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63BCF505-1835-4311-9A6E-10D1EBDD7C9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DETALLE_CCP!$A$6:$AT$1184</definedName>
    <definedName name="_xlnm._FilterDatabase" localSheetId="2" hidden="1">DETALLE_PIM!$AL$1:$BC$3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DETALLE_CCP!$Q$6:$AC$1184</definedName>
    <definedName name="_xlnm.Print_Area" localSheetId="2">DETALLE_PIM!$P$1:$AN$507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Z1" i="356"/>
  <c r="Y1" i="356"/>
  <c r="AV1" i="356" l="1"/>
  <c r="AY1" i="356"/>
  <c r="AW1" i="356" l="1"/>
  <c r="AZ1" i="356"/>
  <c r="AU1" i="356"/>
  <c r="AX1" i="356"/>
  <c r="BA1" i="356"/>
  <c r="AT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O1" i="356" l="1"/>
  <c r="X21" i="382"/>
  <c r="X14" i="382"/>
  <c r="AI25" i="382"/>
  <c r="AF4" i="381"/>
  <c r="AC4" i="381"/>
  <c r="BD794" i="356" l="1"/>
  <c r="BB794" i="356"/>
  <c r="BC794" i="356" s="1"/>
  <c r="AL1" i="356"/>
  <c r="V1" i="356"/>
  <c r="W1" i="356"/>
  <c r="AJ1" i="356"/>
  <c r="AD1" i="356"/>
  <c r="AI1" i="356"/>
  <c r="BB783" i="356"/>
  <c r="BC783" i="356" s="1"/>
  <c r="BB772" i="356"/>
  <c r="BC772" i="356" s="1"/>
  <c r="BD793" i="356"/>
  <c r="BD789" i="356"/>
  <c r="BD773" i="356"/>
  <c r="BD780" i="356"/>
  <c r="BD778" i="356"/>
  <c r="BD791" i="356"/>
  <c r="BD788" i="356"/>
  <c r="BD782" i="356"/>
  <c r="BD775" i="356"/>
  <c r="BD772" i="356"/>
  <c r="BD783" i="356"/>
  <c r="BD767" i="356"/>
  <c r="BD779" i="356"/>
  <c r="BD784" i="356"/>
  <c r="BD790" i="356"/>
  <c r="BD768" i="356"/>
  <c r="BD774" i="356"/>
  <c r="BD786" i="356"/>
  <c r="BD792" i="356"/>
  <c r="BD770" i="356"/>
  <c r="BD776" i="356"/>
  <c r="BD787" i="356"/>
  <c r="BD785" i="356"/>
  <c r="BD777" i="356"/>
  <c r="BD771" i="356"/>
  <c r="BD769" i="356"/>
  <c r="BD781" i="356"/>
  <c r="BD763" i="356"/>
  <c r="BD762" i="356"/>
  <c r="BD765" i="356"/>
  <c r="BD761" i="356"/>
  <c r="BD766" i="356"/>
  <c r="BD760" i="356"/>
  <c r="BD764" i="356"/>
  <c r="BD756" i="356"/>
  <c r="BD758" i="356"/>
  <c r="BD757" i="356"/>
  <c r="BD759" i="356"/>
  <c r="BD755" i="356"/>
  <c r="BD754" i="356"/>
  <c r="BD753" i="356"/>
  <c r="BD747" i="356"/>
  <c r="BD731" i="356"/>
  <c r="BD741" i="356"/>
  <c r="BD748" i="356"/>
  <c r="BD740" i="356"/>
  <c r="BD739" i="356"/>
  <c r="BD738" i="356"/>
  <c r="BD737" i="356"/>
  <c r="BD752" i="356"/>
  <c r="BD751" i="356"/>
  <c r="BD750" i="356"/>
  <c r="BD749" i="356"/>
  <c r="BD732" i="356"/>
  <c r="BD742" i="356"/>
  <c r="BD736" i="356"/>
  <c r="BD735" i="356"/>
  <c r="BD734" i="356"/>
  <c r="BD733" i="356"/>
  <c r="BD745" i="356"/>
  <c r="BD744" i="356"/>
  <c r="BD743" i="356"/>
  <c r="BD746" i="356"/>
  <c r="BD729" i="356"/>
  <c r="BD730" i="356"/>
  <c r="BD728" i="356"/>
  <c r="BD727" i="356"/>
  <c r="BD726" i="356"/>
  <c r="BD723" i="356"/>
  <c r="BD722" i="356"/>
  <c r="BD721" i="356"/>
  <c r="BD720" i="356"/>
  <c r="BD719" i="356"/>
  <c r="BD718" i="356"/>
  <c r="BD717" i="356"/>
  <c r="BD716" i="356"/>
  <c r="BD725" i="356"/>
  <c r="BD724" i="356"/>
  <c r="BD712" i="356"/>
  <c r="BD714" i="356"/>
  <c r="BD713" i="356"/>
  <c r="BD711" i="356"/>
  <c r="BD715" i="356"/>
  <c r="BD664" i="356"/>
  <c r="BD704" i="356"/>
  <c r="BD676" i="356"/>
  <c r="BD689" i="356"/>
  <c r="BD688" i="356"/>
  <c r="BD656" i="356"/>
  <c r="BD696" i="356"/>
  <c r="BD660" i="356"/>
  <c r="BD678" i="356"/>
  <c r="BD665" i="356"/>
  <c r="BD658" i="356"/>
  <c r="BD687" i="356"/>
  <c r="BD661" i="356"/>
  <c r="BD701" i="356"/>
  <c r="BD659" i="356"/>
  <c r="BD682" i="356"/>
  <c r="BD697" i="356"/>
  <c r="BD680" i="356"/>
  <c r="BD685" i="356"/>
  <c r="BD651" i="356"/>
  <c r="BD706" i="356"/>
  <c r="BD702" i="356"/>
  <c r="BD709" i="356"/>
  <c r="BD681" i="356"/>
  <c r="BD670" i="356"/>
  <c r="BD669" i="356"/>
  <c r="BD654" i="356"/>
  <c r="BD677" i="356"/>
  <c r="BD662" i="356"/>
  <c r="BD653" i="356"/>
  <c r="BD679" i="356"/>
  <c r="BD698" i="356"/>
  <c r="BD675" i="356"/>
  <c r="BD672" i="356"/>
  <c r="BD657" i="356"/>
  <c r="BD694" i="356"/>
  <c r="BD667" i="356"/>
  <c r="BD707" i="356"/>
  <c r="BD684" i="356"/>
  <c r="BD674" i="356"/>
  <c r="BD650" i="356"/>
  <c r="BD710" i="356"/>
  <c r="BD705" i="356"/>
  <c r="BD652" i="356"/>
  <c r="BD703" i="356"/>
  <c r="BD699" i="356"/>
  <c r="BD686" i="356"/>
  <c r="BD671" i="356"/>
  <c r="BD655" i="356"/>
  <c r="BD692" i="356"/>
  <c r="BD693" i="356"/>
  <c r="BD690" i="356"/>
  <c r="BD668" i="356"/>
  <c r="BD691" i="356"/>
  <c r="BD663" i="356"/>
  <c r="BD700" i="356"/>
  <c r="BD695" i="356"/>
  <c r="BD708" i="356"/>
  <c r="BD683" i="356"/>
  <c r="BD666" i="356"/>
  <c r="BD673" i="356"/>
  <c r="BD649" i="356"/>
  <c r="BD643" i="356"/>
  <c r="BD648" i="356"/>
  <c r="BD645" i="356"/>
  <c r="BD647" i="356"/>
  <c r="BD646" i="356"/>
  <c r="BD644" i="356"/>
  <c r="BD617" i="356"/>
  <c r="BD635" i="356"/>
  <c r="BD619" i="356"/>
  <c r="BD613" i="356"/>
  <c r="BD642" i="356"/>
  <c r="BD640" i="356"/>
  <c r="BD612" i="356"/>
  <c r="BD641" i="356"/>
  <c r="BD638" i="356"/>
  <c r="BD618" i="356"/>
  <c r="BD634" i="356"/>
  <c r="BD636" i="356"/>
  <c r="BD623" i="356"/>
  <c r="BD616" i="356"/>
  <c r="BD622" i="356"/>
  <c r="BD627" i="356"/>
  <c r="BD626" i="356"/>
  <c r="BD621" i="356"/>
  <c r="BD633" i="356"/>
  <c r="BD637" i="356"/>
  <c r="BD639" i="356"/>
  <c r="BD624" i="356"/>
  <c r="BD625" i="356"/>
  <c r="BD614" i="356"/>
  <c r="BD632" i="356"/>
  <c r="BD628" i="356"/>
  <c r="BD615" i="356"/>
  <c r="BD631" i="356"/>
  <c r="BD629" i="356"/>
  <c r="BD630" i="356"/>
  <c r="BD620" i="356"/>
  <c r="BD597" i="356"/>
  <c r="BD603" i="356"/>
  <c r="BD581" i="356"/>
  <c r="BD589" i="356"/>
  <c r="BD587" i="356"/>
  <c r="BD601" i="356"/>
  <c r="BD611" i="356"/>
  <c r="BD606" i="356"/>
  <c r="BD604" i="356"/>
  <c r="BD585" i="356"/>
  <c r="BD595" i="356"/>
  <c r="BD608" i="356"/>
  <c r="BD590" i="356"/>
  <c r="BD588" i="356"/>
  <c r="BD602" i="356"/>
  <c r="BD592" i="356"/>
  <c r="BD605" i="356"/>
  <c r="BD586" i="356"/>
  <c r="BD584" i="356"/>
  <c r="BD598" i="356"/>
  <c r="BD607" i="356"/>
  <c r="BD582" i="356"/>
  <c r="BD591" i="356"/>
  <c r="BD596" i="356"/>
  <c r="BD580" i="356"/>
  <c r="BD609" i="356"/>
  <c r="BD593" i="356"/>
  <c r="BD600" i="356"/>
  <c r="BD610" i="356"/>
  <c r="BD594" i="356"/>
  <c r="BD599" i="356"/>
  <c r="BD583" i="356"/>
  <c r="BD536" i="356"/>
  <c r="BD553" i="356"/>
  <c r="BD515" i="356"/>
  <c r="BD578" i="356"/>
  <c r="BD575" i="356"/>
  <c r="BD510" i="356"/>
  <c r="BD509" i="356"/>
  <c r="BD538" i="356"/>
  <c r="BD520" i="356"/>
  <c r="BD537" i="356"/>
  <c r="BD565" i="356"/>
  <c r="BD562" i="356"/>
  <c r="BD559" i="356"/>
  <c r="BD572" i="356"/>
  <c r="BD521" i="356"/>
  <c r="BD549" i="356"/>
  <c r="BD546" i="356"/>
  <c r="BD543" i="356"/>
  <c r="BD556" i="356"/>
  <c r="BD533" i="356"/>
  <c r="BD530" i="356"/>
  <c r="BD527" i="356"/>
  <c r="BD540" i="356"/>
  <c r="BD568" i="356"/>
  <c r="BD517" i="356"/>
  <c r="BD514" i="356"/>
  <c r="BD511" i="356"/>
  <c r="BD524" i="356"/>
  <c r="BD579" i="356"/>
  <c r="BD577" i="356"/>
  <c r="BD508" i="356"/>
  <c r="BD567" i="356"/>
  <c r="BD561" i="356"/>
  <c r="BD551" i="356"/>
  <c r="BD516" i="356"/>
  <c r="BD545" i="356"/>
  <c r="BD539" i="356"/>
  <c r="BD535" i="356"/>
  <c r="BD566" i="356"/>
  <c r="BD529" i="356"/>
  <c r="BD571" i="356"/>
  <c r="BD523" i="356"/>
  <c r="BD570" i="356"/>
  <c r="BD519" i="356"/>
  <c r="BD550" i="356"/>
  <c r="BD547" i="356"/>
  <c r="BD513" i="356"/>
  <c r="BD544" i="356"/>
  <c r="BD555" i="356"/>
  <c r="BD534" i="356"/>
  <c r="BD528" i="356"/>
  <c r="BD518" i="356"/>
  <c r="BD576" i="356"/>
  <c r="BD512" i="356"/>
  <c r="BD564" i="356"/>
  <c r="BD560" i="356"/>
  <c r="BD574" i="356"/>
  <c r="BD573" i="356"/>
  <c r="BD522" i="356"/>
  <c r="BD563" i="356"/>
  <c r="BD548" i="356"/>
  <c r="BD558" i="356"/>
  <c r="BD557" i="356"/>
  <c r="BD532" i="356"/>
  <c r="BD542" i="356"/>
  <c r="BD541" i="356"/>
  <c r="BD554" i="356"/>
  <c r="BD552" i="356"/>
  <c r="BD569" i="356"/>
  <c r="BD531" i="356"/>
  <c r="BD526" i="356"/>
  <c r="BD525" i="356"/>
  <c r="AU16" i="378"/>
  <c r="AU15" i="378"/>
  <c r="BD264" i="356"/>
  <c r="BD117" i="356"/>
  <c r="BD504" i="356"/>
  <c r="BD458" i="356"/>
  <c r="BD244" i="356"/>
  <c r="BD395" i="356"/>
  <c r="BD500" i="356"/>
  <c r="BD313" i="356"/>
  <c r="BD77" i="356"/>
  <c r="BD404" i="356"/>
  <c r="BD252" i="356"/>
  <c r="BD131" i="356"/>
  <c r="BD285" i="356"/>
  <c r="BD142" i="356"/>
  <c r="BD115" i="356"/>
  <c r="BD240" i="356"/>
  <c r="BD330" i="356"/>
  <c r="BD50" i="356"/>
  <c r="BD44" i="356"/>
  <c r="BD53" i="356"/>
  <c r="BD81" i="356"/>
  <c r="BD443" i="356"/>
  <c r="BD333" i="356"/>
  <c r="BD365" i="356"/>
  <c r="BD136" i="356"/>
  <c r="BD324" i="356"/>
  <c r="BD337" i="356"/>
  <c r="BD377" i="356"/>
  <c r="BD342" i="356"/>
  <c r="BD281" i="356"/>
  <c r="BD292" i="356"/>
  <c r="BD275" i="356"/>
  <c r="BD391" i="356"/>
  <c r="BD269" i="356"/>
  <c r="BD447" i="356"/>
  <c r="BD369" i="356"/>
  <c r="BD303" i="356"/>
  <c r="BD481" i="356"/>
  <c r="BD127" i="356"/>
  <c r="BD71" i="356"/>
  <c r="BD436" i="356"/>
  <c r="BD291" i="356"/>
  <c r="BD400" i="356"/>
  <c r="BD336" i="356"/>
  <c r="BD485" i="356"/>
  <c r="BD309" i="356"/>
  <c r="BD220" i="356"/>
  <c r="BD350" i="356"/>
  <c r="BD302" i="356"/>
  <c r="BD62" i="356"/>
  <c r="BD21" i="356"/>
  <c r="BD28" i="356"/>
  <c r="BD55" i="356"/>
  <c r="BD229" i="356"/>
  <c r="BD116" i="356"/>
  <c r="BD375" i="356"/>
  <c r="BD399" i="356"/>
  <c r="BD361" i="356"/>
  <c r="BD411" i="356"/>
  <c r="BD272" i="356"/>
  <c r="BD103" i="356"/>
  <c r="BD348" i="356"/>
  <c r="BD253" i="356"/>
  <c r="BD195" i="356"/>
  <c r="BD182" i="356"/>
  <c r="BD468" i="356"/>
  <c r="BD329" i="356"/>
  <c r="BD246" i="356"/>
  <c r="BD480" i="356"/>
  <c r="BD412" i="356"/>
  <c r="BD146" i="356"/>
  <c r="BD344" i="356"/>
  <c r="BD473" i="356"/>
  <c r="BD84" i="356"/>
  <c r="BD98" i="356"/>
  <c r="BD444" i="356"/>
  <c r="BD323" i="356"/>
  <c r="BD176" i="356"/>
  <c r="BD385" i="356"/>
  <c r="BD408" i="356"/>
  <c r="BD320" i="356"/>
  <c r="BD88" i="356"/>
  <c r="BD57" i="356"/>
  <c r="BD19" i="356"/>
  <c r="BD29" i="356"/>
  <c r="BD317" i="356"/>
  <c r="BD122" i="356"/>
  <c r="BD143" i="356"/>
  <c r="BD102" i="356"/>
  <c r="BD304" i="356"/>
  <c r="BD298" i="356"/>
  <c r="BD130" i="356"/>
  <c r="BD449" i="356"/>
  <c r="BD261" i="356"/>
  <c r="BD478" i="356"/>
  <c r="BD123" i="356"/>
  <c r="BD56" i="356"/>
  <c r="BD82" i="356"/>
  <c r="BD124" i="356"/>
  <c r="BD290" i="356"/>
  <c r="BD173" i="356"/>
  <c r="BD265" i="356"/>
  <c r="BD179" i="356"/>
  <c r="BD438" i="356"/>
  <c r="BD190" i="356"/>
  <c r="BD145" i="356"/>
  <c r="BD89" i="356"/>
  <c r="BD347" i="356"/>
  <c r="BD70" i="356"/>
  <c r="BD282" i="356"/>
  <c r="BD213" i="356"/>
  <c r="BD219" i="356"/>
  <c r="BD325" i="356"/>
  <c r="BD499" i="356"/>
  <c r="BD334" i="356"/>
  <c r="BD67" i="356"/>
  <c r="BD210" i="356"/>
  <c r="BD469" i="356"/>
  <c r="BD185" i="356"/>
  <c r="BD198" i="356"/>
  <c r="BD78" i="356"/>
  <c r="BD502" i="356"/>
  <c r="BD58" i="356"/>
  <c r="BD13" i="356"/>
  <c r="BD18" i="356"/>
  <c r="BD27" i="356"/>
  <c r="BD484" i="356"/>
  <c r="BD310" i="356"/>
  <c r="BD263" i="356"/>
  <c r="BD69" i="356"/>
  <c r="BD286" i="356"/>
  <c r="BD223" i="356"/>
  <c r="BD276" i="356"/>
  <c r="BD462" i="356"/>
  <c r="BD368" i="356"/>
  <c r="BD405" i="356"/>
  <c r="BD97" i="356"/>
  <c r="BD418" i="356"/>
  <c r="BD134" i="356"/>
  <c r="BD94" i="356"/>
  <c r="BD396" i="356"/>
  <c r="BD174" i="356"/>
  <c r="BD202" i="356"/>
  <c r="BD87" i="356"/>
  <c r="BD212" i="356"/>
  <c r="BD255" i="356"/>
  <c r="BD492" i="356"/>
  <c r="BD258" i="356"/>
  <c r="BD406" i="356"/>
  <c r="BD305" i="356"/>
  <c r="BD299" i="356"/>
  <c r="BD250" i="356"/>
  <c r="BD356" i="356"/>
  <c r="BD448" i="356"/>
  <c r="BD422" i="356"/>
  <c r="BD140" i="356"/>
  <c r="BD372" i="356"/>
  <c r="BD128" i="356"/>
  <c r="BD17" i="356"/>
  <c r="BD6" i="356"/>
  <c r="BD54" i="356"/>
  <c r="BD222" i="356"/>
  <c r="BD249" i="356"/>
  <c r="BD489" i="356"/>
  <c r="BD30" i="356"/>
  <c r="BD351" i="356"/>
  <c r="BD382" i="356"/>
  <c r="BD251" i="356"/>
  <c r="BD121" i="356"/>
  <c r="BD278" i="356"/>
  <c r="BD387" i="356"/>
  <c r="BD311" i="356"/>
  <c r="BD235" i="356"/>
  <c r="BD149" i="356"/>
  <c r="BD288" i="356"/>
  <c r="BD284" i="356"/>
  <c r="BD245" i="356"/>
  <c r="BD168" i="356"/>
  <c r="BD113" i="356"/>
  <c r="BD197" i="356"/>
  <c r="BD328" i="356"/>
  <c r="BD279" i="356"/>
  <c r="BD204" i="356"/>
  <c r="BD260" i="356"/>
  <c r="BD135" i="356"/>
  <c r="BD73" i="356"/>
  <c r="BD161" i="356"/>
  <c r="BD441" i="356"/>
  <c r="BD108" i="356"/>
  <c r="BD42" i="356"/>
  <c r="BD36" i="356"/>
  <c r="BD46" i="356"/>
  <c r="BD15" i="356"/>
  <c r="BD38" i="356"/>
  <c r="BD322" i="356"/>
  <c r="BD345" i="356"/>
  <c r="BD92" i="356"/>
  <c r="BD41" i="356"/>
  <c r="BD64" i="356"/>
  <c r="BD423" i="356"/>
  <c r="BD79" i="356"/>
  <c r="BD35" i="356"/>
  <c r="BD488" i="356"/>
  <c r="BD384" i="356"/>
  <c r="BD379" i="356"/>
  <c r="BD226" i="356"/>
  <c r="BD171" i="356"/>
  <c r="BD191" i="356"/>
  <c r="BD401" i="356"/>
  <c r="BD267" i="356"/>
  <c r="BD287" i="356"/>
  <c r="BD232" i="356"/>
  <c r="BD451" i="356"/>
  <c r="BD472" i="356"/>
  <c r="BD381" i="356"/>
  <c r="BD209" i="356"/>
  <c r="BD236" i="356"/>
  <c r="BD156" i="356"/>
  <c r="BD31" i="356"/>
  <c r="BD16" i="356"/>
  <c r="BD10" i="356"/>
  <c r="BD14" i="356"/>
  <c r="BD39" i="356"/>
  <c r="BD52" i="356"/>
  <c r="BD397" i="356"/>
  <c r="BD349" i="356"/>
  <c r="BD295" i="356"/>
  <c r="BD152" i="356"/>
  <c r="BD363" i="356"/>
  <c r="BD437" i="356"/>
  <c r="BD201" i="356"/>
  <c r="BD189" i="356"/>
  <c r="BD331" i="356"/>
  <c r="BD343" i="356"/>
  <c r="BD199" i="356"/>
  <c r="BD101" i="356"/>
  <c r="BD479" i="356"/>
  <c r="BD442" i="356"/>
  <c r="BD358" i="356"/>
  <c r="BD501" i="356"/>
  <c r="BD20" i="356"/>
  <c r="BD439" i="356"/>
  <c r="BD86" i="356"/>
  <c r="BD503" i="356"/>
  <c r="BD467" i="356"/>
  <c r="BD307" i="356"/>
  <c r="BD389" i="356"/>
  <c r="BD273" i="356"/>
  <c r="BD166" i="356"/>
  <c r="BD491" i="356"/>
  <c r="BD76" i="356"/>
  <c r="BD465" i="356"/>
  <c r="BD230" i="356"/>
  <c r="BD495" i="356"/>
  <c r="BD80" i="356"/>
  <c r="BD493" i="356"/>
  <c r="BD120" i="356"/>
  <c r="BD413" i="356"/>
  <c r="BD193" i="356"/>
  <c r="BD477" i="356"/>
  <c r="BD242" i="356"/>
  <c r="BD200" i="356"/>
  <c r="BD464" i="356"/>
  <c r="BD380" i="356"/>
  <c r="BD370" i="356"/>
  <c r="BD386" i="356"/>
  <c r="BD216" i="356"/>
  <c r="BD74" i="356"/>
  <c r="BD353" i="356"/>
  <c r="BD486" i="356"/>
  <c r="BD466" i="356"/>
  <c r="BD231" i="356"/>
  <c r="BD419" i="356"/>
  <c r="BD340" i="356"/>
  <c r="BD308" i="356"/>
  <c r="BD224" i="356"/>
  <c r="BD332" i="356"/>
  <c r="BD297" i="356"/>
  <c r="BD65" i="356"/>
  <c r="BD40" i="356"/>
  <c r="BD487" i="356"/>
  <c r="BD154" i="356"/>
  <c r="BD421" i="356"/>
  <c r="BD452" i="356"/>
  <c r="BD139" i="356"/>
  <c r="BD233" i="356"/>
  <c r="BD301" i="356"/>
  <c r="BD159" i="356"/>
  <c r="BD338" i="356"/>
  <c r="BD416" i="356"/>
  <c r="BD496" i="356"/>
  <c r="BD271" i="356"/>
  <c r="BD181" i="356"/>
  <c r="BD157" i="356"/>
  <c r="BD96" i="356"/>
  <c r="BD374" i="356"/>
  <c r="BD315" i="356"/>
  <c r="BD241" i="356"/>
  <c r="BD141" i="356"/>
  <c r="BD327" i="356"/>
  <c r="BD318" i="356"/>
  <c r="BD167" i="356"/>
  <c r="BD85" i="356"/>
  <c r="BD61" i="356"/>
  <c r="BD225" i="356"/>
  <c r="BD446" i="356"/>
  <c r="BD383" i="356"/>
  <c r="BD346" i="356"/>
  <c r="BD371" i="356"/>
  <c r="BD153" i="356"/>
  <c r="BD392" i="356"/>
  <c r="BD316" i="356"/>
  <c r="BD172" i="356"/>
  <c r="BD51" i="356"/>
  <c r="BD24" i="356"/>
  <c r="BD48" i="356"/>
  <c r="BD12" i="356"/>
  <c r="BD188" i="356"/>
  <c r="BD359" i="356"/>
  <c r="BD150" i="356"/>
  <c r="BD294" i="356"/>
  <c r="BD445" i="356"/>
  <c r="BD417" i="356"/>
  <c r="BD177" i="356"/>
  <c r="BD364" i="356"/>
  <c r="BD426" i="356"/>
  <c r="BD165" i="356"/>
  <c r="BD221" i="356"/>
  <c r="BD507" i="356"/>
  <c r="BD237" i="356"/>
  <c r="BD483" i="356"/>
  <c r="BD321" i="356"/>
  <c r="BD106" i="356"/>
  <c r="BD133" i="356"/>
  <c r="BD93" i="356"/>
  <c r="BD119" i="356"/>
  <c r="BD218" i="356"/>
  <c r="BD196" i="356"/>
  <c r="BD339" i="356"/>
  <c r="BD95" i="356"/>
  <c r="BD390" i="356"/>
  <c r="BD314" i="356"/>
  <c r="BD429" i="356"/>
  <c r="BD247" i="356"/>
  <c r="BD37" i="356"/>
  <c r="BD11" i="356"/>
  <c r="BD410" i="356"/>
  <c r="BD366" i="356"/>
  <c r="BD175" i="356"/>
  <c r="BD425" i="356"/>
  <c r="BD83" i="356"/>
  <c r="BD454" i="356"/>
  <c r="BD409" i="356"/>
  <c r="BD162" i="356"/>
  <c r="BD450" i="356"/>
  <c r="BD158" i="356"/>
  <c r="BD431" i="356"/>
  <c r="BD259" i="356"/>
  <c r="BD194" i="356"/>
  <c r="BD125" i="356"/>
  <c r="BD248" i="356"/>
  <c r="BD460" i="356"/>
  <c r="BD319" i="356"/>
  <c r="BD126" i="356"/>
  <c r="BD430" i="356"/>
  <c r="BD326" i="356"/>
  <c r="BD138" i="356"/>
  <c r="BD118" i="356"/>
  <c r="BD59" i="356"/>
  <c r="BD151" i="356"/>
  <c r="BD296" i="356"/>
  <c r="BD476" i="356"/>
  <c r="BD227" i="356"/>
  <c r="BD25" i="356"/>
  <c r="BD254" i="356"/>
  <c r="BD163" i="356"/>
  <c r="BD132" i="356"/>
  <c r="BD402" i="356"/>
  <c r="BD373" i="356"/>
  <c r="BD475" i="356"/>
  <c r="BD186" i="356"/>
  <c r="BD471" i="356"/>
  <c r="BD434" i="356"/>
  <c r="BD214" i="356"/>
  <c r="BD72" i="356"/>
  <c r="BD280" i="356"/>
  <c r="BD234" i="356"/>
  <c r="BD274" i="356"/>
  <c r="BD367" i="356"/>
  <c r="BD398" i="356"/>
  <c r="BD360" i="356"/>
  <c r="BD111" i="356"/>
  <c r="BD68" i="356"/>
  <c r="BD262" i="356"/>
  <c r="BD187" i="356"/>
  <c r="BD63" i="356"/>
  <c r="BD355" i="356"/>
  <c r="BD505" i="356"/>
  <c r="BD49" i="356"/>
  <c r="BD453" i="356"/>
  <c r="BD268" i="356"/>
  <c r="BD482" i="356"/>
  <c r="BD289" i="356"/>
  <c r="BD26" i="356"/>
  <c r="BD47" i="356"/>
  <c r="BD33" i="356"/>
  <c r="BD455" i="356"/>
  <c r="BD110" i="356"/>
  <c r="BD506" i="356"/>
  <c r="BD470" i="356"/>
  <c r="BD354" i="356"/>
  <c r="BD257" i="356"/>
  <c r="BD170" i="356"/>
  <c r="BD497" i="356"/>
  <c r="BD456" i="356"/>
  <c r="BD243" i="356"/>
  <c r="BD104" i="356"/>
  <c r="BD155" i="356"/>
  <c r="BD206" i="356"/>
  <c r="BD394" i="356"/>
  <c r="BD414" i="356"/>
  <c r="BD207" i="356"/>
  <c r="BD147" i="356"/>
  <c r="BD427" i="356"/>
  <c r="BD407" i="356"/>
  <c r="BD99" i="356"/>
  <c r="BD341" i="356"/>
  <c r="BD266" i="356"/>
  <c r="BD183" i="356"/>
  <c r="BD270" i="356"/>
  <c r="BD100" i="356"/>
  <c r="BD461" i="356"/>
  <c r="BD45" i="356"/>
  <c r="BD34" i="356"/>
  <c r="BD23" i="356"/>
  <c r="BD415" i="356"/>
  <c r="BD90" i="356"/>
  <c r="BD306" i="356"/>
  <c r="BD205" i="356"/>
  <c r="BD494" i="356"/>
  <c r="BD490" i="356"/>
  <c r="BD217" i="356"/>
  <c r="BD137" i="356"/>
  <c r="BD378" i="356"/>
  <c r="BD228" i="356"/>
  <c r="BD129" i="356"/>
  <c r="BD428" i="356"/>
  <c r="BD192" i="356"/>
  <c r="BD283" i="356"/>
  <c r="BD459" i="356"/>
  <c r="BD60" i="356"/>
  <c r="BD169" i="356"/>
  <c r="BD435" i="356"/>
  <c r="BD388" i="356"/>
  <c r="BD312" i="356"/>
  <c r="BD91" i="356"/>
  <c r="BD432" i="356"/>
  <c r="BD148" i="356"/>
  <c r="BD22" i="356"/>
  <c r="BD9" i="356"/>
  <c r="BD393" i="356"/>
  <c r="BD335" i="356"/>
  <c r="BD300" i="356"/>
  <c r="BD256" i="356"/>
  <c r="BD144" i="356"/>
  <c r="BD457" i="356"/>
  <c r="BD376" i="356"/>
  <c r="BD362" i="356"/>
  <c r="BD75" i="356"/>
  <c r="BD114" i="356"/>
  <c r="BD498" i="356"/>
  <c r="BD277" i="356"/>
  <c r="BD105" i="356"/>
  <c r="BD463" i="356"/>
  <c r="BD109" i="356"/>
  <c r="BD440" i="356"/>
  <c r="BD107" i="356"/>
  <c r="BD178" i="356"/>
  <c r="BD293" i="356"/>
  <c r="BD239" i="356"/>
  <c r="BD184" i="356"/>
  <c r="BD160" i="356"/>
  <c r="BD420" i="356"/>
  <c r="BD238" i="356"/>
  <c r="BD357" i="356"/>
  <c r="BD215" i="356"/>
  <c r="BD180" i="356"/>
  <c r="BD474" i="356"/>
  <c r="BD203" i="356"/>
  <c r="BD32" i="356"/>
  <c r="BD8" i="356"/>
  <c r="BD43" i="356"/>
  <c r="BD7" i="356"/>
  <c r="BD424" i="356"/>
  <c r="BD208" i="356"/>
  <c r="BD66" i="356"/>
  <c r="BD433" i="356"/>
  <c r="BD352" i="356"/>
  <c r="BD211" i="356"/>
  <c r="BD112" i="356"/>
  <c r="BD403" i="356"/>
  <c r="BD164" i="356"/>
  <c r="M12" i="378"/>
  <c r="GD11" i="378" s="1"/>
  <c r="M15" i="378"/>
  <c r="M21" i="378"/>
  <c r="GH11" i="378" s="1"/>
  <c r="M6" i="378"/>
  <c r="GD3" i="378" s="1"/>
  <c r="BB247" i="356" l="1"/>
  <c r="BC247" i="356" s="1"/>
  <c r="BB355" i="356"/>
  <c r="BC355" i="356" s="1"/>
  <c r="BB504" i="356"/>
  <c r="BC504" i="356" s="1"/>
  <c r="BB460" i="356"/>
  <c r="BC460" i="356" s="1"/>
  <c r="BB342" i="356"/>
  <c r="BC342" i="356" s="1"/>
  <c r="AB1" i="356"/>
  <c r="AN1" i="356"/>
  <c r="AF1" i="356"/>
  <c r="BB453" i="356"/>
  <c r="BC453" i="356" s="1"/>
  <c r="BB658" i="356"/>
  <c r="BC658" i="356" s="1"/>
  <c r="BB711" i="356"/>
  <c r="BC711" i="356" s="1"/>
  <c r="BB665" i="356"/>
  <c r="BC665" i="356" s="1"/>
  <c r="BB500" i="356"/>
  <c r="BC500" i="356" s="1"/>
  <c r="BB596" i="356"/>
  <c r="BC596" i="356" s="1"/>
  <c r="BB671" i="356"/>
  <c r="BC671" i="356" s="1"/>
  <c r="BB709" i="356"/>
  <c r="BC709" i="356" s="1"/>
  <c r="BB784" i="356"/>
  <c r="BC784" i="356" s="1"/>
  <c r="BB776" i="356"/>
  <c r="BC776" i="356" s="1"/>
  <c r="BB791" i="356"/>
  <c r="BC791" i="356" s="1"/>
  <c r="BB780" i="356"/>
  <c r="BC780" i="356" s="1"/>
  <c r="BB789" i="356"/>
  <c r="BC789" i="356" s="1"/>
  <c r="BB378" i="356"/>
  <c r="BC378" i="356" s="1"/>
  <c r="BB770" i="356"/>
  <c r="BC770" i="356" s="1"/>
  <c r="BB774" i="356"/>
  <c r="BC774" i="356" s="1"/>
  <c r="BB793" i="356"/>
  <c r="BC793" i="356" s="1"/>
  <c r="BB771" i="356"/>
  <c r="BC771" i="356" s="1"/>
  <c r="BB787" i="356"/>
  <c r="BC787" i="356" s="1"/>
  <c r="BB782" i="356"/>
  <c r="BC782" i="356" s="1"/>
  <c r="BB777" i="356"/>
  <c r="BC777" i="356" s="1"/>
  <c r="BB768" i="356"/>
  <c r="BC768" i="356" s="1"/>
  <c r="BB786" i="356"/>
  <c r="BC786" i="356" s="1"/>
  <c r="BB779" i="356"/>
  <c r="BC779" i="356" s="1"/>
  <c r="BB778" i="356"/>
  <c r="BC778" i="356" s="1"/>
  <c r="BB792" i="356"/>
  <c r="BC792" i="356" s="1"/>
  <c r="BB790" i="356"/>
  <c r="BC790" i="356" s="1"/>
  <c r="BB773" i="356"/>
  <c r="BC773" i="356" s="1"/>
  <c r="BB781" i="356"/>
  <c r="BC781" i="356" s="1"/>
  <c r="BB685" i="356"/>
  <c r="BC685" i="356" s="1"/>
  <c r="BB437" i="356"/>
  <c r="BC437" i="356" s="1"/>
  <c r="BB788" i="356"/>
  <c r="BC788" i="356" s="1"/>
  <c r="BB585" i="356"/>
  <c r="BC585" i="356" s="1"/>
  <c r="BB306" i="356"/>
  <c r="BC306" i="356" s="1"/>
  <c r="BB484" i="356"/>
  <c r="BC484" i="356" s="1"/>
  <c r="BB630" i="356"/>
  <c r="BC630" i="356" s="1"/>
  <c r="BB704" i="356"/>
  <c r="BC704" i="356" s="1"/>
  <c r="BB567" i="356"/>
  <c r="BC567" i="356" s="1"/>
  <c r="BB356" i="356"/>
  <c r="BC356" i="356" s="1"/>
  <c r="BB736" i="356"/>
  <c r="BC736" i="356" s="1"/>
  <c r="BB600" i="356"/>
  <c r="BC600" i="356" s="1"/>
  <c r="BB769" i="356"/>
  <c r="BC769" i="356" s="1"/>
  <c r="BB573" i="356"/>
  <c r="BC573" i="356" s="1"/>
  <c r="AQ1" i="356"/>
  <c r="BB775" i="356"/>
  <c r="BC775" i="356" s="1"/>
  <c r="BB785" i="356"/>
  <c r="BC785" i="356" s="1"/>
  <c r="BB608" i="356"/>
  <c r="BC608" i="356" s="1"/>
  <c r="BB714" i="356"/>
  <c r="BC714" i="356" s="1"/>
  <c r="BB61" i="356"/>
  <c r="BC61" i="356" s="1"/>
  <c r="AP1" i="356"/>
  <c r="BB748" i="356"/>
  <c r="BC748" i="356" s="1"/>
  <c r="BB163" i="356"/>
  <c r="BC163" i="356" s="1"/>
  <c r="BB314" i="356"/>
  <c r="BC314" i="356" s="1"/>
  <c r="BB290" i="356"/>
  <c r="BC290" i="356" s="1"/>
  <c r="BB733" i="356"/>
  <c r="BC733" i="356" s="1"/>
  <c r="BB631" i="356"/>
  <c r="BC631" i="356" s="1"/>
  <c r="BB684" i="356"/>
  <c r="BC684" i="356" s="1"/>
  <c r="BB650" i="356"/>
  <c r="BC650" i="356" s="1"/>
  <c r="BB570" i="356"/>
  <c r="BC570" i="356" s="1"/>
  <c r="BB334" i="356"/>
  <c r="BC334" i="356" s="1"/>
  <c r="BB189" i="356"/>
  <c r="BC189" i="356" s="1"/>
  <c r="BB522" i="356"/>
  <c r="BC522" i="356" s="1"/>
  <c r="BB23" i="356"/>
  <c r="BC23" i="356" s="1"/>
  <c r="BB274" i="356"/>
  <c r="BC274" i="356" s="1"/>
  <c r="BB519" i="356"/>
  <c r="BC519" i="356" s="1"/>
  <c r="BB448" i="356"/>
  <c r="BC448" i="356" s="1"/>
  <c r="BB616" i="356"/>
  <c r="BC616" i="356" s="1"/>
  <c r="BB375" i="356"/>
  <c r="BC375" i="356" s="1"/>
  <c r="BB83" i="356"/>
  <c r="BC83" i="356" s="1"/>
  <c r="BB166" i="356"/>
  <c r="BC166" i="356" s="1"/>
  <c r="BB246" i="356"/>
  <c r="BC246" i="356" s="1"/>
  <c r="BB25" i="356"/>
  <c r="BC25" i="356" s="1"/>
  <c r="BB767" i="356"/>
  <c r="BC767" i="356" s="1"/>
  <c r="BB558" i="356"/>
  <c r="BC558" i="356" s="1"/>
  <c r="BB224" i="356"/>
  <c r="BC224" i="356" s="1"/>
  <c r="BB266" i="356"/>
  <c r="BC266" i="356" s="1"/>
  <c r="BB204" i="356"/>
  <c r="BC204" i="356" s="1"/>
  <c r="BB320" i="356"/>
  <c r="BC320" i="356" s="1"/>
  <c r="BB586" i="356"/>
  <c r="BC586" i="356" s="1"/>
  <c r="BB451" i="356"/>
  <c r="BC451" i="356" s="1"/>
  <c r="BB209" i="356"/>
  <c r="BC209" i="356" s="1"/>
  <c r="BB170" i="356"/>
  <c r="BC170" i="356" s="1"/>
  <c r="BB720" i="356"/>
  <c r="BC720" i="356" s="1"/>
  <c r="BB56" i="356"/>
  <c r="BC56" i="356" s="1"/>
  <c r="BB696" i="356"/>
  <c r="BC696" i="356" s="1"/>
  <c r="BB357" i="356"/>
  <c r="BC357" i="356" s="1"/>
  <c r="BB612" i="356"/>
  <c r="BC612" i="356" s="1"/>
  <c r="BB231" i="356"/>
  <c r="BC231" i="356" s="1"/>
  <c r="BB431" i="356"/>
  <c r="BC431" i="356" s="1"/>
  <c r="AS1" i="356"/>
  <c r="BB180" i="356"/>
  <c r="BC180" i="356" s="1"/>
  <c r="BB371" i="356"/>
  <c r="BC371" i="356" s="1"/>
  <c r="BB617" i="356"/>
  <c r="BC617" i="356" s="1"/>
  <c r="BB547" i="356"/>
  <c r="BC547" i="356" s="1"/>
  <c r="BB361" i="356"/>
  <c r="BC361" i="356" s="1"/>
  <c r="BB318" i="356"/>
  <c r="BC318" i="356" s="1"/>
  <c r="BB254" i="356"/>
  <c r="BC254" i="356" s="1"/>
  <c r="BB468" i="356"/>
  <c r="BC468" i="356" s="1"/>
  <c r="BB518" i="356"/>
  <c r="BC518" i="356" s="1"/>
  <c r="BB212" i="356"/>
  <c r="BC212" i="356" s="1"/>
  <c r="BB635" i="356"/>
  <c r="BC635" i="356" s="1"/>
  <c r="BB661" i="356"/>
  <c r="BC661" i="356" s="1"/>
  <c r="BB443" i="356"/>
  <c r="BC443" i="356" s="1"/>
  <c r="BB46" i="356"/>
  <c r="BC46" i="356" s="1"/>
  <c r="BB435" i="356"/>
  <c r="BC435" i="356" s="1"/>
  <c r="BB613" i="356"/>
  <c r="BC613" i="356" s="1"/>
  <c r="BB262" i="356"/>
  <c r="BC262" i="356" s="1"/>
  <c r="BB402" i="356"/>
  <c r="BC402" i="356" s="1"/>
  <c r="BB400" i="356"/>
  <c r="BC400" i="356" s="1"/>
  <c r="BB481" i="356"/>
  <c r="BC481" i="356" s="1"/>
  <c r="BB676" i="356"/>
  <c r="BC676" i="356" s="1"/>
  <c r="BB556" i="356"/>
  <c r="BC556" i="356" s="1"/>
  <c r="BB565" i="356"/>
  <c r="BC565" i="356" s="1"/>
  <c r="BB267" i="356"/>
  <c r="BC267" i="356" s="1"/>
  <c r="BB350" i="356"/>
  <c r="BC350" i="356" s="1"/>
  <c r="BB137" i="356"/>
  <c r="BC137" i="356" s="1"/>
  <c r="BB215" i="356"/>
  <c r="BC215" i="356" s="1"/>
  <c r="BB486" i="356"/>
  <c r="BC486" i="356" s="1"/>
  <c r="BB338" i="356"/>
  <c r="BC338" i="356" s="1"/>
  <c r="BB398" i="356"/>
  <c r="BC398" i="356" s="1"/>
  <c r="BB358" i="356"/>
  <c r="BC358" i="356" s="1"/>
  <c r="BB428" i="356"/>
  <c r="BC428" i="356" s="1"/>
  <c r="BB673" i="356"/>
  <c r="BC673" i="356" s="1"/>
  <c r="BB373" i="356"/>
  <c r="BC373" i="356" s="1"/>
  <c r="BB179" i="356"/>
  <c r="BC179" i="356" s="1"/>
  <c r="BB637" i="356"/>
  <c r="BC637" i="356" s="1"/>
  <c r="BB167" i="356"/>
  <c r="BC167" i="356" s="1"/>
  <c r="BB64" i="356"/>
  <c r="BC64" i="356" s="1"/>
  <c r="BB447" i="356"/>
  <c r="BC447" i="356" s="1"/>
  <c r="BB283" i="356"/>
  <c r="BC283" i="356" s="1"/>
  <c r="BB174" i="356"/>
  <c r="BC174" i="356" s="1"/>
  <c r="BB130" i="356"/>
  <c r="BC130" i="356" s="1"/>
  <c r="BB580" i="356"/>
  <c r="BC580" i="356" s="1"/>
  <c r="BB277" i="356"/>
  <c r="BC277" i="356" s="1"/>
  <c r="BB591" i="356"/>
  <c r="BC591" i="356" s="1"/>
  <c r="BB520" i="356"/>
  <c r="BC520" i="356" s="1"/>
  <c r="BB545" i="356"/>
  <c r="BC545" i="356" s="1"/>
  <c r="BB537" i="356"/>
  <c r="BC537" i="356" s="1"/>
  <c r="BB331" i="356"/>
  <c r="BC331" i="356" s="1"/>
  <c r="BB662" i="356"/>
  <c r="BC662" i="356" s="1"/>
  <c r="BB553" i="356"/>
  <c r="BC553" i="356" s="1"/>
  <c r="BB454" i="356"/>
  <c r="BC454" i="356" s="1"/>
  <c r="BB385" i="356"/>
  <c r="BC385" i="356" s="1"/>
  <c r="BB644" i="356"/>
  <c r="BC644" i="356" s="1"/>
  <c r="BB374" i="356"/>
  <c r="BC374" i="356" s="1"/>
  <c r="BB376" i="356"/>
  <c r="BC376" i="356" s="1"/>
  <c r="BB589" i="356"/>
  <c r="BC589" i="356" s="1"/>
  <c r="BB368" i="356"/>
  <c r="BC368" i="356" s="1"/>
  <c r="BB723" i="356"/>
  <c r="BC723" i="356" s="1"/>
  <c r="BB734" i="356"/>
  <c r="BC734" i="356" s="1"/>
  <c r="BB716" i="356"/>
  <c r="BC716" i="356" s="1"/>
  <c r="BB577" i="356"/>
  <c r="BC577" i="356" s="1"/>
  <c r="BB745" i="356"/>
  <c r="BC745" i="356" s="1"/>
  <c r="BB257" i="356"/>
  <c r="BC257" i="356" s="1"/>
  <c r="BB732" i="356"/>
  <c r="BC732" i="356" s="1"/>
  <c r="BB694" i="356"/>
  <c r="BC694" i="356" s="1"/>
  <c r="BB725" i="356"/>
  <c r="BC725" i="356" s="1"/>
  <c r="BB463" i="356"/>
  <c r="BC463" i="356" s="1"/>
  <c r="BB751" i="356"/>
  <c r="BC751" i="356" s="1"/>
  <c r="BB482" i="356"/>
  <c r="BC482" i="356" s="1"/>
  <c r="BB43" i="356"/>
  <c r="BC43" i="356" s="1"/>
  <c r="BB401" i="356"/>
  <c r="BC401" i="356" s="1"/>
  <c r="BB744" i="356"/>
  <c r="BC744" i="356" s="1"/>
  <c r="BB135" i="356"/>
  <c r="BC135" i="356" s="1"/>
  <c r="BB765" i="356"/>
  <c r="BC765" i="356" s="1"/>
  <c r="BB388" i="356"/>
  <c r="BC388" i="356" s="1"/>
  <c r="BB739" i="356"/>
  <c r="BC739" i="356" s="1"/>
  <c r="BB722" i="356"/>
  <c r="BC722" i="356" s="1"/>
  <c r="BB742" i="356"/>
  <c r="BC742" i="356" s="1"/>
  <c r="BB319" i="356"/>
  <c r="BC319" i="356" s="1"/>
  <c r="BB45" i="356"/>
  <c r="BC45" i="356" s="1"/>
  <c r="BB458" i="356"/>
  <c r="BC458" i="356" s="1"/>
  <c r="BB743" i="356"/>
  <c r="BC743" i="356" s="1"/>
  <c r="BB741" i="356"/>
  <c r="BC741" i="356" s="1"/>
  <c r="BB738" i="356"/>
  <c r="BC738" i="356" s="1"/>
  <c r="BB763" i="356"/>
  <c r="BC763" i="356" s="1"/>
  <c r="BB632" i="356"/>
  <c r="BC632" i="356" s="1"/>
  <c r="BB757" i="356"/>
  <c r="BC757" i="356" s="1"/>
  <c r="BB758" i="356"/>
  <c r="BC758" i="356" s="1"/>
  <c r="BB750" i="356"/>
  <c r="BC750" i="356" s="1"/>
  <c r="BB749" i="356"/>
  <c r="BC749" i="356" s="1"/>
  <c r="BB764" i="356"/>
  <c r="BC764" i="356" s="1"/>
  <c r="BB760" i="356"/>
  <c r="BC760" i="356" s="1"/>
  <c r="BB434" i="356"/>
  <c r="BC434" i="356" s="1"/>
  <c r="BB155" i="356"/>
  <c r="BC155" i="356" s="1"/>
  <c r="BB379" i="356"/>
  <c r="BC379" i="356" s="1"/>
  <c r="BB183" i="356"/>
  <c r="BC183" i="356" s="1"/>
  <c r="BB275" i="356"/>
  <c r="BC275" i="356" s="1"/>
  <c r="BB197" i="356"/>
  <c r="BC197" i="356" s="1"/>
  <c r="BB753" i="356"/>
  <c r="BC753" i="356" s="1"/>
  <c r="BB34" i="356"/>
  <c r="BC34" i="356" s="1"/>
  <c r="BB762" i="356"/>
  <c r="BC762" i="356" s="1"/>
  <c r="BB392" i="356"/>
  <c r="BC392" i="356" s="1"/>
  <c r="BB683" i="356"/>
  <c r="BC683" i="356" s="1"/>
  <c r="BB24" i="356"/>
  <c r="BC24" i="356" s="1"/>
  <c r="BB110" i="356"/>
  <c r="BC110" i="356" s="1"/>
  <c r="BB337" i="356"/>
  <c r="BC337" i="356" s="1"/>
  <c r="BB493" i="356"/>
  <c r="BC493" i="356" s="1"/>
  <c r="BB244" i="356"/>
  <c r="BC244" i="356" s="1"/>
  <c r="BB719" i="356"/>
  <c r="BC719" i="356" s="1"/>
  <c r="BB160" i="356"/>
  <c r="BC160" i="356" s="1"/>
  <c r="BB198" i="356"/>
  <c r="BC198" i="356" s="1"/>
  <c r="BB293" i="356"/>
  <c r="BC293" i="356" s="1"/>
  <c r="BB115" i="356"/>
  <c r="BC115" i="356" s="1"/>
  <c r="BB201" i="356"/>
  <c r="BC201" i="356" s="1"/>
  <c r="BB84" i="356"/>
  <c r="BC84" i="356" s="1"/>
  <c r="BB301" i="356"/>
  <c r="BC301" i="356" s="1"/>
  <c r="BB104" i="356"/>
  <c r="BC104" i="356" s="1"/>
  <c r="BB759" i="356"/>
  <c r="BC759" i="356" s="1"/>
  <c r="BB153" i="356"/>
  <c r="BC153" i="356" s="1"/>
  <c r="BB514" i="356"/>
  <c r="BC514" i="356" s="1"/>
  <c r="BB308" i="356"/>
  <c r="BC308" i="356" s="1"/>
  <c r="BB17" i="356"/>
  <c r="BC17" i="356" s="1"/>
  <c r="BB292" i="356"/>
  <c r="BC292" i="356" s="1"/>
  <c r="BB761" i="356"/>
  <c r="BC761" i="356" s="1"/>
  <c r="BB165" i="356"/>
  <c r="BC165" i="356" s="1"/>
  <c r="BB754" i="356"/>
  <c r="BC754" i="356" s="1"/>
  <c r="BB365" i="356"/>
  <c r="BC365" i="356" s="1"/>
  <c r="BB438" i="356"/>
  <c r="BC438" i="356" s="1"/>
  <c r="BB710" i="356"/>
  <c r="BC710" i="356" s="1"/>
  <c r="BB294" i="356"/>
  <c r="BC294" i="356" s="1"/>
  <c r="BB96" i="356"/>
  <c r="BC96" i="356" s="1"/>
  <c r="BB40" i="356"/>
  <c r="BC40" i="356" s="1"/>
  <c r="BB74" i="356"/>
  <c r="BC74" i="356" s="1"/>
  <c r="BB317" i="356"/>
  <c r="BC317" i="356" s="1"/>
  <c r="BB200" i="356"/>
  <c r="BC200" i="356" s="1"/>
  <c r="BB590" i="356"/>
  <c r="BC590" i="356" s="1"/>
  <c r="BB675" i="356"/>
  <c r="BC675" i="356" s="1"/>
  <c r="BB80" i="356"/>
  <c r="BC80" i="356" s="1"/>
  <c r="BB193" i="356"/>
  <c r="BC193" i="356" s="1"/>
  <c r="BB766" i="356"/>
  <c r="BC766" i="356" s="1"/>
  <c r="BB8" i="356"/>
  <c r="BC8" i="356" s="1"/>
  <c r="BB740" i="356"/>
  <c r="BC740" i="356" s="1"/>
  <c r="BB747" i="356"/>
  <c r="BC747" i="356" s="1"/>
  <c r="BB213" i="356"/>
  <c r="BC213" i="356" s="1"/>
  <c r="BB755" i="356"/>
  <c r="BC755" i="356" s="1"/>
  <c r="BB756" i="356"/>
  <c r="BC756" i="356" s="1"/>
  <c r="BB728" i="356"/>
  <c r="BC728" i="356" s="1"/>
  <c r="BB726" i="356"/>
  <c r="BC726" i="356" s="1"/>
  <c r="BB727" i="356"/>
  <c r="BC727" i="356" s="1"/>
  <c r="BB731" i="356"/>
  <c r="BC731" i="356" s="1"/>
  <c r="BB735" i="356"/>
  <c r="BC735" i="356" s="1"/>
  <c r="BB729" i="356"/>
  <c r="BC729" i="356" s="1"/>
  <c r="BB737" i="356"/>
  <c r="BC737" i="356" s="1"/>
  <c r="BB269" i="356"/>
  <c r="BC269" i="356" s="1"/>
  <c r="BB348" i="356"/>
  <c r="BC348" i="356" s="1"/>
  <c r="BB479" i="356"/>
  <c r="BC479" i="356" s="1"/>
  <c r="BB261" i="356"/>
  <c r="BC261" i="356" s="1"/>
  <c r="BB730" i="356"/>
  <c r="BC730" i="356" s="1"/>
  <c r="BB360" i="356"/>
  <c r="BC360" i="356" s="1"/>
  <c r="BB211" i="356"/>
  <c r="BC211" i="356" s="1"/>
  <c r="BB240" i="356"/>
  <c r="BC240" i="356" s="1"/>
  <c r="BB118" i="356"/>
  <c r="BC118" i="356" s="1"/>
  <c r="BB702" i="356"/>
  <c r="BC702" i="356" s="1"/>
  <c r="BB523" i="356"/>
  <c r="BC523" i="356" s="1"/>
  <c r="BB145" i="356"/>
  <c r="BC145" i="356" s="1"/>
  <c r="BB579" i="356"/>
  <c r="BC579" i="356" s="1"/>
  <c r="BB626" i="356"/>
  <c r="BC626" i="356" s="1"/>
  <c r="BB562" i="356"/>
  <c r="BC562" i="356" s="1"/>
  <c r="BB441" i="356"/>
  <c r="BC441" i="356" s="1"/>
  <c r="BB513" i="356"/>
  <c r="BC513" i="356" s="1"/>
  <c r="BB648" i="356"/>
  <c r="BC648" i="356" s="1"/>
  <c r="BB243" i="356"/>
  <c r="BC243" i="356" s="1"/>
  <c r="BB418" i="356"/>
  <c r="BC418" i="356" s="1"/>
  <c r="BB654" i="356"/>
  <c r="BC654" i="356" s="1"/>
  <c r="BB113" i="356"/>
  <c r="BC113" i="356" s="1"/>
  <c r="BB19" i="356"/>
  <c r="BC19" i="356" s="1"/>
  <c r="BB233" i="356"/>
  <c r="BC233" i="356" s="1"/>
  <c r="BB399" i="356"/>
  <c r="BC399" i="356" s="1"/>
  <c r="BB604" i="356"/>
  <c r="BC604" i="356" s="1"/>
  <c r="BB205" i="356"/>
  <c r="BC205" i="356" s="1"/>
  <c r="BB324" i="356"/>
  <c r="BC324" i="356" s="1"/>
  <c r="BB610" i="356"/>
  <c r="BC610" i="356" s="1"/>
  <c r="BB560" i="356"/>
  <c r="BC560" i="356" s="1"/>
  <c r="BB158" i="356"/>
  <c r="BC158" i="356" s="1"/>
  <c r="BB304" i="356"/>
  <c r="BC304" i="356" s="1"/>
  <c r="BB615" i="356"/>
  <c r="BC615" i="356" s="1"/>
  <c r="BB65" i="356"/>
  <c r="BC65" i="356" s="1"/>
  <c r="BB327" i="356"/>
  <c r="BC327" i="356" s="1"/>
  <c r="BB245" i="356"/>
  <c r="BC245" i="356" s="1"/>
  <c r="BB627" i="356"/>
  <c r="BC627" i="356" s="1"/>
  <c r="BB568" i="356"/>
  <c r="BC568" i="356" s="1"/>
  <c r="BB63" i="356"/>
  <c r="BC63" i="356" s="1"/>
  <c r="BB70" i="356"/>
  <c r="BC70" i="356" s="1"/>
  <c r="BB9" i="356"/>
  <c r="BC9" i="356" s="1"/>
  <c r="BB89" i="356"/>
  <c r="BC89" i="356" s="1"/>
  <c r="BB220" i="356"/>
  <c r="BC220" i="356" s="1"/>
  <c r="BB345" i="356"/>
  <c r="BC345" i="356" s="1"/>
  <c r="BB536" i="356"/>
  <c r="BC536" i="356" s="1"/>
  <c r="BB542" i="356"/>
  <c r="BC542" i="356" s="1"/>
  <c r="BB114" i="356"/>
  <c r="BC114" i="356" s="1"/>
  <c r="BB440" i="356"/>
  <c r="BC440" i="356" s="1"/>
  <c r="BB366" i="356"/>
  <c r="BC366" i="356" s="1"/>
  <c r="BB263" i="356"/>
  <c r="BC263" i="356" s="1"/>
  <c r="BB455" i="356"/>
  <c r="BC455" i="356" s="1"/>
  <c r="BB557" i="356"/>
  <c r="BC557" i="356" s="1"/>
  <c r="BB563" i="356"/>
  <c r="BC563" i="356" s="1"/>
  <c r="BB449" i="356"/>
  <c r="BC449" i="356" s="1"/>
  <c r="BB305" i="356"/>
  <c r="BC305" i="356" s="1"/>
  <c r="BB445" i="356"/>
  <c r="BC445" i="356" s="1"/>
  <c r="BB636" i="356"/>
  <c r="BC636" i="356" s="1"/>
  <c r="BB642" i="356"/>
  <c r="BC642" i="356" s="1"/>
  <c r="BB593" i="356"/>
  <c r="BC593" i="356" s="1"/>
  <c r="BB485" i="356"/>
  <c r="BC485" i="356" s="1"/>
  <c r="BB60" i="356"/>
  <c r="BC60" i="356" s="1"/>
  <c r="BB67" i="356"/>
  <c r="BC67" i="356" s="1"/>
  <c r="BB707" i="356"/>
  <c r="BC707" i="356" s="1"/>
  <c r="BB606" i="356"/>
  <c r="BC606" i="356" s="1"/>
  <c r="BB609" i="356"/>
  <c r="BC609" i="356" s="1"/>
  <c r="BB343" i="356"/>
  <c r="BC343" i="356" s="1"/>
  <c r="BB497" i="356"/>
  <c r="BC497" i="356" s="1"/>
  <c r="BB701" i="356"/>
  <c r="BC701" i="356" s="1"/>
  <c r="BB127" i="356"/>
  <c r="BC127" i="356" s="1"/>
  <c r="BB229" i="356"/>
  <c r="BC229" i="356" s="1"/>
  <c r="BB607" i="356"/>
  <c r="BC607" i="356" s="1"/>
  <c r="BB503" i="356"/>
  <c r="BC503" i="356" s="1"/>
  <c r="BB516" i="356"/>
  <c r="BC516" i="356" s="1"/>
  <c r="BB415" i="356"/>
  <c r="BC415" i="356" s="1"/>
  <c r="BB234" i="356"/>
  <c r="BC234" i="356" s="1"/>
  <c r="BB688" i="356"/>
  <c r="BC688" i="356" s="1"/>
  <c r="BB625" i="356"/>
  <c r="BC625" i="356" s="1"/>
  <c r="BB311" i="356"/>
  <c r="BC311" i="356" s="1"/>
  <c r="BB532" i="356"/>
  <c r="BC532" i="356" s="1"/>
  <c r="BB651" i="356"/>
  <c r="BC651" i="356" s="1"/>
  <c r="BB703" i="356"/>
  <c r="BC703" i="356" s="1"/>
  <c r="BB125" i="356"/>
  <c r="BC125" i="356" s="1"/>
  <c r="BB712" i="356"/>
  <c r="BC712" i="356" s="1"/>
  <c r="BB436" i="356"/>
  <c r="BC436" i="356" s="1"/>
  <c r="BB690" i="356"/>
  <c r="BC690" i="356" s="1"/>
  <c r="BB44" i="356"/>
  <c r="BC44" i="356" s="1"/>
  <c r="BB700" i="356"/>
  <c r="BC700" i="356" s="1"/>
  <c r="BB413" i="356"/>
  <c r="BC413" i="356" s="1"/>
  <c r="BB280" i="356"/>
  <c r="BC280" i="356" s="1"/>
  <c r="BB506" i="356"/>
  <c r="BC506" i="356" s="1"/>
  <c r="BB561" i="356"/>
  <c r="BC561" i="356" s="1"/>
  <c r="BB584" i="356"/>
  <c r="BC584" i="356" s="1"/>
  <c r="BB528" i="356"/>
  <c r="BC528" i="356" s="1"/>
  <c r="BB299" i="356"/>
  <c r="BC299" i="356" s="1"/>
  <c r="BB715" i="356"/>
  <c r="BC715" i="356" s="1"/>
  <c r="BB195" i="356"/>
  <c r="BC195" i="356" s="1"/>
  <c r="BB713" i="356"/>
  <c r="BC713" i="356" s="1"/>
  <c r="BB177" i="356"/>
  <c r="BC177" i="356" s="1"/>
  <c r="BB681" i="356"/>
  <c r="BC681" i="356" s="1"/>
  <c r="BB551" i="356"/>
  <c r="BC551" i="356" s="1"/>
  <c r="BB669" i="356"/>
  <c r="BC669" i="356" s="1"/>
  <c r="BB372" i="356"/>
  <c r="BC372" i="356" s="1"/>
  <c r="BB633" i="356"/>
  <c r="BC633" i="356" s="1"/>
  <c r="BB489" i="356"/>
  <c r="BC489" i="356" s="1"/>
  <c r="BB546" i="356"/>
  <c r="BC546" i="356" s="1"/>
  <c r="BB238" i="356"/>
  <c r="BC238" i="356" s="1"/>
  <c r="BB271" i="356"/>
  <c r="BC271" i="356" s="1"/>
  <c r="BB699" i="356"/>
  <c r="BC699" i="356" s="1"/>
  <c r="BB276" i="356"/>
  <c r="BC276" i="356" s="1"/>
  <c r="BB602" i="356"/>
  <c r="BC602" i="356" s="1"/>
  <c r="BB597" i="356"/>
  <c r="BC597" i="356" s="1"/>
  <c r="BB543" i="356"/>
  <c r="BC543" i="356" s="1"/>
  <c r="BB42" i="356"/>
  <c r="BC42" i="356" s="1"/>
  <c r="BB687" i="356"/>
  <c r="BC687" i="356" s="1"/>
  <c r="BB691" i="356"/>
  <c r="BC691" i="356" s="1"/>
  <c r="BB595" i="356"/>
  <c r="BC595" i="356" s="1"/>
  <c r="BB564" i="356"/>
  <c r="BC564" i="356" s="1"/>
  <c r="BB619" i="356"/>
  <c r="BC619" i="356" s="1"/>
  <c r="BB490" i="356"/>
  <c r="BC490" i="356" s="1"/>
  <c r="BB85" i="356"/>
  <c r="BC85" i="356" s="1"/>
  <c r="BB512" i="356"/>
  <c r="BC512" i="356" s="1"/>
  <c r="BB549" i="356"/>
  <c r="BC549" i="356" s="1"/>
  <c r="BB232" i="356"/>
  <c r="BC232" i="356" s="1"/>
  <c r="BB527" i="356"/>
  <c r="BC527" i="356" s="1"/>
  <c r="BB689" i="356"/>
  <c r="BC689" i="356" s="1"/>
  <c r="BB578" i="356"/>
  <c r="BC578" i="356" s="1"/>
  <c r="BB296" i="356"/>
  <c r="BC296" i="356" s="1"/>
  <c r="BB611" i="356"/>
  <c r="BC611" i="356" s="1"/>
  <c r="BB657" i="356"/>
  <c r="BC657" i="356" s="1"/>
  <c r="BB603" i="356"/>
  <c r="BC603" i="356" s="1"/>
  <c r="BB639" i="356"/>
  <c r="BC639" i="356" s="1"/>
  <c r="BB575" i="356"/>
  <c r="BC575" i="356" s="1"/>
  <c r="BB496" i="356"/>
  <c r="BC496" i="356" s="1"/>
  <c r="BB464" i="356"/>
  <c r="BC464" i="356" s="1"/>
  <c r="BB697" i="356"/>
  <c r="BC697" i="356" s="1"/>
  <c r="BB628" i="356"/>
  <c r="BC628" i="356" s="1"/>
  <c r="BB425" i="356"/>
  <c r="BC425" i="356" s="1"/>
  <c r="BB344" i="356"/>
  <c r="BC344" i="356" s="1"/>
  <c r="BB534" i="356"/>
  <c r="BC534" i="356" s="1"/>
  <c r="BB483" i="356"/>
  <c r="BC483" i="356" s="1"/>
  <c r="BB474" i="356"/>
  <c r="BC474" i="356" s="1"/>
  <c r="BB410" i="356"/>
  <c r="BC410" i="356" s="1"/>
  <c r="BB620" i="356"/>
  <c r="BC620" i="356" s="1"/>
  <c r="BB421" i="356"/>
  <c r="BC421" i="356" s="1"/>
  <c r="BB540" i="356"/>
  <c r="BC540" i="356" s="1"/>
  <c r="BB692" i="356"/>
  <c r="BC692" i="356" s="1"/>
  <c r="BB629" i="356"/>
  <c r="BC629" i="356" s="1"/>
  <c r="BB695" i="356"/>
  <c r="BC695" i="356" s="1"/>
  <c r="BB599" i="356"/>
  <c r="BC599" i="356" s="1"/>
  <c r="BB552" i="356"/>
  <c r="BC552" i="356" s="1"/>
  <c r="BB509" i="356"/>
  <c r="BC509" i="356" s="1"/>
  <c r="BB494" i="356"/>
  <c r="BC494" i="356" s="1"/>
  <c r="BB495" i="356"/>
  <c r="BC495" i="356" s="1"/>
  <c r="BB526" i="356"/>
  <c r="BC526" i="356" s="1"/>
  <c r="BB693" i="356"/>
  <c r="BC693" i="356" s="1"/>
  <c r="BB652" i="356"/>
  <c r="BC652" i="356" s="1"/>
  <c r="BB647" i="356"/>
  <c r="BC647" i="356" s="1"/>
  <c r="BB508" i="356"/>
  <c r="BC508" i="356" s="1"/>
  <c r="BB566" i="356"/>
  <c r="BC566" i="356" s="1"/>
  <c r="BB469" i="356"/>
  <c r="BC469" i="356" s="1"/>
  <c r="BB624" i="356"/>
  <c r="BC624" i="356" s="1"/>
  <c r="BB663" i="356"/>
  <c r="BC663" i="356" s="1"/>
  <c r="BB207" i="356"/>
  <c r="BC207" i="356" s="1"/>
  <c r="BB533" i="356"/>
  <c r="BC533" i="356" s="1"/>
  <c r="BB241" i="356"/>
  <c r="BC241" i="356" s="1"/>
  <c r="BB341" i="356"/>
  <c r="BC341" i="356" s="1"/>
  <c r="BB614" i="356"/>
  <c r="BC614" i="356" s="1"/>
  <c r="BB81" i="356"/>
  <c r="BC81" i="356" s="1"/>
  <c r="BB105" i="356"/>
  <c r="BC105" i="356" s="1"/>
  <c r="BB634" i="356"/>
  <c r="BC634" i="356" s="1"/>
  <c r="BB686" i="356"/>
  <c r="BC686" i="356" s="1"/>
  <c r="BB664" i="356"/>
  <c r="BC664" i="356" s="1"/>
  <c r="BB646" i="356"/>
  <c r="BC646" i="356" s="1"/>
  <c r="BB708" i="356"/>
  <c r="BC708" i="356" s="1"/>
  <c r="BB444" i="356"/>
  <c r="BC444" i="356" s="1"/>
  <c r="BB505" i="356"/>
  <c r="BC505" i="356" s="1"/>
  <c r="BB295" i="356"/>
  <c r="BC295" i="356" s="1"/>
  <c r="BB510" i="356"/>
  <c r="BC510" i="356" s="1"/>
  <c r="BB471" i="356"/>
  <c r="BC471" i="356" s="1"/>
  <c r="BB411" i="356"/>
  <c r="BC411" i="356" s="1"/>
  <c r="BB272" i="356"/>
  <c r="BC272" i="356" s="1"/>
  <c r="BB259" i="356"/>
  <c r="BC259" i="356" s="1"/>
  <c r="BB288" i="356"/>
  <c r="BC288" i="356" s="1"/>
  <c r="BB36" i="356"/>
  <c r="BC36" i="356" s="1"/>
  <c r="BB303" i="356"/>
  <c r="BC303" i="356" s="1"/>
  <c r="BB268" i="356"/>
  <c r="BC268" i="356" s="1"/>
  <c r="BB273" i="356"/>
  <c r="BC273" i="356" s="1"/>
  <c r="AG1" i="356"/>
  <c r="BD5" i="356"/>
  <c r="GD12" i="378"/>
  <c r="Z15" i="378" s="1"/>
  <c r="AJ21" i="378"/>
  <c r="AU12" i="378"/>
  <c r="AS27" i="378"/>
  <c r="GH3" i="378"/>
  <c r="GH12" i="378" s="1"/>
  <c r="Z24" i="378" s="1"/>
  <c r="AQ16" i="383" s="1"/>
  <c r="M17" i="378"/>
  <c r="AJ12" i="378"/>
  <c r="AE1" i="356"/>
  <c r="AM1" i="356"/>
  <c r="AU13" i="378"/>
  <c r="AU14" i="378"/>
  <c r="AU7" i="378"/>
  <c r="AR1" i="356" l="1"/>
  <c r="BB524" i="356"/>
  <c r="BC524" i="356" s="1"/>
  <c r="BB416" i="356"/>
  <c r="BC416" i="356" s="1"/>
  <c r="BB208" i="356"/>
  <c r="BC208" i="356" s="1"/>
  <c r="BB386" i="356"/>
  <c r="BC386" i="356" s="1"/>
  <c r="BB655" i="356"/>
  <c r="BC655" i="356" s="1"/>
  <c r="BB191" i="356"/>
  <c r="BC191" i="356" s="1"/>
  <c r="BB181" i="356"/>
  <c r="BC181" i="356" s="1"/>
  <c r="BB140" i="356"/>
  <c r="BC140" i="356" s="1"/>
  <c r="BB175" i="356"/>
  <c r="BC175" i="356" s="1"/>
  <c r="BB128" i="356"/>
  <c r="BC128" i="356" s="1"/>
  <c r="BB82" i="356"/>
  <c r="BC82" i="356" s="1"/>
  <c r="BB123" i="356"/>
  <c r="BC123" i="356" s="1"/>
  <c r="BB605" i="356"/>
  <c r="BC605" i="356" s="1"/>
  <c r="BB206" i="356"/>
  <c r="BC206" i="356" s="1"/>
  <c r="BB426" i="356"/>
  <c r="BC426" i="356" s="1"/>
  <c r="BB172" i="356"/>
  <c r="BC172" i="356" s="1"/>
  <c r="BB278" i="356"/>
  <c r="BC278" i="356" s="1"/>
  <c r="BB680" i="356"/>
  <c r="BC680" i="356" s="1"/>
  <c r="BB161" i="356"/>
  <c r="BC161" i="356" s="1"/>
  <c r="BB291" i="356"/>
  <c r="BC291" i="356" s="1"/>
  <c r="BB359" i="356"/>
  <c r="BC359" i="356" s="1"/>
  <c r="BB660" i="356"/>
  <c r="BC660" i="356" s="1"/>
  <c r="BB752" i="356"/>
  <c r="BC752" i="356" s="1"/>
  <c r="BB477" i="356"/>
  <c r="BC477" i="356" s="1"/>
  <c r="BB473" i="356"/>
  <c r="BC473" i="356" s="1"/>
  <c r="BB250" i="356"/>
  <c r="BC250" i="356" s="1"/>
  <c r="BB511" i="356"/>
  <c r="BC511" i="356" s="1"/>
  <c r="BB69" i="356"/>
  <c r="BC69" i="356" s="1"/>
  <c r="BB649" i="356"/>
  <c r="BC649" i="356" s="1"/>
  <c r="BB450" i="356"/>
  <c r="BC450" i="356" s="1"/>
  <c r="BB420" i="356"/>
  <c r="BC420" i="356" s="1"/>
  <c r="BB623" i="356"/>
  <c r="BC623" i="356" s="1"/>
  <c r="BB184" i="356"/>
  <c r="BC184" i="356" s="1"/>
  <c r="BB384" i="356"/>
  <c r="BC384" i="356" s="1"/>
  <c r="BB439" i="356"/>
  <c r="BC439" i="356" s="1"/>
  <c r="BB582" i="356"/>
  <c r="BC582" i="356" s="1"/>
  <c r="BB538" i="356"/>
  <c r="BC538" i="356" s="1"/>
  <c r="BB31" i="356"/>
  <c r="BC31" i="356" s="1"/>
  <c r="BB554" i="356"/>
  <c r="BC554" i="356" s="1"/>
  <c r="BB66" i="356"/>
  <c r="BC66" i="356" s="1"/>
  <c r="BB407" i="356"/>
  <c r="BC407" i="356" s="1"/>
  <c r="BB16" i="356"/>
  <c r="BC16" i="356" s="1"/>
  <c r="BB641" i="356"/>
  <c r="BC641" i="356" s="1"/>
  <c r="BB116" i="356"/>
  <c r="BC116" i="356" s="1"/>
  <c r="BB643" i="356"/>
  <c r="BC643" i="356" s="1"/>
  <c r="BB746" i="356"/>
  <c r="BC746" i="356" s="1"/>
  <c r="BB535" i="356"/>
  <c r="BC535" i="356" s="1"/>
  <c r="BB472" i="356"/>
  <c r="BC472" i="356" s="1"/>
  <c r="BB95" i="356"/>
  <c r="BC95" i="356" s="1"/>
  <c r="BB203" i="356"/>
  <c r="BC203" i="356" s="1"/>
  <c r="BB57" i="356"/>
  <c r="BC57" i="356" s="1"/>
  <c r="BB21" i="356"/>
  <c r="BC21" i="356" s="1"/>
  <c r="BB621" i="356"/>
  <c r="BC621" i="356" s="1"/>
  <c r="BB487" i="356"/>
  <c r="BC487" i="356" s="1"/>
  <c r="BB226" i="356"/>
  <c r="BC226" i="356" s="1"/>
  <c r="BB352" i="356"/>
  <c r="BC352" i="356" s="1"/>
  <c r="BB594" i="356"/>
  <c r="BC594" i="356" s="1"/>
  <c r="BB236" i="356"/>
  <c r="BC236" i="356" s="1"/>
  <c r="BB470" i="356"/>
  <c r="BC470" i="356" s="1"/>
  <c r="BB446" i="356"/>
  <c r="BC446" i="356" s="1"/>
  <c r="BB199" i="356"/>
  <c r="BC199" i="356" s="1"/>
  <c r="BB307" i="356"/>
  <c r="BC307" i="356" s="1"/>
  <c r="BB39" i="356"/>
  <c r="BC39" i="356" s="1"/>
  <c r="BB120" i="356"/>
  <c r="BC120" i="356" s="1"/>
  <c r="BB151" i="356"/>
  <c r="BC151" i="356" s="1"/>
  <c r="BB462" i="356"/>
  <c r="BC462" i="356" s="1"/>
  <c r="BB33" i="356"/>
  <c r="BC33" i="356" s="1"/>
  <c r="BB196" i="356"/>
  <c r="BC196" i="356" s="1"/>
  <c r="BB367" i="356"/>
  <c r="BC367" i="356" s="1"/>
  <c r="BB668" i="356"/>
  <c r="BC668" i="356" s="1"/>
  <c r="BB679" i="356"/>
  <c r="BC679" i="356" s="1"/>
  <c r="BB37" i="356"/>
  <c r="BC37" i="356" s="1"/>
  <c r="BB312" i="356"/>
  <c r="BC312" i="356" s="1"/>
  <c r="BB227" i="356"/>
  <c r="BC227" i="356" s="1"/>
  <c r="BB159" i="356"/>
  <c r="BC159" i="356" s="1"/>
  <c r="BB351" i="356"/>
  <c r="BC351" i="356" s="1"/>
  <c r="BB107" i="356"/>
  <c r="BC107" i="356" s="1"/>
  <c r="BB117" i="356"/>
  <c r="BC117" i="356" s="1"/>
  <c r="BB13" i="356"/>
  <c r="BC13" i="356" s="1"/>
  <c r="BB382" i="356"/>
  <c r="BC382" i="356" s="1"/>
  <c r="BB52" i="356"/>
  <c r="BC52" i="356" s="1"/>
  <c r="BB100" i="356"/>
  <c r="BC100" i="356" s="1"/>
  <c r="BB369" i="356"/>
  <c r="BC369" i="356" s="1"/>
  <c r="BB162" i="356"/>
  <c r="BC162" i="356" s="1"/>
  <c r="BB491" i="356"/>
  <c r="BC491" i="356" s="1"/>
  <c r="BB230" i="356"/>
  <c r="BC230" i="356" s="1"/>
  <c r="BB281" i="356"/>
  <c r="BC281" i="356" s="1"/>
  <c r="BB122" i="356"/>
  <c r="BC122" i="356" s="1"/>
  <c r="BB152" i="356"/>
  <c r="BC152" i="356" s="1"/>
  <c r="BB475" i="356"/>
  <c r="BC475" i="356" s="1"/>
  <c r="BB11" i="356"/>
  <c r="BC11" i="356" s="1"/>
  <c r="BB168" i="356"/>
  <c r="BC168" i="356" s="1"/>
  <c r="BB190" i="356"/>
  <c r="BC190" i="356" s="1"/>
  <c r="BB54" i="356"/>
  <c r="BC54" i="356" s="1"/>
  <c r="BB517" i="356"/>
  <c r="BC517" i="356" s="1"/>
  <c r="BB571" i="356"/>
  <c r="BC571" i="356" s="1"/>
  <c r="BB529" i="356"/>
  <c r="BC529" i="356" s="1"/>
  <c r="BB176" i="356"/>
  <c r="BC176" i="356" s="1"/>
  <c r="BB432" i="356"/>
  <c r="BC432" i="356" s="1"/>
  <c r="BB381" i="356"/>
  <c r="BC381" i="356" s="1"/>
  <c r="BB217" i="356"/>
  <c r="BC217" i="356" s="1"/>
  <c r="BB279" i="356"/>
  <c r="BC279" i="356" s="1"/>
  <c r="BB222" i="356"/>
  <c r="BC222" i="356" s="1"/>
  <c r="BB430" i="356"/>
  <c r="BC430" i="356" s="1"/>
  <c r="BB583" i="356"/>
  <c r="BC583" i="356" s="1"/>
  <c r="BB461" i="356"/>
  <c r="BC461" i="356" s="1"/>
  <c r="BB256" i="356"/>
  <c r="BC256" i="356" s="1"/>
  <c r="BB340" i="356"/>
  <c r="BC340" i="356" s="1"/>
  <c r="BB38" i="356"/>
  <c r="BC38" i="356" s="1"/>
  <c r="BB403" i="356"/>
  <c r="BC403" i="356" s="1"/>
  <c r="BB131" i="356"/>
  <c r="BC131" i="356" s="1"/>
  <c r="BB659" i="356"/>
  <c r="BC659" i="356" s="1"/>
  <c r="BB666" i="356"/>
  <c r="BC666" i="356" s="1"/>
  <c r="BB132" i="356"/>
  <c r="BC132" i="356" s="1"/>
  <c r="BB136" i="356"/>
  <c r="BC136" i="356" s="1"/>
  <c r="BB188" i="356"/>
  <c r="BC188" i="356" s="1"/>
  <c r="BB192" i="356"/>
  <c r="BC192" i="356" s="1"/>
  <c r="BB346" i="356"/>
  <c r="BC346" i="356" s="1"/>
  <c r="BB507" i="356"/>
  <c r="BC507" i="356" s="1"/>
  <c r="BB550" i="356"/>
  <c r="BC550" i="356" s="1"/>
  <c r="BB242" i="356"/>
  <c r="BC242" i="356" s="1"/>
  <c r="BB41" i="356"/>
  <c r="BC41" i="356" s="1"/>
  <c r="BB75" i="356"/>
  <c r="BC75" i="356" s="1"/>
  <c r="BB88" i="356"/>
  <c r="BC88" i="356" s="1"/>
  <c r="BB349" i="356"/>
  <c r="BC349" i="356" s="1"/>
  <c r="BB297" i="356"/>
  <c r="BC297" i="356" s="1"/>
  <c r="BB121" i="356"/>
  <c r="BC121" i="356" s="1"/>
  <c r="BB682" i="356"/>
  <c r="BC682" i="356" s="1"/>
  <c r="BB347" i="356"/>
  <c r="BC347" i="356" s="1"/>
  <c r="BB173" i="356"/>
  <c r="BC173" i="356" s="1"/>
  <c r="BB456" i="356"/>
  <c r="BC456" i="356" s="1"/>
  <c r="BB87" i="356"/>
  <c r="BC87" i="356" s="1"/>
  <c r="BB49" i="356"/>
  <c r="BC49" i="356" s="1"/>
  <c r="BB59" i="356"/>
  <c r="BC59" i="356" s="1"/>
  <c r="BB27" i="356"/>
  <c r="BC27" i="356" s="1"/>
  <c r="BB270" i="356"/>
  <c r="BC270" i="356" s="1"/>
  <c r="BB480" i="356"/>
  <c r="BC480" i="356" s="1"/>
  <c r="BB417" i="356"/>
  <c r="BC417" i="356" s="1"/>
  <c r="BB677" i="356"/>
  <c r="BC677" i="356" s="1"/>
  <c r="BB77" i="356"/>
  <c r="BC77" i="356" s="1"/>
  <c r="BB252" i="356"/>
  <c r="BC252" i="356" s="1"/>
  <c r="BB194" i="356"/>
  <c r="BC194" i="356" s="1"/>
  <c r="BB394" i="356"/>
  <c r="BC394" i="356" s="1"/>
  <c r="BB397" i="356"/>
  <c r="BC397" i="356" s="1"/>
  <c r="BB323" i="356"/>
  <c r="BC323" i="356" s="1"/>
  <c r="BB465" i="356"/>
  <c r="BC465" i="356" s="1"/>
  <c r="BB111" i="356"/>
  <c r="BC111" i="356" s="1"/>
  <c r="BB498" i="356"/>
  <c r="BC498" i="356" s="1"/>
  <c r="BB97" i="356"/>
  <c r="BC97" i="356" s="1"/>
  <c r="BB129" i="356"/>
  <c r="BC129" i="356" s="1"/>
  <c r="BB572" i="356"/>
  <c r="BC572" i="356" s="1"/>
  <c r="BB656" i="356"/>
  <c r="BC656" i="356" s="1"/>
  <c r="BB592" i="356"/>
  <c r="BC592" i="356" s="1"/>
  <c r="BB525" i="356"/>
  <c r="BC525" i="356" s="1"/>
  <c r="BB433" i="356"/>
  <c r="BC433" i="356" s="1"/>
  <c r="BB377" i="356"/>
  <c r="BC377" i="356" s="1"/>
  <c r="BB670" i="356"/>
  <c r="BC670" i="356" s="1"/>
  <c r="BB15" i="356"/>
  <c r="BC15" i="356" s="1"/>
  <c r="BB282" i="356"/>
  <c r="BC282" i="356" s="1"/>
  <c r="BB248" i="356"/>
  <c r="BC248" i="356" s="1"/>
  <c r="BB674" i="356"/>
  <c r="BC674" i="356" s="1"/>
  <c r="BB724" i="356"/>
  <c r="BC724" i="356" s="1"/>
  <c r="BB541" i="356"/>
  <c r="BC541" i="356" s="1"/>
  <c r="BB218" i="356"/>
  <c r="BC218" i="356" s="1"/>
  <c r="BB332" i="356"/>
  <c r="BC332" i="356" s="1"/>
  <c r="BB419" i="356"/>
  <c r="BC419" i="356" s="1"/>
  <c r="BB405" i="356"/>
  <c r="BC405" i="356" s="1"/>
  <c r="BB721" i="356"/>
  <c r="BC721" i="356" s="1"/>
  <c r="BB12" i="356"/>
  <c r="BC12" i="356" s="1"/>
  <c r="BB216" i="356"/>
  <c r="BC216" i="356" s="1"/>
  <c r="BB157" i="356"/>
  <c r="BC157" i="356" s="1"/>
  <c r="BB329" i="356"/>
  <c r="BC329" i="356" s="1"/>
  <c r="BB284" i="356"/>
  <c r="BC284" i="356" s="1"/>
  <c r="BB422" i="356"/>
  <c r="BC422" i="356" s="1"/>
  <c r="BB588" i="356"/>
  <c r="BC588" i="356" s="1"/>
  <c r="BB315" i="356"/>
  <c r="BC315" i="356" s="1"/>
  <c r="BB124" i="356"/>
  <c r="BC124" i="356" s="1"/>
  <c r="BB678" i="356"/>
  <c r="BC678" i="356" s="1"/>
  <c r="BB322" i="356"/>
  <c r="BC322" i="356" s="1"/>
  <c r="BB316" i="356"/>
  <c r="BC316" i="356" s="1"/>
  <c r="BB91" i="356"/>
  <c r="BC91" i="356" s="1"/>
  <c r="BB147" i="356"/>
  <c r="BC147" i="356" s="1"/>
  <c r="BB221" i="356"/>
  <c r="BC221" i="356" s="1"/>
  <c r="BB569" i="356"/>
  <c r="BC569" i="356" s="1"/>
  <c r="BB86" i="356"/>
  <c r="BC86" i="356" s="1"/>
  <c r="BB362" i="356"/>
  <c r="BC362" i="356" s="1"/>
  <c r="BB106" i="356"/>
  <c r="BC106" i="356" s="1"/>
  <c r="BB364" i="356"/>
  <c r="BC364" i="356" s="1"/>
  <c r="BB169" i="356"/>
  <c r="BC169" i="356" s="1"/>
  <c r="BB429" i="356"/>
  <c r="BC429" i="356" s="1"/>
  <c r="BB457" i="356"/>
  <c r="BC457" i="356" s="1"/>
  <c r="BB404" i="356"/>
  <c r="BC404" i="356" s="1"/>
  <c r="BB78" i="356"/>
  <c r="BC78" i="356" s="1"/>
  <c r="BB559" i="356"/>
  <c r="BC559" i="356" s="1"/>
  <c r="BB235" i="356"/>
  <c r="BC235" i="356" s="1"/>
  <c r="BB499" i="356"/>
  <c r="BC499" i="356" s="1"/>
  <c r="BB618" i="356"/>
  <c r="BC618" i="356" s="1"/>
  <c r="BB225" i="356"/>
  <c r="BC225" i="356" s="1"/>
  <c r="BB408" i="356"/>
  <c r="BC408" i="356" s="1"/>
  <c r="BB228" i="356"/>
  <c r="BC228" i="356" s="1"/>
  <c r="BB14" i="356"/>
  <c r="BC14" i="356" s="1"/>
  <c r="BB150" i="356"/>
  <c r="BC150" i="356" s="1"/>
  <c r="BB325" i="356"/>
  <c r="BC325" i="356" s="1"/>
  <c r="BB601" i="356"/>
  <c r="BC601" i="356" s="1"/>
  <c r="BB68" i="356"/>
  <c r="BC68" i="356" s="1"/>
  <c r="BB253" i="356"/>
  <c r="BC253" i="356" s="1"/>
  <c r="BB223" i="356"/>
  <c r="BC223" i="356" s="1"/>
  <c r="BB133" i="356"/>
  <c r="BC133" i="356" s="1"/>
  <c r="BB237" i="356"/>
  <c r="BC237" i="356" s="1"/>
  <c r="BB258" i="356"/>
  <c r="BC258" i="356" s="1"/>
  <c r="BB544" i="356"/>
  <c r="BC544" i="356" s="1"/>
  <c r="BB202" i="356"/>
  <c r="BC202" i="356" s="1"/>
  <c r="BB249" i="356"/>
  <c r="BC249" i="356" s="1"/>
  <c r="BB531" i="356"/>
  <c r="BC531" i="356" s="1"/>
  <c r="BB476" i="356"/>
  <c r="BC476" i="356" s="1"/>
  <c r="BB502" i="356"/>
  <c r="BC502" i="356" s="1"/>
  <c r="BB73" i="356"/>
  <c r="BC73" i="356" s="1"/>
  <c r="BB488" i="356"/>
  <c r="BC488" i="356" s="1"/>
  <c r="BB286" i="356"/>
  <c r="BC286" i="356" s="1"/>
  <c r="BB182" i="356"/>
  <c r="BC182" i="356" s="1"/>
  <c r="BB353" i="356"/>
  <c r="BC353" i="356" s="1"/>
  <c r="BB251" i="356"/>
  <c r="BC251" i="356" s="1"/>
  <c r="BB148" i="356"/>
  <c r="BC148" i="356" s="1"/>
  <c r="BB101" i="356"/>
  <c r="BC101" i="356" s="1"/>
  <c r="BB142" i="356"/>
  <c r="BC142" i="356" s="1"/>
  <c r="BB501" i="356"/>
  <c r="BC501" i="356" s="1"/>
  <c r="BB143" i="356"/>
  <c r="BC143" i="356" s="1"/>
  <c r="BB466" i="356"/>
  <c r="BC466" i="356" s="1"/>
  <c r="BB587" i="356"/>
  <c r="BC587" i="356" s="1"/>
  <c r="BB414" i="356"/>
  <c r="BC414" i="356" s="1"/>
  <c r="BB108" i="356"/>
  <c r="BC108" i="356" s="1"/>
  <c r="BB452" i="356"/>
  <c r="BC452" i="356" s="1"/>
  <c r="BB321" i="356"/>
  <c r="BC321" i="356" s="1"/>
  <c r="BB309" i="356"/>
  <c r="BC309" i="356" s="1"/>
  <c r="BB219" i="356"/>
  <c r="BC219" i="356" s="1"/>
  <c r="BB548" i="356"/>
  <c r="BC548" i="356" s="1"/>
  <c r="BB47" i="356"/>
  <c r="BC47" i="356" s="1"/>
  <c r="BB598" i="356"/>
  <c r="BC598" i="356" s="1"/>
  <c r="BB387" i="356"/>
  <c r="BC387" i="356" s="1"/>
  <c r="BB310" i="356"/>
  <c r="BC310" i="356" s="1"/>
  <c r="BB76" i="356"/>
  <c r="BC76" i="356" s="1"/>
  <c r="BB119" i="356"/>
  <c r="BC119" i="356" s="1"/>
  <c r="BB30" i="356"/>
  <c r="BC30" i="356" s="1"/>
  <c r="BB6" i="356"/>
  <c r="BC6" i="356" s="1"/>
  <c r="BB50" i="356"/>
  <c r="BC50" i="356" s="1"/>
  <c r="BB640" i="356"/>
  <c r="BC640" i="356" s="1"/>
  <c r="BB395" i="356"/>
  <c r="BC395" i="356" s="1"/>
  <c r="BB18" i="356"/>
  <c r="BC18" i="356" s="1"/>
  <c r="BB335" i="356"/>
  <c r="BC335" i="356" s="1"/>
  <c r="BB574" i="356"/>
  <c r="BC574" i="356" s="1"/>
  <c r="BB412" i="356"/>
  <c r="BC412" i="356" s="1"/>
  <c r="BB29" i="356"/>
  <c r="BC29" i="356" s="1"/>
  <c r="BB72" i="356"/>
  <c r="BC72" i="356" s="1"/>
  <c r="BB459" i="356"/>
  <c r="BC459" i="356" s="1"/>
  <c r="BB32" i="356"/>
  <c r="BC32" i="356" s="1"/>
  <c r="BB187" i="356"/>
  <c r="BC187" i="356" s="1"/>
  <c r="BB156" i="356"/>
  <c r="BC156" i="356" s="1"/>
  <c r="BB260" i="356"/>
  <c r="BC260" i="356" s="1"/>
  <c r="BB717" i="356"/>
  <c r="BC717" i="356" s="1"/>
  <c r="BB126" i="356"/>
  <c r="BC126" i="356" s="1"/>
  <c r="BB328" i="356"/>
  <c r="BC328" i="356" s="1"/>
  <c r="BB313" i="356"/>
  <c r="BC313" i="356" s="1"/>
  <c r="BB442" i="356"/>
  <c r="BC442" i="356" s="1"/>
  <c r="BB144" i="356"/>
  <c r="BC144" i="356" s="1"/>
  <c r="BB55" i="356"/>
  <c r="BC55" i="356" s="1"/>
  <c r="BB289" i="356"/>
  <c r="BC289" i="356" s="1"/>
  <c r="BB390" i="356"/>
  <c r="BC390" i="356" s="1"/>
  <c r="BB146" i="356"/>
  <c r="BC146" i="356" s="1"/>
  <c r="BB515" i="356"/>
  <c r="BC515" i="356" s="1"/>
  <c r="BB330" i="356"/>
  <c r="BC330" i="356" s="1"/>
  <c r="BB28" i="356"/>
  <c r="BC28" i="356" s="1"/>
  <c r="BB98" i="356"/>
  <c r="BC98" i="356" s="1"/>
  <c r="BB71" i="356"/>
  <c r="BC71" i="356" s="1"/>
  <c r="BB521" i="356"/>
  <c r="BC521" i="356" s="1"/>
  <c r="BB638" i="356"/>
  <c r="BC638" i="356" s="1"/>
  <c r="BB705" i="356"/>
  <c r="BC705" i="356" s="1"/>
  <c r="BB478" i="356"/>
  <c r="BC478" i="356" s="1"/>
  <c r="BB581" i="356"/>
  <c r="BC581" i="356" s="1"/>
  <c r="BB298" i="356"/>
  <c r="BC298" i="356" s="1"/>
  <c r="BB7" i="356"/>
  <c r="BC7" i="356" s="1"/>
  <c r="BB264" i="356"/>
  <c r="BC264" i="356" s="1"/>
  <c r="BB149" i="356"/>
  <c r="BC149" i="356" s="1"/>
  <c r="BB326" i="356"/>
  <c r="BC326" i="356" s="1"/>
  <c r="BB239" i="356"/>
  <c r="BC239" i="356" s="1"/>
  <c r="BB48" i="356"/>
  <c r="BC48" i="356" s="1"/>
  <c r="BB539" i="356"/>
  <c r="BC539" i="356" s="1"/>
  <c r="BB336" i="356"/>
  <c r="BC336" i="356" s="1"/>
  <c r="BB35" i="356"/>
  <c r="BC35" i="356" s="1"/>
  <c r="BB718" i="356"/>
  <c r="BC718" i="356" s="1"/>
  <c r="BB164" i="356"/>
  <c r="BC164" i="356" s="1"/>
  <c r="BB178" i="356"/>
  <c r="BC178" i="356" s="1"/>
  <c r="BB79" i="356"/>
  <c r="BC79" i="356" s="1"/>
  <c r="BB530" i="356"/>
  <c r="BC530" i="356" s="1"/>
  <c r="BB154" i="356"/>
  <c r="BC154" i="356" s="1"/>
  <c r="BB653" i="356"/>
  <c r="BC653" i="356" s="1"/>
  <c r="BB185" i="356"/>
  <c r="BC185" i="356" s="1"/>
  <c r="BB370" i="356"/>
  <c r="BC370" i="356" s="1"/>
  <c r="BB333" i="356"/>
  <c r="BC333" i="356" s="1"/>
  <c r="BB109" i="356"/>
  <c r="BC109" i="356" s="1"/>
  <c r="BB389" i="356"/>
  <c r="BC389" i="356" s="1"/>
  <c r="BB186" i="356"/>
  <c r="BC186" i="356" s="1"/>
  <c r="BB424" i="356"/>
  <c r="BC424" i="356" s="1"/>
  <c r="BB622" i="356"/>
  <c r="BC622" i="356" s="1"/>
  <c r="BB555" i="356"/>
  <c r="BC555" i="356" s="1"/>
  <c r="BB706" i="356"/>
  <c r="BC706" i="356" s="1"/>
  <c r="BB409" i="356"/>
  <c r="BC409" i="356" s="1"/>
  <c r="BB302" i="356"/>
  <c r="BC302" i="356" s="1"/>
  <c r="BB90" i="356"/>
  <c r="BC90" i="356" s="1"/>
  <c r="BB287" i="356"/>
  <c r="BC287" i="356" s="1"/>
  <c r="BB427" i="356"/>
  <c r="BC427" i="356" s="1"/>
  <c r="BB492" i="356"/>
  <c r="BC492" i="356" s="1"/>
  <c r="BB645" i="356"/>
  <c r="BC645" i="356" s="1"/>
  <c r="BB210" i="356"/>
  <c r="BC210" i="356" s="1"/>
  <c r="BB698" i="356"/>
  <c r="BC698" i="356" s="1"/>
  <c r="BB672" i="356"/>
  <c r="BC672" i="356" s="1"/>
  <c r="BB391" i="356"/>
  <c r="BC391" i="356" s="1"/>
  <c r="BB134" i="356"/>
  <c r="BC134" i="356" s="1"/>
  <c r="BB467" i="356"/>
  <c r="BC467" i="356" s="1"/>
  <c r="BB300" i="356"/>
  <c r="BC300" i="356" s="1"/>
  <c r="BB576" i="356"/>
  <c r="BC576" i="356" s="1"/>
  <c r="BB265" i="356"/>
  <c r="BC265" i="356" s="1"/>
  <c r="BB383" i="356"/>
  <c r="BC383" i="356" s="1"/>
  <c r="BB396" i="356"/>
  <c r="BC396" i="356" s="1"/>
  <c r="BB102" i="356"/>
  <c r="BC102" i="356" s="1"/>
  <c r="BB20" i="356"/>
  <c r="BC20" i="356" s="1"/>
  <c r="BB255" i="356"/>
  <c r="BC255" i="356" s="1"/>
  <c r="BB94" i="356"/>
  <c r="BC94" i="356" s="1"/>
  <c r="BB99" i="356"/>
  <c r="BC99" i="356" s="1"/>
  <c r="BB26" i="356"/>
  <c r="BC26" i="356" s="1"/>
  <c r="BB62" i="356"/>
  <c r="BC62" i="356" s="1"/>
  <c r="BB53" i="356"/>
  <c r="BC53" i="356" s="1"/>
  <c r="BB354" i="356"/>
  <c r="BC354" i="356" s="1"/>
  <c r="BB285" i="356"/>
  <c r="BC285" i="356" s="1"/>
  <c r="BB214" i="356"/>
  <c r="BC214" i="356" s="1"/>
  <c r="BB103" i="356"/>
  <c r="BC103" i="356" s="1"/>
  <c r="BB58" i="356"/>
  <c r="BC58" i="356" s="1"/>
  <c r="BB339" i="356"/>
  <c r="BC339" i="356" s="1"/>
  <c r="BB93" i="356"/>
  <c r="BC93" i="356" s="1"/>
  <c r="BB51" i="356"/>
  <c r="BC51" i="356" s="1"/>
  <c r="BB667" i="356"/>
  <c r="BC667" i="356" s="1"/>
  <c r="BB393" i="356"/>
  <c r="BC393" i="356" s="1"/>
  <c r="BB138" i="356"/>
  <c r="BC138" i="356" s="1"/>
  <c r="BB139" i="356"/>
  <c r="BC139" i="356" s="1"/>
  <c r="BB423" i="356"/>
  <c r="BC423" i="356" s="1"/>
  <c r="BB406" i="356"/>
  <c r="BC406" i="356" s="1"/>
  <c r="BB380" i="356"/>
  <c r="BC380" i="356" s="1"/>
  <c r="BB22" i="356"/>
  <c r="BC22" i="356" s="1"/>
  <c r="BB92" i="356"/>
  <c r="BC92" i="356" s="1"/>
  <c r="BB10" i="356"/>
  <c r="BC10" i="356" s="1"/>
  <c r="BB141" i="356"/>
  <c r="BC141" i="356" s="1"/>
  <c r="BB171" i="356"/>
  <c r="BC171" i="356" s="1"/>
  <c r="BB112" i="356"/>
  <c r="BC112" i="356" s="1"/>
  <c r="BB363" i="356"/>
  <c r="BC363" i="356" s="1"/>
  <c r="AU18" i="378"/>
  <c r="GD14" i="378"/>
  <c r="GD19" i="378" s="1"/>
  <c r="GH14" i="378"/>
  <c r="GH19" i="378" s="1"/>
  <c r="AU10" i="378" l="1"/>
  <c r="AU9" i="378"/>
  <c r="AU8" i="378"/>
  <c r="GE19" i="378"/>
  <c r="GI19" i="378"/>
  <c r="AU17" i="378"/>
  <c r="AU11" i="378" l="1"/>
  <c r="BB5" i="356" l="1"/>
  <c r="BB1" i="356" s="1"/>
  <c r="BC5" i="356" l="1"/>
  <c r="BC1" i="356" s="1"/>
  <c r="AU19" i="378"/>
  <c r="AS22" i="378"/>
  <c r="AS25" i="378" l="1"/>
</calcChain>
</file>

<file path=xl/sharedStrings.xml><?xml version="1.0" encoding="utf-8"?>
<sst xmlns="http://schemas.openxmlformats.org/spreadsheetml/2006/main" count="51823" uniqueCount="4787">
  <si>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</si>
  <si>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</si>
  <si>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</si>
  <si>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</si>
  <si>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</si>
  <si>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</si>
  <si>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</si>
  <si>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</si>
  <si>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</si>
  <si>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</si>
  <si>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</si>
  <si>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</si>
  <si>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</si>
  <si>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</si>
  <si>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</si>
  <si>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</si>
  <si>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</si>
  <si>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</si>
  <si>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</si>
  <si>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</si>
  <si>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</si>
  <si>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</si>
  <si>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</si>
  <si>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</si>
  <si>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</si>
  <si>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</si>
  <si>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</si>
  <si>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</si>
  <si>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</si>
  <si>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</si>
  <si>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</si>
  <si>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</si>
  <si>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</si>
  <si>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</si>
  <si>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</si>
  <si>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</si>
  <si>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</si>
  <si>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</si>
  <si>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</si>
  <si>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</si>
  <si>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</si>
  <si>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</si>
  <si>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</si>
  <si>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</si>
  <si>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</si>
  <si>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</si>
  <si>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</si>
  <si>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</si>
  <si>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</si>
  <si>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</si>
  <si>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</si>
  <si>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</si>
  <si>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</si>
  <si>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</si>
  <si>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</si>
  <si>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</si>
  <si>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</si>
  <si>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</si>
  <si>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</si>
  <si>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</si>
  <si>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</si>
  <si>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</si>
  <si>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</si>
  <si>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</si>
  <si>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</si>
  <si>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</si>
  <si>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</si>
  <si>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</si>
  <si>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</si>
  <si>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</si>
  <si>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</si>
  <si>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</si>
  <si>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</si>
  <si>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</si>
  <si>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</si>
  <si>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</si>
  <si>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</si>
  <si>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</si>
  <si>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</si>
  <si>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</si>
  <si>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</si>
  <si>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</si>
  <si>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</si>
  <si>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</si>
  <si>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</si>
  <si>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</si>
  <si>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</si>
  <si>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</si>
  <si>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</si>
  <si>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</si>
  <si>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</si>
  <si>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</si>
  <si>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</si>
  <si>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</si>
  <si>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</si>
  <si>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</si>
  <si>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</si>
  <si>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</si>
  <si>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</si>
  <si>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</si>
  <si>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</si>
  <si>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</si>
  <si>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</si>
  <si>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</si>
  <si>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</si>
  <si>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</si>
  <si>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</si>
  <si>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</si>
  <si>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</si>
  <si>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</si>
  <si>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</si>
  <si>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</si>
  <si>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</si>
  <si>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</si>
  <si>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</si>
  <si>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</si>
  <si>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</si>
  <si>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</si>
  <si>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</si>
  <si>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</si>
  <si>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</si>
  <si>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</si>
  <si>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</si>
  <si>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</si>
  <si>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</si>
  <si>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</si>
  <si>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</si>
  <si>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</si>
  <si>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</si>
  <si>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</si>
  <si>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</si>
  <si>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</si>
  <si>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</si>
  <si>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</si>
  <si>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</si>
  <si>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</si>
  <si>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</si>
  <si>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</si>
  <si>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</si>
  <si>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</si>
  <si>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</si>
  <si>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</si>
  <si>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</si>
  <si>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</si>
  <si>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</si>
  <si>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</si>
  <si>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</si>
  <si>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</si>
  <si>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</si>
  <si>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</si>
  <si>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</si>
  <si>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</si>
  <si>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</si>
  <si>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</si>
  <si>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</si>
  <si>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</si>
  <si>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</si>
  <si>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</si>
  <si>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</si>
  <si>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</si>
  <si>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</si>
  <si>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</si>
  <si>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</si>
  <si>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</si>
  <si>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</si>
  <si>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</si>
  <si>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</si>
  <si>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</si>
  <si>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</si>
  <si>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</si>
  <si>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</si>
  <si>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</si>
  <si>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</si>
  <si>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</si>
  <si>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</si>
  <si>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</si>
  <si>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</si>
  <si>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</si>
  <si>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</si>
  <si>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</si>
  <si>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</si>
  <si>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</si>
  <si>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</si>
  <si>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</si>
  <si>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</si>
  <si>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</si>
  <si>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</si>
  <si>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</si>
  <si>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</si>
  <si>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</si>
  <si>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</si>
  <si>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</si>
  <si>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</si>
  <si>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</si>
  <si>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</si>
  <si>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</si>
  <si>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</si>
  <si>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</si>
  <si>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</si>
  <si>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</si>
  <si>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</si>
  <si>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</si>
  <si>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</si>
  <si>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</si>
  <si>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</si>
  <si>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</si>
  <si>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</si>
  <si>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</si>
  <si>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</si>
  <si>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</si>
  <si>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</si>
  <si>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</si>
  <si>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</si>
  <si>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</si>
  <si>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</si>
  <si>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</si>
  <si>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</si>
  <si>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</si>
  <si>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</si>
  <si>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</si>
  <si>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</si>
  <si>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</si>
  <si>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</si>
  <si>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</si>
  <si>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</si>
  <si>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</si>
  <si>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</si>
  <si>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</si>
  <si>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</si>
  <si>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</si>
  <si>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</si>
  <si>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</si>
  <si>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</si>
  <si>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</si>
  <si>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</si>
  <si>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</si>
  <si>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</si>
  <si>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</si>
  <si>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</si>
  <si>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</si>
  <si>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</si>
  <si>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</si>
  <si>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</si>
  <si>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</si>
  <si>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</si>
  <si>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</si>
  <si>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</si>
  <si>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</si>
  <si>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</si>
  <si>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</si>
  <si>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</si>
  <si>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</si>
  <si>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</si>
  <si>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</si>
  <si>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</si>
  <si>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</si>
  <si>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</si>
  <si>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</si>
  <si>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</si>
  <si>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</si>
  <si>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</si>
  <si>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</si>
  <si>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</si>
  <si>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</si>
  <si>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</si>
  <si>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</si>
  <si>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</si>
  <si>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</si>
  <si>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</si>
  <si>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</si>
  <si>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</si>
  <si>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</si>
  <si>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</si>
  <si>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</si>
  <si>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</si>
  <si>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</si>
  <si>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</si>
  <si>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</si>
  <si>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</si>
  <si>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</si>
  <si>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</si>
  <si>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</si>
  <si>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</si>
  <si>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</si>
  <si>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</si>
  <si>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</si>
  <si>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</si>
  <si>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</si>
  <si>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</si>
  <si>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</si>
  <si>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</si>
  <si>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</si>
  <si>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</si>
  <si>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</si>
  <si>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</si>
  <si>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</si>
  <si>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</si>
  <si>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</si>
  <si>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</si>
  <si>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</si>
  <si>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</si>
  <si>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</si>
  <si>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</si>
  <si>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</si>
  <si>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</si>
  <si>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</si>
  <si>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</si>
  <si>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</si>
  <si>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</si>
  <si>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</si>
  <si>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</si>
  <si>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</si>
  <si>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</si>
  <si>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</si>
  <si>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</si>
  <si>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</si>
  <si>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</si>
  <si>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</si>
  <si>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</si>
  <si>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</si>
  <si>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</si>
  <si>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</si>
  <si>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</si>
  <si>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</si>
  <si>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</si>
  <si>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</si>
  <si>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</si>
  <si>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</si>
  <si>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</si>
  <si>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</si>
  <si>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</si>
  <si>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</si>
  <si>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</si>
  <si>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</si>
  <si>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</si>
  <si>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</si>
  <si>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</si>
  <si>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</si>
  <si>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</si>
  <si>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</si>
  <si>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</si>
  <si>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</si>
  <si>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</si>
  <si>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</si>
  <si>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</si>
  <si>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</si>
  <si>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</si>
  <si>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</si>
  <si>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</si>
  <si>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</si>
  <si>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</si>
  <si>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</si>
  <si>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</si>
  <si>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</si>
  <si>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</si>
  <si>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</si>
  <si>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</si>
  <si>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</si>
  <si>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</si>
  <si>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</si>
  <si>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</si>
  <si>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</si>
  <si>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</si>
  <si>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</si>
  <si>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</si>
  <si>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</si>
  <si>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</si>
  <si>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</si>
  <si>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</si>
  <si>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</si>
  <si>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</si>
  <si>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</si>
  <si>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</si>
  <si>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</si>
  <si>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</si>
  <si>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</si>
  <si>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</si>
  <si>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</si>
  <si>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</si>
  <si>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</si>
  <si>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</si>
  <si>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</si>
  <si>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</si>
  <si>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</si>
  <si>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</si>
  <si>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</si>
  <si>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</si>
  <si>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</si>
  <si>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</si>
  <si>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</si>
  <si>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</si>
  <si>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</si>
  <si>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</si>
  <si>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</si>
  <si>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</si>
  <si>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</si>
  <si>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</si>
  <si>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</si>
  <si>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</si>
  <si>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</si>
  <si>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</si>
  <si>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</si>
  <si>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</si>
  <si>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</si>
  <si>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</si>
  <si>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</si>
  <si>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</si>
  <si>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</si>
  <si>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</si>
  <si>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</si>
  <si>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</si>
  <si>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</si>
  <si>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</si>
  <si>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</si>
  <si>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</si>
  <si>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</si>
  <si>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</si>
  <si>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</si>
  <si>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</si>
  <si>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</si>
  <si>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</si>
  <si>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</si>
  <si>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</si>
  <si>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</si>
  <si>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</si>
  <si>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</si>
  <si>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</si>
  <si>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</si>
  <si>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</si>
  <si>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</si>
  <si>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</si>
  <si>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</si>
  <si>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</si>
  <si>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</si>
  <si>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</si>
  <si>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</si>
  <si>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</si>
  <si>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</si>
  <si>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</si>
  <si>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</si>
  <si>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</si>
  <si>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</si>
  <si>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</si>
  <si>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</si>
  <si>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</si>
  <si>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</si>
  <si>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</si>
  <si>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</si>
  <si>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</si>
  <si>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</si>
  <si>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</si>
  <si>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</si>
  <si>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</si>
  <si>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</si>
  <si>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</si>
  <si>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</si>
  <si>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</si>
  <si>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</si>
  <si>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</si>
  <si>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</si>
  <si>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</si>
  <si>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</si>
  <si>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</si>
  <si>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</si>
  <si>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</si>
  <si>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</si>
  <si>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</si>
  <si>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</si>
  <si>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</si>
  <si>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</si>
  <si>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</si>
  <si>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</si>
  <si>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</si>
  <si>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</si>
  <si>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</si>
  <si>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</si>
  <si>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</si>
  <si>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</si>
  <si>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</si>
  <si>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</si>
  <si>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</si>
  <si>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</si>
  <si>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</si>
  <si>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</si>
  <si>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</si>
  <si>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</si>
  <si>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</si>
  <si>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</si>
  <si>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</si>
  <si>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</si>
  <si>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</si>
  <si>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</si>
  <si>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</si>
  <si>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</si>
  <si>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</si>
  <si>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</si>
  <si>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</si>
  <si>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</si>
  <si>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</si>
  <si>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</si>
  <si>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</si>
  <si>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</si>
  <si>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</si>
  <si>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</si>
  <si>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</si>
  <si>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</si>
  <si>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</si>
  <si>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</si>
  <si>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</si>
  <si>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</si>
  <si>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</si>
  <si>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</si>
  <si>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</si>
  <si>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</si>
  <si>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</si>
  <si>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</si>
  <si>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</si>
  <si>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</si>
  <si>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</si>
  <si>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</si>
  <si>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</si>
  <si>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</si>
  <si>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2</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</si>
  <si>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</si>
  <si>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</si>
  <si>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</si>
  <si>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</si>
  <si>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</si>
  <si>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</si>
  <si>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</si>
  <si>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</si>
  <si>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</si>
  <si>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</si>
  <si>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</si>
  <si>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</si>
  <si>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</si>
  <si>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</si>
  <si>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</si>
  <si>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</si>
  <si>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</si>
  <si>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</si>
  <si>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</si>
  <si>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</si>
  <si>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</si>
  <si>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</si>
  <si>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</si>
  <si>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</si>
  <si>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</si>
  <si>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</si>
  <si>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</si>
  <si>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</si>
  <si>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</si>
  <si>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</si>
  <si>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</si>
  <si>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</si>
  <si>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</si>
  <si>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</si>
  <si>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</si>
  <si>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</si>
  <si>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</si>
  <si>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</si>
  <si>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</si>
  <si>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</si>
  <si>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</si>
  <si>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</si>
  <si>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</si>
  <si>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</si>
  <si>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</si>
  <si>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</si>
  <si>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</si>
  <si>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</si>
  <si>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</si>
  <si>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</si>
  <si>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</si>
  <si>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</si>
  <si>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</si>
  <si>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</si>
  <si>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</si>
  <si>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</si>
  <si>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</si>
  <si>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</si>
  <si>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</si>
  <si>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</si>
  <si>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</si>
  <si>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</si>
  <si>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</si>
  <si>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</si>
  <si>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</si>
  <si>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</si>
  <si>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</si>
  <si>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</si>
  <si>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</si>
  <si>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</si>
  <si>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</si>
  <si>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</si>
  <si>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</si>
  <si>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</si>
  <si>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</si>
  <si>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</si>
  <si>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</si>
  <si>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</si>
  <si>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</si>
  <si>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</si>
  <si>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</si>
  <si>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</si>
  <si>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</si>
  <si>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</si>
  <si>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</si>
  <si>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</si>
  <si>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</si>
  <si>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</si>
  <si>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</si>
  <si>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</si>
  <si>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</si>
  <si>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</si>
  <si>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</si>
  <si>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</si>
  <si>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</si>
  <si>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</si>
  <si>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</si>
  <si>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</si>
  <si>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</si>
  <si>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</si>
  <si>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</si>
  <si>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</si>
  <si>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</si>
  <si>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</si>
  <si>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</si>
  <si>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</si>
  <si>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</si>
  <si>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</si>
  <si>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</si>
  <si>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</si>
  <si>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</si>
  <si>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</si>
  <si>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</si>
  <si>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</si>
  <si>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</si>
  <si>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</si>
  <si>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</si>
  <si>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</si>
  <si>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</si>
  <si>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</si>
  <si>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</si>
  <si>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</si>
  <si>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</si>
  <si>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</si>
  <si>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</si>
  <si>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</si>
  <si>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</si>
  <si>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</si>
  <si>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</si>
  <si>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</si>
  <si>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</si>
  <si>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</si>
  <si>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</si>
  <si>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</si>
  <si>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</si>
  <si>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</si>
  <si>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</si>
  <si>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</si>
  <si>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</si>
  <si>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</si>
  <si>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</si>
  <si>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</si>
  <si>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</si>
  <si>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</si>
  <si>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</si>
  <si>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</si>
  <si>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</si>
  <si>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</si>
  <si>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</si>
  <si>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</si>
  <si>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</si>
  <si>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</si>
  <si>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</si>
  <si>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</si>
  <si>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</si>
  <si>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</si>
  <si>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</si>
  <si>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</si>
  <si>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</si>
  <si>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</si>
  <si>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</si>
  <si>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</si>
  <si>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</si>
  <si>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</si>
  <si>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</si>
  <si>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</si>
  <si>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</si>
  <si>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</si>
  <si>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</si>
  <si>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</si>
  <si>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</si>
  <si>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</si>
  <si>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</si>
  <si>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</si>
  <si>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</si>
  <si>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</si>
  <si>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</si>
  <si>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</si>
  <si>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</si>
  <si>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</si>
  <si>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</si>
  <si>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</si>
  <si>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</si>
  <si>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</si>
  <si>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</si>
  <si>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</si>
  <si>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</si>
  <si>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</si>
  <si>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</si>
  <si>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</si>
  <si>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</si>
  <si>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</si>
  <si>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</si>
  <si>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</si>
  <si>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</si>
  <si>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</si>
  <si>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</si>
  <si>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</si>
  <si>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</si>
  <si>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</si>
  <si>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</si>
  <si>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</si>
  <si>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</si>
  <si>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</si>
  <si>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</si>
  <si>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</si>
  <si>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</si>
  <si>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</si>
  <si>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</si>
  <si>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</si>
  <si>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</si>
  <si>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</si>
  <si>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</si>
  <si>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</si>
  <si>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</si>
  <si>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</si>
  <si>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</si>
  <si>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</si>
  <si>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</si>
  <si>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</si>
  <si>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</si>
  <si>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</si>
  <si>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</si>
  <si>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</si>
  <si>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</si>
  <si>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</si>
  <si>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</si>
  <si>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</si>
  <si>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</si>
  <si>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</si>
  <si>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</si>
  <si>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</si>
  <si>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</si>
  <si>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</si>
  <si>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</si>
  <si>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</si>
  <si>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</si>
  <si>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</si>
  <si>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</si>
  <si>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</si>
  <si>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</si>
  <si>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</si>
  <si>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</si>
  <si>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</si>
  <si>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</si>
  <si>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</si>
  <si>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</si>
  <si>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</si>
  <si>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</si>
  <si>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</si>
  <si>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</si>
  <si>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</si>
  <si>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</si>
  <si>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</si>
  <si>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</si>
  <si>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</si>
  <si>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</si>
  <si>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</si>
  <si>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</si>
  <si>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</si>
  <si>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</si>
  <si>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</si>
  <si>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</si>
  <si>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</si>
  <si>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</si>
  <si>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</si>
  <si>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</si>
  <si>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</si>
  <si>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</si>
  <si>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</si>
  <si>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</si>
  <si>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</si>
  <si>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</si>
  <si>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</si>
  <si>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</si>
  <si>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</si>
  <si>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</si>
  <si>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</si>
  <si>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</si>
  <si>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</si>
  <si>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</si>
  <si>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</si>
  <si>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</si>
  <si>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</si>
  <si>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</si>
  <si>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</si>
  <si>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</si>
  <si>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</si>
  <si>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</si>
  <si>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</si>
  <si>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</si>
  <si>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</si>
  <si>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</si>
  <si>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</si>
  <si>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</si>
  <si>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</si>
  <si>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</si>
  <si>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</si>
  <si>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</si>
  <si>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</si>
  <si>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</si>
  <si>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</si>
  <si>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</si>
  <si>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</si>
  <si>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</si>
  <si>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</si>
  <si>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</si>
  <si>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</si>
  <si>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</si>
  <si>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</si>
  <si>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</si>
  <si>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</si>
  <si>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</si>
  <si>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</si>
  <si>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</si>
  <si>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</si>
  <si>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</si>
  <si>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</si>
  <si>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</si>
  <si>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</si>
  <si>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</si>
  <si>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</si>
  <si>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</si>
  <si>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</si>
  <si>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</si>
  <si>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</si>
  <si>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</si>
  <si>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</si>
  <si>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</si>
  <si>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</si>
  <si>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</si>
  <si>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</si>
  <si>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</si>
  <si>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</si>
  <si>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</si>
  <si>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</si>
  <si>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</si>
  <si>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</si>
  <si>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</si>
  <si>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</si>
  <si>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</si>
  <si>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</si>
  <si>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</si>
  <si>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</si>
  <si>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</si>
  <si>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</si>
  <si>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</si>
  <si>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</si>
  <si>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</si>
  <si>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</si>
  <si>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</si>
  <si>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</si>
  <si>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</si>
  <si>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</si>
  <si>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</si>
  <si>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</si>
  <si>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</si>
  <si>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</si>
  <si>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</si>
  <si>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</si>
  <si>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</si>
  <si>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</si>
  <si>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</si>
  <si>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</si>
  <si>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</si>
  <si>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</si>
  <si>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</si>
  <si>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</si>
  <si>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</si>
  <si>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</si>
  <si>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</si>
  <si>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</si>
  <si>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</si>
  <si>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</si>
  <si>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</si>
  <si>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</si>
  <si>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</si>
  <si>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</si>
  <si>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</si>
  <si>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</si>
  <si>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</si>
  <si>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</si>
  <si>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</si>
  <si>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</si>
  <si>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</si>
  <si>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</si>
  <si>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</si>
  <si>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</si>
  <si>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</si>
  <si>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</si>
  <si>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</si>
  <si>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</si>
  <si>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</si>
  <si>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</si>
  <si>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</si>
  <si>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</si>
  <si>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</si>
  <si>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</si>
  <si>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</si>
  <si>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</si>
  <si>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</si>
  <si>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</si>
  <si>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</si>
  <si>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</si>
  <si>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</si>
  <si>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</si>
  <si>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</si>
  <si>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</si>
  <si>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</si>
  <si>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</si>
  <si>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</si>
  <si>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</si>
  <si>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</si>
  <si>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</si>
  <si>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</si>
  <si>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</si>
  <si>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</si>
  <si>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</si>
  <si>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</si>
  <si>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</si>
  <si>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</si>
  <si>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</si>
  <si>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</si>
  <si>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</si>
  <si>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</si>
  <si>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</si>
  <si>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</si>
  <si>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</si>
  <si>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</si>
  <si>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</si>
  <si>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</si>
  <si>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</si>
  <si>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</si>
  <si>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</si>
  <si>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</si>
  <si>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</si>
  <si>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</si>
  <si>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</si>
  <si>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</si>
  <si>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</si>
  <si>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</si>
  <si>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</si>
  <si>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</si>
  <si>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</si>
  <si>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</si>
  <si>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</si>
  <si>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</si>
  <si>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</si>
  <si>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</si>
  <si>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</si>
  <si>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</si>
  <si>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</si>
  <si>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</si>
  <si>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</si>
  <si>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</si>
  <si>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</si>
  <si>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</si>
  <si>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</si>
  <si>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</si>
  <si>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</si>
  <si>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</si>
  <si>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</si>
  <si>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</si>
  <si>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</si>
  <si>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</si>
  <si>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</si>
  <si>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</si>
  <si>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</si>
  <si>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</si>
  <si>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</si>
  <si>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</si>
  <si>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</si>
  <si>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</si>
  <si>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</si>
  <si>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</si>
  <si>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</si>
  <si>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</si>
  <si>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</si>
  <si>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</si>
  <si>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</si>
  <si>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</si>
  <si>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</si>
  <si>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</si>
  <si>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</si>
  <si>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</si>
  <si>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</si>
  <si>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</si>
  <si>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</si>
  <si>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</si>
  <si>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</si>
  <si>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</si>
  <si>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</si>
  <si>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</si>
  <si>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</si>
  <si>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</si>
  <si>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</si>
  <si>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</si>
  <si>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</si>
  <si>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</si>
  <si>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</si>
  <si>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</si>
  <si>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</si>
  <si>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</si>
  <si>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</si>
  <si>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</si>
  <si>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</si>
  <si>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</si>
  <si>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</si>
  <si>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</si>
  <si>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</si>
  <si>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</si>
  <si>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</si>
  <si>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</si>
  <si>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</si>
  <si>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</si>
  <si>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</si>
  <si>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</si>
  <si>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</si>
  <si>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</si>
  <si>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</si>
  <si>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</si>
  <si>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</si>
  <si>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</si>
  <si>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0000000664</t>
  </si>
  <si>
    <t>0000000665</t>
  </si>
  <si>
    <t>0000000667</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</si>
  <si>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</si>
  <si>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</si>
  <si>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</si>
  <si>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</si>
  <si>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</si>
  <si>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</si>
  <si>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</si>
  <si>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</si>
  <si>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</si>
  <si>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</si>
  <si>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</si>
  <si>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</si>
  <si>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</si>
  <si>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</si>
  <si>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</si>
  <si>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</si>
  <si>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</si>
  <si>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</si>
  <si>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</si>
  <si>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</si>
  <si>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</si>
  <si>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</si>
  <si>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0000000712</t>
  </si>
  <si>
    <t>0000000713</t>
  </si>
  <si>
    <t>0000000714</t>
  </si>
  <si>
    <t>0000000715</t>
  </si>
  <si>
    <t>0000000716</t>
  </si>
  <si>
    <t>0000000717</t>
  </si>
  <si>
    <t>0000000718</t>
  </si>
  <si>
    <t>0000000720</t>
  </si>
  <si>
    <t>0000000721</t>
  </si>
  <si>
    <t>0000000725</t>
  </si>
  <si>
    <t>0000000726</t>
  </si>
  <si>
    <t>0000000727</t>
  </si>
  <si>
    <t>0000000728</t>
  </si>
  <si>
    <t>0000000730</t>
  </si>
  <si>
    <t>0000000731</t>
  </si>
  <si>
    <t>0000000733</t>
  </si>
  <si>
    <t>0000000734</t>
  </si>
  <si>
    <t>0000000735</t>
  </si>
  <si>
    <t>0000000739</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</si>
  <si>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</si>
  <si>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</si>
  <si>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</si>
  <si>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</si>
  <si>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</si>
  <si>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</si>
  <si>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</si>
  <si>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</si>
  <si>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</si>
  <si>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</si>
  <si>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</si>
  <si>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</si>
  <si>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</si>
  <si>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</si>
  <si>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</si>
  <si>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</si>
  <si>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</si>
  <si>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</si>
  <si>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</si>
  <si>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</si>
  <si>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</si>
  <si>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</si>
  <si>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</si>
  <si>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</si>
  <si>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</si>
  <si>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</si>
  <si>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</si>
  <si>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</si>
  <si>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</si>
  <si>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</si>
  <si>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</si>
  <si>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</si>
  <si>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</si>
  <si>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</si>
  <si>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</si>
  <si>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</si>
  <si>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</si>
  <si>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</si>
  <si>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</si>
  <si>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</si>
  <si>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</si>
  <si>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</si>
  <si>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</si>
  <si>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</si>
  <si>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</si>
  <si>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</si>
  <si>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</si>
  <si>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</si>
  <si>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</si>
  <si>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</si>
  <si>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</si>
  <si>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</si>
  <si>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</si>
  <si>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</si>
  <si>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</si>
  <si>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</si>
  <si>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</si>
  <si>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</si>
  <si>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</si>
  <si>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</si>
  <si>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</si>
  <si>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</si>
  <si>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</si>
  <si>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</si>
  <si>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</si>
  <si>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</si>
  <si>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</si>
  <si>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</si>
  <si>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</si>
  <si>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</si>
  <si>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</si>
  <si>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</si>
  <si>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</si>
  <si>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</si>
  <si>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</si>
  <si>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</si>
  <si>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</si>
  <si>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</si>
  <si>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</si>
  <si>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</si>
  <si>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</si>
  <si>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</si>
  <si>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</si>
  <si>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</si>
  <si>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</si>
  <si>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</si>
  <si>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</si>
  <si>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</si>
  <si>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</si>
  <si>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</si>
  <si>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</si>
  <si>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</si>
  <si>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</si>
  <si>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</si>
  <si>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</si>
  <si>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</si>
  <si>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</si>
  <si>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</si>
  <si>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</si>
  <si>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</si>
  <si>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</si>
  <si>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</si>
  <si>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</si>
  <si>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</si>
  <si>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</si>
  <si>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</si>
  <si>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</si>
  <si>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</si>
  <si>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</si>
  <si>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</si>
  <si>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</si>
  <si>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</si>
  <si>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</si>
  <si>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</si>
  <si>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</si>
  <si>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</si>
  <si>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</si>
  <si>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</si>
  <si>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</si>
  <si>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</si>
  <si>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</si>
  <si>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</si>
  <si>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</si>
  <si>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</si>
  <si>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</si>
  <si>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</si>
  <si>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</si>
  <si>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</si>
  <si>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</si>
  <si>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</si>
  <si>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</si>
  <si>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</si>
  <si>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</si>
  <si>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</si>
  <si>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</si>
  <si>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</si>
  <si>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</si>
  <si>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</si>
  <si>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</si>
  <si>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</si>
  <si>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</si>
  <si>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</si>
  <si>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</si>
  <si>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</si>
  <si>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</si>
  <si>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</si>
  <si>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</si>
  <si>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</si>
  <si>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</si>
  <si>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</si>
  <si>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</si>
  <si>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</si>
  <si>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</si>
  <si>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</si>
  <si>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</si>
  <si>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</si>
  <si>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</si>
  <si>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</si>
  <si>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</si>
  <si>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</si>
  <si>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</si>
  <si>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</si>
  <si>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</si>
  <si>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</si>
  <si>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</si>
  <si>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</si>
  <si>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</si>
  <si>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</si>
  <si>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</si>
  <si>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</si>
  <si>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</si>
  <si>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</si>
  <si>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</si>
  <si>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</si>
  <si>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</si>
  <si>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</si>
  <si>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</si>
  <si>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</si>
  <si>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</si>
  <si>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</si>
  <si>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PROYECCIÓN DEL GASTO</t>
  </si>
  <si>
    <t>UNIDAD / UT</t>
  </si>
  <si>
    <t>ASISTENCIA TECNICA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</si>
  <si>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</si>
  <si>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</si>
  <si>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</si>
  <si>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</si>
  <si>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</si>
  <si>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</si>
  <si>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</si>
  <si>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</si>
  <si>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</si>
  <si>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</si>
  <si>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</si>
  <si>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</si>
  <si>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</si>
  <si>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</si>
  <si>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</si>
  <si>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</si>
  <si>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</si>
  <si>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</si>
  <si>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</si>
  <si>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</si>
  <si>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</si>
  <si>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</si>
  <si>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</si>
  <si>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</si>
  <si>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</si>
  <si>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</si>
  <si>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</si>
  <si>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</si>
  <si>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</si>
  <si>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</si>
  <si>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</si>
  <si>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</si>
  <si>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</si>
  <si>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</si>
  <si>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</si>
  <si>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</si>
  <si>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</si>
  <si>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</si>
  <si>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</si>
  <si>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</si>
  <si>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</si>
  <si>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</si>
  <si>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</si>
  <si>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</si>
  <si>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</si>
  <si>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</si>
  <si>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</si>
  <si>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</si>
  <si>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</si>
  <si>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</si>
  <si>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</si>
  <si>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</si>
  <si>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</si>
  <si>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</si>
  <si>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</si>
  <si>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</si>
  <si>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</si>
  <si>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</si>
  <si>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</si>
  <si>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</si>
  <si>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</si>
  <si>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</si>
  <si>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</si>
  <si>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</si>
  <si>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</si>
  <si>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</si>
  <si>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</si>
  <si>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</si>
  <si>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</si>
  <si>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</si>
  <si>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</si>
  <si>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</si>
  <si>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</si>
  <si>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</si>
  <si>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</si>
  <si>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</si>
  <si>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</si>
  <si>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</si>
  <si>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</si>
  <si>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</si>
  <si>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</si>
  <si>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</si>
  <si>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</si>
  <si>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</si>
  <si>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</si>
  <si>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</si>
  <si>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</si>
  <si>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</si>
  <si>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</si>
  <si>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</si>
  <si>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</si>
  <si>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</si>
  <si>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</si>
  <si>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</si>
  <si>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</si>
  <si>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</si>
  <si>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</si>
  <si>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</si>
  <si>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</si>
  <si>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</si>
  <si>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</si>
  <si>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</si>
  <si>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</si>
  <si>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</si>
  <si>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</si>
  <si>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</si>
  <si>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</si>
  <si>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</si>
  <si>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</si>
  <si>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ANULAR</t>
  </si>
  <si>
    <t>HABILITAR</t>
  </si>
  <si>
    <t>NUEVO PIM</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</si>
  <si>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</si>
  <si>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</si>
  <si>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</si>
  <si>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</si>
  <si>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</si>
  <si>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</si>
  <si>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</si>
  <si>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</si>
  <si>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</si>
  <si>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</si>
  <si>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</si>
  <si>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</si>
  <si>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</si>
  <si>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</si>
  <si>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</si>
  <si>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</si>
  <si>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</si>
  <si>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</si>
  <si>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</si>
  <si>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</si>
  <si>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</si>
  <si>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</si>
  <si>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</si>
  <si>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</si>
  <si>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</si>
  <si>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</si>
  <si>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</si>
  <si>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</si>
  <si>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Columna1</t>
  </si>
  <si>
    <t>AOI00106600093. GESTIÓN DE RECURSOS HUMANOS</t>
  </si>
  <si>
    <t>AOI00106600087. GESTIÓN DE TECNOLOGÍA DE LA INFORMACIÓN Y COMUNICACIÓN</t>
  </si>
  <si>
    <t>AOI00106600137. TRANSFERENCIA DE RECURSOS PARA LA EJECUCIÓN DE PROYECTOS DE INVERSIÓN</t>
  </si>
  <si>
    <t>ADQUISICIÓN DE ACTIVOS NO FINANCIEROS</t>
  </si>
  <si>
    <t>CCP BOLSA</t>
  </si>
  <si>
    <t>C/S ORDEN</t>
  </si>
  <si>
    <t>COMP. ANUAL POR DEVENGAR</t>
  </si>
  <si>
    <t>UFGI - TRANSFERENCIAS AII</t>
  </si>
  <si>
    <t>UFSMI - UFGP</t>
  </si>
  <si>
    <t>UF / UT/</t>
  </si>
  <si>
    <t>Columna2</t>
  </si>
  <si>
    <t>NUEVO PIM NO CERT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</si>
  <si>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</si>
  <si>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</si>
  <si>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</si>
  <si>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</si>
  <si>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</si>
  <si>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</si>
  <si>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</si>
  <si>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</si>
  <si>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</si>
  <si>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</si>
  <si>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</si>
  <si>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</si>
  <si>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</si>
  <si>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PIM CERO</t>
  </si>
  <si>
    <t>SIN PRESUPUESTO</t>
  </si>
  <si>
    <t>CON PRESUPUESTO</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</si>
  <si>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</si>
  <si>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</si>
  <si>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</si>
  <si>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</si>
  <si>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</si>
  <si>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</si>
  <si>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</si>
  <si>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</si>
  <si>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</si>
  <si>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</si>
  <si>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</si>
  <si>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</si>
  <si>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</si>
  <si>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</si>
  <si>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</si>
  <si>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</si>
  <si>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</si>
  <si>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</si>
  <si>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</si>
  <si>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</si>
  <si>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</si>
  <si>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</si>
  <si>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</si>
  <si>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</si>
  <si>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</si>
  <si>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</si>
  <si>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</si>
  <si>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</si>
  <si>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</si>
  <si>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</si>
  <si>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</si>
  <si>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</si>
  <si>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</si>
  <si>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</si>
  <si>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</si>
  <si>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</si>
  <si>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</si>
  <si>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</si>
  <si>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</si>
  <si>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</si>
  <si>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</si>
  <si>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</si>
  <si>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</si>
  <si>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</si>
  <si>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</si>
  <si>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</si>
  <si>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</si>
  <si>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</si>
  <si>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</si>
  <si>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</si>
  <si>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</si>
  <si>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</si>
  <si>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</si>
  <si>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</si>
  <si>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</si>
  <si>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</si>
  <si>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</si>
  <si>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</si>
  <si>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</si>
  <si>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</si>
  <si>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</si>
  <si>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</si>
  <si>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</si>
  <si>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</si>
  <si>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</si>
  <si>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</si>
  <si>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</si>
  <si>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</si>
  <si>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</si>
  <si>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</si>
  <si>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</si>
  <si>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</si>
  <si>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</si>
  <si>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</si>
  <si>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</si>
  <si>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</si>
  <si>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</si>
  <si>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</si>
  <si>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</si>
  <si>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</si>
  <si>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</si>
  <si>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</si>
  <si>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</si>
  <si>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</si>
  <si>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</si>
  <si>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</si>
  <si>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</si>
  <si>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</si>
  <si>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</si>
  <si>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</si>
  <si>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</si>
  <si>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</si>
  <si>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</si>
  <si>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</si>
  <si>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</si>
  <si>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</si>
  <si>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</si>
  <si>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</si>
  <si>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</si>
  <si>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</si>
  <si>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</si>
  <si>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</si>
  <si>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</si>
  <si>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</si>
  <si>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</si>
  <si>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</si>
  <si>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</si>
  <si>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</si>
  <si>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</si>
  <si>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</si>
  <si>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</si>
  <si>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</si>
  <si>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</si>
  <si>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</si>
  <si>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</si>
  <si>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</si>
  <si>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</si>
  <si>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</si>
  <si>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</si>
  <si>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</si>
  <si>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</si>
  <si>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</si>
  <si>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</si>
  <si>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</si>
  <si>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</si>
  <si>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</si>
  <si>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</si>
  <si>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</si>
  <si>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</si>
  <si>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</si>
  <si>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</si>
  <si>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</si>
  <si>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</si>
  <si>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</si>
  <si>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</si>
  <si>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</si>
  <si>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</si>
  <si>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</si>
  <si>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</si>
  <si>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</si>
  <si>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</si>
  <si>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</si>
  <si>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</si>
  <si>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</si>
  <si>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</si>
  <si>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</si>
  <si>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</si>
  <si>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</si>
  <si>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</si>
  <si>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</si>
  <si>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</si>
  <si>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</si>
  <si>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</si>
  <si>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</si>
  <si>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</si>
  <si>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</si>
  <si>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</si>
  <si>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</si>
  <si>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</si>
  <si>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</si>
  <si>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</si>
  <si>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</si>
  <si>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</si>
  <si>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</si>
  <si>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</si>
  <si>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</si>
  <si>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</si>
  <si>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</si>
  <si>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</si>
  <si>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</si>
  <si>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</si>
  <si>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</si>
  <si>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</si>
  <si>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</si>
  <si>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</si>
  <si>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</si>
  <si>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</si>
  <si>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</si>
  <si>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</si>
  <si>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</si>
  <si>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</si>
  <si>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</si>
  <si>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</si>
  <si>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</si>
  <si>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</si>
  <si>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</si>
  <si>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</si>
  <si>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</si>
  <si>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</si>
  <si>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</si>
  <si>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</si>
  <si>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</si>
  <si>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</si>
  <si>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</si>
  <si>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</si>
  <si>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</si>
  <si>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</si>
  <si>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</si>
  <si>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</si>
  <si>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</si>
  <si>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</si>
  <si>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</si>
  <si>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</si>
  <si>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</si>
  <si>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</si>
  <si>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</si>
  <si>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</si>
  <si>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</si>
  <si>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</si>
  <si>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</si>
  <si>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</si>
  <si>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</si>
  <si>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</si>
  <si>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</si>
  <si>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</si>
  <si>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</si>
  <si>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</si>
  <si>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</si>
  <si>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</si>
  <si>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</si>
  <si>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</si>
  <si>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</si>
  <si>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</si>
  <si>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</si>
  <si>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</si>
  <si>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</si>
  <si>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</si>
  <si>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</si>
  <si>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</si>
  <si>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</si>
  <si>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</si>
  <si>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</si>
  <si>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</si>
  <si>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</si>
  <si>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</si>
  <si>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</si>
  <si>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</si>
  <si>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</si>
  <si>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</si>
  <si>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</si>
  <si>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</si>
  <si>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</si>
  <si>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</si>
  <si>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</si>
  <si>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</si>
  <si>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</si>
  <si>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</si>
  <si>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</si>
  <si>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</si>
  <si>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</si>
  <si>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</si>
  <si>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</si>
  <si>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</si>
  <si>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</si>
  <si>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</si>
  <si>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</si>
  <si>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</si>
  <si>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</si>
  <si>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</si>
  <si>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</si>
  <si>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</si>
  <si>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</si>
  <si>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</si>
  <si>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</si>
  <si>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</si>
  <si>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</si>
  <si>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</si>
  <si>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</si>
  <si>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</si>
  <si>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</si>
  <si>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</si>
  <si>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</si>
  <si>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</si>
  <si>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</si>
  <si>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</si>
  <si>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</si>
  <si>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</si>
  <si>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</si>
  <si>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</si>
  <si>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</si>
  <si>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</si>
  <si>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</si>
  <si>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</si>
  <si>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</si>
  <si>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</si>
  <si>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</si>
  <si>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</si>
  <si>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</si>
  <si>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</si>
  <si>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</si>
  <si>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</si>
  <si>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</si>
  <si>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</si>
  <si>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</si>
  <si>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</si>
  <si>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</si>
  <si>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</si>
  <si>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</si>
  <si>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</si>
  <si>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</si>
  <si>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</si>
  <si>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</si>
  <si>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</si>
  <si>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</si>
  <si>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</si>
  <si>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</si>
  <si>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</si>
  <si>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</si>
  <si>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</si>
  <si>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</si>
  <si>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</si>
  <si>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</si>
  <si>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</si>
  <si>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</si>
  <si>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</si>
  <si>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</si>
  <si>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</si>
  <si>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</si>
  <si>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</si>
  <si>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</si>
  <si>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</si>
  <si>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</si>
  <si>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</si>
  <si>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</si>
  <si>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</si>
  <si>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</si>
  <si>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</si>
  <si>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</si>
  <si>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</si>
  <si>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</si>
  <si>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</si>
  <si>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</si>
  <si>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</si>
  <si>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</si>
  <si>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</si>
  <si>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</si>
  <si>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</si>
  <si>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</si>
  <si>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</si>
  <si>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</si>
  <si>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</si>
  <si>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</si>
  <si>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</si>
  <si>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</si>
  <si>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</si>
  <si>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</si>
  <si>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</si>
  <si>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</si>
  <si>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</si>
  <si>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</si>
  <si>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</si>
  <si>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</si>
  <si>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</si>
  <si>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</si>
  <si>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</si>
  <si>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</si>
  <si>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</si>
  <si>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</si>
  <si>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</si>
  <si>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</si>
  <si>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</si>
  <si>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</si>
  <si>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</si>
  <si>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</si>
  <si>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</si>
  <si>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</si>
  <si>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</si>
  <si>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</si>
  <si>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</si>
  <si>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</si>
  <si>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</si>
  <si>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</si>
  <si>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</si>
  <si>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</si>
  <si>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</si>
  <si>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</si>
  <si>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</si>
  <si>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</si>
  <si>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</si>
  <si>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</si>
  <si>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</si>
  <si>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</si>
  <si>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</si>
  <si>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</si>
  <si>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</si>
  <si>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</si>
  <si>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</si>
  <si>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</si>
  <si>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</si>
  <si>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</si>
  <si>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</si>
  <si>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</si>
  <si>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</si>
  <si>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</si>
  <si>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</si>
  <si>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</si>
  <si>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</si>
  <si>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</si>
  <si>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</si>
  <si>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</si>
  <si>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</si>
  <si>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</si>
  <si>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</si>
  <si>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</si>
  <si>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</si>
  <si>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</si>
  <si>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</si>
  <si>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</si>
  <si>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</si>
  <si>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</si>
  <si>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</si>
  <si>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</si>
  <si>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</si>
  <si>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</si>
  <si>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</si>
  <si>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</si>
  <si>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</si>
  <si>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</si>
  <si>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</si>
  <si>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</si>
  <si>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</si>
  <si>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</si>
  <si>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</si>
  <si>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</si>
  <si>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</si>
  <si>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</si>
  <si>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</si>
  <si>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</si>
  <si>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</si>
  <si>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</si>
  <si>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</si>
  <si>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</si>
  <si>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</si>
  <si>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</si>
  <si>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</si>
  <si>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</si>
  <si>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</si>
  <si>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</si>
  <si>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</si>
  <si>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</si>
  <si>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</si>
  <si>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</si>
  <si>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</si>
  <si>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</si>
  <si>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</si>
  <si>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</si>
  <si>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</si>
  <si>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</si>
  <si>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</si>
  <si>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</si>
  <si>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</si>
  <si>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</si>
  <si>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</si>
  <si>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</si>
  <si>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</si>
  <si>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</si>
  <si>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</si>
  <si>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</si>
  <si>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</si>
  <si>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</si>
  <si>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</si>
  <si>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</si>
  <si>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</si>
  <si>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</si>
  <si>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</si>
  <si>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</si>
  <si>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</si>
  <si>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</si>
  <si>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</si>
  <si>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</si>
  <si>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</si>
  <si>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</si>
  <si>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</si>
  <si>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</si>
  <si>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</si>
  <si>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</si>
  <si>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</si>
  <si>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</si>
  <si>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</si>
  <si>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</si>
  <si>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</si>
  <si>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</si>
  <si>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</si>
  <si>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</si>
  <si>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</si>
  <si>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</si>
  <si>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</si>
  <si>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</si>
  <si>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</si>
  <si>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</si>
  <si>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</si>
  <si>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</si>
  <si>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</si>
  <si>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</si>
  <si>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</si>
  <si>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</si>
  <si>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</si>
  <si>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</si>
  <si>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</si>
  <si>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</si>
  <si>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</si>
  <si>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</si>
  <si>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</si>
  <si>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</si>
  <si>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</si>
  <si>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</si>
  <si>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</si>
  <si>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</si>
  <si>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</si>
  <si>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</si>
  <si>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</si>
  <si>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</si>
  <si>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</si>
  <si>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</si>
  <si>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</si>
  <si>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</si>
  <si>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</si>
  <si>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</si>
  <si>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</si>
  <si>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</si>
  <si>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</si>
  <si>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</si>
  <si>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</si>
  <si>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</si>
  <si>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</si>
  <si>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</si>
  <si>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</si>
  <si>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</si>
  <si>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</si>
  <si>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</si>
  <si>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</si>
  <si>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</si>
  <si>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</si>
  <si>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</si>
  <si>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</si>
  <si>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</si>
  <si>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</si>
  <si>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</si>
  <si>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</si>
  <si>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</si>
  <si>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</si>
  <si>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</si>
  <si>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</si>
  <si>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</si>
  <si>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</si>
  <si>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</si>
  <si>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</si>
  <si>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</si>
  <si>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</si>
  <si>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</si>
  <si>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</si>
  <si>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</si>
  <si>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</si>
  <si>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</si>
  <si>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</si>
  <si>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</si>
  <si>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</si>
  <si>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</si>
  <si>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</si>
  <si>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</si>
  <si>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</si>
  <si>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</si>
  <si>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</si>
  <si>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</si>
  <si>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</si>
  <si>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</si>
  <si>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</si>
  <si>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</si>
  <si>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</si>
  <si>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</si>
  <si>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</si>
  <si>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</si>
  <si>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</si>
  <si>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</si>
  <si>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</si>
  <si>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</si>
  <si>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</si>
  <si>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</si>
  <si>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</si>
  <si>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</si>
  <si>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</si>
  <si>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</si>
  <si>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</si>
  <si>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</si>
  <si>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</si>
  <si>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</si>
  <si>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</si>
  <si>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</si>
  <si>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</si>
  <si>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</si>
  <si>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</si>
  <si>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</si>
  <si>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</si>
  <si>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</si>
  <si>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</si>
  <si>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</si>
  <si>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</si>
  <si>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</si>
  <si>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</si>
  <si>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</si>
  <si>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</si>
  <si>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</si>
  <si>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</si>
  <si>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</si>
  <si>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</si>
  <si>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</si>
  <si>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</si>
  <si>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</si>
  <si>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</si>
  <si>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</si>
  <si>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</si>
  <si>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</si>
  <si>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</si>
  <si>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</si>
  <si>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</si>
  <si>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</si>
  <si>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</si>
  <si>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</si>
  <si>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</si>
  <si>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</si>
  <si>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</si>
  <si>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</si>
  <si>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</si>
  <si>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</si>
  <si>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</si>
  <si>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</si>
  <si>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</si>
  <si>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</si>
  <si>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</si>
  <si>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</si>
  <si>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</si>
  <si>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</si>
  <si>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</si>
  <si>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</si>
  <si>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</si>
  <si>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</si>
  <si>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</si>
  <si>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</si>
  <si>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</si>
  <si>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</si>
  <si>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</si>
  <si>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</si>
  <si>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</si>
  <si>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</si>
  <si>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</si>
  <si>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</si>
  <si>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</si>
  <si>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</si>
  <si>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</si>
  <si>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</si>
  <si>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</si>
  <si>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</si>
  <si>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</si>
  <si>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</si>
  <si>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</si>
  <si>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</si>
  <si>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</si>
  <si>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0000000184 -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</si>
  <si>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</si>
  <si>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</si>
  <si>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</si>
  <si>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</si>
  <si>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</si>
  <si>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</si>
  <si>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</si>
  <si>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</si>
  <si>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</si>
  <si>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</si>
  <si>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</si>
  <si>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</si>
  <si>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</si>
  <si>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</si>
  <si>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</si>
  <si>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</si>
  <si>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</si>
  <si>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</si>
  <si>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</si>
  <si>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</si>
  <si>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</si>
  <si>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</si>
  <si>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</si>
  <si>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</si>
  <si>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</si>
  <si>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</si>
  <si>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</si>
  <si>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</si>
  <si>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</si>
  <si>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</si>
  <si>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</si>
  <si>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</si>
  <si>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</si>
  <si>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</si>
  <si>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</si>
  <si>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</si>
  <si>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</si>
  <si>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</si>
  <si>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</si>
  <si>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</si>
  <si>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</si>
  <si>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</si>
  <si>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</si>
  <si>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</si>
  <si>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</si>
  <si>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</si>
  <si>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</si>
  <si>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</si>
  <si>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</si>
  <si>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</si>
  <si>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</si>
  <si>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</si>
  <si>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</si>
  <si>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</si>
  <si>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</si>
  <si>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</si>
  <si>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</si>
  <si>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</si>
  <si>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</si>
  <si>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</si>
  <si>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</si>
  <si>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</si>
  <si>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</si>
  <si>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</si>
  <si>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</si>
  <si>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</si>
  <si>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</si>
  <si>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</si>
  <si>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</si>
  <si>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</si>
  <si>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</si>
  <si>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</si>
  <si>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</si>
  <si>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</si>
  <si>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</si>
  <si>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</si>
  <si>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</si>
  <si>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</si>
  <si>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</si>
  <si>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</si>
  <si>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</si>
  <si>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</si>
  <si>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</si>
  <si>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</si>
  <si>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</si>
  <si>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</si>
  <si>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</si>
  <si>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</si>
  <si>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</si>
  <si>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</si>
  <si>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SIN COMP. ANUAL</t>
  </si>
  <si>
    <t>CCP POR DEVENGAR</t>
  </si>
  <si>
    <t>SIN ORDEN</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</si>
  <si>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</si>
  <si>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</si>
  <si>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</si>
  <si>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</si>
  <si>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</si>
  <si>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</si>
  <si>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</si>
  <si>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</si>
  <si>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</si>
  <si>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</si>
  <si>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</si>
  <si>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</si>
  <si>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</si>
  <si>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</si>
  <si>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</si>
  <si>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</si>
  <si>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</si>
  <si>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</si>
  <si>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</si>
  <si>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</si>
  <si>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</si>
  <si>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</si>
  <si>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</si>
  <si>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</si>
  <si>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</si>
  <si>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</si>
  <si>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</si>
  <si>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</si>
  <si>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</si>
  <si>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</si>
  <si>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</si>
  <si>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</si>
  <si>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</si>
  <si>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</si>
  <si>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</si>
  <si>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</si>
  <si>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</si>
  <si>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</si>
  <si>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</si>
  <si>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</si>
  <si>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</si>
  <si>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</si>
  <si>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</si>
  <si>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</si>
  <si>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</si>
  <si>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</si>
  <si>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</si>
  <si>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</si>
  <si>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</si>
  <si>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</si>
  <si>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</si>
  <si>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</si>
  <si>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</si>
  <si>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</si>
  <si>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</si>
  <si>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</si>
  <si>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</si>
  <si>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</si>
  <si>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</si>
  <si>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</si>
  <si>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</si>
  <si>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</si>
  <si>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</si>
  <si>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</si>
  <si>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</si>
  <si>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</si>
  <si>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</si>
  <si>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</si>
  <si>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</si>
  <si>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</si>
  <si>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</si>
  <si>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</si>
  <si>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</si>
  <si>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</si>
  <si>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</si>
  <si>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</si>
  <si>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</si>
  <si>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</si>
  <si>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</si>
  <si>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</si>
  <si>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</si>
  <si>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</si>
  <si>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</si>
  <si>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</si>
  <si>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</si>
  <si>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</si>
  <si>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</si>
  <si>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</si>
  <si>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</si>
  <si>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</si>
  <si>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</si>
  <si>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</si>
  <si>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</si>
  <si>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</si>
  <si>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</si>
  <si>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</si>
  <si>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</si>
  <si>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</si>
  <si>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</si>
  <si>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</si>
  <si>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</si>
  <si>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</si>
  <si>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</si>
  <si>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</si>
  <si>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</si>
  <si>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</si>
  <si>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</si>
  <si>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</si>
  <si>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</si>
  <si>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</si>
  <si>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</si>
  <si>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</si>
  <si>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</si>
  <si>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</si>
  <si>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</si>
  <si>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</si>
  <si>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</si>
  <si>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</si>
  <si>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</si>
  <si>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</si>
  <si>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</si>
  <si>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</si>
  <si>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</si>
  <si>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</si>
  <si>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</si>
  <si>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</si>
  <si>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</si>
  <si>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</si>
  <si>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</si>
  <si>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</si>
  <si>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</si>
  <si>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</si>
  <si>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</si>
  <si>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</si>
  <si>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</si>
  <si>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</si>
  <si>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</si>
  <si>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</si>
  <si>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</si>
  <si>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</si>
  <si>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</si>
  <si>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</si>
  <si>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</si>
  <si>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</si>
  <si>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</si>
  <si>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</si>
  <si>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</si>
  <si>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</si>
  <si>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</si>
  <si>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</si>
  <si>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</si>
  <si>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</si>
  <si>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</si>
  <si>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</si>
  <si>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</si>
  <si>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</si>
  <si>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</si>
  <si>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</si>
  <si>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</si>
  <si>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</si>
  <si>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</si>
  <si>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</si>
  <si>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</si>
  <si>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</si>
  <si>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</si>
  <si>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</si>
  <si>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</si>
  <si>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</si>
  <si>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</si>
  <si>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</si>
  <si>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</si>
  <si>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</si>
  <si>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</si>
  <si>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</si>
  <si>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</si>
  <si>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</si>
  <si>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</si>
  <si>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</si>
  <si>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</si>
  <si>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</si>
  <si>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</si>
  <si>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</si>
  <si>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</si>
  <si>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</si>
  <si>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</si>
  <si>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</si>
  <si>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</si>
  <si>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</si>
  <si>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</si>
  <si>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</si>
  <si>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</si>
  <si>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</si>
  <si>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</si>
  <si>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</si>
  <si>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</si>
  <si>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</si>
  <si>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</si>
  <si>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</si>
  <si>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</si>
  <si>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</si>
  <si>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</si>
  <si>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</si>
  <si>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</si>
  <si>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</si>
  <si>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</si>
  <si>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</si>
  <si>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</si>
  <si>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</si>
  <si>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</si>
  <si>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</si>
  <si>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</si>
  <si>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</si>
  <si>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</si>
  <si>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</si>
  <si>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</si>
  <si>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</si>
  <si>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</si>
  <si>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</si>
  <si>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</si>
  <si>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</si>
  <si>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</si>
  <si>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</si>
  <si>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</si>
  <si>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</si>
  <si>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</si>
  <si>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</si>
  <si>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</si>
  <si>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</si>
  <si>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</si>
  <si>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</si>
  <si>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</si>
  <si>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</si>
  <si>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</si>
  <si>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</si>
  <si>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</si>
  <si>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</si>
  <si>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</si>
  <si>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</si>
  <si>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</si>
  <si>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</si>
  <si>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</si>
  <si>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</si>
  <si>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</si>
  <si>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</si>
  <si>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</si>
  <si>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</si>
  <si>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</si>
  <si>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</si>
  <si>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</si>
  <si>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</si>
  <si>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</si>
  <si>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</si>
  <si>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</si>
  <si>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</si>
  <si>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</si>
  <si>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</si>
  <si>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</si>
  <si>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</si>
  <si>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</si>
  <si>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</si>
  <si>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</si>
  <si>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</si>
  <si>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</si>
  <si>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</si>
  <si>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</si>
  <si>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</si>
  <si>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</si>
  <si>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</si>
  <si>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</si>
  <si>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</si>
  <si>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</si>
  <si>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</si>
  <si>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</si>
  <si>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</si>
  <si>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</si>
  <si>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</si>
  <si>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</si>
  <si>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</si>
  <si>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</si>
  <si>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</si>
  <si>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</si>
  <si>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</si>
  <si>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</si>
  <si>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</si>
  <si>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</si>
  <si>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</si>
  <si>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</si>
  <si>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</si>
  <si>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</si>
  <si>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</si>
  <si>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</si>
  <si>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</si>
  <si>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</si>
  <si>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</si>
  <si>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</si>
  <si>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</si>
  <si>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</si>
  <si>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</si>
  <si>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</si>
  <si>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</si>
  <si>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</si>
  <si>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</si>
  <si>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</si>
  <si>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</si>
  <si>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</si>
  <si>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</si>
  <si>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</si>
  <si>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</si>
  <si>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</si>
  <si>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</si>
  <si>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</si>
  <si>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</si>
  <si>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</si>
  <si>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</si>
  <si>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</si>
  <si>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</si>
  <si>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</si>
  <si>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</si>
  <si>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</si>
  <si>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</si>
  <si>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</si>
  <si>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</si>
  <si>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</si>
  <si>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</si>
  <si>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</si>
  <si>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</si>
  <si>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</si>
  <si>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</si>
  <si>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</si>
  <si>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</si>
  <si>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</si>
  <si>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</si>
  <si>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</si>
  <si>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</si>
  <si>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</si>
  <si>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</si>
  <si>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</si>
  <si>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</si>
  <si>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</si>
  <si>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</si>
  <si>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</si>
  <si>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</si>
  <si>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</si>
  <si>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</si>
  <si>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</si>
  <si>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</si>
  <si>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</si>
  <si>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</si>
  <si>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</si>
  <si>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</si>
  <si>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</si>
  <si>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</si>
  <si>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</si>
  <si>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</si>
  <si>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</si>
  <si>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</si>
  <si>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</si>
  <si>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</si>
  <si>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</si>
  <si>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</si>
  <si>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</si>
  <si>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</si>
  <si>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</si>
  <si>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</si>
  <si>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</si>
  <si>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</si>
  <si>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</si>
  <si>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</si>
  <si>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</si>
  <si>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</si>
  <si>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</si>
  <si>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</si>
  <si>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</si>
  <si>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</si>
  <si>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</si>
  <si>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</si>
  <si>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</si>
  <si>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</si>
  <si>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</si>
  <si>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</si>
  <si>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</si>
  <si>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</si>
  <si>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</si>
  <si>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</si>
  <si>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</si>
  <si>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</si>
  <si>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</si>
  <si>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</si>
  <si>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</si>
  <si>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</si>
  <si>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</si>
  <si>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</si>
  <si>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</si>
  <si>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</si>
  <si>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</si>
  <si>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</si>
  <si>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</si>
  <si>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</si>
  <si>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</si>
  <si>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</si>
  <si>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</si>
  <si>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</si>
  <si>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</si>
  <si>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</si>
  <si>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</si>
  <si>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</si>
  <si>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</si>
  <si>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</si>
  <si>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</si>
  <si>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</si>
  <si>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</si>
  <si>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</si>
  <si>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</si>
  <si>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</si>
  <si>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</si>
  <si>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</si>
  <si>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</si>
  <si>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</si>
  <si>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</si>
  <si>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</si>
  <si>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</si>
  <si>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</si>
  <si>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</si>
  <si>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</si>
  <si>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</si>
  <si>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</si>
  <si>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</si>
  <si>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</si>
  <si>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</si>
  <si>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</si>
  <si>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</si>
  <si>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</si>
  <si>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</si>
  <si>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</si>
  <si>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</si>
  <si>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</si>
  <si>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</si>
  <si>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</si>
  <si>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</si>
  <si>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</si>
  <si>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</si>
  <si>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</si>
  <si>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</si>
  <si>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</si>
  <si>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</si>
  <si>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</si>
  <si>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</si>
  <si>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</si>
  <si>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</si>
  <si>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</si>
  <si>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</si>
  <si>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</si>
  <si>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</si>
  <si>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</si>
  <si>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</si>
  <si>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</si>
  <si>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</si>
  <si>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</si>
  <si>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</si>
  <si>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</si>
  <si>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</si>
  <si>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</si>
  <si>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</si>
  <si>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</si>
  <si>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</si>
  <si>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</si>
  <si>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</si>
  <si>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</si>
  <si>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</si>
  <si>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</si>
  <si>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</si>
  <si>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</si>
  <si>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</si>
  <si>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</si>
  <si>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</si>
  <si>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</si>
  <si>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</si>
  <si>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</si>
  <si>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</si>
  <si>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</si>
  <si>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</si>
  <si>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</si>
  <si>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</si>
  <si>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</si>
  <si>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</si>
  <si>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</si>
  <si>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</si>
  <si>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</si>
  <si>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</si>
  <si>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</si>
  <si>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</si>
  <si>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</si>
  <si>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</si>
  <si>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</si>
  <si>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</si>
  <si>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</si>
  <si>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</si>
  <si>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</si>
  <si>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</si>
  <si>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</si>
  <si>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</si>
  <si>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</si>
  <si>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</si>
  <si>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</si>
  <si>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</si>
  <si>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</si>
  <si>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</si>
  <si>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</si>
  <si>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</si>
  <si>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</si>
  <si>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</si>
  <si>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</si>
  <si>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</si>
  <si>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</si>
  <si>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</si>
  <si>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</si>
  <si>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</si>
  <si>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</si>
  <si>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</si>
  <si>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</si>
  <si>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</si>
  <si>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</si>
  <si>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</si>
  <si>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</si>
  <si>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</si>
  <si>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</si>
  <si>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</si>
  <si>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</si>
  <si>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</si>
  <si>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</si>
  <si>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</si>
  <si>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</si>
  <si>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</si>
  <si>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</si>
  <si>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</si>
  <si>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</si>
  <si>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</si>
  <si>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</si>
  <si>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</si>
  <si>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</si>
  <si>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</si>
  <si>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</si>
  <si>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</si>
  <si>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</si>
  <si>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</si>
  <si>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</si>
  <si>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</si>
  <si>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</si>
  <si>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</si>
  <si>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</si>
  <si>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</si>
  <si>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</si>
  <si>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</si>
  <si>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</si>
  <si>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</si>
  <si>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</si>
  <si>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</si>
  <si>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</si>
  <si>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</si>
  <si>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</si>
  <si>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</si>
  <si>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</si>
  <si>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</si>
  <si>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</si>
  <si>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</si>
  <si>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</si>
  <si>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</si>
  <si>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</si>
  <si>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</si>
  <si>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</si>
  <si>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</si>
  <si>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</si>
  <si>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</si>
  <si>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</si>
  <si>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</si>
  <si>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</si>
  <si>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</si>
  <si>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</si>
  <si>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</si>
  <si>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</si>
  <si>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</si>
  <si>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</si>
  <si>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</si>
  <si>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</si>
  <si>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</si>
  <si>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</si>
  <si>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</si>
  <si>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</si>
  <si>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</si>
  <si>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</si>
  <si>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</si>
  <si>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</si>
  <si>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</si>
  <si>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</si>
  <si>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</si>
  <si>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</si>
  <si>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</si>
  <si>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</si>
  <si>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</si>
  <si>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</si>
  <si>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</si>
  <si>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</si>
  <si>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</si>
  <si>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</si>
  <si>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</si>
  <si>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</si>
  <si>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</si>
  <si>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</si>
  <si>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</si>
  <si>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</si>
  <si>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</si>
  <si>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</si>
  <si>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</si>
  <si>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</si>
  <si>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</si>
  <si>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</si>
  <si>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</si>
  <si>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</si>
  <si>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</si>
  <si>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</si>
  <si>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</si>
  <si>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</si>
  <si>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</si>
  <si>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</si>
  <si>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</si>
  <si>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</si>
  <si>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</si>
  <si>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</si>
  <si>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</si>
  <si>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</si>
  <si>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</si>
  <si>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</si>
  <si>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</si>
  <si>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</si>
  <si>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</si>
  <si>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</si>
  <si>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</si>
  <si>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</si>
  <si>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</si>
  <si>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</si>
  <si>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</si>
  <si>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</si>
  <si>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</si>
  <si>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</si>
  <si>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</si>
  <si>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</si>
  <si>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</si>
  <si>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</si>
  <si>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</si>
  <si>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</si>
  <si>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</si>
  <si>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</si>
  <si>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</si>
  <si>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</si>
  <si>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</si>
  <si>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</si>
  <si>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</si>
  <si>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</si>
  <si>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</si>
  <si>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</si>
  <si>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</si>
  <si>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</si>
  <si>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</si>
  <si>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</si>
  <si>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</si>
  <si>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</si>
  <si>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</si>
  <si>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</si>
  <si>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</si>
  <si>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</si>
  <si>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</si>
  <si>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</si>
  <si>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</si>
  <si>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</si>
  <si>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</si>
  <si>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</si>
  <si>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</si>
  <si>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</si>
  <si>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</si>
  <si>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</si>
  <si>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</si>
  <si>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</si>
  <si>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</si>
  <si>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</si>
  <si>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</si>
  <si>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</si>
  <si>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</si>
  <si>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</si>
  <si>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</si>
  <si>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</si>
  <si>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</si>
  <si>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</si>
  <si>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</si>
  <si>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</si>
  <si>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</si>
  <si>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</si>
  <si>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</si>
  <si>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</si>
  <si>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</si>
  <si>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</si>
  <si>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</si>
  <si>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</si>
  <si>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</si>
  <si>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</si>
  <si>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</si>
  <si>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</si>
  <si>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</si>
  <si>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</si>
  <si>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</si>
  <si>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</si>
  <si>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</si>
  <si>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</si>
  <si>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</si>
  <si>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</si>
  <si>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</si>
  <si>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</si>
  <si>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</si>
  <si>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</si>
  <si>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</si>
  <si>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</si>
  <si>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</si>
  <si>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</si>
  <si>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</si>
  <si>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</si>
  <si>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</si>
  <si>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</si>
  <si>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</si>
  <si>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</si>
  <si>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</si>
  <si>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</si>
  <si>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</si>
  <si>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</si>
  <si>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</si>
  <si>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</si>
  <si>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</si>
  <si>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</si>
  <si>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</si>
  <si>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</si>
  <si>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</si>
  <si>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</si>
  <si>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</si>
  <si>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</si>
  <si>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</si>
  <si>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</si>
  <si>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</si>
  <si>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</si>
  <si>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</si>
  <si>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</si>
  <si>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</si>
  <si>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</si>
  <si>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</si>
  <si>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</si>
  <si>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</si>
  <si>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</si>
  <si>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</si>
  <si>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</si>
  <si>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</si>
  <si>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</si>
  <si>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</si>
  <si>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</si>
  <si>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</si>
  <si>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</si>
  <si>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</si>
  <si>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</si>
  <si>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</si>
  <si>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</si>
  <si>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</si>
  <si>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</si>
  <si>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</si>
  <si>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</si>
  <si>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</si>
  <si>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</si>
  <si>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</si>
  <si>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</si>
  <si>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</si>
  <si>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</si>
  <si>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</si>
  <si>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</si>
  <si>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</si>
  <si>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</si>
  <si>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</si>
  <si>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</si>
  <si>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</si>
  <si>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</si>
  <si>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</si>
  <si>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</si>
  <si>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</si>
  <si>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</si>
  <si>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</si>
  <si>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</si>
  <si>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</si>
  <si>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</si>
  <si>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</si>
  <si>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</si>
  <si>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</si>
  <si>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</si>
  <si>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</si>
  <si>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</si>
  <si>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</si>
  <si>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</si>
  <si>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</si>
  <si>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</si>
  <si>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</si>
  <si>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</si>
  <si>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</si>
  <si>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</si>
  <si>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</si>
  <si>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</si>
  <si>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</si>
  <si>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</si>
  <si>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</si>
  <si>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</si>
  <si>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</si>
  <si>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</si>
  <si>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</si>
  <si>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</si>
  <si>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</si>
  <si>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</si>
  <si>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</si>
  <si>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</si>
  <si>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</si>
  <si>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</si>
  <si>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</si>
  <si>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</si>
  <si>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</si>
  <si>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</si>
  <si>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</si>
  <si>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</si>
  <si>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</si>
  <si>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</si>
  <si>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</si>
  <si>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</si>
  <si>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</si>
  <si>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</si>
  <si>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</si>
  <si>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</si>
  <si>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</si>
  <si>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</si>
  <si>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</si>
  <si>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</si>
  <si>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</si>
  <si>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</si>
  <si>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</si>
  <si>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</si>
  <si>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</si>
  <si>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</si>
  <si>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</si>
  <si>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</si>
  <si>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</si>
  <si>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</si>
  <si>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</si>
  <si>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</si>
  <si>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</si>
  <si>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</si>
  <si>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</si>
  <si>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</si>
  <si>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</si>
  <si>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</si>
  <si>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</si>
  <si>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</si>
  <si>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</si>
  <si>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</si>
  <si>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</si>
  <si>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</si>
  <si>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</si>
  <si>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</si>
  <si>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</si>
  <si>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</si>
  <si>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</si>
  <si>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</si>
  <si>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</si>
  <si>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</si>
  <si>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</si>
  <si>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</si>
  <si>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</si>
  <si>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</si>
  <si>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</si>
  <si>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</si>
  <si>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</si>
  <si>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</si>
  <si>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</si>
  <si>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</si>
  <si>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</si>
  <si>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</si>
  <si>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</si>
  <si>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</si>
  <si>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</si>
  <si>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</si>
  <si>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</si>
  <si>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</si>
  <si>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</si>
  <si>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</si>
  <si>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</si>
  <si>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</si>
  <si>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</si>
  <si>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</si>
  <si>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</si>
  <si>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</si>
  <si>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</si>
  <si>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</si>
  <si>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</si>
  <si>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</si>
  <si>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</si>
  <si>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</si>
  <si>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</si>
  <si>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</si>
  <si>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</si>
  <si>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</si>
  <si>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</si>
  <si>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</si>
  <si>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</si>
  <si>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</si>
  <si>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</si>
  <si>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</si>
  <si>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</si>
  <si>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</si>
  <si>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</si>
  <si>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</si>
  <si>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</si>
  <si>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</si>
  <si>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</si>
  <si>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</si>
  <si>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</si>
  <si>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</si>
  <si>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</si>
  <si>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</si>
  <si>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</si>
  <si>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</si>
  <si>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</si>
  <si>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</si>
  <si>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</si>
  <si>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</si>
  <si>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</si>
  <si>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</si>
  <si>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</si>
  <si>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</si>
  <si>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</si>
  <si>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</si>
  <si>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</si>
  <si>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</si>
  <si>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</si>
  <si>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</si>
  <si>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</si>
  <si>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</si>
  <si>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</si>
  <si>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</si>
  <si>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</si>
  <si>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</si>
  <si>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</si>
  <si>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</si>
  <si>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</si>
  <si>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</si>
  <si>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</si>
  <si>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</si>
  <si>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</si>
  <si>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</si>
  <si>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</si>
  <si>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</si>
  <si>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</si>
  <si>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</si>
  <si>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</si>
  <si>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</si>
  <si>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</si>
  <si>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</si>
  <si>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</si>
  <si>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</si>
  <si>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</si>
  <si>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</si>
  <si>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</si>
  <si>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</si>
  <si>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</si>
  <si>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</si>
  <si>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</si>
  <si>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</si>
  <si>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</si>
  <si>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</si>
  <si>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</si>
  <si>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</si>
  <si>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</si>
  <si>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</si>
  <si>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</si>
  <si>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</si>
  <si>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</si>
  <si>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</si>
  <si>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</si>
  <si>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</si>
  <si>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</si>
  <si>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</si>
  <si>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</si>
  <si>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</si>
  <si>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</si>
  <si>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</si>
  <si>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</si>
  <si>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</si>
  <si>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</si>
  <si>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</si>
  <si>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</si>
  <si>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</si>
  <si>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</si>
  <si>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</si>
  <si>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</si>
  <si>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</si>
  <si>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</si>
  <si>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</si>
  <si>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</si>
  <si>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</si>
  <si>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</si>
  <si>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</si>
  <si>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</si>
  <si>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</si>
  <si>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</si>
  <si>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</si>
  <si>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</si>
  <si>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</si>
  <si>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</si>
  <si>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</si>
  <si>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</si>
  <si>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</si>
  <si>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</si>
  <si>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</si>
  <si>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</si>
  <si>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</si>
  <si>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</si>
  <si>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</si>
  <si>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</si>
  <si>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</si>
  <si>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</si>
  <si>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</si>
  <si>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</si>
  <si>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</si>
  <si>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</si>
  <si>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</si>
  <si>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</si>
  <si>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</si>
  <si>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</si>
  <si>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</si>
  <si>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</si>
  <si>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</si>
  <si>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</si>
  <si>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</si>
  <si>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</si>
  <si>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</si>
  <si>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</si>
  <si>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</si>
  <si>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</si>
  <si>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</si>
  <si>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</si>
  <si>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</si>
  <si>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</si>
  <si>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</si>
  <si>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</si>
  <si>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</si>
  <si>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</si>
  <si>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</si>
  <si>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</si>
  <si>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</si>
  <si>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</si>
  <si>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</si>
  <si>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</si>
  <si>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</si>
  <si>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</si>
  <si>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</si>
  <si>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</si>
  <si>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</si>
  <si>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</si>
  <si>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</si>
  <si>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</si>
  <si>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</si>
  <si>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</si>
  <si>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</si>
  <si>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</si>
  <si>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</si>
  <si>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</si>
  <si>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</si>
  <si>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</si>
  <si>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</si>
  <si>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</si>
  <si>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</si>
  <si>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</si>
  <si>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</si>
  <si>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</si>
  <si>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</si>
  <si>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</si>
  <si>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</si>
  <si>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</si>
  <si>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</si>
  <si>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</si>
  <si>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</si>
  <si>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</si>
  <si>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</si>
  <si>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</si>
  <si>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</si>
  <si>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</si>
  <si>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</si>
  <si>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</si>
  <si>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</si>
  <si>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</si>
  <si>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</si>
  <si>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</si>
  <si>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</si>
  <si>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</si>
  <si>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</si>
  <si>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</si>
  <si>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</si>
  <si>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</si>
  <si>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</si>
  <si>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</si>
  <si>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</si>
  <si>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</si>
  <si>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</si>
  <si>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</si>
  <si>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</si>
  <si>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</si>
  <si>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</si>
  <si>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</si>
  <si>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</si>
  <si>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</si>
  <si>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</si>
  <si>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</si>
  <si>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</si>
  <si>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</si>
  <si>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</si>
  <si>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</si>
  <si>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</si>
  <si>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</si>
  <si>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</si>
  <si>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</si>
  <si>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</si>
  <si>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</si>
  <si>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</si>
  <si>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</si>
  <si>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</si>
  <si>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</si>
  <si>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</si>
  <si>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</si>
  <si>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</si>
  <si>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</si>
  <si>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</si>
  <si>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</si>
  <si>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</si>
  <si>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</si>
  <si>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</si>
  <si>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</si>
  <si>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</si>
  <si>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</si>
  <si>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</si>
  <si>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</si>
  <si>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</si>
  <si>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</si>
  <si>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</si>
  <si>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</si>
  <si>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</si>
  <si>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</si>
  <si>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</si>
  <si>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</si>
  <si>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</si>
  <si>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</si>
  <si>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</si>
  <si>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</si>
  <si>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</si>
  <si>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</si>
  <si>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</si>
  <si>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</si>
  <si>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</si>
  <si>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</si>
  <si>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</si>
  <si>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</si>
  <si>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</si>
  <si>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</si>
  <si>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</si>
  <si>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</si>
  <si>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</si>
  <si>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</si>
  <si>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</si>
  <si>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</si>
  <si>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</si>
  <si>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</si>
  <si>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</si>
  <si>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</si>
  <si>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</si>
  <si>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</si>
  <si>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</si>
  <si>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</si>
  <si>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</si>
  <si>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</si>
  <si>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</si>
  <si>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</si>
  <si>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</si>
  <si>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</si>
  <si>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</si>
  <si>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</si>
  <si>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</si>
  <si>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</si>
  <si>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</si>
  <si>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</si>
  <si>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</si>
  <si>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</si>
  <si>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</si>
  <si>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</si>
  <si>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</si>
  <si>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</si>
  <si>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</si>
  <si>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</si>
  <si>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</si>
  <si>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</si>
  <si>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</si>
  <si>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</si>
  <si>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</si>
  <si>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</si>
  <si>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</si>
  <si>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</si>
  <si>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</si>
  <si>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</si>
  <si>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</si>
  <si>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</si>
  <si>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</si>
  <si>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</si>
  <si>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</si>
  <si>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</si>
  <si>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</si>
  <si>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</si>
  <si>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</si>
  <si>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</si>
  <si>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</si>
  <si>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</si>
  <si>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</si>
  <si>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</si>
  <si>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</si>
  <si>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</si>
  <si>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</si>
  <si>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</si>
  <si>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</si>
  <si>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</si>
  <si>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</si>
  <si>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</si>
  <si>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</si>
  <si>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</si>
  <si>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</si>
  <si>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</si>
  <si>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</si>
  <si>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</si>
  <si>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</si>
  <si>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</si>
  <si>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</si>
  <si>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</si>
  <si>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</si>
  <si>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</si>
  <si>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</si>
  <si>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</si>
  <si>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</si>
  <si>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</si>
  <si>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</si>
  <si>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</si>
  <si>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</si>
  <si>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</si>
  <si>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</si>
  <si>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</si>
  <si>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</si>
  <si>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</si>
  <si>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</si>
  <si>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</si>
  <si>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</si>
  <si>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</si>
  <si>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</si>
  <si>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</si>
  <si>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</si>
  <si>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</si>
  <si>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</si>
  <si>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</si>
  <si>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</si>
  <si>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</si>
  <si>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</si>
  <si>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</si>
  <si>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</si>
  <si>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</si>
  <si>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</si>
  <si>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</si>
  <si>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</si>
  <si>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</si>
  <si>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</si>
  <si>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</si>
  <si>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</si>
  <si>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</si>
  <si>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</si>
  <si>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</si>
  <si>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</si>
  <si>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</si>
  <si>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</si>
  <si>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</si>
  <si>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</si>
  <si>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</si>
  <si>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</si>
  <si>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</si>
  <si>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</si>
  <si>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</si>
  <si>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</si>
  <si>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</si>
  <si>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</si>
  <si>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</si>
  <si>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</si>
  <si>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</si>
  <si>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</si>
  <si>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</si>
  <si>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</si>
  <si>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</si>
  <si>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</si>
  <si>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</si>
  <si>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</si>
  <si>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</si>
  <si>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</si>
  <si>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</si>
  <si>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</si>
  <si>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</si>
  <si>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</si>
  <si>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</si>
  <si>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</si>
  <si>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</si>
  <si>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</si>
  <si>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</si>
  <si>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</si>
  <si>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</si>
  <si>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</si>
  <si>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</si>
  <si>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</si>
  <si>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</si>
  <si>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</si>
  <si>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</si>
  <si>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</si>
  <si>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</si>
  <si>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</si>
  <si>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</si>
  <si>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</si>
  <si>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</si>
  <si>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</si>
  <si>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</si>
  <si>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</si>
  <si>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</si>
  <si>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</si>
  <si>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</si>
  <si>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</si>
  <si>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</si>
  <si>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</si>
  <si>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</si>
  <si>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</si>
  <si>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</si>
  <si>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</si>
  <si>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</si>
  <si>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</si>
  <si>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</si>
  <si>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</si>
  <si>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</si>
  <si>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</si>
  <si>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</si>
  <si>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</si>
  <si>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</si>
  <si>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</si>
  <si>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</si>
  <si>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</si>
  <si>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</si>
  <si>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</si>
  <si>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</si>
  <si>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</si>
  <si>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</si>
  <si>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</si>
  <si>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</si>
  <si>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</si>
  <si>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</si>
  <si>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</si>
  <si>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</si>
  <si>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</si>
  <si>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</si>
  <si>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</si>
  <si>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</si>
  <si>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</si>
  <si>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</si>
  <si>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</si>
  <si>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</si>
  <si>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</si>
  <si>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</si>
  <si>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</si>
  <si>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</si>
  <si>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</si>
  <si>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</si>
  <si>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</si>
  <si>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</si>
  <si>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</si>
  <si>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</si>
  <si>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</si>
  <si>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</si>
  <si>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</si>
  <si>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</si>
  <si>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</si>
  <si>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</si>
  <si>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</si>
  <si>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</si>
  <si>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GUARDIANIA</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</si>
  <si>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</si>
  <si>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</si>
  <si>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</si>
  <si>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</si>
  <si>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</si>
  <si>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</si>
  <si>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</si>
  <si>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</si>
  <si>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</si>
  <si>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</si>
  <si>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</si>
  <si>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</si>
  <si>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</si>
  <si>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</si>
  <si>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</si>
  <si>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</si>
  <si>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</si>
  <si>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</si>
  <si>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</si>
  <si>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</si>
  <si>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</si>
  <si>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</si>
  <si>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</si>
  <si>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</si>
  <si>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</si>
  <si>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</si>
  <si>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</si>
  <si>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</si>
  <si>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</si>
  <si>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</si>
  <si>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</si>
  <si>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</si>
  <si>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</si>
  <si>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</si>
  <si>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</si>
  <si>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</si>
  <si>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</si>
  <si>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</si>
  <si>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</si>
  <si>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</si>
  <si>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</si>
  <si>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</si>
  <si>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</si>
  <si>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</si>
  <si>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</si>
  <si>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</si>
  <si>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</si>
  <si>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</si>
  <si>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</si>
  <si>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</si>
  <si>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</si>
  <si>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</si>
  <si>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</si>
  <si>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</si>
  <si>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</si>
  <si>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</si>
  <si>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</si>
  <si>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</si>
  <si>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</si>
  <si>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</si>
  <si>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</si>
  <si>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</si>
  <si>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</si>
  <si>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</si>
  <si>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</si>
  <si>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</si>
  <si>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</si>
  <si>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</si>
  <si>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</si>
  <si>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</si>
  <si>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</si>
  <si>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</si>
  <si>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</si>
  <si>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</si>
  <si>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</si>
  <si>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</si>
  <si>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</si>
  <si>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</si>
  <si>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</si>
  <si>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</si>
  <si>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</si>
  <si>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</si>
  <si>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</si>
  <si>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</si>
  <si>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</si>
  <si>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</si>
  <si>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</si>
  <si>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</si>
  <si>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</si>
  <si>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</si>
  <si>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</si>
  <si>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</si>
  <si>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</si>
  <si>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</si>
  <si>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</si>
  <si>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</si>
  <si>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</si>
  <si>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</si>
  <si>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</si>
  <si>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</si>
  <si>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</si>
  <si>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</si>
  <si>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</si>
  <si>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</si>
  <si>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</si>
  <si>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</si>
  <si>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</si>
  <si>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</si>
  <si>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</si>
  <si>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</si>
  <si>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</si>
  <si>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</si>
  <si>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</si>
  <si>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</si>
  <si>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</si>
  <si>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</si>
  <si>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</si>
  <si>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</si>
  <si>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</si>
  <si>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</si>
  <si>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</si>
  <si>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</si>
  <si>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</si>
  <si>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</si>
  <si>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</si>
  <si>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</si>
  <si>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</si>
  <si>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</si>
  <si>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</si>
  <si>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</si>
  <si>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</si>
  <si>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</si>
  <si>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</si>
  <si>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</si>
  <si>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</si>
  <si>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</si>
  <si>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</si>
  <si>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</si>
  <si>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</si>
  <si>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</si>
  <si>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</si>
  <si>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</si>
  <si>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</si>
  <si>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</si>
  <si>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</si>
  <si>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</si>
  <si>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</si>
  <si>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</si>
  <si>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</si>
  <si>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</si>
  <si>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</si>
  <si>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</si>
  <si>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</si>
  <si>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</si>
  <si>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</si>
  <si>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</si>
  <si>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</si>
  <si>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</si>
  <si>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</si>
  <si>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</si>
  <si>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</si>
  <si>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</si>
  <si>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</si>
  <si>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</si>
  <si>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</si>
  <si>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</si>
  <si>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</si>
  <si>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</si>
  <si>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</si>
  <si>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</si>
  <si>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</si>
  <si>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</si>
  <si>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</si>
  <si>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</si>
  <si>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</si>
  <si>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</si>
  <si>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</si>
  <si>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</si>
  <si>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</si>
  <si>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</si>
  <si>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</si>
  <si>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</si>
  <si>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</si>
  <si>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</si>
  <si>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</si>
  <si>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</si>
  <si>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</si>
  <si>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</si>
  <si>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</si>
  <si>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</si>
  <si>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</si>
  <si>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</si>
  <si>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</si>
  <si>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</si>
  <si>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</si>
  <si>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</si>
  <si>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</si>
  <si>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</si>
  <si>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</si>
  <si>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</si>
  <si>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</si>
  <si>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</si>
  <si>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</si>
  <si>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</si>
  <si>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</si>
  <si>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</si>
  <si>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</si>
  <si>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</si>
  <si>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</si>
  <si>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</si>
  <si>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</si>
  <si>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</si>
  <si>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</si>
  <si>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</si>
  <si>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</si>
  <si>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</si>
  <si>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</si>
  <si>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</si>
  <si>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</si>
  <si>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</si>
  <si>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</si>
  <si>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</si>
  <si>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</si>
  <si>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</si>
  <si>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</si>
  <si>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</si>
  <si>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</si>
  <si>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</si>
  <si>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</si>
  <si>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</si>
  <si>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</si>
  <si>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</si>
  <si>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</si>
  <si>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</si>
  <si>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</si>
  <si>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</si>
  <si>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</si>
  <si>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</si>
  <si>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</si>
  <si>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</si>
  <si>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</si>
  <si>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</si>
  <si>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</si>
  <si>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</si>
  <si>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</si>
  <si>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</si>
  <si>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</si>
  <si>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</si>
  <si>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</si>
  <si>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GASTOS ADMINISTRATIVOS</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</si>
  <si>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</si>
  <si>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</si>
  <si>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</si>
  <si>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</si>
  <si>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</si>
  <si>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</si>
  <si>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</si>
  <si>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</si>
  <si>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</si>
  <si>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</si>
  <si>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</si>
  <si>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</si>
  <si>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</si>
  <si>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</si>
  <si>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</si>
  <si>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</si>
  <si>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</si>
  <si>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</si>
  <si>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</si>
  <si>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</si>
  <si>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</si>
  <si>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</si>
  <si>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</si>
  <si>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</si>
  <si>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</si>
  <si>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</si>
  <si>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</si>
  <si>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</si>
  <si>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</si>
  <si>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</si>
  <si>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</si>
  <si>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</si>
  <si>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</si>
  <si>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</si>
  <si>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</si>
  <si>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</si>
  <si>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</si>
  <si>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</si>
  <si>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</si>
  <si>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</si>
  <si>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</si>
  <si>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</si>
  <si>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</si>
  <si>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</si>
  <si>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</si>
  <si>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</si>
  <si>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</si>
  <si>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</si>
  <si>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</si>
  <si>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</si>
  <si>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</si>
  <si>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</si>
  <si>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</si>
  <si>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</si>
  <si>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</si>
  <si>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</si>
  <si>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</si>
  <si>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</si>
  <si>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</si>
  <si>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</si>
  <si>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</si>
  <si>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</si>
  <si>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</si>
  <si>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</si>
  <si>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</si>
  <si>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</si>
  <si>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</si>
  <si>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</si>
  <si>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</si>
  <si>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</si>
  <si>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</si>
  <si>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</si>
  <si>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</si>
  <si>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</si>
  <si>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</si>
  <si>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</si>
  <si>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</si>
  <si>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</si>
  <si>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</si>
  <si>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</si>
  <si>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</si>
  <si>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</si>
  <si>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</si>
  <si>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</si>
  <si>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</si>
  <si>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</si>
  <si>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</si>
  <si>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</si>
  <si>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</si>
  <si>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</si>
  <si>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</si>
  <si>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</si>
  <si>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</si>
  <si>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</si>
  <si>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</si>
  <si>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</si>
  <si>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</si>
  <si>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</si>
  <si>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</si>
  <si>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</si>
  <si>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</si>
  <si>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</si>
  <si>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</si>
  <si>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</si>
  <si>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</si>
  <si>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</si>
  <si>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</si>
  <si>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</si>
  <si>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</si>
  <si>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</si>
  <si>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</si>
  <si>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</si>
  <si>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</si>
  <si>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</si>
  <si>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</si>
  <si>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</si>
  <si>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</si>
  <si>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</si>
  <si>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</si>
  <si>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</si>
  <si>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</si>
  <si>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</si>
  <si>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</si>
  <si>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</si>
  <si>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</si>
  <si>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</si>
  <si>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</si>
  <si>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</si>
  <si>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</si>
  <si>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</si>
  <si>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</si>
  <si>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</si>
  <si>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</si>
  <si>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</si>
  <si>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</si>
  <si>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</si>
  <si>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</si>
  <si>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</si>
  <si>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</si>
  <si>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</si>
  <si>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</si>
  <si>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</si>
  <si>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</si>
  <si>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</si>
  <si>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</si>
  <si>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</si>
  <si>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</si>
  <si>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</si>
  <si>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</si>
  <si>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</si>
  <si>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</si>
  <si>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</si>
  <si>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</si>
  <si>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</si>
  <si>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</si>
  <si>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</si>
  <si>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</si>
  <si>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</si>
  <si>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</si>
  <si>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</si>
  <si>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</si>
  <si>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</si>
  <si>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</si>
  <si>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</si>
  <si>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</si>
  <si>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</si>
  <si>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</si>
  <si>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</si>
  <si>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</si>
  <si>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</si>
  <si>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</si>
  <si>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</si>
  <si>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</si>
  <si>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</si>
  <si>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</si>
  <si>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</si>
  <si>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</si>
  <si>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</si>
  <si>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</si>
  <si>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</si>
  <si>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</si>
  <si>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</si>
  <si>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</si>
  <si>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</si>
  <si>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</si>
  <si>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</si>
  <si>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</si>
  <si>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</si>
  <si>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</si>
  <si>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</si>
  <si>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</si>
  <si>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</si>
  <si>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</si>
  <si>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</si>
  <si>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</si>
  <si>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</si>
  <si>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</si>
  <si>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</si>
  <si>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</si>
  <si>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</si>
  <si>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</si>
  <si>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</si>
  <si>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</si>
  <si>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</si>
  <si>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</si>
  <si>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</si>
  <si>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</si>
  <si>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</si>
  <si>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</si>
  <si>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</si>
  <si>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</si>
  <si>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</si>
  <si>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</si>
  <si>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</si>
  <si>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</si>
  <si>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</si>
  <si>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</si>
  <si>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</si>
  <si>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</si>
  <si>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</si>
  <si>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</si>
  <si>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</si>
  <si>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</si>
  <si>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</si>
  <si>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</si>
  <si>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</si>
  <si>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</si>
  <si>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</si>
  <si>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</si>
  <si>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</si>
  <si>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</si>
  <si>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</si>
  <si>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</si>
  <si>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</si>
  <si>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</si>
  <si>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</si>
  <si>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</si>
  <si>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</si>
  <si>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</si>
  <si>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</si>
  <si>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</si>
  <si>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</si>
  <si>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</si>
  <si>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</si>
  <si>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</si>
  <si>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</si>
  <si>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</si>
  <si>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</si>
  <si>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</si>
  <si>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</si>
  <si>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</si>
  <si>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</si>
  <si>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</si>
  <si>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</si>
  <si>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</si>
  <si>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</si>
  <si>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</si>
  <si>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</si>
  <si>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</si>
  <si>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</si>
  <si>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</si>
  <si>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</si>
  <si>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</si>
  <si>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</si>
  <si>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</si>
  <si>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</si>
  <si>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</si>
  <si>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</si>
  <si>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</si>
  <si>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</si>
  <si>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</si>
  <si>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</si>
  <si>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</si>
  <si>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</si>
  <si>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</si>
  <si>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</si>
  <si>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</si>
  <si>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</si>
  <si>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</si>
  <si>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</si>
  <si>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</si>
  <si>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</si>
  <si>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</si>
  <si>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</si>
  <si>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</si>
  <si>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</si>
  <si>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</si>
  <si>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</si>
  <si>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</si>
  <si>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</si>
  <si>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</si>
  <si>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</si>
  <si>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</si>
  <si>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</si>
  <si>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</si>
  <si>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</si>
  <si>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</si>
  <si>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</si>
  <si>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</si>
  <si>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</si>
  <si>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</si>
  <si>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</si>
  <si>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</si>
  <si>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</si>
  <si>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</si>
  <si>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</si>
  <si>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</si>
  <si>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</si>
  <si>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</si>
  <si>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</si>
  <si>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</si>
  <si>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</si>
  <si>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</si>
  <si>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</si>
  <si>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</si>
  <si>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</si>
  <si>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</si>
  <si>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</si>
  <si>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</si>
  <si>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</si>
  <si>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</si>
  <si>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</si>
  <si>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</si>
  <si>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</si>
  <si>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</si>
  <si>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</si>
  <si>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</si>
  <si>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</si>
  <si>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</si>
  <si>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</si>
  <si>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</si>
  <si>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</si>
  <si>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</si>
  <si>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</si>
  <si>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</si>
  <si>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</si>
  <si>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</si>
  <si>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</si>
  <si>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</si>
  <si>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</si>
  <si>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</si>
  <si>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</si>
  <si>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</si>
  <si>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</si>
  <si>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</si>
  <si>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</si>
  <si>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</si>
  <si>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</si>
  <si>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</si>
  <si>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</si>
  <si>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</si>
  <si>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</si>
  <si>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</si>
  <si>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</si>
  <si>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</si>
  <si>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</si>
  <si>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</si>
  <si>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</si>
  <si>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</si>
  <si>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</si>
  <si>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</si>
  <si>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</si>
  <si>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</si>
  <si>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</si>
  <si>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</si>
  <si>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</si>
  <si>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</si>
  <si>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</si>
  <si>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</si>
  <si>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</si>
  <si>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</si>
  <si>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</si>
  <si>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</si>
  <si>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</si>
  <si>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</si>
  <si>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</si>
  <si>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</si>
  <si>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</si>
  <si>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</si>
  <si>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</si>
  <si>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</si>
  <si>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</si>
  <si>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</si>
  <si>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</si>
  <si>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</si>
  <si>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</si>
  <si>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</si>
  <si>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</si>
  <si>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</si>
  <si>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</si>
  <si>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</si>
  <si>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</si>
  <si>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</si>
  <si>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</si>
  <si>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</si>
  <si>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</si>
  <si>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</si>
  <si>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</si>
  <si>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</si>
  <si>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</si>
  <si>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</si>
  <si>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</si>
  <si>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</si>
  <si>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</si>
  <si>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</si>
  <si>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</si>
  <si>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</si>
  <si>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</si>
  <si>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</si>
  <si>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</si>
  <si>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</si>
  <si>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</si>
  <si>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</si>
  <si>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</si>
  <si>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</si>
  <si>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</si>
  <si>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</si>
  <si>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</si>
  <si>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</si>
  <si>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</si>
  <si>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</si>
  <si>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</si>
  <si>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</si>
  <si>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</si>
  <si>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</si>
  <si>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</si>
  <si>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</si>
  <si>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</si>
  <si>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</si>
  <si>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</si>
  <si>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</si>
  <si>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</si>
  <si>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</si>
  <si>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</si>
  <si>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</si>
  <si>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</si>
  <si>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</si>
  <si>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</si>
  <si>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</si>
  <si>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</si>
  <si>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</si>
  <si>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</si>
  <si>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</si>
  <si>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</si>
  <si>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</si>
  <si>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</si>
  <si>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</si>
  <si>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</si>
  <si>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</si>
  <si>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</si>
  <si>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</si>
  <si>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</si>
  <si>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</si>
  <si>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</si>
  <si>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</si>
  <si>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</si>
  <si>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</si>
  <si>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</si>
  <si>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</si>
  <si>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</si>
  <si>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</si>
  <si>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</si>
  <si>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</si>
  <si>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</si>
  <si>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</si>
  <si>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</si>
  <si>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</si>
  <si>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</si>
  <si>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</si>
  <si>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</si>
  <si>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</si>
  <si>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</si>
  <si>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</si>
  <si>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</si>
  <si>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0000000554 - - - -</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</si>
  <si>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</si>
  <si>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</si>
  <si>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</si>
  <si>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</si>
  <si>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</si>
  <si>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</si>
  <si>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</si>
  <si>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</si>
  <si>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</si>
  <si>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</si>
  <si>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</si>
  <si>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</si>
  <si>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</si>
  <si>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</si>
  <si>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</si>
  <si>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</si>
  <si>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</si>
  <si>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</si>
  <si>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</si>
  <si>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</si>
  <si>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</si>
  <si>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</si>
  <si>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</si>
  <si>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</si>
  <si>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</si>
  <si>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</si>
  <si>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</si>
  <si>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</si>
  <si>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</si>
  <si>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</si>
  <si>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</si>
  <si>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</si>
  <si>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</si>
  <si>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</si>
  <si>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</si>
  <si>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</si>
  <si>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</si>
  <si>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</si>
  <si>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</si>
  <si>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</si>
  <si>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</si>
  <si>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</si>
  <si>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</si>
  <si>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</si>
  <si>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</si>
  <si>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</si>
  <si>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</si>
  <si>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</si>
  <si>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</si>
  <si>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</si>
  <si>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</si>
  <si>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</si>
  <si>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</si>
  <si>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</si>
  <si>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</si>
  <si>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</si>
  <si>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</si>
  <si>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</si>
  <si>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</si>
  <si>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</si>
  <si>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</si>
  <si>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0000000584 - - - -</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</si>
  <si>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</si>
  <si>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</si>
  <si>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</si>
  <si>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</si>
  <si>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</si>
  <si>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</si>
  <si>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</si>
  <si>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</si>
  <si>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</si>
  <si>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</si>
  <si>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</si>
  <si>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</si>
  <si>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</si>
  <si>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</si>
  <si>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</si>
  <si>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</si>
  <si>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</si>
  <si>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</si>
  <si>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</si>
  <si>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</si>
  <si>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</si>
  <si>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</si>
  <si>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</si>
  <si>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</si>
  <si>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</si>
  <si>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</si>
  <si>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</si>
  <si>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</si>
  <si>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</si>
  <si>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</si>
  <si>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</si>
  <si>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</si>
  <si>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</si>
  <si>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</si>
  <si>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</si>
  <si>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</si>
  <si>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</si>
  <si>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</si>
  <si>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0000000600 - - - -</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</si>
  <si>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</si>
  <si>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</si>
  <si>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</si>
  <si>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</si>
  <si>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</si>
  <si>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</si>
  <si>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</si>
  <si>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</si>
  <si>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</si>
  <si>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</si>
  <si>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</si>
  <si>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</si>
  <si>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</si>
  <si>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</si>
  <si>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</si>
  <si>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</si>
  <si>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</si>
  <si>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</si>
  <si>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</si>
  <si>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</si>
  <si>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</si>
  <si>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</si>
  <si>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</si>
  <si>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</si>
  <si>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</si>
  <si>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</si>
  <si>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</si>
  <si>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</si>
  <si>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</si>
  <si>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</si>
  <si>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</si>
  <si>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</si>
  <si>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</si>
  <si>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</si>
  <si>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</si>
  <si>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</si>
  <si>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</si>
  <si>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</si>
  <si>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</si>
  <si>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</si>
  <si>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</si>
  <si>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</si>
  <si>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</si>
  <si>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</si>
  <si>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</si>
  <si>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</si>
  <si>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</si>
  <si>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</si>
  <si>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</si>
  <si>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</si>
  <si>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</si>
  <si>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</si>
  <si>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</si>
  <si>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</si>
  <si>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</si>
  <si>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</si>
  <si>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</si>
  <si>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</si>
  <si>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</si>
  <si>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</si>
  <si>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</si>
  <si>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</si>
  <si>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</si>
  <si>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</si>
  <si>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</si>
  <si>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</si>
  <si>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</si>
  <si>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</si>
  <si>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</si>
  <si>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</si>
  <si>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</si>
  <si>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</si>
  <si>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</si>
  <si>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</si>
  <si>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</si>
  <si>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</si>
  <si>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</si>
  <si>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</si>
  <si>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</si>
  <si>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</si>
  <si>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</si>
  <si>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</si>
  <si>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</si>
  <si>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</si>
  <si>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</si>
  <si>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</si>
  <si>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</si>
  <si>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</si>
  <si>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</si>
  <si>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</si>
  <si>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</si>
  <si>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</si>
  <si>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</si>
  <si>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</si>
  <si>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</si>
  <si>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</si>
  <si>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</si>
  <si>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</si>
  <si>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</si>
  <si>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</si>
  <si>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</si>
  <si>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</si>
  <si>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</si>
  <si>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</si>
  <si>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</si>
  <si>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</si>
  <si>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</si>
  <si>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</si>
  <si>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</si>
  <si>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</si>
  <si>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</si>
  <si>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</si>
  <si>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</si>
  <si>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</si>
  <si>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</si>
  <si>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</si>
  <si>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</si>
  <si>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</si>
  <si>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</si>
  <si>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</si>
  <si>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</si>
  <si>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</si>
  <si>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</si>
  <si>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</si>
  <si>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</si>
  <si>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</si>
  <si>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</si>
  <si>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</si>
  <si>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</si>
  <si>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</si>
  <si>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</si>
  <si>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</si>
  <si>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</si>
  <si>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</si>
  <si>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</si>
  <si>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</si>
  <si>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</si>
  <si>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</si>
  <si>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</si>
  <si>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</si>
  <si>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</si>
  <si>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</si>
  <si>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</si>
  <si>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</si>
  <si>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</si>
  <si>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</si>
  <si>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</si>
  <si>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</si>
  <si>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</si>
  <si>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</si>
  <si>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</si>
  <si>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</si>
  <si>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</si>
  <si>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</si>
  <si>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</si>
  <si>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</si>
  <si>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</si>
  <si>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</si>
  <si>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</si>
  <si>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</si>
  <si>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</si>
  <si>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</si>
  <si>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</si>
  <si>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</si>
  <si>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</si>
  <si>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</si>
  <si>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</si>
  <si>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</si>
  <si>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</si>
  <si>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</si>
  <si>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</si>
  <si>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</si>
  <si>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</si>
  <si>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</si>
  <si>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</si>
  <si>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</si>
  <si>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</si>
  <si>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</si>
  <si>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</si>
  <si>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</si>
  <si>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</si>
  <si>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</si>
  <si>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</si>
  <si>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</si>
  <si>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</si>
  <si>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</si>
  <si>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</si>
  <si>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</si>
  <si>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</si>
  <si>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</si>
  <si>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</si>
  <si>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</si>
  <si>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</si>
  <si>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</si>
  <si>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</si>
  <si>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</si>
  <si>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</si>
  <si>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</si>
  <si>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</si>
  <si>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</si>
  <si>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</si>
  <si>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</si>
  <si>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</si>
  <si>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</si>
  <si>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</si>
  <si>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</si>
  <si>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</si>
  <si>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</si>
  <si>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</si>
  <si>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</si>
  <si>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</si>
  <si>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</si>
  <si>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</si>
  <si>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</si>
  <si>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</si>
  <si>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</si>
  <si>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</si>
  <si>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</si>
  <si>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</si>
  <si>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</si>
  <si>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</si>
  <si>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</si>
  <si>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</si>
  <si>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</si>
  <si>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</si>
  <si>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</si>
  <si>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</si>
  <si>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</si>
  <si>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</si>
  <si>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</si>
  <si>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</si>
  <si>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</si>
  <si>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</si>
  <si>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</si>
  <si>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</si>
  <si>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</si>
  <si>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</si>
  <si>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</si>
  <si>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</si>
  <si>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</si>
  <si>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</si>
  <si>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</si>
  <si>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</si>
  <si>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</si>
  <si>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</si>
  <si>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</si>
  <si>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</si>
  <si>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</si>
  <si>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</si>
  <si>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</si>
  <si>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</si>
  <si>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</si>
  <si>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</si>
  <si>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</si>
  <si>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</si>
  <si>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</si>
  <si>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</si>
  <si>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</si>
  <si>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</si>
  <si>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</si>
  <si>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</si>
  <si>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</si>
  <si>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</si>
  <si>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</si>
  <si>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</si>
  <si>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</si>
  <si>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</si>
  <si>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</si>
  <si>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</si>
  <si>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</si>
  <si>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</si>
  <si>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</si>
  <si>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</si>
  <si>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</si>
  <si>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</si>
  <si>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</si>
  <si>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</si>
  <si>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</si>
  <si>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</si>
  <si>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</si>
  <si>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</si>
  <si>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0000000646 - - - -</t>
  </si>
  <si>
    <t>0000594</t>
  </si>
  <si>
    <t>10433568058</t>
  </si>
  <si>
    <t>0000000647 - 0000594 - ÑAHUI AMIQUERO BERTHA</t>
  </si>
  <si>
    <t>0000000649 - - - -</t>
  </si>
  <si>
    <t>0000000650 - - - -</t>
  </si>
  <si>
    <t>0000000651 - - - -</t>
  </si>
  <si>
    <t>0000000652 - - - -</t>
  </si>
  <si>
    <t>0000000653 - - - -</t>
  </si>
  <si>
    <t>0000000654 - - - -</t>
  </si>
  <si>
    <t>0000000655 - - - -</t>
  </si>
  <si>
    <t>0000000656 - - - -</t>
  </si>
  <si>
    <t>0000000657 - - - -</t>
  </si>
  <si>
    <t>0000000658 - - - -</t>
  </si>
  <si>
    <t>0000000659 - - - -</t>
  </si>
  <si>
    <t>0000000664 - - - -</t>
  </si>
  <si>
    <t>0000000665 - - - -</t>
  </si>
  <si>
    <t>0000000666 - - - -</t>
  </si>
  <si>
    <t>0000000667 -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</si>
  <si>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</si>
  <si>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</si>
  <si>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</si>
  <si>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</si>
  <si>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</si>
  <si>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</si>
  <si>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</si>
  <si>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</si>
  <si>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</si>
  <si>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</si>
  <si>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</si>
  <si>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</si>
  <si>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</si>
  <si>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</si>
  <si>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</si>
  <si>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</si>
  <si>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</si>
  <si>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</si>
  <si>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</si>
  <si>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</si>
  <si>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</si>
  <si>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</si>
  <si>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</si>
  <si>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</si>
  <si>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</si>
  <si>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</si>
  <si>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</si>
  <si>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</si>
  <si>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</si>
  <si>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</si>
  <si>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</si>
  <si>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</si>
  <si>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</si>
  <si>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</si>
  <si>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</si>
  <si>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PROYECCION DE GASTO</t>
  </si>
  <si>
    <t>PROYECCION DE GASTOS</t>
  </si>
  <si>
    <t>SEGUIMIENTO PI</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</si>
  <si>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</si>
  <si>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</si>
  <si>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</si>
  <si>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</si>
  <si>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</si>
  <si>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</si>
  <si>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</si>
  <si>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</si>
  <si>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</si>
  <si>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</si>
  <si>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</si>
  <si>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</si>
  <si>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</si>
  <si>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</si>
  <si>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</si>
  <si>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</si>
  <si>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</si>
  <si>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</si>
  <si>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</si>
  <si>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</si>
  <si>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</si>
  <si>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</si>
  <si>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</si>
  <si>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</si>
  <si>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</si>
  <si>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</si>
  <si>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</si>
  <si>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</si>
  <si>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</si>
  <si>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</si>
  <si>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</si>
  <si>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Fuente: SIAF-MPP, reporte al 31.03.2025 - 08.30am</t>
  </si>
  <si>
    <t>ABR2</t>
  </si>
  <si>
    <t>ABRp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</si>
</sst>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14">
    <dxf>
      <font>
        <b/>
        <i val="0"/>
        <strike val="0"/>
        <color theme="0"/>
      </font>
      <fill>
        <patternFill>
          <bgColor rgb="FF0070C0"/>
        </patternFill>
      </fill>
    </dxf>
    <dxf>
      <font>
        <color rgb="FFFF0000"/>
      </font>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-0.96938910712887982</c:v>
                </c:pt>
              </c:numCache>
            </c:numRef>
          </c:xVal>
          <c:yVal>
            <c:numRef>
              <c:f>PIM!$GI$18:$GI$19</c:f>
              <c:numCache>
                <c:formatCode>General</c:formatCode>
                <c:ptCount val="2"/>
                <c:pt idx="0">
                  <c:v>0</c:v>
                </c:pt>
                <c:pt idx="1">
                  <c:v>0.2455295480789903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-0.96938910712887982</c:v>
                </c:pt>
              </c:numCache>
            </c:numRef>
          </c:xVal>
          <c:yVal>
            <c:numRef>
              <c:f>PIM!$GI$18:$GI$19</c:f>
              <c:numCache>
                <c:formatCode>General</c:formatCode>
                <c:ptCount val="2"/>
                <c:pt idx="0">
                  <c:v>0</c:v>
                </c:pt>
                <c:pt idx="1">
                  <c:v>0.2455295480789903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0.99914648482564672</c:v>
                </c:pt>
              </c:numCache>
            </c:numRef>
          </c:xVal>
          <c:yVal>
            <c:numRef>
              <c:f>PIM!$GE$18:$GE$19</c:f>
              <c:numCache>
                <c:formatCode>General</c:formatCode>
                <c:ptCount val="2"/>
                <c:pt idx="0">
                  <c:v>0</c:v>
                </c:pt>
                <c:pt idx="1">
                  <c:v>4.1307406848573931E-2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18</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artItem="3"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D794" totalsRowShown="0" headerRowDxfId="113" dataDxfId="112" headerRowCellStyle="Normal 4" dataCellStyle="Normal 4">
  <autoFilter ref="A4:BD794" xr:uid="{A21B594D-E018-40DD-96BB-1AB27F5C0684}"/>
  <tableColumns count="56">
    <tableColumn id="2" xr3:uid="{7FED780A-7849-494C-A851-4123561354A4}" name="Prog. Pptal." dataDxfId="111" dataCellStyle="Normal 4"/>
    <tableColumn id="3" xr3:uid="{56C1225E-4837-4336-9063-AF48FF956E38}" name="fte. Fto." dataDxfId="110" dataCellStyle="Normal 4"/>
    <tableColumn id="4" xr3:uid="{4D61E4EC-719C-4BB3-AE14-C9528174D38A}" name="DISP. LEGAL" dataDxfId="2" dataCellStyle="Normal 4"/>
    <tableColumn id="5" xr3:uid="{6A3FE075-7603-4352-BE4C-4CA2F962BA8A}" name="PRODUCTO" dataDxfId="109" dataCellStyle="Normal 4"/>
    <tableColumn id="6" xr3:uid="{A2CA8EC2-37BE-4AC0-8BDC-86821835BCAD}" name="COD ACT_PPTAL" dataDxfId="108" dataCellStyle="Normal 4"/>
    <tableColumn id="7" xr3:uid="{1E55435F-D478-49C6-85FB-9BF763B68C32}" name="FINALIDAD" dataDxfId="107" dataCellStyle="Normal 4"/>
    <tableColumn id="8" xr3:uid="{A52C10EC-C4B9-4668-BDB8-3576BD7486C9}" name="ACTIVIDAD OPERATIVA" dataDxfId="106" dataCellStyle="Normal 4"/>
    <tableColumn id="9" xr3:uid="{91DD83FC-9F15-402A-826C-927F353E58B7}" name="CONCEPTO DE GASTO 1" dataDxfId="105" dataCellStyle="Normal 4"/>
    <tableColumn id="49" xr3:uid="{895EE45B-E5BB-4B2D-B330-B28C0D859C47}" name="CONCEPTO DE GASTO 2" dataDxfId="104" dataCellStyle="Normal 4"/>
    <tableColumn id="57" xr3:uid="{076F2E1D-A85E-4D21-ADEA-7E8208DD7BD2}" name="PIM CERO" dataDxfId="103" dataCellStyle="Normal 4"/>
    <tableColumn id="10" xr3:uid="{63FAFB4C-DF84-45B5-B301-5C305C65C8AC}" name="RESTRINGIDA" dataDxfId="102" dataCellStyle="Normal 4"/>
    <tableColumn id="46" xr3:uid="{DA96F546-B5E2-4790-8B12-23A24F978BBB}" name="OF NAC / UT /TRANSF" dataDxfId="101" dataCellStyle="Normal 4"/>
    <tableColumn id="50" xr3:uid="{7E6AFF55-555B-4A8D-9071-F5800F55B5F9}" name="CENTRO DE COSTO" dataDxfId="100" dataCellStyle="Normal 4"/>
    <tableColumn id="11" xr3:uid="{ECE76155-58F3-405E-8E2B-4D76F3EF8E53}" name="UF / UT/" dataDxfId="99" dataCellStyle="Normal 4"/>
    <tableColumn id="42" xr3:uid="{2A840D1C-A466-456C-938F-1C23EB788AED}" name="SEC.FUN." dataDxfId="98" dataCellStyle="Normal 4"/>
    <tableColumn id="12" xr3:uid="{8A676E98-2E09-4F44-93E5-F6755D0C261A}" name="Sec. Fun._x000a_(Meta Pptal.)" dataDxfId="97" dataCellStyle="Normal 4"/>
    <tableColumn id="13" xr3:uid="{E6CF735F-EC79-4D71-9BC6-233C45C75B20}" name="NEMONICO" dataDxfId="96" dataCellStyle="Normal 4"/>
    <tableColumn id="44" xr3:uid="{85D83F42-447C-4C12-8290-DA19A0AB8848}" name="GEN. DE GASTO" dataDxfId="95" dataCellStyle="Normal 4"/>
    <tableColumn id="43" xr3:uid="{6B5B09CA-0E16-4AF1-9F92-7BAC276AB096}" name="CLASIFICADOR3" dataDxfId="94" dataCellStyle="Normal 4"/>
    <tableColumn id="14" xr3:uid="{1BC711C4-322B-4141-B621-2B92AF5D82AD}" name="CLASIFICADOR2" dataDxfId="93" dataCellStyle="Normal 4"/>
    <tableColumn id="15" xr3:uid="{2004F83E-26B4-4663-A3ED-8677D38F9A7A}" name="DESCRIPCION" dataDxfId="92" dataCellStyle="Normal 4"/>
    <tableColumn id="48" xr3:uid="{04999BF7-57E6-4584-808C-4E30974CCC92}" name="PIA" dataDxfId="91" dataCellStyle="Normal 4"/>
    <tableColumn id="16" xr3:uid="{67867456-AB38-4EAA-9AE3-2F30AE201F03}" name="PIM" dataDxfId="90" dataCellStyle="Normal 4"/>
    <tableColumn id="17" xr3:uid="{C69E2274-F8D8-4F35-90C3-533058C4A317}" name="." dataDxfId="89" dataCellStyle="Normal 4"/>
    <tableColumn id="52" xr3:uid="{D64328C7-33FE-4FF5-A32D-C0E015B0232D}" name="ANULAR" dataDxfId="88" dataCellStyle="Normal 4"/>
    <tableColumn id="53" xr3:uid="{EF13381E-7D98-43A1-BC70-DC46E5169A1B}" name="HABILITAR" dataDxfId="87" dataCellStyle="Normal 4"/>
    <tableColumn id="51" xr3:uid="{892DAD73-ACF3-45C7-974F-DC43647174DD}" name="Columna1" dataDxfId="86" dataCellStyle="Normal 4"/>
    <tableColumn id="56" xr3:uid="{17F93673-9CBC-4F8F-86EE-772060A10BB3}" name="NUEVO PIM" dataDxfId="85" dataCellStyle="Normal 4"/>
    <tableColumn id="55" xr3:uid="{9095DB32-3925-41EB-A5F5-00EB9EF1C41F}" name="Columna2" dataDxfId="84" dataCellStyle="Normal 4"/>
    <tableColumn id="18" xr3:uid="{DF8E0286-69F4-4D02-9D7E-5DB12DF3A36E}" name="CERTIFICADO" dataDxfId="83" dataCellStyle="Normal 4"/>
    <tableColumn id="19" xr3:uid="{1B59A1A7-0E92-4021-AF24-85E9FE880451}" name="% CERT" dataDxfId="82" dataCellStyle="Porcentaje"/>
    <tableColumn id="20" xr3:uid="{4619C8E5-E3D3-4EA1-9140-5E5225F622B6}" name="NO CERT" dataDxfId="81" dataCellStyle="Normal 4"/>
    <tableColumn id="54" xr3:uid="{A2A270F6-210C-4B4B-872D-A2A9C2722892}" name="NUEVO PIM NO CERT" dataDxfId="80" dataCellStyle="Normal 4"/>
    <tableColumn id="21" xr3:uid="{66462197-3890-4776-BF82-04702F5F4E3B}" name=".3" dataDxfId="79" dataCellStyle="Normal 4"/>
    <tableColumn id="47" xr3:uid="{7B8A8637-884C-4916-AE08-F0FF39879B9F}" name="COMP. ANUAL" dataDxfId="78" dataCellStyle="Normal 4"/>
    <tableColumn id="45" xr3:uid="{94754FE4-24D0-4C4C-94A6-424268B476B3}" name="COMPROMISO" dataDxfId="77" dataCellStyle="Normal 4"/>
    <tableColumn id="26" xr3:uid="{F9DC1D18-2671-45AE-B4FB-F268EFF32113}" name=".4" dataDxfId="76" dataCellStyle="Normal 4"/>
    <tableColumn id="22" xr3:uid="{FD5E44AA-ADB9-4387-8EF1-73718884FCAD}" name="DEVENGADO2" dataDxfId="75" dataCellStyle="Normal 4"/>
    <tableColumn id="23" xr3:uid="{E557330E-7EEA-41A5-ACE0-F3E9A2515FD6}" name="% EJEC" dataDxfId="74" dataCellStyle="Porcentaje"/>
    <tableColumn id="24" xr3:uid="{E3EE6E65-F219-4EC2-BD2D-E36B2A792703}" name="CERT NO DEV" dataDxfId="73" dataCellStyle="Normal 4"/>
    <tableColumn id="27" xr3:uid="{033CBD25-AFA5-4E0C-BB7B-77E6C85A2BF6}" name="ENE" dataDxfId="72" dataCellStyle="Normal 4"/>
    <tableColumn id="28" xr3:uid="{6CB7BBD3-5504-483C-A82C-2F1D3E3A1AD2}" name="FEB" dataDxfId="71" dataCellStyle="Normal 4"/>
    <tableColumn id="29" xr3:uid="{8B274B8D-AC6B-4BC9-A408-5F6388342D12}" name="MAR" dataDxfId="70" dataCellStyle="Normal 4"/>
    <tableColumn id="30" xr3:uid="{48F3AA62-AA2E-467A-A7CE-6079498F3321}" name="ABR" dataDxfId="69" dataCellStyle="Normal 4"/>
    <tableColumn id="31" xr3:uid="{ABB16003-62D7-4C86-BB7B-2CDE1E8482E8}" name="ABR2" dataDxfId="68" dataCellStyle="Normal 4"/>
    <tableColumn id="32" xr3:uid="{B788F6AD-32CE-47A0-8D16-EBEF55F34EC4}" name="MAY" dataDxfId="67" dataCellStyle="Normal 4"/>
    <tableColumn id="33" xr3:uid="{4008040E-76B4-4D37-B9C2-B568D5CECF24}" name="JUN" dataDxfId="66" dataCellStyle="Normal 4"/>
    <tableColumn id="34" xr3:uid="{5C9AED17-AC68-4819-83F9-6E69D3A2ECDF}" name="JUL" dataDxfId="65" dataCellStyle="Normal 4"/>
    <tableColumn id="35" xr3:uid="{1F7E1ACE-3D06-4F19-9093-9FD1C9AA8AC0}" name="AGO" dataDxfId="64" dataCellStyle="Normal 4"/>
    <tableColumn id="36" xr3:uid="{F710ECD4-9292-4264-8209-71ADD17626D1}" name="SET" dataDxfId="63" dataCellStyle="Normal 4"/>
    <tableColumn id="37" xr3:uid="{5C59BE85-3C8B-4ECF-B15D-C2BEF7747A14}" name="OCT" dataDxfId="62" dataCellStyle="Normal 4"/>
    <tableColumn id="38" xr3:uid="{21422852-CE8A-4FC1-A3ED-5143B89D12C3}" name="NOV" dataDxfId="61" dataCellStyle="Normal 4"/>
    <tableColumn id="39" xr3:uid="{F0E517A9-7AAC-4E4E-B5A7-2F01A4D01BDD}" name="DIC" dataDxfId="60" dataCellStyle="Normal 4"/>
    <tableColumn id="40" xr3:uid="{08C721DF-3E16-46CD-AFD3-5D8854DFD1D5}" name="TOTAL" dataDxfId="59" dataCellStyle="Normal 4">
      <calculatedColumnFormula>+SUM(AO5:BA5)</calculatedColumnFormula>
    </tableColumn>
    <tableColumn id="41" xr3:uid="{6CCBCCE6-2503-47FE-BEE7-8BD8F6143407}" name="SALDO / DEFICIT" dataDxfId="58" dataCellStyle="Normal 4">
      <calculatedColumnFormula>+W5-BB5</calculatedColumnFormula>
    </tableColumn>
    <tableColumn id="25" xr3:uid="{A21C1140-F479-4B15-ADB6-E4CF01B072CA}" name="CON PIM x CERT" dataDxfId="5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1184" totalsRowShown="0" headerRowDxfId="56" dataDxfId="55" tableBorderDxfId="54">
  <autoFilter ref="A6:AY1184" xr:uid="{CF3288A4-E385-455C-B14A-46CA6330B411}"/>
  <tableColumns count="51">
    <tableColumn id="1" xr3:uid="{E71371CD-7991-49E0-86B0-8178474F0F39}" name="fecha_doc" dataDxfId="53"/>
    <tableColumn id="2" xr3:uid="{032C2170-029A-49B3-B8BC-0E9441E7558A}" name="MES DE APROBADO CCP" dataDxfId="52"/>
    <tableColumn id="3" xr3:uid="{C35EAB88-3DEE-42C6-B407-A2866697C35B}" name="Estado" dataDxfId="51"/>
    <tableColumn id="4" xr3:uid="{8A0EFFA6-3842-4F87-A679-203D8112CC6A}" name="DISPOSITIVO LEGAL" dataDxfId="50"/>
    <tableColumn id="5" xr3:uid="{82CE8073-8A81-40A6-849B-94D4FFA48FE3}" name="PROG. PPTAL." dataDxfId="49"/>
    <tableColumn id="6" xr3:uid="{786EBDED-5C13-41AE-B1D3-3D7BE9ED9A5B}" name="ACT. PPTAL." dataDxfId="48"/>
    <tableColumn id="7" xr3:uid="{35A3173A-7D29-4B12-A71F-F8228B833860}" name="CONCEPTO DE GASTO" dataDxfId="47"/>
    <tableColumn id="45" xr3:uid="{9008A625-C54B-46EF-AE52-F8F1610E7667}" name="RESTRINGIDA / NO RESTRINGIDA" dataDxfId="46"/>
    <tableColumn id="46" xr3:uid="{076F9798-6775-400E-830F-2FC42DF7F366}" name="OF. NAC. / UT / TRANSF" dataDxfId="45"/>
    <tableColumn id="8" xr3:uid="{AA83F56B-76A8-4D1D-83FB-292544B677AA}" name="UNIDAD / UT" dataDxfId="44"/>
    <tableColumn id="36" xr3:uid="{60A3FC6A-E1B1-41B7-AEBF-01B4B4009DEC}" name="EXP. SIAF" dataDxfId="43"/>
    <tableColumn id="39" xr3:uid="{1127D2ED-74AF-47A7-931E-F3A3505771F9}" name="N° O/S" dataDxfId="42"/>
    <tableColumn id="38" xr3:uid="{2C2CC2C1-0056-40A1-B9C3-0D4681D99874}" name="FECHA O/S" dataDxfId="41"/>
    <tableColumn id="37" xr3:uid="{AB5BAFCC-EA44-44DF-B507-5AE1E2856847}" name="RUC PROVEEDOR" dataDxfId="40"/>
    <tableColumn id="40" xr3:uid="{7A0A75A3-B565-4A1B-94E7-A83619B0FF4D}" name="NOMBRE PROVEEDOR" dataDxfId="39"/>
    <tableColumn id="9" xr3:uid="{F233BDA9-B726-4E46-A412-EAD39B7D33A8}" name="Fte. Fto." dataDxfId="38"/>
    <tableColumn id="10" xr3:uid="{EA57D608-3EE4-4446-9D0A-04BDB0DBA9F3}" name="CCP" dataDxfId="37"/>
    <tableColumn id="11" xr3:uid="{3DA0DFCF-29DD-4523-841C-EE895369F0BB}" name="Glosa Certificación" dataDxfId="36"/>
    <tableColumn id="43" xr3:uid="{0639F74F-29CF-44C8-ADAF-082FEB360FD7}" name="N° de CCP + Glosa" dataDxfId="35"/>
    <tableColumn id="12" xr3:uid="{52D0B9DB-EA37-4798-BD6A-463124ADE55E}" name="Sec. Fun." dataDxfId="34"/>
    <tableColumn id="13" xr3:uid="{CBE1CC6E-1F4A-4466-A4CC-2BBFA17AE53C}" name="Nemonico Sec.Fun." dataDxfId="33"/>
    <tableColumn id="48" xr3:uid="{7E878FD3-2DC3-4CEE-B441-CAA4768DAF68}" name="Sec. fun. + Nemonico" dataDxfId="32"/>
    <tableColumn id="51" xr3:uid="{C4405B36-8586-4BDC-8B09-C350F5B3CF29}" name="Gen de Gastos" dataDxfId="31"/>
    <tableColumn id="14" xr3:uid="{FBCAF630-21F8-4454-9D2E-B3143B30A5FC}" name="Clasificador" dataDxfId="30"/>
    <tableColumn id="15" xr3:uid="{2B2841E5-DD15-4CCD-8239-C7DDA9928ED4}" name="DESCRIPCIÓN" dataDxfId="29"/>
    <tableColumn id="44" xr3:uid="{E84C2589-F68F-4A42-816F-F9B38D82DDA6}" name="Clasif + Desc." dataDxfId="28"/>
    <tableColumn id="16" xr3:uid="{84041413-9A1E-404F-836F-0A4D8FAC0622}" name="CERT" dataDxfId="27"/>
    <tableColumn id="17" xr3:uid="{63B42585-AA52-42EA-94C1-D089BED6D85E}" name="COMP ANUAL" dataDxfId="26"/>
    <tableColumn id="18" xr3:uid="{D8827015-C530-4198-A25A-CDF0264D0D33}" name="SALDO_x000a_(CERT - COMP ANUAL)" dataDxfId="25"/>
    <tableColumn id="19" xr3:uid="{57D7D5C5-52BF-458C-B750-AF7272711FAB}" name="COMPROMISO" dataDxfId="24"/>
    <tableColumn id="20" xr3:uid="{692C8C8A-DE2C-4DCE-8E78-892CE07A79B7}" name="DEVENGADO" dataDxfId="23"/>
    <tableColumn id="21" xr3:uid="{4B4D658A-6579-4D56-8822-C1C73DB76B13}" name="SALDO_x000a_(COMP. ANUAL - DEV)" dataDxfId="22"/>
    <tableColumn id="22" xr3:uid="{CF65AAD0-A9C5-44CA-A5B3-D04C89844E9C}" name="GIRADO" dataDxfId="21"/>
    <tableColumn id="23" xr3:uid="{20329109-F17F-4F89-ACCC-3AB62E13C825}" name="." dataDxfId="20"/>
    <tableColumn id="24" xr3:uid="{C0DD50D0-3CCF-4F2C-9459-65393628DB14}" name="ENE" dataDxfId="19"/>
    <tableColumn id="25" xr3:uid="{2A6C4A58-50E7-4A4F-898C-985AA0F3ECFE}" name="FEB" dataDxfId="18"/>
    <tableColumn id="26" xr3:uid="{9F88BB7B-9BD2-457A-B080-4597FC2276A7}" name="MAR" dataDxfId="17"/>
    <tableColumn id="27" xr3:uid="{184A8C4F-BBA1-480F-A698-3DD76BC0BE28}" name="ABR" dataDxfId="16"/>
    <tableColumn id="28" xr3:uid="{25781B26-0B21-4CB3-85E7-088248CB2CAA}" name="MAY" dataDxfId="15"/>
    <tableColumn id="29" xr3:uid="{32070093-7AFB-4FAA-B5FD-0D4B2F0827A0}" name="JUN" dataDxfId="14"/>
    <tableColumn id="30" xr3:uid="{7BE6A41A-017B-4763-AFD5-9FBB0A61CA8C}" name="JUL" dataDxfId="13"/>
    <tableColumn id="31" xr3:uid="{8FAE3F21-306E-42F2-865D-88A1980EA2AD}" name="AGO" dataDxfId="12"/>
    <tableColumn id="32" xr3:uid="{9E66C365-84DA-4873-99F7-C80A86C05285}" name="SEP" dataDxfId="11"/>
    <tableColumn id="33" xr3:uid="{4945438F-686E-4AFC-B466-76A512A5402F}" name="OCT" dataDxfId="10"/>
    <tableColumn id="34" xr3:uid="{F34C8152-037A-4B29-A71B-284008D67F01}" name="NOV" dataDxfId="9"/>
    <tableColumn id="35" xr3:uid="{79DFDBCD-5170-4B69-BFDE-99A62B67605B}" name="DIC" dataDxfId="8"/>
    <tableColumn id="41" xr3:uid="{3C883E7A-D8CB-4EF2-AAB0-CC27E44FDDC0}" name="CERT POR COMP ANUAL" dataDxfId="7"/>
    <tableColumn id="47" xr3:uid="{A3634E59-6366-452E-83F6-BD6F741C8B70}" name="COMP. ANUAL POR DEVENGAR" dataDxfId="6"/>
    <tableColumn id="50" xr3:uid="{2165E163-7D68-4FAB-9CF1-4196AAA146DD}" name="C/S ORDEN" dataDxfId="5"/>
    <tableColumn id="49" xr3:uid="{ED8C2734-5FE6-494B-9F9A-AC82BA6F5157}" name="CCP BOLSA" dataDxfId="4"/>
    <tableColumn id="42" xr3:uid="{42D8BDAA-B92B-481D-8A3E-C020936C9AC5}" name="SERVICIO"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L18" sqref="L18"/>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7" t="s">
        <v>1313</v>
      </c>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7"/>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1304</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8" t="s">
        <v>1509</v>
      </c>
      <c r="P10" s="169"/>
      <c r="Q10" s="169"/>
      <c r="R10" s="169"/>
      <c r="S10" s="169"/>
      <c r="T10" s="169"/>
      <c r="U10" s="169"/>
      <c r="V10" s="170"/>
      <c r="W10" s="126"/>
      <c r="X10" s="126"/>
      <c r="Y10" s="180" t="s">
        <v>1328</v>
      </c>
      <c r="Z10" s="181"/>
      <c r="AA10" s="181"/>
      <c r="AB10" s="181"/>
      <c r="AC10" s="181"/>
      <c r="AD10" s="181"/>
      <c r="AE10" s="181"/>
      <c r="AF10" s="182"/>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71"/>
      <c r="P11" s="172"/>
      <c r="Q11" s="172"/>
      <c r="R11" s="172"/>
      <c r="S11" s="172"/>
      <c r="T11" s="172"/>
      <c r="U11" s="172"/>
      <c r="V11" s="173"/>
      <c r="W11" s="126"/>
      <c r="X11" s="126"/>
      <c r="Y11" s="183"/>
      <c r="Z11" s="184"/>
      <c r="AA11" s="184"/>
      <c r="AB11" s="184"/>
      <c r="AC11" s="184"/>
      <c r="AD11" s="184"/>
      <c r="AE11" s="184"/>
      <c r="AF11" s="185"/>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71"/>
      <c r="P12" s="172"/>
      <c r="Q12" s="172"/>
      <c r="R12" s="172"/>
      <c r="S12" s="172"/>
      <c r="T12" s="172"/>
      <c r="U12" s="172"/>
      <c r="V12" s="173"/>
      <c r="W12" s="126"/>
      <c r="X12" s="126"/>
      <c r="Y12" s="183"/>
      <c r="Z12" s="184"/>
      <c r="AA12" s="184"/>
      <c r="AB12" s="184"/>
      <c r="AC12" s="184"/>
      <c r="AD12" s="184"/>
      <c r="AE12" s="184"/>
      <c r="AF12" s="185"/>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71"/>
      <c r="P13" s="172"/>
      <c r="Q13" s="172"/>
      <c r="R13" s="172"/>
      <c r="S13" s="172"/>
      <c r="T13" s="172"/>
      <c r="U13" s="172"/>
      <c r="V13" s="173"/>
      <c r="W13" s="126"/>
      <c r="X13" s="126"/>
      <c r="Y13" s="183"/>
      <c r="Z13" s="184"/>
      <c r="AA13" s="184"/>
      <c r="AB13" s="184"/>
      <c r="AC13" s="184"/>
      <c r="AD13" s="184"/>
      <c r="AE13" s="184"/>
      <c r="AF13" s="185"/>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71"/>
      <c r="P14" s="172"/>
      <c r="Q14" s="172"/>
      <c r="R14" s="172"/>
      <c r="S14" s="172"/>
      <c r="T14" s="172"/>
      <c r="U14" s="172"/>
      <c r="V14" s="173"/>
      <c r="W14" s="126"/>
      <c r="X14" s="126"/>
      <c r="Y14" s="183"/>
      <c r="Z14" s="184"/>
      <c r="AA14" s="184"/>
      <c r="AB14" s="184"/>
      <c r="AC14" s="184"/>
      <c r="AD14" s="184"/>
      <c r="AE14" s="184"/>
      <c r="AF14" s="185"/>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71"/>
      <c r="P15" s="172"/>
      <c r="Q15" s="172"/>
      <c r="R15" s="172"/>
      <c r="S15" s="172"/>
      <c r="T15" s="172"/>
      <c r="U15" s="172"/>
      <c r="V15" s="173"/>
      <c r="W15" s="126"/>
      <c r="X15" s="126"/>
      <c r="Y15" s="183"/>
      <c r="Z15" s="184"/>
      <c r="AA15" s="184"/>
      <c r="AB15" s="184"/>
      <c r="AC15" s="184"/>
      <c r="AD15" s="184"/>
      <c r="AE15" s="184"/>
      <c r="AF15" s="185"/>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71"/>
      <c r="P16" s="172"/>
      <c r="Q16" s="172"/>
      <c r="R16" s="172"/>
      <c r="S16" s="172"/>
      <c r="T16" s="172"/>
      <c r="U16" s="172"/>
      <c r="V16" s="173"/>
      <c r="W16" s="126"/>
      <c r="X16" s="126"/>
      <c r="Y16" s="183"/>
      <c r="Z16" s="184"/>
      <c r="AA16" s="184"/>
      <c r="AB16" s="184"/>
      <c r="AC16" s="184"/>
      <c r="AD16" s="184"/>
      <c r="AE16" s="184"/>
      <c r="AF16" s="185"/>
      <c r="AG16" s="126"/>
      <c r="AH16" s="126"/>
      <c r="AI16" s="126"/>
      <c r="AJ16" s="126"/>
      <c r="AK16" s="126"/>
      <c r="AL16" s="110"/>
      <c r="AM16" s="111"/>
      <c r="AN16" s="111"/>
      <c r="AO16" s="111"/>
      <c r="AP16" s="111"/>
      <c r="AQ16" s="178">
        <f>+PIM!Z24</f>
        <v>7.8961836245575692E-2</v>
      </c>
      <c r="AR16" s="178"/>
      <c r="AS16" s="178"/>
      <c r="AT16" s="179"/>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4"/>
      <c r="P17" s="175"/>
      <c r="Q17" s="175"/>
      <c r="R17" s="175"/>
      <c r="S17" s="175"/>
      <c r="T17" s="175"/>
      <c r="U17" s="175"/>
      <c r="V17" s="176"/>
      <c r="W17" s="126"/>
      <c r="X17" s="126"/>
      <c r="Y17" s="186"/>
      <c r="Z17" s="187"/>
      <c r="AA17" s="187"/>
      <c r="AB17" s="187"/>
      <c r="AC17" s="187"/>
      <c r="AD17" s="187"/>
      <c r="AE17" s="187"/>
      <c r="AF17" s="188"/>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7" t="s">
        <v>1318</v>
      </c>
      <c r="P23" s="167"/>
      <c r="Q23" s="167"/>
      <c r="R23" s="167"/>
      <c r="S23" s="167"/>
      <c r="T23" s="167"/>
      <c r="U23" s="167"/>
      <c r="V23" s="167"/>
      <c r="W23" s="167"/>
      <c r="X23" s="167"/>
      <c r="Y23" s="167"/>
      <c r="Z23" s="167"/>
      <c r="AA23" s="167"/>
      <c r="AB23" s="167"/>
      <c r="AC23" s="167"/>
      <c r="AD23" s="167"/>
      <c r="AE23" s="167"/>
      <c r="AF23" s="167"/>
      <c r="AG23" s="167"/>
      <c r="AH23" s="167"/>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5"/>
      <c r="B1" s="235"/>
      <c r="C1" s="235"/>
      <c r="D1" s="235"/>
      <c r="E1" s="235"/>
      <c r="F1" s="235"/>
      <c r="G1" s="235"/>
      <c r="H1" s="235"/>
      <c r="I1" s="235"/>
      <c r="J1" s="235"/>
      <c r="K1" s="235"/>
      <c r="L1" s="235"/>
      <c r="M1" s="265" t="s">
        <v>3644</v>
      </c>
      <c r="N1" s="265"/>
      <c r="O1" s="265"/>
      <c r="P1" s="265"/>
      <c r="Q1" s="265"/>
      <c r="R1" s="265"/>
      <c r="S1" s="265"/>
      <c r="T1" s="265"/>
      <c r="U1" s="265"/>
      <c r="V1" s="265"/>
      <c r="W1" s="265"/>
      <c r="X1" s="265"/>
      <c r="Y1" s="265"/>
      <c r="Z1" s="265"/>
      <c r="AA1" s="265"/>
      <c r="AB1" s="265"/>
      <c r="AC1" s="265"/>
      <c r="AD1" s="265"/>
      <c r="AE1" s="265"/>
      <c r="AF1" s="265"/>
      <c r="AG1" s="265"/>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5"/>
      <c r="B2" s="235"/>
      <c r="C2" s="235"/>
      <c r="D2" s="235"/>
      <c r="E2" s="235"/>
      <c r="F2" s="235"/>
      <c r="G2" s="235"/>
      <c r="H2" s="235"/>
      <c r="I2" s="235"/>
      <c r="J2" s="235"/>
      <c r="K2" s="235"/>
      <c r="L2" s="235"/>
      <c r="M2" s="265"/>
      <c r="N2" s="265"/>
      <c r="O2" s="265"/>
      <c r="P2" s="265"/>
      <c r="Q2" s="265"/>
      <c r="R2" s="265"/>
      <c r="S2" s="265"/>
      <c r="T2" s="265"/>
      <c r="U2" s="265"/>
      <c r="V2" s="265"/>
      <c r="W2" s="265"/>
      <c r="X2" s="265"/>
      <c r="Y2" s="265"/>
      <c r="Z2" s="265"/>
      <c r="AA2" s="265"/>
      <c r="AB2" s="265"/>
      <c r="AC2" s="265"/>
      <c r="AD2" s="265"/>
      <c r="AE2" s="265"/>
      <c r="AF2" s="265"/>
      <c r="AG2" s="265"/>
      <c r="AH2" s="270" t="s">
        <v>1292</v>
      </c>
      <c r="AI2" s="270"/>
      <c r="AJ2" s="270"/>
      <c r="AK2" s="270"/>
      <c r="AL2" s="270"/>
      <c r="AM2" s="270"/>
      <c r="AN2" s="270"/>
      <c r="AO2" s="270"/>
      <c r="AP2" s="270"/>
      <c r="AQ2" s="270"/>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5"/>
      <c r="B3" s="235"/>
      <c r="C3" s="235"/>
      <c r="D3" s="235"/>
      <c r="E3" s="235"/>
      <c r="F3" s="235"/>
      <c r="G3" s="235"/>
      <c r="H3" s="235"/>
      <c r="I3" s="235"/>
      <c r="J3" s="235"/>
      <c r="K3" s="235"/>
      <c r="L3" s="235"/>
      <c r="M3" s="266"/>
      <c r="N3" s="266"/>
      <c r="O3" s="266"/>
      <c r="P3" s="266"/>
      <c r="Q3" s="266"/>
      <c r="R3" s="266"/>
      <c r="S3" s="266"/>
      <c r="T3" s="266"/>
      <c r="U3" s="266"/>
      <c r="V3" s="266"/>
      <c r="W3" s="266"/>
      <c r="X3" s="266"/>
      <c r="Y3" s="266"/>
      <c r="Z3" s="266"/>
      <c r="AA3" s="266"/>
      <c r="AB3" s="266"/>
      <c r="AC3" s="266"/>
      <c r="AD3" s="266"/>
      <c r="AE3" s="266"/>
      <c r="AF3" s="266"/>
      <c r="AG3" s="266"/>
      <c r="AH3" s="271"/>
      <c r="AI3" s="271"/>
      <c r="AJ3" s="271"/>
      <c r="AK3" s="271"/>
      <c r="AL3" s="271"/>
      <c r="AM3" s="271"/>
      <c r="AN3" s="271"/>
      <c r="AO3" s="271"/>
      <c r="AP3" s="271"/>
      <c r="AQ3" s="27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35"/>
      <c r="B4" s="235"/>
      <c r="C4" s="235"/>
      <c r="D4" s="235"/>
      <c r="E4" s="235"/>
      <c r="F4" s="235"/>
      <c r="G4" s="235"/>
      <c r="H4" s="235"/>
      <c r="I4" s="235"/>
      <c r="J4" s="235"/>
      <c r="K4" s="235"/>
      <c r="L4" s="235"/>
      <c r="M4" s="236" t="s">
        <v>1300</v>
      </c>
      <c r="N4" s="237"/>
      <c r="O4" s="237"/>
      <c r="P4" s="237"/>
      <c r="Q4" s="237"/>
      <c r="R4" s="237"/>
      <c r="S4" s="237"/>
      <c r="T4" s="237"/>
      <c r="U4" s="237"/>
      <c r="V4" s="237"/>
      <c r="W4" s="237"/>
      <c r="X4" s="237"/>
      <c r="Y4" s="237"/>
      <c r="Z4" s="237"/>
      <c r="AA4" s="237"/>
      <c r="AB4" s="237"/>
      <c r="AC4" s="237"/>
      <c r="AD4" s="237"/>
      <c r="AE4" s="237"/>
      <c r="AF4" s="237"/>
      <c r="AG4" s="237"/>
      <c r="AH4" s="237"/>
      <c r="AI4" s="237"/>
      <c r="AJ4" s="237"/>
      <c r="AK4" s="237"/>
      <c r="AL4" s="237"/>
      <c r="AM4" s="237"/>
      <c r="AN4" s="237"/>
      <c r="AO4" s="237"/>
      <c r="AP4" s="237"/>
      <c r="AQ4" s="238"/>
      <c r="AR4" s="61"/>
      <c r="AS4" s="242" t="s">
        <v>1291</v>
      </c>
      <c r="AT4" s="243"/>
      <c r="AU4" s="243"/>
      <c r="AV4" s="243"/>
      <c r="AW4" s="243"/>
      <c r="AX4" s="244"/>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35"/>
      <c r="B5" s="235"/>
      <c r="C5" s="235"/>
      <c r="D5" s="235"/>
      <c r="E5" s="235"/>
      <c r="F5" s="235"/>
      <c r="G5" s="235"/>
      <c r="H5" s="235"/>
      <c r="I5" s="235"/>
      <c r="J5" s="235"/>
      <c r="K5" s="235"/>
      <c r="L5" s="235"/>
      <c r="M5" s="239"/>
      <c r="N5" s="240"/>
      <c r="O5" s="240"/>
      <c r="P5" s="240"/>
      <c r="Q5" s="240"/>
      <c r="R5" s="240"/>
      <c r="S5" s="240"/>
      <c r="T5" s="240"/>
      <c r="U5" s="240"/>
      <c r="V5" s="240"/>
      <c r="W5" s="240"/>
      <c r="X5" s="240"/>
      <c r="Y5" s="240"/>
      <c r="Z5" s="240"/>
      <c r="AA5" s="240"/>
      <c r="AB5" s="240"/>
      <c r="AC5" s="240"/>
      <c r="AD5" s="240"/>
      <c r="AE5" s="240"/>
      <c r="AF5" s="240"/>
      <c r="AG5" s="240"/>
      <c r="AH5" s="240"/>
      <c r="AI5" s="240"/>
      <c r="AJ5" s="240"/>
      <c r="AK5" s="240"/>
      <c r="AL5" s="240"/>
      <c r="AM5" s="240"/>
      <c r="AN5" s="240"/>
      <c r="AO5" s="240"/>
      <c r="AP5" s="240"/>
      <c r="AQ5" s="241"/>
      <c r="AR5" s="61"/>
      <c r="AS5" s="245"/>
      <c r="AT5" s="246"/>
      <c r="AU5" s="246"/>
      <c r="AV5" s="246"/>
      <c r="AW5" s="246"/>
      <c r="AX5" s="247"/>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524</v>
      </c>
      <c r="GD5" s="145">
        <v>80</v>
      </c>
      <c r="GE5" s="146">
        <v>0.98</v>
      </c>
      <c r="GG5" s="144" t="s">
        <v>537</v>
      </c>
      <c r="GH5" s="145">
        <v>50</v>
      </c>
      <c r="GI5" s="147">
        <v>0.98</v>
      </c>
      <c r="GJ5" s="68"/>
      <c r="GK5" s="68"/>
      <c r="GL5" s="70"/>
    </row>
    <row r="6" spans="1:200" ht="20.25" customHeight="1" thickTop="1" thickBot="1" x14ac:dyDescent="0.3">
      <c r="A6" s="235"/>
      <c r="B6" s="235"/>
      <c r="C6" s="235"/>
      <c r="D6" s="235"/>
      <c r="E6" s="235"/>
      <c r="F6" s="235"/>
      <c r="G6" s="235"/>
      <c r="H6" s="235"/>
      <c r="I6" s="235"/>
      <c r="J6" s="235"/>
      <c r="K6" s="235"/>
      <c r="L6" s="235"/>
      <c r="M6" s="248">
        <f>+SUBTOTAL(9,Tabla1[PIM])</f>
        <v>455343801</v>
      </c>
      <c r="N6" s="249"/>
      <c r="O6" s="249"/>
      <c r="P6" s="249"/>
      <c r="Q6" s="249"/>
      <c r="R6" s="249"/>
      <c r="S6" s="249"/>
      <c r="T6" s="249"/>
      <c r="U6" s="249"/>
      <c r="V6" s="249"/>
      <c r="W6" s="249"/>
      <c r="X6" s="249"/>
      <c r="Y6" s="249"/>
      <c r="Z6" s="249"/>
      <c r="AA6" s="249"/>
      <c r="AB6" s="249"/>
      <c r="AC6" s="249"/>
      <c r="AD6" s="249"/>
      <c r="AE6" s="249"/>
      <c r="AF6" s="249"/>
      <c r="AG6" s="249"/>
      <c r="AH6" s="249"/>
      <c r="AI6" s="249"/>
      <c r="AJ6" s="249"/>
      <c r="AK6" s="249"/>
      <c r="AL6" s="249"/>
      <c r="AM6" s="249"/>
      <c r="AN6" s="249"/>
      <c r="AO6" s="249"/>
      <c r="AP6" s="249"/>
      <c r="AQ6" s="250"/>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525</v>
      </c>
      <c r="GD6" s="145">
        <v>17</v>
      </c>
      <c r="GE6" s="146">
        <v>0.96</v>
      </c>
      <c r="GG6" s="144" t="s">
        <v>1287</v>
      </c>
      <c r="GH6" s="145">
        <v>40</v>
      </c>
      <c r="GI6" s="147">
        <v>0.95</v>
      </c>
      <c r="GJ6" s="68"/>
      <c r="GK6" s="68"/>
      <c r="GL6" s="70"/>
    </row>
    <row r="7" spans="1:200" ht="20.25" customHeight="1" thickTop="1" x14ac:dyDescent="0.25">
      <c r="A7" s="235"/>
      <c r="B7" s="235"/>
      <c r="C7" s="235"/>
      <c r="D7" s="235"/>
      <c r="E7" s="235"/>
      <c r="F7" s="235"/>
      <c r="G7" s="235"/>
      <c r="H7" s="235"/>
      <c r="I7" s="235"/>
      <c r="J7" s="235"/>
      <c r="K7" s="235"/>
      <c r="L7" s="235"/>
      <c r="M7" s="251"/>
      <c r="N7" s="252"/>
      <c r="O7" s="252"/>
      <c r="P7" s="252"/>
      <c r="Q7" s="252"/>
      <c r="R7" s="252"/>
      <c r="S7" s="252"/>
      <c r="T7" s="252"/>
      <c r="U7" s="252"/>
      <c r="V7" s="252"/>
      <c r="W7" s="252"/>
      <c r="X7" s="252"/>
      <c r="Y7" s="252"/>
      <c r="Z7" s="252"/>
      <c r="AA7" s="252"/>
      <c r="AB7" s="252"/>
      <c r="AC7" s="252"/>
      <c r="AD7" s="252"/>
      <c r="AE7" s="252"/>
      <c r="AF7" s="252"/>
      <c r="AG7" s="252"/>
      <c r="AH7" s="252"/>
      <c r="AI7" s="252"/>
      <c r="AJ7" s="252"/>
      <c r="AK7" s="252"/>
      <c r="AL7" s="252"/>
      <c r="AM7" s="252"/>
      <c r="AN7" s="252"/>
      <c r="AO7" s="252"/>
      <c r="AP7" s="252"/>
      <c r="AQ7" s="253"/>
      <c r="AR7" s="61"/>
      <c r="AS7" s="257" t="s">
        <v>225</v>
      </c>
      <c r="AT7" s="258"/>
      <c r="AU7" s="259">
        <f>+DETALLE_PIM!AO1</f>
        <v>1188622.4100000004</v>
      </c>
      <c r="AV7" s="260"/>
      <c r="AW7" s="260"/>
      <c r="AX7" s="261"/>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531</v>
      </c>
      <c r="GD7" s="145">
        <v>2</v>
      </c>
      <c r="GE7" s="146">
        <v>0.95</v>
      </c>
      <c r="GG7" s="144" t="s">
        <v>1286</v>
      </c>
      <c r="GH7" s="145">
        <v>7</v>
      </c>
      <c r="GI7" s="147">
        <v>0.85</v>
      </c>
      <c r="GJ7" s="68"/>
      <c r="GK7" s="68"/>
      <c r="GL7" s="70"/>
    </row>
    <row r="8" spans="1:200" ht="20.25" customHeight="1" x14ac:dyDescent="0.25">
      <c r="A8" s="235"/>
      <c r="B8" s="235"/>
      <c r="C8" s="235"/>
      <c r="D8" s="235"/>
      <c r="E8" s="235"/>
      <c r="F8" s="235"/>
      <c r="G8" s="235"/>
      <c r="H8" s="235"/>
      <c r="I8" s="235"/>
      <c r="J8" s="235"/>
      <c r="K8" s="235"/>
      <c r="L8" s="235"/>
      <c r="M8" s="254"/>
      <c r="N8" s="255"/>
      <c r="O8" s="255"/>
      <c r="P8" s="255"/>
      <c r="Q8" s="255"/>
      <c r="R8" s="255"/>
      <c r="S8" s="255"/>
      <c r="T8" s="255"/>
      <c r="U8" s="255"/>
      <c r="V8" s="255"/>
      <c r="W8" s="255"/>
      <c r="X8" s="255"/>
      <c r="Y8" s="255"/>
      <c r="Z8" s="255"/>
      <c r="AA8" s="255"/>
      <c r="AB8" s="255"/>
      <c r="AC8" s="255"/>
      <c r="AD8" s="255"/>
      <c r="AE8" s="255"/>
      <c r="AF8" s="255"/>
      <c r="AG8" s="255"/>
      <c r="AH8" s="255"/>
      <c r="AI8" s="255"/>
      <c r="AJ8" s="255"/>
      <c r="AK8" s="255"/>
      <c r="AL8" s="255"/>
      <c r="AM8" s="255"/>
      <c r="AN8" s="255"/>
      <c r="AO8" s="255"/>
      <c r="AP8" s="255"/>
      <c r="AQ8" s="256"/>
      <c r="AR8" s="61"/>
      <c r="AS8" s="220" t="s">
        <v>226</v>
      </c>
      <c r="AT8" s="221"/>
      <c r="AU8" s="217">
        <f>+DETALLE_PIM!AP1</f>
        <v>1801986.6600000004</v>
      </c>
      <c r="AV8" s="218"/>
      <c r="AW8" s="218"/>
      <c r="AX8" s="219"/>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532</v>
      </c>
      <c r="GD8" s="145">
        <v>1</v>
      </c>
      <c r="GE8" s="146">
        <v>0.5</v>
      </c>
      <c r="GG8" s="144" t="s">
        <v>1285</v>
      </c>
      <c r="GH8" s="145">
        <v>3</v>
      </c>
      <c r="GI8" s="147">
        <v>0.5</v>
      </c>
      <c r="GJ8" s="68"/>
      <c r="GK8" s="68"/>
      <c r="GL8" s="70"/>
    </row>
    <row r="9" spans="1:200" s="67" customFormat="1" ht="20.25" customHeight="1" x14ac:dyDescent="0.2">
      <c r="A9" s="235"/>
      <c r="B9" s="235"/>
      <c r="C9" s="235"/>
      <c r="D9" s="235"/>
      <c r="E9" s="235"/>
      <c r="F9" s="235"/>
      <c r="G9" s="235"/>
      <c r="H9" s="235"/>
      <c r="I9" s="235"/>
      <c r="J9" s="235"/>
      <c r="K9" s="235"/>
      <c r="L9" s="235"/>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20" t="s">
        <v>227</v>
      </c>
      <c r="AT9" s="221"/>
      <c r="AU9" s="217">
        <f>+DETALLE_PIM!AQ1</f>
        <v>32897199.479999997</v>
      </c>
      <c r="AV9" s="218"/>
      <c r="AW9" s="218"/>
      <c r="AX9" s="219"/>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214</v>
      </c>
      <c r="GD9" s="149">
        <f>+SUM(GD5:GD8)</f>
        <v>100</v>
      </c>
      <c r="GE9" s="150">
        <v>0</v>
      </c>
      <c r="GF9" s="64"/>
      <c r="GG9" s="148" t="s">
        <v>214</v>
      </c>
      <c r="GH9" s="149">
        <f>+SUM(GH5:GH8)</f>
        <v>100</v>
      </c>
      <c r="GI9" s="147">
        <v>0</v>
      </c>
      <c r="GJ9" s="68"/>
      <c r="GK9" s="68"/>
      <c r="GL9" s="70"/>
    </row>
    <row r="10" spans="1:200" ht="20.25" customHeight="1" x14ac:dyDescent="0.25">
      <c r="A10" s="235"/>
      <c r="B10" s="235"/>
      <c r="C10" s="235"/>
      <c r="D10" s="235"/>
      <c r="E10" s="235"/>
      <c r="F10" s="235"/>
      <c r="G10" s="235"/>
      <c r="H10" s="235"/>
      <c r="I10" s="235"/>
      <c r="J10" s="235"/>
      <c r="K10" s="235"/>
      <c r="L10" s="235"/>
      <c r="M10" s="192" t="s">
        <v>1301</v>
      </c>
      <c r="N10" s="193"/>
      <c r="O10" s="193"/>
      <c r="P10" s="193"/>
      <c r="Q10" s="193"/>
      <c r="R10" s="193"/>
      <c r="S10" s="193"/>
      <c r="T10" s="194"/>
      <c r="U10" s="80"/>
      <c r="V10" s="107" t="s">
        <v>1305</v>
      </c>
      <c r="W10" s="105"/>
      <c r="X10" s="105"/>
      <c r="Y10" s="105"/>
      <c r="Z10" s="105"/>
      <c r="AA10" s="105"/>
      <c r="AB10" s="105"/>
      <c r="AC10" s="105"/>
      <c r="AD10" s="105"/>
      <c r="AE10" s="105"/>
      <c r="AF10" s="105"/>
      <c r="AG10" s="105"/>
      <c r="AH10" s="105"/>
      <c r="AI10" s="60"/>
      <c r="AJ10" s="192" t="s">
        <v>1302</v>
      </c>
      <c r="AK10" s="193"/>
      <c r="AL10" s="193"/>
      <c r="AM10" s="193"/>
      <c r="AN10" s="193"/>
      <c r="AO10" s="193"/>
      <c r="AP10" s="193"/>
      <c r="AQ10" s="194"/>
      <c r="AR10" s="61"/>
      <c r="AS10" s="220" t="s">
        <v>228</v>
      </c>
      <c r="AT10" s="221"/>
      <c r="AU10" s="217">
        <f>+DETALLE_PIM!AR1</f>
        <v>66974.100000000006</v>
      </c>
      <c r="AV10" s="218"/>
      <c r="AW10" s="218"/>
      <c r="AX10" s="219"/>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35"/>
      <c r="B11" s="235"/>
      <c r="C11" s="235"/>
      <c r="D11" s="235"/>
      <c r="E11" s="235"/>
      <c r="F11" s="235"/>
      <c r="G11" s="235"/>
      <c r="H11" s="235"/>
      <c r="I11" s="235"/>
      <c r="J11" s="235"/>
      <c r="K11" s="235"/>
      <c r="L11" s="235"/>
      <c r="M11" s="192"/>
      <c r="N11" s="193"/>
      <c r="O11" s="193"/>
      <c r="P11" s="193"/>
      <c r="Q11" s="193"/>
      <c r="R11" s="193"/>
      <c r="S11" s="193"/>
      <c r="T11" s="194"/>
      <c r="U11" s="81"/>
      <c r="V11" s="105"/>
      <c r="W11" s="105"/>
      <c r="X11" s="105"/>
      <c r="Y11" s="105"/>
      <c r="Z11" s="105"/>
      <c r="AA11" s="105"/>
      <c r="AB11" s="105"/>
      <c r="AC11" s="105"/>
      <c r="AD11" s="105"/>
      <c r="AE11" s="105"/>
      <c r="AF11" s="105"/>
      <c r="AG11" s="105"/>
      <c r="AH11" s="105"/>
      <c r="AI11" s="82"/>
      <c r="AJ11" s="192"/>
      <c r="AK11" s="193"/>
      <c r="AL11" s="193"/>
      <c r="AM11" s="193"/>
      <c r="AN11" s="193"/>
      <c r="AO11" s="193"/>
      <c r="AP11" s="193"/>
      <c r="AQ11" s="194"/>
      <c r="AR11" s="61"/>
      <c r="AS11" s="220" t="s">
        <v>4786</v>
      </c>
      <c r="AT11" s="221"/>
      <c r="AU11" s="217">
        <f>+DETALLE_PIM!AS1</f>
        <v>173649596.89024246</v>
      </c>
      <c r="AV11" s="218"/>
      <c r="AW11" s="218"/>
      <c r="AX11" s="219"/>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222</v>
      </c>
      <c r="GD11" s="143">
        <f>+M12</f>
        <v>449354983.59999996</v>
      </c>
      <c r="GG11" s="142" t="s">
        <v>1273</v>
      </c>
      <c r="GH11" s="143">
        <f>+M21</f>
        <v>35954782.650000006</v>
      </c>
      <c r="GI11" s="142"/>
      <c r="GJ11" s="68"/>
      <c r="GK11" s="68"/>
      <c r="GL11" s="70"/>
    </row>
    <row r="12" spans="1:200" ht="20.25" customHeight="1" x14ac:dyDescent="0.25">
      <c r="A12" s="235"/>
      <c r="B12" s="235"/>
      <c r="C12" s="235"/>
      <c r="D12" s="235"/>
      <c r="E12" s="235"/>
      <c r="F12" s="235"/>
      <c r="G12" s="235"/>
      <c r="H12" s="235"/>
      <c r="I12" s="235"/>
      <c r="J12" s="235"/>
      <c r="K12" s="235"/>
      <c r="L12" s="235"/>
      <c r="M12" s="198">
        <f>+SUBTOTAL(9,Tabla1[CERTIFICADO])</f>
        <v>449354983.59999996</v>
      </c>
      <c r="N12" s="199"/>
      <c r="O12" s="199"/>
      <c r="P12" s="199"/>
      <c r="Q12" s="199"/>
      <c r="R12" s="199"/>
      <c r="S12" s="199"/>
      <c r="T12" s="200"/>
      <c r="U12" s="81"/>
      <c r="V12" s="105"/>
      <c r="W12" s="105"/>
      <c r="X12" s="105"/>
      <c r="Y12" s="105"/>
      <c r="Z12" s="105"/>
      <c r="AA12" s="105"/>
      <c r="AB12" s="105"/>
      <c r="AC12" s="105"/>
      <c r="AD12" s="105"/>
      <c r="AE12" s="105"/>
      <c r="AF12" s="105"/>
      <c r="AG12" s="105"/>
      <c r="AH12" s="105"/>
      <c r="AI12" s="82"/>
      <c r="AJ12" s="195">
        <f>+DETALLE_PIM!W1-DETALLE_PIM!AD1</f>
        <v>5988817.4000000358</v>
      </c>
      <c r="AK12" s="196"/>
      <c r="AL12" s="196"/>
      <c r="AM12" s="196"/>
      <c r="AN12" s="196"/>
      <c r="AO12" s="196"/>
      <c r="AP12" s="196"/>
      <c r="AQ12" s="197"/>
      <c r="AR12" s="61"/>
      <c r="AS12" s="220" t="s">
        <v>229</v>
      </c>
      <c r="AT12" s="221"/>
      <c r="AU12" s="217">
        <f>+DETALLE_PIM!AT1</f>
        <v>217702982.29115134</v>
      </c>
      <c r="AV12" s="218"/>
      <c r="AW12" s="218"/>
      <c r="AX12" s="219"/>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533</v>
      </c>
      <c r="GD12" s="151">
        <f>+IFERROR(GD11/GD3,0)</f>
        <v>0.98684770191919213</v>
      </c>
      <c r="GG12" s="142" t="s">
        <v>533</v>
      </c>
      <c r="GH12" s="151">
        <f>+IFERROR(GH11/GH3,0)</f>
        <v>7.8961836245575692E-2</v>
      </c>
      <c r="GI12" s="142"/>
      <c r="GJ12" s="68"/>
      <c r="GK12" s="68"/>
      <c r="GL12" s="70"/>
    </row>
    <row r="13" spans="1:200" ht="20.25" customHeight="1" x14ac:dyDescent="0.25">
      <c r="A13" s="235"/>
      <c r="B13" s="235"/>
      <c r="C13" s="235"/>
      <c r="D13" s="235"/>
      <c r="E13" s="235"/>
      <c r="F13" s="235"/>
      <c r="G13" s="235"/>
      <c r="H13" s="235"/>
      <c r="I13" s="235"/>
      <c r="J13" s="235"/>
      <c r="K13" s="235"/>
      <c r="L13" s="235"/>
      <c r="M13" s="272"/>
      <c r="N13" s="273"/>
      <c r="O13" s="273"/>
      <c r="P13" s="273"/>
      <c r="Q13" s="273"/>
      <c r="R13" s="273"/>
      <c r="S13" s="273"/>
      <c r="T13" s="274"/>
      <c r="U13" s="81"/>
      <c r="V13" s="105"/>
      <c r="W13" s="105"/>
      <c r="X13" s="105"/>
      <c r="Y13" s="105"/>
      <c r="Z13" s="105"/>
      <c r="AA13" s="105"/>
      <c r="AB13" s="105"/>
      <c r="AC13" s="105"/>
      <c r="AD13" s="105"/>
      <c r="AE13" s="105"/>
      <c r="AF13" s="105"/>
      <c r="AG13" s="105"/>
      <c r="AH13" s="105"/>
      <c r="AI13" s="82"/>
      <c r="AJ13" s="195"/>
      <c r="AK13" s="196"/>
      <c r="AL13" s="196"/>
      <c r="AM13" s="196"/>
      <c r="AN13" s="196"/>
      <c r="AO13" s="196"/>
      <c r="AP13" s="196"/>
      <c r="AQ13" s="197"/>
      <c r="AR13" s="61"/>
      <c r="AS13" s="220" t="s">
        <v>230</v>
      </c>
      <c r="AT13" s="221"/>
      <c r="AU13" s="217">
        <f>+DETALLE_PIM!AU1</f>
        <v>3979451.0111515145</v>
      </c>
      <c r="AV13" s="218"/>
      <c r="AW13" s="218"/>
      <c r="AX13" s="219"/>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35"/>
      <c r="B14" s="235"/>
      <c r="C14" s="235"/>
      <c r="D14" s="235"/>
      <c r="E14" s="235"/>
      <c r="F14" s="235"/>
      <c r="G14" s="235"/>
      <c r="H14" s="235"/>
      <c r="I14" s="235"/>
      <c r="J14" s="235"/>
      <c r="K14" s="235"/>
      <c r="L14" s="235"/>
      <c r="M14" s="192" t="s">
        <v>1331</v>
      </c>
      <c r="N14" s="193"/>
      <c r="O14" s="193"/>
      <c r="P14" s="193"/>
      <c r="Q14" s="193"/>
      <c r="R14" s="193"/>
      <c r="S14" s="193"/>
      <c r="T14" s="194"/>
      <c r="U14" s="81"/>
      <c r="V14" s="105"/>
      <c r="W14" s="105"/>
      <c r="X14" s="105"/>
      <c r="Y14" s="105"/>
      <c r="Z14" s="105"/>
      <c r="AA14" s="105"/>
      <c r="AB14" s="105"/>
      <c r="AC14" s="105"/>
      <c r="AD14" s="105"/>
      <c r="AE14" s="105"/>
      <c r="AF14" s="105"/>
      <c r="AG14" s="105"/>
      <c r="AH14" s="105"/>
      <c r="AI14" s="82"/>
      <c r="AJ14" s="195"/>
      <c r="AK14" s="196"/>
      <c r="AL14" s="196"/>
      <c r="AM14" s="196"/>
      <c r="AN14" s="196"/>
      <c r="AO14" s="196"/>
      <c r="AP14" s="196"/>
      <c r="AQ14" s="197"/>
      <c r="AR14" s="61"/>
      <c r="AS14" s="220" t="s">
        <v>231</v>
      </c>
      <c r="AT14" s="221"/>
      <c r="AU14" s="217">
        <f>+DETALLE_PIM!AV1</f>
        <v>4487435.9111515172</v>
      </c>
      <c r="AV14" s="218"/>
      <c r="AW14" s="218"/>
      <c r="AX14" s="219"/>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526</v>
      </c>
      <c r="GD14" s="142">
        <f>+GD12*PI()</f>
        <v>3.1002734905613041</v>
      </c>
      <c r="GE14" s="142"/>
      <c r="GG14" s="142" t="s">
        <v>526</v>
      </c>
      <c r="GH14" s="142">
        <f>+GH12*PI()</f>
        <v>0.24806592466306085</v>
      </c>
      <c r="GJ14" s="70"/>
      <c r="GK14" s="70"/>
      <c r="GL14" s="70"/>
    </row>
    <row r="15" spans="1:200" s="87" customFormat="1" ht="20.25" customHeight="1" thickBot="1" x14ac:dyDescent="0.25">
      <c r="A15" s="235"/>
      <c r="B15" s="235"/>
      <c r="C15" s="235"/>
      <c r="D15" s="235"/>
      <c r="E15" s="235"/>
      <c r="F15" s="235"/>
      <c r="G15" s="235"/>
      <c r="H15" s="235"/>
      <c r="I15" s="235"/>
      <c r="J15" s="235"/>
      <c r="K15" s="235"/>
      <c r="L15" s="235"/>
      <c r="M15" s="201">
        <f>+SUBTOTAL(9,Tabla1[COMP. ANUAL])</f>
        <v>52316339.829999998</v>
      </c>
      <c r="N15" s="202"/>
      <c r="O15" s="202"/>
      <c r="P15" s="202"/>
      <c r="Q15" s="202"/>
      <c r="R15" s="202"/>
      <c r="S15" s="202"/>
      <c r="T15" s="203"/>
      <c r="U15" s="81"/>
      <c r="V15" s="105"/>
      <c r="W15" s="105"/>
      <c r="X15" s="105"/>
      <c r="Y15" s="105"/>
      <c r="Z15" s="215">
        <f>+GD12</f>
        <v>0.98684770191919213</v>
      </c>
      <c r="AA15" s="215"/>
      <c r="AB15" s="215"/>
      <c r="AC15" s="216"/>
      <c r="AD15" s="106"/>
      <c r="AE15" s="106"/>
      <c r="AF15" s="106"/>
      <c r="AG15" s="106"/>
      <c r="AH15" s="106"/>
      <c r="AI15" s="85"/>
      <c r="AJ15" s="195"/>
      <c r="AK15" s="196"/>
      <c r="AL15" s="196"/>
      <c r="AM15" s="196"/>
      <c r="AN15" s="196"/>
      <c r="AO15" s="196"/>
      <c r="AP15" s="196"/>
      <c r="AQ15" s="197"/>
      <c r="AR15" s="61"/>
      <c r="AS15" s="220" t="s">
        <v>232</v>
      </c>
      <c r="AT15" s="221"/>
      <c r="AU15" s="217">
        <f>+DETALLE_PIM!AW1</f>
        <v>3864983.2611515145</v>
      </c>
      <c r="AV15" s="218"/>
      <c r="AW15" s="218"/>
      <c r="AX15" s="219"/>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5"/>
      <c r="B16" s="235"/>
      <c r="C16" s="235"/>
      <c r="D16" s="235"/>
      <c r="E16" s="235"/>
      <c r="F16" s="235"/>
      <c r="G16" s="235"/>
      <c r="H16" s="235"/>
      <c r="I16" s="235"/>
      <c r="J16" s="235"/>
      <c r="K16" s="235"/>
      <c r="L16" s="235"/>
      <c r="M16" s="267" t="s">
        <v>1332</v>
      </c>
      <c r="N16" s="268"/>
      <c r="O16" s="268"/>
      <c r="P16" s="268"/>
      <c r="Q16" s="268"/>
      <c r="R16" s="268"/>
      <c r="S16" s="268"/>
      <c r="T16" s="269"/>
      <c r="U16" s="81"/>
      <c r="V16" s="105"/>
      <c r="W16" s="105"/>
      <c r="X16" s="105"/>
      <c r="Y16" s="105"/>
      <c r="Z16" s="105"/>
      <c r="AA16" s="105"/>
      <c r="AB16" s="105"/>
      <c r="AC16" s="105"/>
      <c r="AD16" s="105"/>
      <c r="AE16" s="105"/>
      <c r="AF16" s="105"/>
      <c r="AG16" s="105"/>
      <c r="AH16" s="105"/>
      <c r="AI16" s="82"/>
      <c r="AJ16" s="195"/>
      <c r="AK16" s="196"/>
      <c r="AL16" s="196"/>
      <c r="AM16" s="196"/>
      <c r="AN16" s="196"/>
      <c r="AO16" s="196"/>
      <c r="AP16" s="196"/>
      <c r="AQ16" s="197"/>
      <c r="AR16" s="61"/>
      <c r="AS16" s="220" t="s">
        <v>510</v>
      </c>
      <c r="AT16" s="221"/>
      <c r="AU16" s="217">
        <f>+DETALLE_PIM!AX1</f>
        <v>3873755.7611515149</v>
      </c>
      <c r="AV16" s="218"/>
      <c r="AW16" s="218"/>
      <c r="AX16" s="219"/>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5"/>
      <c r="B17" s="235"/>
      <c r="C17" s="235"/>
      <c r="D17" s="235"/>
      <c r="E17" s="235"/>
      <c r="F17" s="235"/>
      <c r="G17" s="235"/>
      <c r="H17" s="235"/>
      <c r="I17" s="235"/>
      <c r="J17" s="235"/>
      <c r="K17" s="235"/>
      <c r="L17" s="235"/>
      <c r="M17" s="201">
        <f>+M12-M15</f>
        <v>397038643.76999998</v>
      </c>
      <c r="N17" s="202"/>
      <c r="O17" s="202"/>
      <c r="P17" s="202"/>
      <c r="Q17" s="202"/>
      <c r="R17" s="202"/>
      <c r="S17" s="202"/>
      <c r="T17" s="203"/>
      <c r="U17" s="81"/>
      <c r="V17" s="105"/>
      <c r="W17" s="105"/>
      <c r="X17" s="105"/>
      <c r="Y17" s="105"/>
      <c r="Z17" s="105"/>
      <c r="AA17" s="105"/>
      <c r="AB17" s="105"/>
      <c r="AC17" s="105"/>
      <c r="AD17" s="105"/>
      <c r="AE17" s="105"/>
      <c r="AF17" s="105"/>
      <c r="AG17" s="105"/>
      <c r="AH17" s="105"/>
      <c r="AI17" s="82"/>
      <c r="AJ17" s="198"/>
      <c r="AK17" s="199"/>
      <c r="AL17" s="199"/>
      <c r="AM17" s="199"/>
      <c r="AN17" s="199"/>
      <c r="AO17" s="199"/>
      <c r="AP17" s="199"/>
      <c r="AQ17" s="200"/>
      <c r="AR17" s="61"/>
      <c r="AS17" s="220" t="s">
        <v>234</v>
      </c>
      <c r="AT17" s="221"/>
      <c r="AU17" s="217">
        <f>+DETALLE_PIM!AY1</f>
        <v>3058728.8311515148</v>
      </c>
      <c r="AV17" s="218"/>
      <c r="AW17" s="218"/>
      <c r="AX17" s="219"/>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529</v>
      </c>
      <c r="GE17" s="152" t="s">
        <v>530</v>
      </c>
      <c r="GG17" s="142"/>
      <c r="GH17" s="152" t="s">
        <v>529</v>
      </c>
      <c r="GI17" s="152" t="s">
        <v>530</v>
      </c>
      <c r="GJ17" s="70"/>
      <c r="GK17" s="70"/>
      <c r="GL17" s="70"/>
    </row>
    <row r="18" spans="1:194" s="67" customFormat="1" ht="20.25" customHeight="1" x14ac:dyDescent="0.2">
      <c r="A18" s="235"/>
      <c r="B18" s="235"/>
      <c r="C18" s="235"/>
      <c r="D18" s="235"/>
      <c r="E18" s="235"/>
      <c r="F18" s="235"/>
      <c r="G18" s="235"/>
      <c r="H18" s="235"/>
      <c r="I18" s="235"/>
      <c r="J18" s="235"/>
      <c r="K18" s="235"/>
      <c r="L18" s="235"/>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220" t="s">
        <v>235</v>
      </c>
      <c r="AT18" s="221"/>
      <c r="AU18" s="217">
        <f>+DETALLE_PIM!AZ1</f>
        <v>3235222.884484848</v>
      </c>
      <c r="AV18" s="218"/>
      <c r="AW18" s="218"/>
      <c r="AX18" s="219"/>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527</v>
      </c>
      <c r="GD18" s="144">
        <v>0</v>
      </c>
      <c r="GE18" s="144">
        <v>0</v>
      </c>
      <c r="GF18" s="64"/>
      <c r="GG18" s="144" t="s">
        <v>527</v>
      </c>
      <c r="GH18" s="144">
        <v>0</v>
      </c>
      <c r="GI18" s="144">
        <v>0</v>
      </c>
      <c r="GJ18" s="70"/>
      <c r="GK18" s="70"/>
      <c r="GL18" s="70"/>
    </row>
    <row r="19" spans="1:194" ht="20.25" customHeight="1" thickBot="1" x14ac:dyDescent="0.3">
      <c r="A19" s="235"/>
      <c r="B19" s="235"/>
      <c r="C19" s="235"/>
      <c r="D19" s="235"/>
      <c r="E19" s="235"/>
      <c r="F19" s="235"/>
      <c r="G19" s="235"/>
      <c r="H19" s="235"/>
      <c r="I19" s="235"/>
      <c r="J19" s="235"/>
      <c r="K19" s="235"/>
      <c r="L19" s="235"/>
      <c r="M19" s="262" t="s">
        <v>1303</v>
      </c>
      <c r="N19" s="263"/>
      <c r="O19" s="263"/>
      <c r="P19" s="263"/>
      <c r="Q19" s="263"/>
      <c r="R19" s="263"/>
      <c r="S19" s="263"/>
      <c r="T19" s="264"/>
      <c r="U19" s="89"/>
      <c r="V19" s="108" t="s">
        <v>1304</v>
      </c>
      <c r="W19" s="109"/>
      <c r="X19" s="109"/>
      <c r="Y19" s="109"/>
      <c r="Z19" s="109"/>
      <c r="AA19" s="109"/>
      <c r="AB19" s="109"/>
      <c r="AC19" s="109"/>
      <c r="AD19" s="109"/>
      <c r="AE19" s="109"/>
      <c r="AF19" s="109"/>
      <c r="AG19" s="109"/>
      <c r="AH19" s="109"/>
      <c r="AI19" s="61"/>
      <c r="AJ19" s="227" t="s">
        <v>1401</v>
      </c>
      <c r="AK19" s="228"/>
      <c r="AL19" s="228"/>
      <c r="AM19" s="228"/>
      <c r="AN19" s="228"/>
      <c r="AO19" s="228"/>
      <c r="AP19" s="228"/>
      <c r="AQ19" s="229"/>
      <c r="AR19" s="61"/>
      <c r="AS19" s="230" t="s">
        <v>236</v>
      </c>
      <c r="AT19" s="231"/>
      <c r="AU19" s="232">
        <f>+DETALLE_PIM!BA1</f>
        <v>5536861.5083636297</v>
      </c>
      <c r="AV19" s="233"/>
      <c r="AW19" s="233"/>
      <c r="AX19" s="234"/>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528</v>
      </c>
      <c r="GD19" s="144">
        <f>COS(GD14)*-1</f>
        <v>0.99914648482564672</v>
      </c>
      <c r="GE19" s="144">
        <f>+SIN(GD14)</f>
        <v>4.1307406848573931E-2</v>
      </c>
      <c r="GG19" s="144" t="s">
        <v>528</v>
      </c>
      <c r="GH19" s="144">
        <f>COS(GH14)*-1</f>
        <v>-0.96938910712887982</v>
      </c>
      <c r="GI19" s="144">
        <f>+SIN(GH14)</f>
        <v>0.2455295480789903</v>
      </c>
      <c r="GJ19" s="70"/>
      <c r="GK19" s="70"/>
      <c r="GL19" s="70"/>
    </row>
    <row r="20" spans="1:194" ht="20.25" customHeight="1" thickTop="1" thickBot="1" x14ac:dyDescent="0.3">
      <c r="A20" s="235"/>
      <c r="B20" s="235"/>
      <c r="C20" s="235"/>
      <c r="D20" s="235"/>
      <c r="E20" s="235"/>
      <c r="F20" s="235"/>
      <c r="G20" s="235"/>
      <c r="H20" s="235"/>
      <c r="I20" s="235"/>
      <c r="J20" s="235"/>
      <c r="K20" s="235"/>
      <c r="L20" s="235"/>
      <c r="M20" s="262"/>
      <c r="N20" s="263"/>
      <c r="O20" s="263"/>
      <c r="P20" s="263"/>
      <c r="Q20" s="263"/>
      <c r="R20" s="263"/>
      <c r="S20" s="263"/>
      <c r="T20" s="264"/>
      <c r="U20" s="89"/>
      <c r="V20" s="110"/>
      <c r="W20" s="111"/>
      <c r="X20" s="111"/>
      <c r="Y20" s="111"/>
      <c r="Z20" s="111"/>
      <c r="AA20" s="111"/>
      <c r="AB20" s="111"/>
      <c r="AC20" s="111"/>
      <c r="AD20" s="111"/>
      <c r="AE20" s="111"/>
      <c r="AF20" s="111"/>
      <c r="AG20" s="111"/>
      <c r="AH20" s="111"/>
      <c r="AI20" s="61"/>
      <c r="AJ20" s="227"/>
      <c r="AK20" s="228"/>
      <c r="AL20" s="228"/>
      <c r="AM20" s="228"/>
      <c r="AN20" s="228"/>
      <c r="AO20" s="228"/>
      <c r="AP20" s="228"/>
      <c r="AQ20" s="229"/>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5"/>
      <c r="B21" s="235"/>
      <c r="C21" s="235"/>
      <c r="D21" s="235"/>
      <c r="E21" s="235"/>
      <c r="F21" s="235"/>
      <c r="G21" s="235"/>
      <c r="H21" s="235"/>
      <c r="I21" s="235"/>
      <c r="J21" s="235"/>
      <c r="K21" s="235"/>
      <c r="L21" s="235"/>
      <c r="M21" s="204">
        <f>+SUBTOTAL(9,Tabla1[DEVENGADO2])</f>
        <v>35954782.650000006</v>
      </c>
      <c r="N21" s="205"/>
      <c r="O21" s="205"/>
      <c r="P21" s="205"/>
      <c r="Q21" s="205"/>
      <c r="R21" s="205"/>
      <c r="S21" s="205"/>
      <c r="T21" s="206"/>
      <c r="U21" s="90"/>
      <c r="V21" s="112"/>
      <c r="W21" s="109"/>
      <c r="X21" s="109"/>
      <c r="Y21" s="109"/>
      <c r="Z21" s="109"/>
      <c r="AA21" s="109"/>
      <c r="AB21" s="109"/>
      <c r="AC21" s="109"/>
      <c r="AD21" s="109"/>
      <c r="AE21" s="109"/>
      <c r="AF21" s="109"/>
      <c r="AG21" s="109"/>
      <c r="AH21" s="109"/>
      <c r="AI21" s="86"/>
      <c r="AJ21" s="204">
        <f>+M6-M21</f>
        <v>419389018.35000002</v>
      </c>
      <c r="AK21" s="205"/>
      <c r="AL21" s="205"/>
      <c r="AM21" s="205"/>
      <c r="AN21" s="205"/>
      <c r="AO21" s="205"/>
      <c r="AP21" s="205"/>
      <c r="AQ21" s="206"/>
      <c r="AR21" s="61"/>
      <c r="AS21" s="189" t="s">
        <v>1289</v>
      </c>
      <c r="AT21" s="190"/>
      <c r="AU21" s="190"/>
      <c r="AV21" s="190"/>
      <c r="AW21" s="190"/>
      <c r="AX21" s="19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5"/>
      <c r="B22" s="235"/>
      <c r="C22" s="235"/>
      <c r="D22" s="235"/>
      <c r="E22" s="235"/>
      <c r="F22" s="235"/>
      <c r="G22" s="235"/>
      <c r="H22" s="235"/>
      <c r="I22" s="235"/>
      <c r="J22" s="235"/>
      <c r="K22" s="235"/>
      <c r="L22" s="235"/>
      <c r="M22" s="204"/>
      <c r="N22" s="205"/>
      <c r="O22" s="205"/>
      <c r="P22" s="205"/>
      <c r="Q22" s="205"/>
      <c r="R22" s="205"/>
      <c r="S22" s="205"/>
      <c r="T22" s="206"/>
      <c r="U22" s="90"/>
      <c r="V22" s="110"/>
      <c r="W22" s="111"/>
      <c r="X22" s="111"/>
      <c r="Y22" s="111"/>
      <c r="Z22" s="111"/>
      <c r="AA22" s="111"/>
      <c r="AB22" s="111"/>
      <c r="AC22" s="111"/>
      <c r="AD22" s="111"/>
      <c r="AE22" s="111"/>
      <c r="AF22" s="111"/>
      <c r="AG22" s="111"/>
      <c r="AH22" s="111"/>
      <c r="AI22" s="61"/>
      <c r="AJ22" s="204"/>
      <c r="AK22" s="205"/>
      <c r="AL22" s="205"/>
      <c r="AM22" s="205"/>
      <c r="AN22" s="205"/>
      <c r="AO22" s="205"/>
      <c r="AP22" s="205"/>
      <c r="AQ22" s="206"/>
      <c r="AR22" s="61"/>
      <c r="AS22" s="222">
        <f>+DETALLE_PIM!BB1</f>
        <v>455343801</v>
      </c>
      <c r="AT22" s="223"/>
      <c r="AU22" s="223"/>
      <c r="AV22" s="223"/>
      <c r="AW22" s="223"/>
      <c r="AX22" s="224"/>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5"/>
      <c r="B23" s="235"/>
      <c r="C23" s="235"/>
      <c r="D23" s="235"/>
      <c r="E23" s="235"/>
      <c r="F23" s="235"/>
      <c r="G23" s="235"/>
      <c r="H23" s="235"/>
      <c r="I23" s="235"/>
      <c r="J23" s="235"/>
      <c r="K23" s="235"/>
      <c r="L23" s="235"/>
      <c r="M23" s="204"/>
      <c r="N23" s="205"/>
      <c r="O23" s="205"/>
      <c r="P23" s="205"/>
      <c r="Q23" s="205"/>
      <c r="R23" s="205"/>
      <c r="S23" s="205"/>
      <c r="T23" s="206"/>
      <c r="U23" s="90"/>
      <c r="V23" s="110"/>
      <c r="W23" s="111"/>
      <c r="X23" s="111"/>
      <c r="Y23" s="111"/>
      <c r="Z23" s="113"/>
      <c r="AA23" s="113"/>
      <c r="AB23" s="113"/>
      <c r="AC23" s="113"/>
      <c r="AD23" s="113"/>
      <c r="AE23" s="113"/>
      <c r="AF23" s="111"/>
      <c r="AG23" s="111"/>
      <c r="AH23" s="111"/>
      <c r="AI23" s="61"/>
      <c r="AJ23" s="204"/>
      <c r="AK23" s="205"/>
      <c r="AL23" s="205"/>
      <c r="AM23" s="205"/>
      <c r="AN23" s="205"/>
      <c r="AO23" s="205"/>
      <c r="AP23" s="205"/>
      <c r="AQ23" s="206"/>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5"/>
      <c r="B24" s="235"/>
      <c r="C24" s="235"/>
      <c r="D24" s="235"/>
      <c r="E24" s="235"/>
      <c r="F24" s="235"/>
      <c r="G24" s="235"/>
      <c r="H24" s="235"/>
      <c r="I24" s="235"/>
      <c r="J24" s="235"/>
      <c r="K24" s="235"/>
      <c r="L24" s="235"/>
      <c r="M24" s="204"/>
      <c r="N24" s="205"/>
      <c r="O24" s="205"/>
      <c r="P24" s="205"/>
      <c r="Q24" s="205"/>
      <c r="R24" s="205"/>
      <c r="S24" s="205"/>
      <c r="T24" s="206"/>
      <c r="U24" s="91"/>
      <c r="V24" s="114"/>
      <c r="W24" s="114"/>
      <c r="X24" s="114"/>
      <c r="Y24" s="114"/>
      <c r="Z24" s="225">
        <f>+GH12</f>
        <v>7.8961836245575692E-2</v>
      </c>
      <c r="AA24" s="225"/>
      <c r="AB24" s="225"/>
      <c r="AC24" s="226"/>
      <c r="AD24" s="115"/>
      <c r="AE24" s="111"/>
      <c r="AF24" s="111"/>
      <c r="AG24" s="111"/>
      <c r="AH24" s="111"/>
      <c r="AI24" s="92"/>
      <c r="AJ24" s="204"/>
      <c r="AK24" s="205"/>
      <c r="AL24" s="205"/>
      <c r="AM24" s="205"/>
      <c r="AN24" s="205"/>
      <c r="AO24" s="205"/>
      <c r="AP24" s="205"/>
      <c r="AQ24" s="206"/>
      <c r="AR24" s="61"/>
      <c r="AS24" s="189" t="s">
        <v>1290</v>
      </c>
      <c r="AT24" s="190"/>
      <c r="AU24" s="190"/>
      <c r="AV24" s="190"/>
      <c r="AW24" s="190"/>
      <c r="AX24" s="19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5"/>
      <c r="B25" s="235"/>
      <c r="C25" s="235"/>
      <c r="D25" s="235"/>
      <c r="E25" s="235"/>
      <c r="F25" s="235"/>
      <c r="G25" s="235"/>
      <c r="H25" s="235"/>
      <c r="I25" s="235"/>
      <c r="J25" s="235"/>
      <c r="K25" s="235"/>
      <c r="L25" s="235"/>
      <c r="M25" s="204"/>
      <c r="N25" s="205"/>
      <c r="O25" s="205"/>
      <c r="P25" s="205"/>
      <c r="Q25" s="205"/>
      <c r="R25" s="205"/>
      <c r="S25" s="205"/>
      <c r="T25" s="206"/>
      <c r="U25" s="91"/>
      <c r="V25" s="114"/>
      <c r="W25" s="114"/>
      <c r="X25" s="114"/>
      <c r="Y25" s="114"/>
      <c r="Z25" s="114"/>
      <c r="AA25" s="114"/>
      <c r="AB25" s="114"/>
      <c r="AC25" s="114"/>
      <c r="AD25" s="114"/>
      <c r="AE25" s="114"/>
      <c r="AF25" s="114"/>
      <c r="AG25" s="114"/>
      <c r="AH25" s="114"/>
      <c r="AI25" s="93"/>
      <c r="AJ25" s="204"/>
      <c r="AK25" s="205"/>
      <c r="AL25" s="205"/>
      <c r="AM25" s="205"/>
      <c r="AN25" s="205"/>
      <c r="AO25" s="205"/>
      <c r="AP25" s="205"/>
      <c r="AQ25" s="206"/>
      <c r="AR25" s="61"/>
      <c r="AS25" s="222">
        <f>+DETALLE_PIM!BC1</f>
        <v>0</v>
      </c>
      <c r="AT25" s="223"/>
      <c r="AU25" s="223"/>
      <c r="AV25" s="223"/>
      <c r="AW25" s="223"/>
      <c r="AX25" s="224"/>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5"/>
      <c r="B26" s="235"/>
      <c r="C26" s="235"/>
      <c r="D26" s="235"/>
      <c r="E26" s="235"/>
      <c r="F26" s="235"/>
      <c r="G26" s="235"/>
      <c r="H26" s="235"/>
      <c r="I26" s="235"/>
      <c r="J26" s="235"/>
      <c r="K26" s="235"/>
      <c r="L26" s="235"/>
      <c r="M26" s="207"/>
      <c r="N26" s="208"/>
      <c r="O26" s="208"/>
      <c r="P26" s="208"/>
      <c r="Q26" s="208"/>
      <c r="R26" s="208"/>
      <c r="S26" s="208"/>
      <c r="T26" s="209"/>
      <c r="U26" s="94"/>
      <c r="V26" s="116"/>
      <c r="W26" s="116"/>
      <c r="X26" s="116"/>
      <c r="Y26" s="116"/>
      <c r="Z26" s="116"/>
      <c r="AA26" s="116"/>
      <c r="AB26" s="116"/>
      <c r="AC26" s="116"/>
      <c r="AD26" s="116"/>
      <c r="AE26" s="116"/>
      <c r="AF26" s="116"/>
      <c r="AG26" s="116"/>
      <c r="AH26" s="116"/>
      <c r="AI26" s="95"/>
      <c r="AJ26" s="210"/>
      <c r="AK26" s="211"/>
      <c r="AL26" s="211"/>
      <c r="AM26" s="211"/>
      <c r="AN26" s="211"/>
      <c r="AO26" s="211"/>
      <c r="AP26" s="211"/>
      <c r="AQ26" s="212"/>
      <c r="AR26" s="61"/>
      <c r="AS26" s="189" t="s">
        <v>1333</v>
      </c>
      <c r="AT26" s="190"/>
      <c r="AU26" s="190"/>
      <c r="AV26" s="190"/>
      <c r="AW26" s="190"/>
      <c r="AX26" s="19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3645</v>
      </c>
      <c r="B27" s="61"/>
      <c r="C27" s="61"/>
      <c r="D27" s="61"/>
      <c r="E27" s="61"/>
      <c r="F27" s="61"/>
      <c r="G27" s="61"/>
      <c r="H27" s="61"/>
      <c r="I27" s="61"/>
      <c r="J27" s="61"/>
      <c r="K27" s="61"/>
      <c r="L27" s="61"/>
      <c r="M27" s="127" t="s">
        <v>3646</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2">
        <f>+M6-M15</f>
        <v>403027461.17000002</v>
      </c>
      <c r="AT27" s="223"/>
      <c r="AU27" s="223"/>
      <c r="AV27" s="223"/>
      <c r="AW27" s="223"/>
      <c r="AX27" s="224"/>
      <c r="AY27" s="213"/>
      <c r="AZ27" s="214"/>
      <c r="BA27" s="214"/>
      <c r="BB27" s="214"/>
      <c r="BC27" s="214"/>
      <c r="BD27" s="214"/>
      <c r="BE27" s="213"/>
      <c r="BF27" s="214"/>
      <c r="BG27" s="214"/>
      <c r="BH27" s="214"/>
      <c r="BI27" s="214"/>
      <c r="BJ27" s="214"/>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540</v>
      </c>
      <c r="GK28" s="97"/>
      <c r="GL28" s="97" t="s">
        <v>547</v>
      </c>
    </row>
    <row r="29" spans="1:194" ht="20.100000000000001" customHeight="1" x14ac:dyDescent="0.25">
      <c r="GD29" s="100" t="e">
        <f t="shared" ref="GD29:GD82" si="0">+GD28+1</f>
        <v>#REF!</v>
      </c>
      <c r="GE29" s="97"/>
      <c r="GF29" s="98" t="e">
        <f t="shared" ref="GF29:GF82" si="1">+GF28+1</f>
        <v>#REF!</v>
      </c>
      <c r="GG29" s="97"/>
      <c r="GH29" s="99" t="e">
        <f>+GF29/#REF!</f>
        <v>#REF!</v>
      </c>
      <c r="GI29" s="97"/>
      <c r="GJ29" s="97" t="s">
        <v>540</v>
      </c>
      <c r="GK29" s="97"/>
      <c r="GL29" s="97" t="s">
        <v>548</v>
      </c>
    </row>
    <row r="30" spans="1:194" ht="20.100000000000001" customHeight="1" x14ac:dyDescent="0.25">
      <c r="GD30" s="100" t="e">
        <f t="shared" si="0"/>
        <v>#REF!</v>
      </c>
      <c r="GE30" s="97"/>
      <c r="GF30" s="98" t="e">
        <f t="shared" si="1"/>
        <v>#REF!</v>
      </c>
      <c r="GG30" s="97"/>
      <c r="GH30" s="99" t="e">
        <f>+GF30/#REF!</f>
        <v>#REF!</v>
      </c>
      <c r="GI30" s="97"/>
      <c r="GJ30" s="97" t="s">
        <v>540</v>
      </c>
      <c r="GK30" s="97"/>
      <c r="GL30" s="97" t="s">
        <v>542</v>
      </c>
    </row>
    <row r="31" spans="1:194" ht="20.100000000000001" customHeight="1" x14ac:dyDescent="0.25">
      <c r="GD31" s="100" t="e">
        <f t="shared" si="0"/>
        <v>#REF!</v>
      </c>
      <c r="GE31" s="97"/>
      <c r="GF31" s="98" t="e">
        <f t="shared" si="1"/>
        <v>#REF!</v>
      </c>
      <c r="GG31" s="97"/>
      <c r="GH31" s="99" t="e">
        <f>+GF31/#REF!</f>
        <v>#REF!</v>
      </c>
      <c r="GI31" s="97"/>
      <c r="GJ31" s="97" t="s">
        <v>540</v>
      </c>
      <c r="GK31" s="97"/>
      <c r="GL31" s="97" t="s">
        <v>543</v>
      </c>
    </row>
    <row r="32" spans="1:194" ht="20.100000000000001" customHeight="1" x14ac:dyDescent="0.25">
      <c r="GD32" s="100" t="e">
        <f t="shared" si="0"/>
        <v>#REF!</v>
      </c>
      <c r="GE32" s="97"/>
      <c r="GF32" s="98" t="e">
        <f t="shared" si="1"/>
        <v>#REF!</v>
      </c>
      <c r="GG32" s="97"/>
      <c r="GH32" s="99" t="e">
        <f>+GF32/#REF!</f>
        <v>#REF!</v>
      </c>
      <c r="GI32" s="97"/>
      <c r="GJ32" s="97" t="s">
        <v>540</v>
      </c>
      <c r="GK32" s="97"/>
      <c r="GL32" s="97" t="s">
        <v>544</v>
      </c>
    </row>
    <row r="33" spans="186:194" ht="20.100000000000001" customHeight="1" x14ac:dyDescent="0.25">
      <c r="GD33" s="100" t="e">
        <f t="shared" si="0"/>
        <v>#REF!</v>
      </c>
      <c r="GE33" s="97"/>
      <c r="GF33" s="98" t="e">
        <f t="shared" si="1"/>
        <v>#REF!</v>
      </c>
      <c r="GG33" s="97"/>
      <c r="GH33" s="99" t="e">
        <f>+GF33/#REF!</f>
        <v>#REF!</v>
      </c>
      <c r="GI33" s="97"/>
      <c r="GJ33" s="97" t="s">
        <v>540</v>
      </c>
      <c r="GK33" s="97"/>
      <c r="GL33" s="97" t="s">
        <v>545</v>
      </c>
    </row>
    <row r="34" spans="186:194" ht="20.100000000000001" customHeight="1" x14ac:dyDescent="0.25">
      <c r="GD34" s="100" t="e">
        <f t="shared" si="0"/>
        <v>#REF!</v>
      </c>
      <c r="GE34" s="97"/>
      <c r="GF34" s="98" t="e">
        <f t="shared" si="1"/>
        <v>#REF!</v>
      </c>
      <c r="GG34" s="97"/>
      <c r="GH34" s="99" t="e">
        <f>+GF34/#REF!</f>
        <v>#REF!</v>
      </c>
      <c r="GI34" s="97"/>
      <c r="GJ34" s="97" t="s">
        <v>540</v>
      </c>
      <c r="GK34" s="97"/>
      <c r="GL34" s="97" t="s">
        <v>546</v>
      </c>
    </row>
    <row r="35" spans="186:194" ht="20.100000000000001" customHeight="1" x14ac:dyDescent="0.25">
      <c r="GD35" s="100" t="e">
        <f t="shared" si="0"/>
        <v>#REF!</v>
      </c>
      <c r="GE35" s="97"/>
      <c r="GF35" s="98" t="e">
        <f t="shared" si="1"/>
        <v>#REF!</v>
      </c>
      <c r="GG35" s="97"/>
      <c r="GH35" s="99" t="e">
        <f>+GF35/#REF!</f>
        <v>#REF!</v>
      </c>
      <c r="GI35" s="97"/>
      <c r="GJ35" s="97" t="s">
        <v>540</v>
      </c>
      <c r="GK35" s="97"/>
      <c r="GL35" s="97" t="s">
        <v>547</v>
      </c>
    </row>
    <row r="36" spans="186:194" ht="20.100000000000001" customHeight="1" x14ac:dyDescent="0.25">
      <c r="GD36" s="100" t="e">
        <f t="shared" si="0"/>
        <v>#REF!</v>
      </c>
      <c r="GE36" s="97"/>
      <c r="GF36" s="98" t="e">
        <f t="shared" si="1"/>
        <v>#REF!</v>
      </c>
      <c r="GG36" s="97"/>
      <c r="GH36" s="99" t="e">
        <f>+GF36/#REF!</f>
        <v>#REF!</v>
      </c>
      <c r="GI36" s="97"/>
      <c r="GJ36" s="97" t="s">
        <v>540</v>
      </c>
      <c r="GK36" s="97"/>
      <c r="GL36" s="97" t="s">
        <v>548</v>
      </c>
    </row>
    <row r="37" spans="186:194" ht="20.100000000000001" customHeight="1" x14ac:dyDescent="0.25">
      <c r="GD37" s="100" t="e">
        <f t="shared" si="0"/>
        <v>#REF!</v>
      </c>
      <c r="GE37" s="97"/>
      <c r="GF37" s="98" t="e">
        <f t="shared" si="1"/>
        <v>#REF!</v>
      </c>
      <c r="GG37" s="97"/>
      <c r="GH37" s="99" t="e">
        <f>+GF37/#REF!</f>
        <v>#REF!</v>
      </c>
      <c r="GI37" s="97"/>
      <c r="GJ37" s="97" t="s">
        <v>540</v>
      </c>
      <c r="GK37" s="97"/>
      <c r="GL37" s="97" t="s">
        <v>542</v>
      </c>
    </row>
    <row r="38" spans="186:194" ht="20.100000000000001" customHeight="1" x14ac:dyDescent="0.25">
      <c r="GD38" s="100" t="e">
        <f t="shared" si="0"/>
        <v>#REF!</v>
      </c>
      <c r="GE38" s="97"/>
      <c r="GF38" s="98" t="e">
        <f t="shared" si="1"/>
        <v>#REF!</v>
      </c>
      <c r="GG38" s="97"/>
      <c r="GH38" s="99" t="e">
        <f>+GF38/#REF!</f>
        <v>#REF!</v>
      </c>
      <c r="GI38" s="97"/>
      <c r="GJ38" s="97" t="s">
        <v>540</v>
      </c>
      <c r="GK38" s="97"/>
      <c r="GL38" s="97" t="s">
        <v>543</v>
      </c>
    </row>
    <row r="39" spans="186:194" ht="20.100000000000001" customHeight="1" x14ac:dyDescent="0.25">
      <c r="GD39" s="100" t="e">
        <f t="shared" si="0"/>
        <v>#REF!</v>
      </c>
      <c r="GE39" s="97"/>
      <c r="GF39" s="98" t="e">
        <f t="shared" si="1"/>
        <v>#REF!</v>
      </c>
      <c r="GG39" s="97"/>
      <c r="GH39" s="99" t="e">
        <f>+GF39/#REF!</f>
        <v>#REF!</v>
      </c>
      <c r="GI39" s="97"/>
      <c r="GJ39" s="97" t="s">
        <v>540</v>
      </c>
      <c r="GK39" s="97"/>
      <c r="GL39" s="97" t="s">
        <v>544</v>
      </c>
    </row>
    <row r="40" spans="186:194" ht="20.100000000000001" customHeight="1" x14ac:dyDescent="0.25">
      <c r="GD40" s="100" t="e">
        <f t="shared" si="0"/>
        <v>#REF!</v>
      </c>
      <c r="GE40" s="97"/>
      <c r="GF40" s="98" t="e">
        <f t="shared" si="1"/>
        <v>#REF!</v>
      </c>
      <c r="GG40" s="97"/>
      <c r="GH40" s="99" t="e">
        <f>+GF40/#REF!</f>
        <v>#REF!</v>
      </c>
      <c r="GI40" s="97"/>
      <c r="GJ40" s="97" t="s">
        <v>540</v>
      </c>
      <c r="GK40" s="97"/>
      <c r="GL40" s="97" t="s">
        <v>545</v>
      </c>
    </row>
    <row r="41" spans="186:194" ht="20.100000000000001" customHeight="1" x14ac:dyDescent="0.25">
      <c r="GD41" s="100" t="e">
        <f t="shared" si="0"/>
        <v>#REF!</v>
      </c>
      <c r="GE41" s="97"/>
      <c r="GF41" s="98" t="e">
        <f t="shared" si="1"/>
        <v>#REF!</v>
      </c>
      <c r="GG41" s="97"/>
      <c r="GH41" s="99" t="e">
        <f>+GF41/#REF!</f>
        <v>#REF!</v>
      </c>
      <c r="GI41" s="97"/>
      <c r="GJ41" s="97" t="s">
        <v>540</v>
      </c>
      <c r="GK41" s="97"/>
      <c r="GL41" s="97" t="s">
        <v>546</v>
      </c>
    </row>
    <row r="42" spans="186:194" ht="20.100000000000001" customHeight="1" x14ac:dyDescent="0.25">
      <c r="GD42" s="100" t="e">
        <f t="shared" si="0"/>
        <v>#REF!</v>
      </c>
      <c r="GE42" s="97"/>
      <c r="GF42" s="98" t="e">
        <f t="shared" si="1"/>
        <v>#REF!</v>
      </c>
      <c r="GG42" s="97"/>
      <c r="GH42" s="99" t="e">
        <f>+GF42/#REF!</f>
        <v>#REF!</v>
      </c>
      <c r="GI42" s="97"/>
      <c r="GJ42" s="97" t="s">
        <v>540</v>
      </c>
      <c r="GK42" s="97"/>
      <c r="GL42" s="97" t="s">
        <v>547</v>
      </c>
    </row>
    <row r="43" spans="186:194" ht="20.100000000000001" customHeight="1" x14ac:dyDescent="0.25">
      <c r="GD43" s="100" t="e">
        <f t="shared" si="0"/>
        <v>#REF!</v>
      </c>
      <c r="GE43" s="97"/>
      <c r="GF43" s="98" t="e">
        <f t="shared" si="1"/>
        <v>#REF!</v>
      </c>
      <c r="GG43" s="97"/>
      <c r="GH43" s="99" t="e">
        <f>+GF43/#REF!</f>
        <v>#REF!</v>
      </c>
      <c r="GI43" s="97"/>
      <c r="GJ43" s="97" t="s">
        <v>540</v>
      </c>
      <c r="GK43" s="97"/>
      <c r="GL43" s="97" t="s">
        <v>548</v>
      </c>
    </row>
    <row r="44" spans="186:194" ht="20.100000000000001" customHeight="1" x14ac:dyDescent="0.25">
      <c r="GD44" s="100" t="e">
        <f t="shared" si="0"/>
        <v>#REF!</v>
      </c>
      <c r="GE44" s="97"/>
      <c r="GF44" s="98" t="e">
        <f t="shared" si="1"/>
        <v>#REF!</v>
      </c>
      <c r="GG44" s="97"/>
      <c r="GH44" s="99" t="e">
        <f>+GF44/#REF!</f>
        <v>#REF!</v>
      </c>
      <c r="GI44" s="97"/>
      <c r="GJ44" s="97" t="s">
        <v>540</v>
      </c>
      <c r="GK44" s="97"/>
      <c r="GL44" s="97" t="s">
        <v>542</v>
      </c>
    </row>
    <row r="45" spans="186:194" ht="20.100000000000001" customHeight="1" x14ac:dyDescent="0.25">
      <c r="GD45" s="100" t="e">
        <f t="shared" si="0"/>
        <v>#REF!</v>
      </c>
      <c r="GE45" s="97"/>
      <c r="GF45" s="98" t="e">
        <f t="shared" si="1"/>
        <v>#REF!</v>
      </c>
      <c r="GG45" s="97"/>
      <c r="GH45" s="99" t="e">
        <f>+GF45/#REF!</f>
        <v>#REF!</v>
      </c>
      <c r="GI45" s="97"/>
      <c r="GJ45" s="97" t="s">
        <v>540</v>
      </c>
      <c r="GK45" s="97"/>
      <c r="GL45" s="97" t="s">
        <v>543</v>
      </c>
    </row>
    <row r="46" spans="186:194" ht="20.100000000000001" customHeight="1" x14ac:dyDescent="0.25">
      <c r="GD46" s="100" t="e">
        <f t="shared" si="0"/>
        <v>#REF!</v>
      </c>
      <c r="GE46" s="97"/>
      <c r="GF46" s="98" t="e">
        <f t="shared" si="1"/>
        <v>#REF!</v>
      </c>
      <c r="GG46" s="97"/>
      <c r="GH46" s="99" t="e">
        <f>+GF46/#REF!</f>
        <v>#REF!</v>
      </c>
      <c r="GI46" s="97"/>
      <c r="GJ46" s="97" t="s">
        <v>540</v>
      </c>
      <c r="GK46" s="97"/>
      <c r="GL46" s="97" t="s">
        <v>544</v>
      </c>
    </row>
    <row r="47" spans="186:194" ht="20.100000000000001" customHeight="1" x14ac:dyDescent="0.25">
      <c r="GD47" s="100" t="e">
        <f t="shared" si="0"/>
        <v>#REF!</v>
      </c>
      <c r="GE47" s="97"/>
      <c r="GF47" s="98" t="e">
        <f t="shared" si="1"/>
        <v>#REF!</v>
      </c>
      <c r="GG47" s="97"/>
      <c r="GH47" s="99" t="e">
        <f>+GF47/#REF!</f>
        <v>#REF!</v>
      </c>
      <c r="GI47" s="97"/>
      <c r="GJ47" s="97" t="s">
        <v>540</v>
      </c>
      <c r="GK47" s="97"/>
      <c r="GL47" s="97" t="s">
        <v>545</v>
      </c>
    </row>
    <row r="48" spans="186:194" ht="20.100000000000001" customHeight="1" x14ac:dyDescent="0.25">
      <c r="GD48" s="100" t="e">
        <f t="shared" si="0"/>
        <v>#REF!</v>
      </c>
      <c r="GE48" s="97"/>
      <c r="GF48" s="98" t="e">
        <f t="shared" si="1"/>
        <v>#REF!</v>
      </c>
      <c r="GG48" s="97"/>
      <c r="GH48" s="99" t="e">
        <f>+GF48/#REF!</f>
        <v>#REF!</v>
      </c>
      <c r="GI48" s="97"/>
      <c r="GJ48" s="97" t="s">
        <v>540</v>
      </c>
      <c r="GK48" s="97"/>
      <c r="GL48" s="97" t="s">
        <v>546</v>
      </c>
    </row>
    <row r="49" spans="186:194" ht="20.100000000000001" customHeight="1" x14ac:dyDescent="0.25">
      <c r="GD49" s="100" t="e">
        <f t="shared" si="0"/>
        <v>#REF!</v>
      </c>
      <c r="GE49" s="97"/>
      <c r="GF49" s="98" t="e">
        <f t="shared" si="1"/>
        <v>#REF!</v>
      </c>
      <c r="GG49" s="97"/>
      <c r="GH49" s="99" t="e">
        <f>+GF49/#REF!</f>
        <v>#REF!</v>
      </c>
      <c r="GI49" s="97"/>
      <c r="GJ49" s="97" t="s">
        <v>540</v>
      </c>
      <c r="GK49" s="97"/>
      <c r="GL49" s="97" t="s">
        <v>547</v>
      </c>
    </row>
    <row r="50" spans="186:194" ht="20.100000000000001" customHeight="1" x14ac:dyDescent="0.25">
      <c r="GD50" s="100" t="e">
        <f t="shared" si="0"/>
        <v>#REF!</v>
      </c>
      <c r="GE50" s="97"/>
      <c r="GF50" s="98" t="e">
        <f t="shared" si="1"/>
        <v>#REF!</v>
      </c>
      <c r="GG50" s="97"/>
      <c r="GH50" s="99" t="e">
        <f>+GF50/#REF!</f>
        <v>#REF!</v>
      </c>
      <c r="GI50" s="97"/>
      <c r="GJ50" s="97" t="s">
        <v>540</v>
      </c>
      <c r="GK50" s="97"/>
      <c r="GL50" s="97" t="s">
        <v>548</v>
      </c>
    </row>
    <row r="51" spans="186:194" ht="20.100000000000001" customHeight="1" x14ac:dyDescent="0.25">
      <c r="GD51" s="100" t="e">
        <f t="shared" si="0"/>
        <v>#REF!</v>
      </c>
      <c r="GE51" s="97"/>
      <c r="GF51" s="98" t="e">
        <f t="shared" si="1"/>
        <v>#REF!</v>
      </c>
      <c r="GG51" s="97"/>
      <c r="GH51" s="99" t="e">
        <f>+GF51/#REF!</f>
        <v>#REF!</v>
      </c>
      <c r="GI51" s="97"/>
      <c r="GJ51" s="97" t="s">
        <v>540</v>
      </c>
      <c r="GK51" s="97"/>
      <c r="GL51" s="97" t="s">
        <v>542</v>
      </c>
    </row>
    <row r="52" spans="186:194" ht="20.100000000000001" customHeight="1" x14ac:dyDescent="0.25">
      <c r="GD52" s="100" t="e">
        <f t="shared" si="0"/>
        <v>#REF!</v>
      </c>
      <c r="GE52" s="97"/>
      <c r="GF52" s="98" t="e">
        <f t="shared" si="1"/>
        <v>#REF!</v>
      </c>
      <c r="GG52" s="97"/>
      <c r="GH52" s="99" t="e">
        <f>+GF52/#REF!</f>
        <v>#REF!</v>
      </c>
      <c r="GI52" s="97"/>
      <c r="GJ52" s="97" t="s">
        <v>540</v>
      </c>
      <c r="GK52" s="97"/>
      <c r="GL52" s="97" t="s">
        <v>543</v>
      </c>
    </row>
    <row r="53" spans="186:194" ht="20.100000000000001" customHeight="1" x14ac:dyDescent="0.25">
      <c r="GD53" s="100" t="e">
        <f t="shared" si="0"/>
        <v>#REF!</v>
      </c>
      <c r="GE53" s="97"/>
      <c r="GF53" s="98" t="e">
        <f t="shared" si="1"/>
        <v>#REF!</v>
      </c>
      <c r="GG53" s="97"/>
      <c r="GH53" s="99" t="e">
        <f>+GF53/#REF!</f>
        <v>#REF!</v>
      </c>
      <c r="GI53" s="97"/>
      <c r="GJ53" s="97" t="s">
        <v>540</v>
      </c>
      <c r="GK53" s="97"/>
      <c r="GL53" s="97" t="s">
        <v>544</v>
      </c>
    </row>
    <row r="54" spans="186:194" ht="20.100000000000001" customHeight="1" x14ac:dyDescent="0.25">
      <c r="GD54" s="100" t="e">
        <f t="shared" si="0"/>
        <v>#REF!</v>
      </c>
      <c r="GE54" s="97"/>
      <c r="GF54" s="98" t="e">
        <f t="shared" si="1"/>
        <v>#REF!</v>
      </c>
      <c r="GG54" s="97"/>
      <c r="GH54" s="99" t="e">
        <f>+GF54/#REF!</f>
        <v>#REF!</v>
      </c>
      <c r="GI54" s="97"/>
      <c r="GJ54" s="97" t="s">
        <v>540</v>
      </c>
      <c r="GK54" s="97"/>
      <c r="GL54" s="97" t="s">
        <v>545</v>
      </c>
    </row>
    <row r="55" spans="186:194" ht="20.100000000000001" customHeight="1" x14ac:dyDescent="0.25">
      <c r="GD55" s="100" t="e">
        <f t="shared" si="0"/>
        <v>#REF!</v>
      </c>
      <c r="GE55" s="97"/>
      <c r="GF55" s="98" t="e">
        <f t="shared" si="1"/>
        <v>#REF!</v>
      </c>
      <c r="GG55" s="97"/>
      <c r="GH55" s="99" t="e">
        <f>+GF55/#REF!</f>
        <v>#REF!</v>
      </c>
      <c r="GI55" s="97"/>
      <c r="GJ55" s="97" t="s">
        <v>540</v>
      </c>
      <c r="GK55" s="97"/>
      <c r="GL55" s="97" t="s">
        <v>546</v>
      </c>
    </row>
    <row r="56" spans="186:194" ht="20.100000000000001" customHeight="1" x14ac:dyDescent="0.25">
      <c r="GD56" s="100" t="e">
        <f t="shared" si="0"/>
        <v>#REF!</v>
      </c>
      <c r="GE56" s="97"/>
      <c r="GF56" s="98" t="e">
        <f t="shared" si="1"/>
        <v>#REF!</v>
      </c>
      <c r="GG56" s="97"/>
      <c r="GH56" s="99" t="e">
        <f>+GF56/#REF!</f>
        <v>#REF!</v>
      </c>
      <c r="GI56" s="97"/>
      <c r="GJ56" s="97" t="s">
        <v>540</v>
      </c>
      <c r="GK56" s="97"/>
      <c r="GL56" s="97" t="s">
        <v>547</v>
      </c>
    </row>
    <row r="57" spans="186:194" ht="20.100000000000001" customHeight="1" x14ac:dyDescent="0.25">
      <c r="GD57" s="100" t="e">
        <f t="shared" si="0"/>
        <v>#REF!</v>
      </c>
      <c r="GE57" s="97"/>
      <c r="GF57" s="98" t="e">
        <f t="shared" si="1"/>
        <v>#REF!</v>
      </c>
      <c r="GG57" s="97"/>
      <c r="GH57" s="99" t="e">
        <f>+GF57/#REF!</f>
        <v>#REF!</v>
      </c>
      <c r="GI57" s="97"/>
      <c r="GJ57" s="97" t="s">
        <v>540</v>
      </c>
      <c r="GK57" s="97"/>
      <c r="GL57" s="97" t="s">
        <v>548</v>
      </c>
    </row>
    <row r="58" spans="186:194" ht="20.100000000000001" customHeight="1" x14ac:dyDescent="0.25">
      <c r="GD58" s="100" t="e">
        <f t="shared" si="0"/>
        <v>#REF!</v>
      </c>
      <c r="GE58" s="97"/>
      <c r="GF58" s="98" t="e">
        <f t="shared" si="1"/>
        <v>#REF!</v>
      </c>
      <c r="GG58" s="97"/>
      <c r="GH58" s="99" t="e">
        <f>+GF58/#REF!</f>
        <v>#REF!</v>
      </c>
      <c r="GI58" s="97"/>
      <c r="GJ58" s="97" t="s">
        <v>540</v>
      </c>
      <c r="GK58" s="97"/>
      <c r="GL58" s="97" t="s">
        <v>542</v>
      </c>
    </row>
    <row r="59" spans="186:194" ht="20.100000000000001" customHeight="1" x14ac:dyDescent="0.25">
      <c r="GD59" s="100" t="e">
        <f t="shared" si="0"/>
        <v>#REF!</v>
      </c>
      <c r="GE59" s="97"/>
      <c r="GF59" s="98" t="e">
        <f t="shared" si="1"/>
        <v>#REF!</v>
      </c>
      <c r="GG59" s="97"/>
      <c r="GH59" s="99" t="e">
        <f>+GF59/#REF!</f>
        <v>#REF!</v>
      </c>
      <c r="GI59" s="97"/>
      <c r="GJ59" s="97" t="s">
        <v>540</v>
      </c>
      <c r="GK59" s="97"/>
      <c r="GL59" s="97" t="s">
        <v>543</v>
      </c>
    </row>
    <row r="60" spans="186:194" ht="20.100000000000001" customHeight="1" x14ac:dyDescent="0.25">
      <c r="GD60" s="100" t="e">
        <f t="shared" si="0"/>
        <v>#REF!</v>
      </c>
      <c r="GE60" s="97"/>
      <c r="GF60" s="98" t="e">
        <f t="shared" si="1"/>
        <v>#REF!</v>
      </c>
      <c r="GG60" s="97"/>
      <c r="GH60" s="99" t="e">
        <f>+GF60/#REF!</f>
        <v>#REF!</v>
      </c>
      <c r="GI60" s="97"/>
      <c r="GJ60" s="97" t="s">
        <v>540</v>
      </c>
      <c r="GK60" s="97"/>
      <c r="GL60" s="97" t="s">
        <v>544</v>
      </c>
    </row>
    <row r="61" spans="186:194" ht="20.100000000000001" customHeight="1" x14ac:dyDescent="0.25">
      <c r="GD61" s="100" t="e">
        <f t="shared" si="0"/>
        <v>#REF!</v>
      </c>
      <c r="GE61" s="97"/>
      <c r="GF61" s="98" t="e">
        <f t="shared" si="1"/>
        <v>#REF!</v>
      </c>
      <c r="GG61" s="97"/>
      <c r="GH61" s="99" t="e">
        <f>+GF61/#REF!</f>
        <v>#REF!</v>
      </c>
      <c r="GI61" s="97"/>
      <c r="GJ61" s="97" t="s">
        <v>540</v>
      </c>
      <c r="GK61" s="97"/>
      <c r="GL61" s="97" t="s">
        <v>545</v>
      </c>
    </row>
    <row r="62" spans="186:194" ht="20.100000000000001" customHeight="1" x14ac:dyDescent="0.25">
      <c r="GD62" s="100" t="e">
        <f t="shared" si="0"/>
        <v>#REF!</v>
      </c>
      <c r="GE62" s="97"/>
      <c r="GF62" s="98" t="e">
        <f t="shared" si="1"/>
        <v>#REF!</v>
      </c>
      <c r="GG62" s="97"/>
      <c r="GH62" s="99" t="e">
        <f>+GF62/#REF!</f>
        <v>#REF!</v>
      </c>
      <c r="GI62" s="97"/>
      <c r="GJ62" s="97" t="s">
        <v>540</v>
      </c>
      <c r="GK62" s="97"/>
      <c r="GL62" s="97" t="s">
        <v>546</v>
      </c>
    </row>
    <row r="63" spans="186:194" ht="20.100000000000001" customHeight="1" x14ac:dyDescent="0.25">
      <c r="GD63" s="100" t="e">
        <f t="shared" si="0"/>
        <v>#REF!</v>
      </c>
      <c r="GE63" s="97"/>
      <c r="GF63" s="98" t="e">
        <f t="shared" si="1"/>
        <v>#REF!</v>
      </c>
      <c r="GG63" s="97"/>
      <c r="GH63" s="99" t="e">
        <f>+GF63/#REF!</f>
        <v>#REF!</v>
      </c>
      <c r="GI63" s="97"/>
      <c r="GJ63" s="97" t="s">
        <v>540</v>
      </c>
      <c r="GK63" s="97"/>
      <c r="GL63" s="97" t="s">
        <v>547</v>
      </c>
    </row>
    <row r="64" spans="186:194" ht="20.100000000000001" customHeight="1" x14ac:dyDescent="0.25">
      <c r="GD64" s="100" t="e">
        <f t="shared" si="0"/>
        <v>#REF!</v>
      </c>
      <c r="GE64" s="97"/>
      <c r="GF64" s="98" t="e">
        <f t="shared" si="1"/>
        <v>#REF!</v>
      </c>
      <c r="GG64" s="97"/>
      <c r="GH64" s="99" t="e">
        <f>+GF64/#REF!</f>
        <v>#REF!</v>
      </c>
      <c r="GI64" s="97"/>
      <c r="GJ64" s="97" t="s">
        <v>540</v>
      </c>
      <c r="GK64" s="97"/>
      <c r="GL64" s="97" t="s">
        <v>548</v>
      </c>
    </row>
    <row r="65" spans="186:194" ht="20.100000000000001" customHeight="1" x14ac:dyDescent="0.25">
      <c r="GD65" s="100" t="e">
        <f t="shared" si="0"/>
        <v>#REF!</v>
      </c>
      <c r="GE65" s="97"/>
      <c r="GF65" s="98" t="e">
        <f t="shared" si="1"/>
        <v>#REF!</v>
      </c>
      <c r="GG65" s="97"/>
      <c r="GH65" s="99" t="e">
        <f>+GF65/#REF!</f>
        <v>#REF!</v>
      </c>
      <c r="GI65" s="97"/>
      <c r="GJ65" s="97" t="s">
        <v>540</v>
      </c>
      <c r="GK65" s="97"/>
      <c r="GL65" s="97" t="s">
        <v>542</v>
      </c>
    </row>
    <row r="66" spans="186:194" ht="20.100000000000001" customHeight="1" x14ac:dyDescent="0.25">
      <c r="GD66" s="100" t="e">
        <f t="shared" si="0"/>
        <v>#REF!</v>
      </c>
      <c r="GE66" s="97"/>
      <c r="GF66" s="98" t="e">
        <f t="shared" si="1"/>
        <v>#REF!</v>
      </c>
      <c r="GG66" s="97"/>
      <c r="GH66" s="99" t="e">
        <f>+GF66/#REF!</f>
        <v>#REF!</v>
      </c>
      <c r="GI66" s="97"/>
      <c r="GJ66" s="97" t="s">
        <v>540</v>
      </c>
      <c r="GK66" s="97"/>
      <c r="GL66" s="97" t="s">
        <v>543</v>
      </c>
    </row>
    <row r="67" spans="186:194" ht="20.100000000000001" customHeight="1" x14ac:dyDescent="0.25">
      <c r="GD67" s="100" t="e">
        <f t="shared" si="0"/>
        <v>#REF!</v>
      </c>
      <c r="GE67" s="97"/>
      <c r="GF67" s="98" t="e">
        <f t="shared" si="1"/>
        <v>#REF!</v>
      </c>
      <c r="GG67" s="97"/>
      <c r="GH67" s="99" t="e">
        <f>+GF67/#REF!</f>
        <v>#REF!</v>
      </c>
      <c r="GI67" s="97"/>
      <c r="GJ67" s="97" t="s">
        <v>540</v>
      </c>
      <c r="GK67" s="97"/>
      <c r="GL67" s="97" t="s">
        <v>544</v>
      </c>
    </row>
    <row r="68" spans="186:194" ht="20.100000000000001" customHeight="1" x14ac:dyDescent="0.25">
      <c r="GD68" s="100" t="e">
        <f t="shared" si="0"/>
        <v>#REF!</v>
      </c>
      <c r="GE68" s="97"/>
      <c r="GF68" s="98" t="e">
        <f t="shared" si="1"/>
        <v>#REF!</v>
      </c>
      <c r="GG68" s="97"/>
      <c r="GH68" s="99" t="e">
        <f>+GF68/#REF!</f>
        <v>#REF!</v>
      </c>
      <c r="GI68" s="97"/>
      <c r="GJ68" s="97" t="s">
        <v>540</v>
      </c>
      <c r="GK68" s="97"/>
      <c r="GL68" s="97" t="s">
        <v>545</v>
      </c>
    </row>
    <row r="69" spans="186:194" ht="20.100000000000001" customHeight="1" x14ac:dyDescent="0.25">
      <c r="GD69" s="100" t="e">
        <f t="shared" si="0"/>
        <v>#REF!</v>
      </c>
      <c r="GE69" s="97"/>
      <c r="GF69" s="98" t="e">
        <f t="shared" si="1"/>
        <v>#REF!</v>
      </c>
      <c r="GG69" s="97"/>
      <c r="GH69" s="99" t="e">
        <f>+GF69/#REF!</f>
        <v>#REF!</v>
      </c>
      <c r="GI69" s="97"/>
      <c r="GJ69" s="97" t="s">
        <v>540</v>
      </c>
      <c r="GK69" s="97"/>
      <c r="GL69" s="97" t="s">
        <v>546</v>
      </c>
    </row>
    <row r="70" spans="186:194" ht="20.100000000000001" customHeight="1" x14ac:dyDescent="0.25">
      <c r="GD70" s="100" t="e">
        <f t="shared" si="0"/>
        <v>#REF!</v>
      </c>
      <c r="GE70" s="97"/>
      <c r="GF70" s="98" t="e">
        <f t="shared" si="1"/>
        <v>#REF!</v>
      </c>
      <c r="GG70" s="97"/>
      <c r="GH70" s="99" t="e">
        <f>+GF70/#REF!</f>
        <v>#REF!</v>
      </c>
      <c r="GI70" s="97"/>
      <c r="GJ70" s="97" t="s">
        <v>540</v>
      </c>
      <c r="GK70" s="97"/>
      <c r="GL70" s="97" t="s">
        <v>547</v>
      </c>
    </row>
    <row r="71" spans="186:194" ht="20.100000000000001" customHeight="1" x14ac:dyDescent="0.25">
      <c r="GD71" s="100" t="e">
        <f t="shared" si="0"/>
        <v>#REF!</v>
      </c>
      <c r="GE71" s="97"/>
      <c r="GF71" s="98" t="e">
        <f t="shared" si="1"/>
        <v>#REF!</v>
      </c>
      <c r="GG71" s="97"/>
      <c r="GH71" s="99" t="e">
        <f>+GF71/#REF!</f>
        <v>#REF!</v>
      </c>
      <c r="GI71" s="97"/>
      <c r="GJ71" s="97" t="s">
        <v>540</v>
      </c>
      <c r="GK71" s="97"/>
      <c r="GL71" s="97" t="s">
        <v>548</v>
      </c>
    </row>
    <row r="72" spans="186:194" ht="20.100000000000001" customHeight="1" x14ac:dyDescent="0.25">
      <c r="GD72" s="100" t="e">
        <f t="shared" si="0"/>
        <v>#REF!</v>
      </c>
      <c r="GE72" s="97"/>
      <c r="GF72" s="98" t="e">
        <f t="shared" si="1"/>
        <v>#REF!</v>
      </c>
      <c r="GG72" s="97"/>
      <c r="GH72" s="99" t="e">
        <f>+GF72/#REF!</f>
        <v>#REF!</v>
      </c>
      <c r="GI72" s="97"/>
      <c r="GJ72" s="97" t="s">
        <v>540</v>
      </c>
      <c r="GK72" s="97"/>
      <c r="GL72" s="97" t="s">
        <v>542</v>
      </c>
    </row>
    <row r="73" spans="186:194" ht="20.100000000000001" customHeight="1" x14ac:dyDescent="0.25">
      <c r="GD73" s="100" t="e">
        <f t="shared" si="0"/>
        <v>#REF!</v>
      </c>
      <c r="GE73" s="97"/>
      <c r="GF73" s="98" t="e">
        <f t="shared" si="1"/>
        <v>#REF!</v>
      </c>
      <c r="GG73" s="97"/>
      <c r="GH73" s="99" t="e">
        <f>+GF73/#REF!</f>
        <v>#REF!</v>
      </c>
      <c r="GI73" s="97"/>
      <c r="GJ73" s="97" t="s">
        <v>540</v>
      </c>
      <c r="GK73" s="97"/>
      <c r="GL73" s="97" t="s">
        <v>543</v>
      </c>
    </row>
    <row r="74" spans="186:194" ht="20.100000000000001" customHeight="1" x14ac:dyDescent="0.25">
      <c r="GD74" s="100" t="e">
        <f t="shared" si="0"/>
        <v>#REF!</v>
      </c>
      <c r="GE74" s="97"/>
      <c r="GF74" s="98" t="e">
        <f t="shared" si="1"/>
        <v>#REF!</v>
      </c>
      <c r="GG74" s="97"/>
      <c r="GH74" s="99" t="e">
        <f>+GF74/#REF!</f>
        <v>#REF!</v>
      </c>
      <c r="GI74" s="97"/>
      <c r="GJ74" s="97" t="s">
        <v>540</v>
      </c>
      <c r="GK74" s="97"/>
      <c r="GL74" s="97" t="s">
        <v>544</v>
      </c>
    </row>
    <row r="75" spans="186:194" ht="20.100000000000001" customHeight="1" x14ac:dyDescent="0.25">
      <c r="GD75" s="100" t="e">
        <f t="shared" si="0"/>
        <v>#REF!</v>
      </c>
      <c r="GE75" s="97"/>
      <c r="GF75" s="98" t="e">
        <f t="shared" si="1"/>
        <v>#REF!</v>
      </c>
      <c r="GG75" s="97"/>
      <c r="GH75" s="99" t="e">
        <f>+GF75/#REF!</f>
        <v>#REF!</v>
      </c>
      <c r="GI75" s="97"/>
      <c r="GJ75" s="97" t="s">
        <v>540</v>
      </c>
      <c r="GK75" s="97"/>
      <c r="GL75" s="97" t="s">
        <v>545</v>
      </c>
    </row>
    <row r="76" spans="186:194" ht="20.100000000000001" customHeight="1" x14ac:dyDescent="0.25">
      <c r="GD76" s="100" t="e">
        <f t="shared" si="0"/>
        <v>#REF!</v>
      </c>
      <c r="GE76" s="97"/>
      <c r="GF76" s="98" t="e">
        <f t="shared" si="1"/>
        <v>#REF!</v>
      </c>
      <c r="GG76" s="97"/>
      <c r="GH76" s="99" t="e">
        <f>+GF76/#REF!</f>
        <v>#REF!</v>
      </c>
      <c r="GI76" s="97"/>
      <c r="GJ76" s="97" t="s">
        <v>540</v>
      </c>
      <c r="GK76" s="97"/>
      <c r="GL76" s="97" t="s">
        <v>546</v>
      </c>
    </row>
    <row r="77" spans="186:194" ht="20.100000000000001" customHeight="1" x14ac:dyDescent="0.25">
      <c r="GD77" s="100" t="e">
        <f t="shared" si="0"/>
        <v>#REF!</v>
      </c>
      <c r="GE77" s="97"/>
      <c r="GF77" s="98" t="e">
        <f t="shared" si="1"/>
        <v>#REF!</v>
      </c>
      <c r="GG77" s="97"/>
      <c r="GH77" s="99" t="e">
        <f>+GF77/#REF!</f>
        <v>#REF!</v>
      </c>
      <c r="GI77" s="97"/>
      <c r="GJ77" s="97" t="s">
        <v>540</v>
      </c>
      <c r="GK77" s="97"/>
      <c r="GL77" s="97" t="s">
        <v>547</v>
      </c>
    </row>
    <row r="78" spans="186:194" ht="20.100000000000001" customHeight="1" x14ac:dyDescent="0.25">
      <c r="GD78" s="100" t="e">
        <f t="shared" si="0"/>
        <v>#REF!</v>
      </c>
      <c r="GE78" s="97"/>
      <c r="GF78" s="98" t="e">
        <f t="shared" si="1"/>
        <v>#REF!</v>
      </c>
      <c r="GG78" s="97"/>
      <c r="GH78" s="99" t="e">
        <f>+GF78/#REF!</f>
        <v>#REF!</v>
      </c>
      <c r="GI78" s="97"/>
      <c r="GJ78" s="97" t="s">
        <v>540</v>
      </c>
      <c r="GK78" s="97"/>
      <c r="GL78" s="97" t="s">
        <v>548</v>
      </c>
    </row>
    <row r="79" spans="186:194" ht="20.100000000000001" customHeight="1" x14ac:dyDescent="0.25">
      <c r="GD79" s="100" t="e">
        <f t="shared" si="0"/>
        <v>#REF!</v>
      </c>
      <c r="GE79" s="97"/>
      <c r="GF79" s="98" t="e">
        <f t="shared" si="1"/>
        <v>#REF!</v>
      </c>
      <c r="GG79" s="97"/>
      <c r="GH79" s="99" t="e">
        <f>+GF79/#REF!</f>
        <v>#REF!</v>
      </c>
      <c r="GI79" s="97"/>
      <c r="GJ79" s="97" t="s">
        <v>540</v>
      </c>
      <c r="GK79" s="97"/>
      <c r="GL79" s="97" t="s">
        <v>542</v>
      </c>
    </row>
    <row r="80" spans="186:194" ht="20.100000000000001" customHeight="1" x14ac:dyDescent="0.25">
      <c r="GD80" s="100" t="e">
        <f t="shared" si="0"/>
        <v>#REF!</v>
      </c>
      <c r="GE80" s="97"/>
      <c r="GF80" s="98" t="e">
        <f t="shared" si="1"/>
        <v>#REF!</v>
      </c>
      <c r="GG80" s="97"/>
      <c r="GH80" s="99" t="e">
        <f>+GF80/#REF!</f>
        <v>#REF!</v>
      </c>
      <c r="GI80" s="97"/>
      <c r="GJ80" s="97" t="s">
        <v>540</v>
      </c>
      <c r="GK80" s="97"/>
      <c r="GL80" s="97" t="s">
        <v>543</v>
      </c>
    </row>
    <row r="81" spans="186:194" ht="20.100000000000001" customHeight="1" x14ac:dyDescent="0.25">
      <c r="GD81" s="100" t="e">
        <f t="shared" si="0"/>
        <v>#REF!</v>
      </c>
      <c r="GE81" s="97"/>
      <c r="GF81" s="98" t="e">
        <f t="shared" si="1"/>
        <v>#REF!</v>
      </c>
      <c r="GG81" s="97"/>
      <c r="GH81" s="99" t="e">
        <f>+GF81/#REF!</f>
        <v>#REF!</v>
      </c>
      <c r="GI81" s="97"/>
      <c r="GJ81" s="97" t="s">
        <v>540</v>
      </c>
      <c r="GK81" s="97"/>
      <c r="GL81" s="97" t="s">
        <v>544</v>
      </c>
    </row>
    <row r="82" spans="186:194" ht="20.100000000000001" customHeight="1" x14ac:dyDescent="0.25">
      <c r="GD82" s="100" t="e">
        <f t="shared" si="0"/>
        <v>#REF!</v>
      </c>
      <c r="GE82" s="97"/>
      <c r="GF82" s="98" t="e">
        <f t="shared" si="1"/>
        <v>#REF!</v>
      </c>
      <c r="GG82" s="97"/>
      <c r="GH82" s="99" t="e">
        <f>+GF82/#REF!</f>
        <v>#REF!</v>
      </c>
      <c r="GI82" s="97"/>
      <c r="GJ82" s="97" t="s">
        <v>540</v>
      </c>
      <c r="GK82" s="97"/>
      <c r="GL82" s="97" t="s">
        <v>545</v>
      </c>
    </row>
    <row r="83" spans="186:194" ht="20.100000000000001" customHeight="1" x14ac:dyDescent="0.25">
      <c r="GD83" s="100" t="e">
        <f t="shared" ref="GD83:GD146" si="2">+GD82+1</f>
        <v>#REF!</v>
      </c>
      <c r="GE83" s="97"/>
      <c r="GF83" s="98" t="e">
        <f t="shared" ref="GF83:GF146" si="3">+GF82+1</f>
        <v>#REF!</v>
      </c>
      <c r="GG83" s="97"/>
      <c r="GH83" s="99" t="e">
        <f>+GF83/#REF!</f>
        <v>#REF!</v>
      </c>
      <c r="GI83" s="97"/>
      <c r="GJ83" s="97" t="s">
        <v>540</v>
      </c>
      <c r="GK83" s="97"/>
      <c r="GL83" s="97" t="s">
        <v>546</v>
      </c>
    </row>
    <row r="84" spans="186:194" ht="20.100000000000001" customHeight="1" x14ac:dyDescent="0.25">
      <c r="GD84" s="100" t="e">
        <f t="shared" si="2"/>
        <v>#REF!</v>
      </c>
      <c r="GE84" s="97"/>
      <c r="GF84" s="98" t="e">
        <f t="shared" si="3"/>
        <v>#REF!</v>
      </c>
      <c r="GG84" s="97"/>
      <c r="GH84" s="99" t="e">
        <f>+GF84/#REF!</f>
        <v>#REF!</v>
      </c>
      <c r="GI84" s="97"/>
      <c r="GJ84" s="97" t="s">
        <v>540</v>
      </c>
      <c r="GK84" s="97"/>
      <c r="GL84" s="97" t="s">
        <v>547</v>
      </c>
    </row>
    <row r="85" spans="186:194" ht="20.100000000000001" customHeight="1" x14ac:dyDescent="0.25">
      <c r="GD85" s="100" t="e">
        <f t="shared" si="2"/>
        <v>#REF!</v>
      </c>
      <c r="GE85" s="97"/>
      <c r="GF85" s="98" t="e">
        <f t="shared" si="3"/>
        <v>#REF!</v>
      </c>
      <c r="GG85" s="97"/>
      <c r="GH85" s="99" t="e">
        <f>+GF85/#REF!</f>
        <v>#REF!</v>
      </c>
      <c r="GI85" s="97"/>
      <c r="GJ85" s="97" t="s">
        <v>540</v>
      </c>
      <c r="GK85" s="97"/>
      <c r="GL85" s="97" t="s">
        <v>548</v>
      </c>
    </row>
    <row r="86" spans="186:194" ht="20.100000000000001" customHeight="1" x14ac:dyDescent="0.25">
      <c r="GD86" s="100" t="e">
        <f t="shared" si="2"/>
        <v>#REF!</v>
      </c>
      <c r="GE86" s="97"/>
      <c r="GF86" s="98" t="e">
        <f t="shared" si="3"/>
        <v>#REF!</v>
      </c>
      <c r="GG86" s="97"/>
      <c r="GH86" s="99" t="e">
        <f>+GF86/#REF!</f>
        <v>#REF!</v>
      </c>
      <c r="GI86" s="97"/>
      <c r="GJ86" s="97" t="s">
        <v>540</v>
      </c>
      <c r="GK86" s="97"/>
      <c r="GL86" s="97" t="s">
        <v>542</v>
      </c>
    </row>
    <row r="87" spans="186:194" ht="20.100000000000001" customHeight="1" x14ac:dyDescent="0.25">
      <c r="GD87" s="100" t="e">
        <f t="shared" si="2"/>
        <v>#REF!</v>
      </c>
      <c r="GE87" s="97"/>
      <c r="GF87" s="98" t="e">
        <f t="shared" si="3"/>
        <v>#REF!</v>
      </c>
      <c r="GG87" s="97"/>
      <c r="GH87" s="99" t="e">
        <f>+GF87/#REF!</f>
        <v>#REF!</v>
      </c>
      <c r="GI87" s="97"/>
      <c r="GJ87" s="97" t="s">
        <v>540</v>
      </c>
      <c r="GK87" s="97"/>
      <c r="GL87" s="97" t="s">
        <v>543</v>
      </c>
    </row>
    <row r="88" spans="186:194" ht="20.100000000000001" customHeight="1" x14ac:dyDescent="0.25">
      <c r="GD88" s="100" t="e">
        <f t="shared" si="2"/>
        <v>#REF!</v>
      </c>
      <c r="GE88" s="97"/>
      <c r="GF88" s="98" t="e">
        <f t="shared" si="3"/>
        <v>#REF!</v>
      </c>
      <c r="GG88" s="97"/>
      <c r="GH88" s="99" t="e">
        <f>+GF88/#REF!</f>
        <v>#REF!</v>
      </c>
      <c r="GI88" s="97"/>
      <c r="GJ88" s="97" t="s">
        <v>540</v>
      </c>
      <c r="GK88" s="97"/>
      <c r="GL88" s="97" t="s">
        <v>544</v>
      </c>
    </row>
    <row r="89" spans="186:194" ht="20.100000000000001" customHeight="1" x14ac:dyDescent="0.25">
      <c r="GD89" s="100" t="e">
        <f t="shared" si="2"/>
        <v>#REF!</v>
      </c>
      <c r="GE89" s="97"/>
      <c r="GF89" s="98" t="e">
        <f t="shared" si="3"/>
        <v>#REF!</v>
      </c>
      <c r="GG89" s="97"/>
      <c r="GH89" s="99" t="e">
        <f>+GF89/#REF!</f>
        <v>#REF!</v>
      </c>
      <c r="GI89" s="97"/>
      <c r="GJ89" s="97" t="s">
        <v>540</v>
      </c>
      <c r="GK89" s="97"/>
      <c r="GL89" s="97" t="s">
        <v>545</v>
      </c>
    </row>
    <row r="90" spans="186:194" ht="20.100000000000001" customHeight="1" x14ac:dyDescent="0.25">
      <c r="GD90" s="100" t="e">
        <f t="shared" si="2"/>
        <v>#REF!</v>
      </c>
      <c r="GE90" s="97"/>
      <c r="GF90" s="98" t="e">
        <f t="shared" si="3"/>
        <v>#REF!</v>
      </c>
      <c r="GG90" s="97"/>
      <c r="GH90" s="99" t="e">
        <f>+GF90/#REF!</f>
        <v>#REF!</v>
      </c>
      <c r="GI90" s="97"/>
      <c r="GJ90" s="97" t="s">
        <v>540</v>
      </c>
      <c r="GK90" s="97"/>
      <c r="GL90" s="97" t="s">
        <v>546</v>
      </c>
    </row>
    <row r="91" spans="186:194" ht="20.100000000000001" customHeight="1" x14ac:dyDescent="0.25">
      <c r="GD91" s="100" t="e">
        <f t="shared" si="2"/>
        <v>#REF!</v>
      </c>
      <c r="GE91" s="97"/>
      <c r="GF91" s="98" t="e">
        <f t="shared" si="3"/>
        <v>#REF!</v>
      </c>
      <c r="GG91" s="97"/>
      <c r="GH91" s="99" t="e">
        <f>+GF91/#REF!</f>
        <v>#REF!</v>
      </c>
      <c r="GI91" s="97"/>
      <c r="GJ91" s="97" t="s">
        <v>540</v>
      </c>
      <c r="GK91" s="97"/>
      <c r="GL91" s="97" t="s">
        <v>547</v>
      </c>
    </row>
    <row r="92" spans="186:194" ht="20.100000000000001" customHeight="1" x14ac:dyDescent="0.25">
      <c r="GD92" s="100" t="e">
        <f t="shared" si="2"/>
        <v>#REF!</v>
      </c>
      <c r="GE92" s="97"/>
      <c r="GF92" s="98" t="e">
        <f t="shared" si="3"/>
        <v>#REF!</v>
      </c>
      <c r="GG92" s="97"/>
      <c r="GH92" s="99" t="e">
        <f>+GF92/#REF!</f>
        <v>#REF!</v>
      </c>
      <c r="GI92" s="97"/>
      <c r="GJ92" s="97" t="s">
        <v>540</v>
      </c>
      <c r="GK92" s="97"/>
      <c r="GL92" s="97" t="s">
        <v>548</v>
      </c>
    </row>
    <row r="93" spans="186:194" ht="20.100000000000001" customHeight="1" x14ac:dyDescent="0.25">
      <c r="GD93" s="100" t="e">
        <f t="shared" si="2"/>
        <v>#REF!</v>
      </c>
      <c r="GE93" s="97"/>
      <c r="GF93" s="98" t="e">
        <f t="shared" si="3"/>
        <v>#REF!</v>
      </c>
      <c r="GG93" s="97"/>
      <c r="GH93" s="99" t="e">
        <f>+GF93/#REF!</f>
        <v>#REF!</v>
      </c>
      <c r="GI93" s="97"/>
      <c r="GJ93" s="97" t="s">
        <v>540</v>
      </c>
      <c r="GK93" s="97"/>
      <c r="GL93" s="97" t="s">
        <v>542</v>
      </c>
    </row>
    <row r="94" spans="186:194" ht="20.100000000000001" customHeight="1" x14ac:dyDescent="0.25">
      <c r="GD94" s="100" t="e">
        <f t="shared" si="2"/>
        <v>#REF!</v>
      </c>
      <c r="GE94" s="97"/>
      <c r="GF94" s="98" t="e">
        <f t="shared" si="3"/>
        <v>#REF!</v>
      </c>
      <c r="GG94" s="97"/>
      <c r="GH94" s="99" t="e">
        <f>+GF94/#REF!</f>
        <v>#REF!</v>
      </c>
      <c r="GI94" s="97"/>
      <c r="GJ94" s="97" t="s">
        <v>540</v>
      </c>
      <c r="GK94" s="97"/>
      <c r="GL94" s="97" t="s">
        <v>543</v>
      </c>
    </row>
    <row r="95" spans="186:194" ht="20.100000000000001" customHeight="1" x14ac:dyDescent="0.25">
      <c r="GD95" s="100" t="e">
        <f t="shared" si="2"/>
        <v>#REF!</v>
      </c>
      <c r="GE95" s="97"/>
      <c r="GF95" s="98" t="e">
        <f t="shared" si="3"/>
        <v>#REF!</v>
      </c>
      <c r="GG95" s="97"/>
      <c r="GH95" s="99" t="e">
        <f>+GF95/#REF!</f>
        <v>#REF!</v>
      </c>
      <c r="GI95" s="97"/>
      <c r="GJ95" s="97" t="s">
        <v>540</v>
      </c>
      <c r="GK95" s="97"/>
      <c r="GL95" s="97" t="s">
        <v>544</v>
      </c>
    </row>
    <row r="96" spans="186:194" ht="20.100000000000001" customHeight="1" x14ac:dyDescent="0.25">
      <c r="GD96" s="100" t="e">
        <f t="shared" si="2"/>
        <v>#REF!</v>
      </c>
      <c r="GE96" s="97"/>
      <c r="GF96" s="98" t="e">
        <f t="shared" si="3"/>
        <v>#REF!</v>
      </c>
      <c r="GG96" s="97"/>
      <c r="GH96" s="99" t="e">
        <f>+GF96/#REF!</f>
        <v>#REF!</v>
      </c>
      <c r="GI96" s="97"/>
      <c r="GJ96" s="97" t="s">
        <v>540</v>
      </c>
      <c r="GK96" s="97"/>
      <c r="GL96" s="97" t="s">
        <v>545</v>
      </c>
    </row>
    <row r="97" spans="186:194" ht="20.100000000000001" customHeight="1" x14ac:dyDescent="0.25">
      <c r="GD97" s="100" t="e">
        <f t="shared" si="2"/>
        <v>#REF!</v>
      </c>
      <c r="GE97" s="97"/>
      <c r="GF97" s="98" t="e">
        <f t="shared" si="3"/>
        <v>#REF!</v>
      </c>
      <c r="GG97" s="97"/>
      <c r="GH97" s="99" t="e">
        <f>+GF97/#REF!</f>
        <v>#REF!</v>
      </c>
      <c r="GI97" s="97"/>
      <c r="GJ97" s="97" t="s">
        <v>540</v>
      </c>
      <c r="GK97" s="97"/>
      <c r="GL97" s="97" t="s">
        <v>546</v>
      </c>
    </row>
    <row r="98" spans="186:194" ht="20.100000000000001" customHeight="1" x14ac:dyDescent="0.25">
      <c r="GD98" s="100" t="e">
        <f t="shared" si="2"/>
        <v>#REF!</v>
      </c>
      <c r="GE98" s="97"/>
      <c r="GF98" s="98" t="e">
        <f t="shared" si="3"/>
        <v>#REF!</v>
      </c>
      <c r="GG98" s="97"/>
      <c r="GH98" s="99" t="e">
        <f>+GF98/#REF!</f>
        <v>#REF!</v>
      </c>
      <c r="GI98" s="97"/>
      <c r="GJ98" s="97" t="s">
        <v>540</v>
      </c>
      <c r="GK98" s="97"/>
      <c r="GL98" s="97" t="s">
        <v>547</v>
      </c>
    </row>
    <row r="99" spans="186:194" ht="20.100000000000001" customHeight="1" x14ac:dyDescent="0.25">
      <c r="GD99" s="100" t="e">
        <f t="shared" si="2"/>
        <v>#REF!</v>
      </c>
      <c r="GE99" s="97"/>
      <c r="GF99" s="98" t="e">
        <f t="shared" si="3"/>
        <v>#REF!</v>
      </c>
      <c r="GG99" s="97"/>
      <c r="GH99" s="99" t="e">
        <f>+GF99/#REF!</f>
        <v>#REF!</v>
      </c>
      <c r="GI99" s="97"/>
      <c r="GJ99" s="97" t="s">
        <v>540</v>
      </c>
      <c r="GK99" s="97"/>
      <c r="GL99" s="97" t="s">
        <v>548</v>
      </c>
    </row>
    <row r="100" spans="186:194" ht="20.100000000000001" customHeight="1" x14ac:dyDescent="0.25">
      <c r="GD100" s="100" t="e">
        <f t="shared" si="2"/>
        <v>#REF!</v>
      </c>
      <c r="GE100" s="97"/>
      <c r="GF100" s="98" t="e">
        <f t="shared" si="3"/>
        <v>#REF!</v>
      </c>
      <c r="GG100" s="97"/>
      <c r="GH100" s="99" t="e">
        <f>+GF100/#REF!</f>
        <v>#REF!</v>
      </c>
      <c r="GI100" s="97"/>
      <c r="GJ100" s="97" t="s">
        <v>540</v>
      </c>
      <c r="GK100" s="97"/>
      <c r="GL100" s="97" t="s">
        <v>542</v>
      </c>
    </row>
    <row r="101" spans="186:194" ht="20.100000000000001" customHeight="1" x14ac:dyDescent="0.25">
      <c r="GD101" s="100" t="e">
        <f t="shared" si="2"/>
        <v>#REF!</v>
      </c>
      <c r="GE101" s="97"/>
      <c r="GF101" s="98" t="e">
        <f t="shared" si="3"/>
        <v>#REF!</v>
      </c>
      <c r="GG101" s="97"/>
      <c r="GH101" s="99" t="e">
        <f>+GF101/#REF!</f>
        <v>#REF!</v>
      </c>
      <c r="GI101" s="97"/>
      <c r="GJ101" s="97" t="s">
        <v>540</v>
      </c>
      <c r="GK101" s="97"/>
      <c r="GL101" s="97" t="s">
        <v>543</v>
      </c>
    </row>
    <row r="102" spans="186:194" ht="20.100000000000001" customHeight="1" x14ac:dyDescent="0.25">
      <c r="GD102" s="100" t="e">
        <f t="shared" si="2"/>
        <v>#REF!</v>
      </c>
      <c r="GE102" s="97"/>
      <c r="GF102" s="98" t="e">
        <f t="shared" si="3"/>
        <v>#REF!</v>
      </c>
      <c r="GG102" s="97"/>
      <c r="GH102" s="99" t="e">
        <f>+GF102/#REF!</f>
        <v>#REF!</v>
      </c>
      <c r="GI102" s="97"/>
      <c r="GJ102" s="97" t="s">
        <v>540</v>
      </c>
      <c r="GK102" s="97"/>
      <c r="GL102" s="97" t="s">
        <v>544</v>
      </c>
    </row>
    <row r="103" spans="186:194" ht="20.100000000000001" customHeight="1" x14ac:dyDescent="0.25">
      <c r="GD103" s="100" t="e">
        <f t="shared" si="2"/>
        <v>#REF!</v>
      </c>
      <c r="GE103" s="97"/>
      <c r="GF103" s="98" t="e">
        <f t="shared" si="3"/>
        <v>#REF!</v>
      </c>
      <c r="GG103" s="97"/>
      <c r="GH103" s="99" t="e">
        <f>+GF103/#REF!</f>
        <v>#REF!</v>
      </c>
      <c r="GI103" s="97"/>
      <c r="GJ103" s="97" t="s">
        <v>540</v>
      </c>
      <c r="GK103" s="97"/>
      <c r="GL103" s="97" t="s">
        <v>545</v>
      </c>
    </row>
    <row r="104" spans="186:194" ht="20.100000000000001" customHeight="1" x14ac:dyDescent="0.25">
      <c r="GD104" s="100" t="e">
        <f t="shared" si="2"/>
        <v>#REF!</v>
      </c>
      <c r="GE104" s="97"/>
      <c r="GF104" s="98" t="e">
        <f t="shared" si="3"/>
        <v>#REF!</v>
      </c>
      <c r="GG104" s="97"/>
      <c r="GH104" s="99" t="e">
        <f>+GF104/#REF!</f>
        <v>#REF!</v>
      </c>
      <c r="GI104" s="97"/>
      <c r="GJ104" s="97" t="s">
        <v>540</v>
      </c>
      <c r="GK104" s="97"/>
      <c r="GL104" s="97" t="s">
        <v>546</v>
      </c>
    </row>
    <row r="105" spans="186:194" ht="20.100000000000001" customHeight="1" x14ac:dyDescent="0.25">
      <c r="GD105" s="100" t="e">
        <f t="shared" si="2"/>
        <v>#REF!</v>
      </c>
      <c r="GE105" s="97"/>
      <c r="GF105" s="98" t="e">
        <f t="shared" si="3"/>
        <v>#REF!</v>
      </c>
      <c r="GG105" s="97"/>
      <c r="GH105" s="99" t="e">
        <f>+GF105/#REF!</f>
        <v>#REF!</v>
      </c>
      <c r="GI105" s="97"/>
      <c r="GJ105" s="97" t="s">
        <v>540</v>
      </c>
      <c r="GK105" s="97"/>
      <c r="GL105" s="97" t="s">
        <v>547</v>
      </c>
    </row>
    <row r="106" spans="186:194" ht="20.100000000000001" customHeight="1" x14ac:dyDescent="0.25">
      <c r="GD106" s="100" t="e">
        <f t="shared" si="2"/>
        <v>#REF!</v>
      </c>
      <c r="GE106" s="97"/>
      <c r="GF106" s="98" t="e">
        <f t="shared" si="3"/>
        <v>#REF!</v>
      </c>
      <c r="GG106" s="97"/>
      <c r="GH106" s="99" t="e">
        <f>+GF106/#REF!</f>
        <v>#REF!</v>
      </c>
      <c r="GI106" s="97"/>
      <c r="GJ106" s="97" t="s">
        <v>540</v>
      </c>
      <c r="GK106" s="97"/>
      <c r="GL106" s="97" t="s">
        <v>548</v>
      </c>
    </row>
    <row r="107" spans="186:194" ht="20.100000000000001" customHeight="1" x14ac:dyDescent="0.25">
      <c r="GD107" s="100" t="e">
        <f t="shared" si="2"/>
        <v>#REF!</v>
      </c>
      <c r="GE107" s="97"/>
      <c r="GF107" s="98" t="e">
        <f t="shared" si="3"/>
        <v>#REF!</v>
      </c>
      <c r="GG107" s="97"/>
      <c r="GH107" s="99" t="e">
        <f>+GF107/#REF!</f>
        <v>#REF!</v>
      </c>
      <c r="GI107" s="97"/>
      <c r="GJ107" s="97" t="s">
        <v>540</v>
      </c>
      <c r="GK107" s="97"/>
      <c r="GL107" s="97" t="s">
        <v>542</v>
      </c>
    </row>
    <row r="108" spans="186:194" ht="20.100000000000001" customHeight="1" x14ac:dyDescent="0.25">
      <c r="GD108" s="100" t="e">
        <f t="shared" si="2"/>
        <v>#REF!</v>
      </c>
      <c r="GE108" s="97"/>
      <c r="GF108" s="98" t="e">
        <f t="shared" si="3"/>
        <v>#REF!</v>
      </c>
      <c r="GG108" s="97"/>
      <c r="GH108" s="99" t="e">
        <f>+GF108/#REF!</f>
        <v>#REF!</v>
      </c>
      <c r="GI108" s="97"/>
      <c r="GJ108" s="97" t="s">
        <v>540</v>
      </c>
      <c r="GK108" s="97"/>
      <c r="GL108" s="97" t="s">
        <v>543</v>
      </c>
    </row>
    <row r="109" spans="186:194" ht="20.100000000000001" customHeight="1" x14ac:dyDescent="0.25">
      <c r="GD109" s="100" t="e">
        <f t="shared" si="2"/>
        <v>#REF!</v>
      </c>
      <c r="GE109" s="97"/>
      <c r="GF109" s="98" t="e">
        <f t="shared" si="3"/>
        <v>#REF!</v>
      </c>
      <c r="GG109" s="97"/>
      <c r="GH109" s="99" t="e">
        <f>+GF109/#REF!</f>
        <v>#REF!</v>
      </c>
      <c r="GI109" s="97"/>
      <c r="GJ109" s="97" t="s">
        <v>540</v>
      </c>
      <c r="GK109" s="97"/>
      <c r="GL109" s="97" t="s">
        <v>544</v>
      </c>
    </row>
    <row r="110" spans="186:194" ht="20.100000000000001" customHeight="1" x14ac:dyDescent="0.25">
      <c r="GD110" s="100" t="e">
        <f t="shared" si="2"/>
        <v>#REF!</v>
      </c>
      <c r="GE110" s="97"/>
      <c r="GF110" s="98" t="e">
        <f t="shared" si="3"/>
        <v>#REF!</v>
      </c>
      <c r="GG110" s="97"/>
      <c r="GH110" s="99" t="e">
        <f>+GF110/#REF!</f>
        <v>#REF!</v>
      </c>
      <c r="GI110" s="97"/>
      <c r="GJ110" s="97" t="s">
        <v>540</v>
      </c>
      <c r="GK110" s="97"/>
      <c r="GL110" s="97" t="s">
        <v>545</v>
      </c>
    </row>
    <row r="111" spans="186:194" ht="20.100000000000001" customHeight="1" x14ac:dyDescent="0.25">
      <c r="GD111" s="100" t="e">
        <f t="shared" si="2"/>
        <v>#REF!</v>
      </c>
      <c r="GE111" s="97"/>
      <c r="GF111" s="98" t="e">
        <f t="shared" si="3"/>
        <v>#REF!</v>
      </c>
      <c r="GG111" s="97"/>
      <c r="GH111" s="99" t="e">
        <f>+GF111/#REF!</f>
        <v>#REF!</v>
      </c>
      <c r="GI111" s="97"/>
      <c r="GJ111" s="97" t="s">
        <v>540</v>
      </c>
      <c r="GK111" s="97"/>
      <c r="GL111" s="97" t="s">
        <v>546</v>
      </c>
    </row>
    <row r="112" spans="186:194" ht="20.100000000000001" customHeight="1" x14ac:dyDescent="0.25">
      <c r="GD112" s="100" t="e">
        <f t="shared" si="2"/>
        <v>#REF!</v>
      </c>
      <c r="GE112" s="97"/>
      <c r="GF112" s="98" t="e">
        <f t="shared" si="3"/>
        <v>#REF!</v>
      </c>
      <c r="GG112" s="97"/>
      <c r="GH112" s="99" t="e">
        <f>+GF112/#REF!</f>
        <v>#REF!</v>
      </c>
      <c r="GI112" s="97"/>
      <c r="GJ112" s="97" t="s">
        <v>540</v>
      </c>
      <c r="GK112" s="97"/>
      <c r="GL112" s="97" t="s">
        <v>547</v>
      </c>
    </row>
    <row r="113" spans="186:194" ht="20.100000000000001" customHeight="1" x14ac:dyDescent="0.25">
      <c r="GD113" s="100" t="e">
        <f t="shared" si="2"/>
        <v>#REF!</v>
      </c>
      <c r="GE113" s="97"/>
      <c r="GF113" s="98" t="e">
        <f t="shared" si="3"/>
        <v>#REF!</v>
      </c>
      <c r="GG113" s="97"/>
      <c r="GH113" s="99" t="e">
        <f>+GF113/#REF!</f>
        <v>#REF!</v>
      </c>
      <c r="GI113" s="97"/>
      <c r="GJ113" s="97" t="s">
        <v>540</v>
      </c>
      <c r="GK113" s="97"/>
      <c r="GL113" s="97" t="s">
        <v>548</v>
      </c>
    </row>
    <row r="114" spans="186:194" ht="20.100000000000001" customHeight="1" x14ac:dyDescent="0.25">
      <c r="GD114" s="100" t="e">
        <f t="shared" si="2"/>
        <v>#REF!</v>
      </c>
      <c r="GE114" s="97"/>
      <c r="GF114" s="98" t="e">
        <f t="shared" si="3"/>
        <v>#REF!</v>
      </c>
      <c r="GG114" s="97"/>
      <c r="GH114" s="99" t="e">
        <f>+GF114/#REF!</f>
        <v>#REF!</v>
      </c>
      <c r="GI114" s="97"/>
      <c r="GJ114" s="97" t="s">
        <v>540</v>
      </c>
      <c r="GK114" s="97"/>
      <c r="GL114" s="97" t="s">
        <v>542</v>
      </c>
    </row>
    <row r="115" spans="186:194" ht="20.100000000000001" customHeight="1" x14ac:dyDescent="0.25">
      <c r="GD115" s="100" t="e">
        <f t="shared" si="2"/>
        <v>#REF!</v>
      </c>
      <c r="GE115" s="97"/>
      <c r="GF115" s="98" t="e">
        <f t="shared" si="3"/>
        <v>#REF!</v>
      </c>
      <c r="GG115" s="97"/>
      <c r="GH115" s="99" t="e">
        <f>+GF115/#REF!</f>
        <v>#REF!</v>
      </c>
      <c r="GI115" s="97"/>
      <c r="GJ115" s="97" t="s">
        <v>540</v>
      </c>
      <c r="GK115" s="97"/>
      <c r="GL115" s="97" t="s">
        <v>543</v>
      </c>
    </row>
    <row r="116" spans="186:194" ht="20.100000000000001" customHeight="1" x14ac:dyDescent="0.25">
      <c r="GD116" s="100" t="e">
        <f t="shared" si="2"/>
        <v>#REF!</v>
      </c>
      <c r="GE116" s="97"/>
      <c r="GF116" s="98" t="e">
        <f t="shared" si="3"/>
        <v>#REF!</v>
      </c>
      <c r="GG116" s="97"/>
      <c r="GH116" s="99" t="e">
        <f>+GF116/#REF!</f>
        <v>#REF!</v>
      </c>
      <c r="GI116" s="97"/>
      <c r="GJ116" s="97" t="s">
        <v>540</v>
      </c>
      <c r="GK116" s="97"/>
      <c r="GL116" s="97" t="s">
        <v>544</v>
      </c>
    </row>
    <row r="117" spans="186:194" ht="20.100000000000001" customHeight="1" x14ac:dyDescent="0.25">
      <c r="GD117" s="100" t="e">
        <f t="shared" si="2"/>
        <v>#REF!</v>
      </c>
      <c r="GE117" s="97"/>
      <c r="GF117" s="98" t="e">
        <f t="shared" si="3"/>
        <v>#REF!</v>
      </c>
      <c r="GG117" s="97"/>
      <c r="GH117" s="99" t="e">
        <f>+GF117/#REF!</f>
        <v>#REF!</v>
      </c>
      <c r="GI117" s="97"/>
      <c r="GJ117" s="97" t="s">
        <v>540</v>
      </c>
      <c r="GK117" s="97"/>
      <c r="GL117" s="97" t="s">
        <v>545</v>
      </c>
    </row>
    <row r="118" spans="186:194" ht="20.100000000000001" customHeight="1" x14ac:dyDescent="0.25">
      <c r="GD118" s="100" t="e">
        <f t="shared" si="2"/>
        <v>#REF!</v>
      </c>
      <c r="GE118" s="97"/>
      <c r="GF118" s="98" t="e">
        <f t="shared" si="3"/>
        <v>#REF!</v>
      </c>
      <c r="GG118" s="97"/>
      <c r="GH118" s="99" t="e">
        <f>+GF118/#REF!</f>
        <v>#REF!</v>
      </c>
      <c r="GI118" s="97"/>
      <c r="GJ118" s="97" t="s">
        <v>540</v>
      </c>
      <c r="GK118" s="97"/>
      <c r="GL118" s="97" t="s">
        <v>546</v>
      </c>
    </row>
    <row r="119" spans="186:194" ht="20.100000000000001" customHeight="1" x14ac:dyDescent="0.25">
      <c r="GD119" s="100" t="e">
        <f t="shared" si="2"/>
        <v>#REF!</v>
      </c>
      <c r="GE119" s="97"/>
      <c r="GF119" s="98" t="e">
        <f t="shared" si="3"/>
        <v>#REF!</v>
      </c>
      <c r="GG119" s="97"/>
      <c r="GH119" s="99" t="e">
        <f>+GF119/#REF!</f>
        <v>#REF!</v>
      </c>
      <c r="GI119" s="97"/>
      <c r="GJ119" s="97" t="s">
        <v>540</v>
      </c>
      <c r="GK119" s="97"/>
      <c r="GL119" s="97" t="s">
        <v>547</v>
      </c>
    </row>
    <row r="120" spans="186:194" ht="20.100000000000001" customHeight="1" x14ac:dyDescent="0.25">
      <c r="GD120" s="100" t="e">
        <f t="shared" si="2"/>
        <v>#REF!</v>
      </c>
      <c r="GE120" s="97"/>
      <c r="GF120" s="98" t="e">
        <f t="shared" si="3"/>
        <v>#REF!</v>
      </c>
      <c r="GG120" s="97"/>
      <c r="GH120" s="99" t="e">
        <f>+GF120/#REF!</f>
        <v>#REF!</v>
      </c>
      <c r="GI120" s="97"/>
      <c r="GJ120" s="97" t="s">
        <v>540</v>
      </c>
      <c r="GK120" s="97"/>
      <c r="GL120" s="97" t="s">
        <v>548</v>
      </c>
    </row>
    <row r="121" spans="186:194" ht="20.100000000000001" customHeight="1" x14ac:dyDescent="0.25">
      <c r="GD121" s="100" t="e">
        <f t="shared" si="2"/>
        <v>#REF!</v>
      </c>
      <c r="GE121" s="97"/>
      <c r="GF121" s="98" t="e">
        <f t="shared" si="3"/>
        <v>#REF!</v>
      </c>
      <c r="GG121" s="97"/>
      <c r="GH121" s="99" t="e">
        <f>+GF121/#REF!</f>
        <v>#REF!</v>
      </c>
      <c r="GI121" s="97"/>
      <c r="GJ121" s="97" t="s">
        <v>540</v>
      </c>
      <c r="GK121" s="97"/>
      <c r="GL121" s="97" t="s">
        <v>542</v>
      </c>
    </row>
    <row r="122" spans="186:194" ht="20.100000000000001" customHeight="1" x14ac:dyDescent="0.25">
      <c r="GD122" s="100" t="e">
        <f t="shared" si="2"/>
        <v>#REF!</v>
      </c>
      <c r="GE122" s="97"/>
      <c r="GF122" s="98" t="e">
        <f t="shared" si="3"/>
        <v>#REF!</v>
      </c>
      <c r="GG122" s="97"/>
      <c r="GH122" s="99" t="e">
        <f>+GF122/#REF!</f>
        <v>#REF!</v>
      </c>
      <c r="GI122" s="97"/>
      <c r="GJ122" s="97" t="s">
        <v>540</v>
      </c>
      <c r="GK122" s="97"/>
      <c r="GL122" s="97" t="s">
        <v>543</v>
      </c>
    </row>
    <row r="123" spans="186:194" ht="20.100000000000001" customHeight="1" x14ac:dyDescent="0.25">
      <c r="GD123" s="100" t="e">
        <f t="shared" si="2"/>
        <v>#REF!</v>
      </c>
      <c r="GE123" s="97"/>
      <c r="GF123" s="98" t="e">
        <f t="shared" si="3"/>
        <v>#REF!</v>
      </c>
      <c r="GG123" s="97"/>
      <c r="GH123" s="99" t="e">
        <f>+GF123/#REF!</f>
        <v>#REF!</v>
      </c>
      <c r="GI123" s="97"/>
      <c r="GJ123" s="97" t="s">
        <v>540</v>
      </c>
      <c r="GK123" s="97"/>
      <c r="GL123" s="97" t="s">
        <v>544</v>
      </c>
    </row>
    <row r="124" spans="186:194" ht="20.100000000000001" customHeight="1" x14ac:dyDescent="0.25">
      <c r="GD124" s="100" t="e">
        <f t="shared" si="2"/>
        <v>#REF!</v>
      </c>
      <c r="GE124" s="97"/>
      <c r="GF124" s="98" t="e">
        <f t="shared" si="3"/>
        <v>#REF!</v>
      </c>
      <c r="GG124" s="97"/>
      <c r="GH124" s="99" t="e">
        <f>+GF124/#REF!</f>
        <v>#REF!</v>
      </c>
      <c r="GI124" s="97"/>
      <c r="GJ124" s="97" t="s">
        <v>540</v>
      </c>
      <c r="GK124" s="97"/>
      <c r="GL124" s="97" t="s">
        <v>545</v>
      </c>
    </row>
    <row r="125" spans="186:194" ht="20.100000000000001" customHeight="1" x14ac:dyDescent="0.25">
      <c r="GD125" s="100" t="e">
        <f t="shared" si="2"/>
        <v>#REF!</v>
      </c>
      <c r="GE125" s="97"/>
      <c r="GF125" s="98" t="e">
        <f t="shared" si="3"/>
        <v>#REF!</v>
      </c>
      <c r="GG125" s="97"/>
      <c r="GH125" s="99" t="e">
        <f>+GF125/#REF!</f>
        <v>#REF!</v>
      </c>
      <c r="GI125" s="97"/>
      <c r="GJ125" s="97" t="s">
        <v>540</v>
      </c>
      <c r="GK125" s="97"/>
      <c r="GL125" s="97" t="s">
        <v>546</v>
      </c>
    </row>
    <row r="126" spans="186:194" ht="20.100000000000001" customHeight="1" x14ac:dyDescent="0.25">
      <c r="GD126" s="100" t="e">
        <f t="shared" si="2"/>
        <v>#REF!</v>
      </c>
      <c r="GE126" s="97"/>
      <c r="GF126" s="98" t="e">
        <f t="shared" si="3"/>
        <v>#REF!</v>
      </c>
      <c r="GG126" s="97"/>
      <c r="GH126" s="99" t="e">
        <f>+GF126/#REF!</f>
        <v>#REF!</v>
      </c>
      <c r="GI126" s="97"/>
      <c r="GJ126" s="97" t="s">
        <v>540</v>
      </c>
      <c r="GK126" s="97"/>
      <c r="GL126" s="97" t="s">
        <v>547</v>
      </c>
    </row>
    <row r="127" spans="186:194" ht="20.100000000000001" customHeight="1" x14ac:dyDescent="0.25">
      <c r="GD127" s="100" t="e">
        <f t="shared" si="2"/>
        <v>#REF!</v>
      </c>
      <c r="GE127" s="97"/>
      <c r="GF127" s="98" t="e">
        <f t="shared" si="3"/>
        <v>#REF!</v>
      </c>
      <c r="GG127" s="97"/>
      <c r="GH127" s="99" t="e">
        <f>+GF127/#REF!</f>
        <v>#REF!</v>
      </c>
      <c r="GI127" s="97"/>
      <c r="GJ127" s="97" t="s">
        <v>540</v>
      </c>
      <c r="GK127" s="97"/>
      <c r="GL127" s="97" t="s">
        <v>548</v>
      </c>
    </row>
    <row r="128" spans="186:194" ht="20.100000000000001" customHeight="1" x14ac:dyDescent="0.25">
      <c r="GD128" s="100" t="e">
        <f t="shared" si="2"/>
        <v>#REF!</v>
      </c>
      <c r="GE128" s="97"/>
      <c r="GF128" s="98" t="e">
        <f t="shared" si="3"/>
        <v>#REF!</v>
      </c>
      <c r="GG128" s="97"/>
      <c r="GH128" s="99" t="e">
        <f>+GF128/#REF!</f>
        <v>#REF!</v>
      </c>
      <c r="GI128" s="97"/>
      <c r="GJ128" s="97" t="s">
        <v>540</v>
      </c>
      <c r="GK128" s="97"/>
      <c r="GL128" s="97" t="s">
        <v>542</v>
      </c>
    </row>
    <row r="129" spans="27:194" ht="20.100000000000001" customHeight="1" x14ac:dyDescent="0.25">
      <c r="GD129" s="100" t="e">
        <f t="shared" si="2"/>
        <v>#REF!</v>
      </c>
      <c r="GE129" s="97"/>
      <c r="GF129" s="98" t="e">
        <f t="shared" si="3"/>
        <v>#REF!</v>
      </c>
      <c r="GG129" s="97"/>
      <c r="GH129" s="99" t="e">
        <f>+GF129/#REF!</f>
        <v>#REF!</v>
      </c>
      <c r="GI129" s="97"/>
      <c r="GJ129" s="97" t="s">
        <v>540</v>
      </c>
      <c r="GK129" s="97"/>
      <c r="GL129" s="97" t="s">
        <v>543</v>
      </c>
    </row>
    <row r="130" spans="27:194" ht="20.100000000000001" customHeight="1" x14ac:dyDescent="0.25">
      <c r="GD130" s="100" t="e">
        <f t="shared" si="2"/>
        <v>#REF!</v>
      </c>
      <c r="GE130" s="97"/>
      <c r="GF130" s="98" t="e">
        <f t="shared" si="3"/>
        <v>#REF!</v>
      </c>
      <c r="GG130" s="97"/>
      <c r="GH130" s="99" t="e">
        <f>+GF130/#REF!</f>
        <v>#REF!</v>
      </c>
      <c r="GI130" s="97"/>
      <c r="GJ130" s="97" t="s">
        <v>540</v>
      </c>
      <c r="GK130" s="97"/>
      <c r="GL130" s="97" t="s">
        <v>544</v>
      </c>
    </row>
    <row r="131" spans="27:194" ht="20.100000000000001" customHeight="1" x14ac:dyDescent="0.25">
      <c r="GD131" s="100" t="e">
        <f t="shared" si="2"/>
        <v>#REF!</v>
      </c>
      <c r="GE131" s="97"/>
      <c r="GF131" s="98" t="e">
        <f t="shared" si="3"/>
        <v>#REF!</v>
      </c>
      <c r="GG131" s="97"/>
      <c r="GH131" s="99" t="e">
        <f>+GF131/#REF!</f>
        <v>#REF!</v>
      </c>
      <c r="GI131" s="97"/>
      <c r="GJ131" s="97" t="s">
        <v>540</v>
      </c>
      <c r="GK131" s="97"/>
      <c r="GL131" s="97" t="s">
        <v>545</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540</v>
      </c>
      <c r="GK132" s="97"/>
      <c r="GL132" s="97" t="s">
        <v>546</v>
      </c>
    </row>
    <row r="133" spans="27:194" ht="20.100000000000001" customHeight="1" x14ac:dyDescent="0.25">
      <c r="GD133" s="100" t="e">
        <f t="shared" si="2"/>
        <v>#REF!</v>
      </c>
      <c r="GE133" s="97"/>
      <c r="GF133" s="98" t="e">
        <f t="shared" si="3"/>
        <v>#REF!</v>
      </c>
      <c r="GG133" s="97"/>
      <c r="GH133" s="99" t="e">
        <f>+GF133/#REF!</f>
        <v>#REF!</v>
      </c>
      <c r="GI133" s="97"/>
      <c r="GJ133" s="97" t="s">
        <v>540</v>
      </c>
      <c r="GK133" s="97"/>
      <c r="GL133" s="97" t="s">
        <v>547</v>
      </c>
    </row>
    <row r="134" spans="27:194" ht="20.100000000000001" customHeight="1" x14ac:dyDescent="0.25">
      <c r="GD134" s="100" t="e">
        <f t="shared" si="2"/>
        <v>#REF!</v>
      </c>
      <c r="GE134" s="97"/>
      <c r="GF134" s="98" t="e">
        <f t="shared" si="3"/>
        <v>#REF!</v>
      </c>
      <c r="GG134" s="97"/>
      <c r="GH134" s="99" t="e">
        <f>+GF134/#REF!</f>
        <v>#REF!</v>
      </c>
      <c r="GI134" s="97"/>
      <c r="GJ134" s="97" t="s">
        <v>540</v>
      </c>
      <c r="GK134" s="97"/>
      <c r="GL134" s="97" t="s">
        <v>548</v>
      </c>
    </row>
    <row r="135" spans="27:194" ht="20.100000000000001" customHeight="1" x14ac:dyDescent="0.25">
      <c r="GD135" s="100" t="e">
        <f t="shared" si="2"/>
        <v>#REF!</v>
      </c>
      <c r="GE135" s="97"/>
      <c r="GF135" s="98" t="e">
        <f t="shared" si="3"/>
        <v>#REF!</v>
      </c>
      <c r="GG135" s="97"/>
      <c r="GH135" s="99" t="e">
        <f>+GF135/#REF!</f>
        <v>#REF!</v>
      </c>
      <c r="GI135" s="97"/>
      <c r="GJ135" s="97" t="s">
        <v>540</v>
      </c>
      <c r="GK135" s="97"/>
      <c r="GL135" s="97" t="s">
        <v>542</v>
      </c>
    </row>
    <row r="136" spans="27:194" ht="20.100000000000001" customHeight="1" x14ac:dyDescent="0.25">
      <c r="GD136" s="100" t="e">
        <f t="shared" si="2"/>
        <v>#REF!</v>
      </c>
      <c r="GE136" s="97"/>
      <c r="GF136" s="98" t="e">
        <f t="shared" si="3"/>
        <v>#REF!</v>
      </c>
      <c r="GG136" s="97"/>
      <c r="GH136" s="99" t="e">
        <f>+GF136/#REF!</f>
        <v>#REF!</v>
      </c>
      <c r="GI136" s="97"/>
      <c r="GJ136" s="97" t="s">
        <v>540</v>
      </c>
      <c r="GK136" s="97"/>
      <c r="GL136" s="97" t="s">
        <v>543</v>
      </c>
    </row>
    <row r="137" spans="27:194" ht="20.100000000000001" customHeight="1" x14ac:dyDescent="0.25">
      <c r="GD137" s="100" t="e">
        <f t="shared" si="2"/>
        <v>#REF!</v>
      </c>
      <c r="GE137" s="97"/>
      <c r="GF137" s="98" t="e">
        <f t="shared" si="3"/>
        <v>#REF!</v>
      </c>
      <c r="GG137" s="97"/>
      <c r="GH137" s="99" t="e">
        <f>+GF137/#REF!</f>
        <v>#REF!</v>
      </c>
      <c r="GI137" s="97"/>
      <c r="GJ137" s="97" t="s">
        <v>540</v>
      </c>
      <c r="GK137" s="97"/>
      <c r="GL137" s="97" t="s">
        <v>544</v>
      </c>
    </row>
    <row r="138" spans="27:194" ht="20.100000000000001" customHeight="1" x14ac:dyDescent="0.25">
      <c r="GD138" s="100" t="e">
        <f t="shared" si="2"/>
        <v>#REF!</v>
      </c>
      <c r="GE138" s="97"/>
      <c r="GF138" s="98" t="e">
        <f t="shared" si="3"/>
        <v>#REF!</v>
      </c>
      <c r="GG138" s="97"/>
      <c r="GH138" s="99" t="e">
        <f>+GF138/#REF!</f>
        <v>#REF!</v>
      </c>
      <c r="GI138" s="97"/>
      <c r="GJ138" s="97" t="s">
        <v>540</v>
      </c>
      <c r="GK138" s="97"/>
      <c r="GL138" s="97" t="s">
        <v>545</v>
      </c>
    </row>
    <row r="139" spans="27:194" ht="20.100000000000001" customHeight="1" x14ac:dyDescent="0.25">
      <c r="GD139" s="100" t="e">
        <f t="shared" si="2"/>
        <v>#REF!</v>
      </c>
      <c r="GE139" s="97"/>
      <c r="GF139" s="98" t="e">
        <f t="shared" si="3"/>
        <v>#REF!</v>
      </c>
      <c r="GG139" s="97"/>
      <c r="GH139" s="99" t="e">
        <f>+GF139/#REF!</f>
        <v>#REF!</v>
      </c>
      <c r="GI139" s="97"/>
      <c r="GJ139" s="97" t="s">
        <v>540</v>
      </c>
      <c r="GK139" s="97"/>
      <c r="GL139" s="97" t="s">
        <v>546</v>
      </c>
    </row>
    <row r="140" spans="27:194" ht="20.100000000000001" customHeight="1" x14ac:dyDescent="0.25">
      <c r="GD140" s="100" t="e">
        <f t="shared" si="2"/>
        <v>#REF!</v>
      </c>
      <c r="GE140" s="97"/>
      <c r="GF140" s="98" t="e">
        <f t="shared" si="3"/>
        <v>#REF!</v>
      </c>
      <c r="GG140" s="97"/>
      <c r="GH140" s="99" t="e">
        <f>+GF140/#REF!</f>
        <v>#REF!</v>
      </c>
      <c r="GI140" s="97"/>
      <c r="GJ140" s="97" t="s">
        <v>540</v>
      </c>
      <c r="GK140" s="97"/>
      <c r="GL140" s="97" t="s">
        <v>547</v>
      </c>
    </row>
    <row r="141" spans="27:194" ht="20.100000000000001" customHeight="1" x14ac:dyDescent="0.25">
      <c r="GD141" s="100" t="e">
        <f t="shared" si="2"/>
        <v>#REF!</v>
      </c>
      <c r="GE141" s="97"/>
      <c r="GF141" s="98" t="e">
        <f t="shared" si="3"/>
        <v>#REF!</v>
      </c>
      <c r="GG141" s="97"/>
      <c r="GH141" s="99" t="e">
        <f>+GF141/#REF!</f>
        <v>#REF!</v>
      </c>
      <c r="GI141" s="97"/>
      <c r="GJ141" s="97" t="s">
        <v>540</v>
      </c>
      <c r="GK141" s="97"/>
      <c r="GL141" s="97" t="s">
        <v>548</v>
      </c>
    </row>
    <row r="142" spans="27:194" ht="20.100000000000001" customHeight="1" x14ac:dyDescent="0.25">
      <c r="GD142" s="100" t="e">
        <f t="shared" si="2"/>
        <v>#REF!</v>
      </c>
      <c r="GE142" s="97"/>
      <c r="GF142" s="98" t="e">
        <f t="shared" si="3"/>
        <v>#REF!</v>
      </c>
      <c r="GG142" s="97"/>
      <c r="GH142" s="99" t="e">
        <f>+GF142/#REF!</f>
        <v>#REF!</v>
      </c>
      <c r="GI142" s="97"/>
      <c r="GJ142" s="97" t="s">
        <v>540</v>
      </c>
      <c r="GK142" s="97"/>
      <c r="GL142" s="97" t="s">
        <v>542</v>
      </c>
    </row>
    <row r="143" spans="27:194" ht="20.100000000000001" customHeight="1" x14ac:dyDescent="0.25">
      <c r="GD143" s="100" t="e">
        <f t="shared" si="2"/>
        <v>#REF!</v>
      </c>
      <c r="GE143" s="97"/>
      <c r="GF143" s="98" t="e">
        <f t="shared" si="3"/>
        <v>#REF!</v>
      </c>
      <c r="GG143" s="97"/>
      <c r="GH143" s="99" t="e">
        <f>+GF143/#REF!</f>
        <v>#REF!</v>
      </c>
      <c r="GI143" s="97"/>
      <c r="GJ143" s="97" t="s">
        <v>540</v>
      </c>
      <c r="GK143" s="97"/>
      <c r="GL143" s="97" t="s">
        <v>543</v>
      </c>
    </row>
    <row r="144" spans="27:194" ht="20.100000000000001" customHeight="1" x14ac:dyDescent="0.25">
      <c r="GD144" s="100" t="e">
        <f t="shared" si="2"/>
        <v>#REF!</v>
      </c>
      <c r="GE144" s="97"/>
      <c r="GF144" s="98" t="e">
        <f t="shared" si="3"/>
        <v>#REF!</v>
      </c>
      <c r="GG144" s="97"/>
      <c r="GH144" s="99" t="e">
        <f>+GF144/#REF!</f>
        <v>#REF!</v>
      </c>
      <c r="GI144" s="97"/>
      <c r="GJ144" s="97" t="s">
        <v>540</v>
      </c>
      <c r="GK144" s="97"/>
      <c r="GL144" s="97" t="s">
        <v>544</v>
      </c>
    </row>
    <row r="145" spans="186:194" ht="20.100000000000001" customHeight="1" x14ac:dyDescent="0.25">
      <c r="GD145" s="100" t="e">
        <f t="shared" si="2"/>
        <v>#REF!</v>
      </c>
      <c r="GE145" s="97"/>
      <c r="GF145" s="98" t="e">
        <f t="shared" si="3"/>
        <v>#REF!</v>
      </c>
      <c r="GG145" s="97"/>
      <c r="GH145" s="99" t="e">
        <f>+GF145/#REF!</f>
        <v>#REF!</v>
      </c>
      <c r="GI145" s="97"/>
      <c r="GJ145" s="97" t="s">
        <v>540</v>
      </c>
      <c r="GK145" s="97"/>
      <c r="GL145" s="97" t="s">
        <v>545</v>
      </c>
    </row>
    <row r="146" spans="186:194" ht="20.100000000000001" customHeight="1" x14ac:dyDescent="0.25">
      <c r="GD146" s="100" t="e">
        <f t="shared" si="2"/>
        <v>#REF!</v>
      </c>
      <c r="GE146" s="97"/>
      <c r="GF146" s="98" t="e">
        <f t="shared" si="3"/>
        <v>#REF!</v>
      </c>
      <c r="GG146" s="97"/>
      <c r="GH146" s="99" t="e">
        <f>+GF146/#REF!</f>
        <v>#REF!</v>
      </c>
      <c r="GI146" s="97"/>
      <c r="GJ146" s="97" t="s">
        <v>540</v>
      </c>
      <c r="GK146" s="97"/>
      <c r="GL146" s="97" t="s">
        <v>546</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540</v>
      </c>
      <c r="GK147" s="97"/>
      <c r="GL147" s="97" t="s">
        <v>547</v>
      </c>
    </row>
    <row r="148" spans="186:194" ht="20.100000000000001" customHeight="1" x14ac:dyDescent="0.25">
      <c r="GD148" s="100" t="e">
        <f t="shared" si="4"/>
        <v>#REF!</v>
      </c>
      <c r="GE148" s="97"/>
      <c r="GF148" s="98" t="e">
        <f t="shared" si="5"/>
        <v>#REF!</v>
      </c>
      <c r="GG148" s="97"/>
      <c r="GH148" s="99" t="e">
        <f>+GF148/#REF!</f>
        <v>#REF!</v>
      </c>
      <c r="GI148" s="97"/>
      <c r="GJ148" s="97" t="s">
        <v>540</v>
      </c>
      <c r="GK148" s="97"/>
      <c r="GL148" s="97" t="s">
        <v>548</v>
      </c>
    </row>
    <row r="149" spans="186:194" ht="20.100000000000001" customHeight="1" x14ac:dyDescent="0.25">
      <c r="GD149" s="100" t="e">
        <f t="shared" si="4"/>
        <v>#REF!</v>
      </c>
      <c r="GE149" s="97"/>
      <c r="GF149" s="98" t="e">
        <f t="shared" si="5"/>
        <v>#REF!</v>
      </c>
      <c r="GG149" s="97"/>
      <c r="GH149" s="99" t="e">
        <f>+GF149/#REF!</f>
        <v>#REF!</v>
      </c>
      <c r="GI149" s="97"/>
      <c r="GJ149" s="97" t="s">
        <v>540</v>
      </c>
      <c r="GK149" s="97"/>
      <c r="GL149" s="97" t="s">
        <v>542</v>
      </c>
    </row>
    <row r="150" spans="186:194" ht="20.100000000000001" customHeight="1" x14ac:dyDescent="0.25">
      <c r="GD150" s="100" t="e">
        <f t="shared" si="4"/>
        <v>#REF!</v>
      </c>
      <c r="GE150" s="97"/>
      <c r="GF150" s="98" t="e">
        <f t="shared" si="5"/>
        <v>#REF!</v>
      </c>
      <c r="GG150" s="97"/>
      <c r="GH150" s="99" t="e">
        <f>+GF150/#REF!</f>
        <v>#REF!</v>
      </c>
      <c r="GI150" s="97"/>
      <c r="GJ150" s="97" t="s">
        <v>540</v>
      </c>
      <c r="GK150" s="97"/>
      <c r="GL150" s="97" t="s">
        <v>543</v>
      </c>
    </row>
    <row r="151" spans="186:194" ht="20.100000000000001" customHeight="1" x14ac:dyDescent="0.25">
      <c r="GD151" s="100" t="e">
        <f t="shared" si="4"/>
        <v>#REF!</v>
      </c>
      <c r="GE151" s="97"/>
      <c r="GF151" s="98" t="e">
        <f t="shared" si="5"/>
        <v>#REF!</v>
      </c>
      <c r="GG151" s="97"/>
      <c r="GH151" s="99" t="e">
        <f>+GF151/#REF!</f>
        <v>#REF!</v>
      </c>
      <c r="GI151" s="97"/>
      <c r="GJ151" s="97" t="s">
        <v>540</v>
      </c>
      <c r="GK151" s="97"/>
      <c r="GL151" s="97" t="s">
        <v>544</v>
      </c>
    </row>
    <row r="152" spans="186:194" ht="20.100000000000001" customHeight="1" x14ac:dyDescent="0.25">
      <c r="GD152" s="100" t="e">
        <f t="shared" si="4"/>
        <v>#REF!</v>
      </c>
      <c r="GE152" s="97"/>
      <c r="GF152" s="98" t="e">
        <f t="shared" si="5"/>
        <v>#REF!</v>
      </c>
      <c r="GG152" s="97"/>
      <c r="GH152" s="99" t="e">
        <f>+GF152/#REF!</f>
        <v>#REF!</v>
      </c>
      <c r="GI152" s="97"/>
      <c r="GJ152" s="97" t="s">
        <v>540</v>
      </c>
      <c r="GK152" s="97"/>
      <c r="GL152" s="97" t="s">
        <v>545</v>
      </c>
    </row>
    <row r="153" spans="186:194" ht="20.100000000000001" customHeight="1" x14ac:dyDescent="0.25">
      <c r="GD153" s="100" t="e">
        <f t="shared" si="4"/>
        <v>#REF!</v>
      </c>
      <c r="GE153" s="97"/>
      <c r="GF153" s="98" t="e">
        <f t="shared" si="5"/>
        <v>#REF!</v>
      </c>
      <c r="GG153" s="97"/>
      <c r="GH153" s="99" t="e">
        <f>+GF153/#REF!</f>
        <v>#REF!</v>
      </c>
      <c r="GI153" s="97"/>
      <c r="GJ153" s="97" t="s">
        <v>540</v>
      </c>
      <c r="GK153" s="97"/>
      <c r="GL153" s="97" t="s">
        <v>546</v>
      </c>
    </row>
    <row r="154" spans="186:194" ht="20.100000000000001" customHeight="1" x14ac:dyDescent="0.25">
      <c r="GD154" s="100" t="e">
        <f t="shared" si="4"/>
        <v>#REF!</v>
      </c>
      <c r="GE154" s="97"/>
      <c r="GF154" s="98" t="e">
        <f t="shared" si="5"/>
        <v>#REF!</v>
      </c>
      <c r="GG154" s="97"/>
      <c r="GH154" s="99" t="e">
        <f>+GF154/#REF!</f>
        <v>#REF!</v>
      </c>
      <c r="GI154" s="97"/>
      <c r="GJ154" s="97" t="s">
        <v>540</v>
      </c>
      <c r="GK154" s="97"/>
      <c r="GL154" s="97" t="s">
        <v>547</v>
      </c>
    </row>
    <row r="155" spans="186:194" ht="20.100000000000001" customHeight="1" x14ac:dyDescent="0.25">
      <c r="GD155" s="100" t="e">
        <f t="shared" si="4"/>
        <v>#REF!</v>
      </c>
      <c r="GE155" s="97"/>
      <c r="GF155" s="98" t="e">
        <f t="shared" si="5"/>
        <v>#REF!</v>
      </c>
      <c r="GG155" s="97"/>
      <c r="GH155" s="99" t="e">
        <f>+GF155/#REF!</f>
        <v>#REF!</v>
      </c>
      <c r="GI155" s="97"/>
      <c r="GJ155" s="97" t="s">
        <v>540</v>
      </c>
      <c r="GK155" s="97"/>
      <c r="GL155" s="97" t="s">
        <v>548</v>
      </c>
    </row>
    <row r="156" spans="186:194" ht="20.100000000000001" customHeight="1" x14ac:dyDescent="0.25">
      <c r="GD156" s="100" t="e">
        <f t="shared" si="4"/>
        <v>#REF!</v>
      </c>
      <c r="GE156" s="97"/>
      <c r="GF156" s="98" t="e">
        <f t="shared" si="5"/>
        <v>#REF!</v>
      </c>
      <c r="GG156" s="97"/>
      <c r="GH156" s="99" t="e">
        <f>+GF156/#REF!</f>
        <v>#REF!</v>
      </c>
      <c r="GI156" s="97"/>
      <c r="GJ156" s="97" t="s">
        <v>540</v>
      </c>
      <c r="GK156" s="97"/>
      <c r="GL156" s="97" t="s">
        <v>542</v>
      </c>
    </row>
    <row r="157" spans="186:194" ht="20.100000000000001" customHeight="1" x14ac:dyDescent="0.25">
      <c r="GD157" s="100" t="e">
        <f t="shared" si="4"/>
        <v>#REF!</v>
      </c>
      <c r="GE157" s="97"/>
      <c r="GF157" s="98" t="e">
        <f t="shared" si="5"/>
        <v>#REF!</v>
      </c>
      <c r="GG157" s="97"/>
      <c r="GH157" s="99" t="e">
        <f>+GF157/#REF!</f>
        <v>#REF!</v>
      </c>
      <c r="GI157" s="97"/>
      <c r="GJ157" s="97" t="s">
        <v>540</v>
      </c>
      <c r="GK157" s="97"/>
      <c r="GL157" s="97" t="s">
        <v>543</v>
      </c>
    </row>
    <row r="158" spans="186:194" ht="20.100000000000001" customHeight="1" x14ac:dyDescent="0.25">
      <c r="GD158" s="100" t="e">
        <f t="shared" si="4"/>
        <v>#REF!</v>
      </c>
      <c r="GE158" s="97"/>
      <c r="GF158" s="98" t="e">
        <f t="shared" si="5"/>
        <v>#REF!</v>
      </c>
      <c r="GG158" s="97"/>
      <c r="GH158" s="99" t="e">
        <f>+GF158/#REF!</f>
        <v>#REF!</v>
      </c>
      <c r="GI158" s="97"/>
      <c r="GJ158" s="97" t="s">
        <v>540</v>
      </c>
      <c r="GK158" s="97"/>
      <c r="GL158" s="97" t="s">
        <v>544</v>
      </c>
    </row>
    <row r="159" spans="186:194" ht="20.100000000000001" customHeight="1" x14ac:dyDescent="0.25">
      <c r="GD159" s="100" t="e">
        <f t="shared" si="4"/>
        <v>#REF!</v>
      </c>
      <c r="GE159" s="97"/>
      <c r="GF159" s="98" t="e">
        <f t="shared" si="5"/>
        <v>#REF!</v>
      </c>
      <c r="GG159" s="97"/>
      <c r="GH159" s="99" t="e">
        <f>+GF159/#REF!</f>
        <v>#REF!</v>
      </c>
      <c r="GI159" s="97"/>
      <c r="GJ159" s="97" t="s">
        <v>540</v>
      </c>
      <c r="GK159" s="97"/>
      <c r="GL159" s="97" t="s">
        <v>545</v>
      </c>
    </row>
    <row r="160" spans="186:194" ht="20.100000000000001" customHeight="1" x14ac:dyDescent="0.25">
      <c r="GD160" s="100" t="e">
        <f t="shared" si="4"/>
        <v>#REF!</v>
      </c>
      <c r="GE160" s="97"/>
      <c r="GF160" s="98" t="e">
        <f t="shared" si="5"/>
        <v>#REF!</v>
      </c>
      <c r="GG160" s="97"/>
      <c r="GH160" s="99" t="e">
        <f>+GF160/#REF!</f>
        <v>#REF!</v>
      </c>
      <c r="GI160" s="97"/>
      <c r="GJ160" s="97" t="s">
        <v>540</v>
      </c>
      <c r="GK160" s="97"/>
      <c r="GL160" s="97" t="s">
        <v>546</v>
      </c>
    </row>
    <row r="161" spans="186:194" ht="20.100000000000001" customHeight="1" x14ac:dyDescent="0.25">
      <c r="GD161" s="100" t="e">
        <f t="shared" si="4"/>
        <v>#REF!</v>
      </c>
      <c r="GE161" s="97"/>
      <c r="GF161" s="98" t="e">
        <f t="shared" si="5"/>
        <v>#REF!</v>
      </c>
      <c r="GG161" s="97"/>
      <c r="GH161" s="99" t="e">
        <f>+GF161/#REF!</f>
        <v>#REF!</v>
      </c>
      <c r="GI161" s="97"/>
      <c r="GJ161" s="97" t="s">
        <v>540</v>
      </c>
      <c r="GK161" s="97"/>
      <c r="GL161" s="97" t="s">
        <v>547</v>
      </c>
    </row>
    <row r="162" spans="186:194" ht="20.100000000000001" customHeight="1" x14ac:dyDescent="0.25">
      <c r="GD162" s="100" t="e">
        <f t="shared" si="4"/>
        <v>#REF!</v>
      </c>
      <c r="GE162" s="97"/>
      <c r="GF162" s="98" t="e">
        <f t="shared" si="5"/>
        <v>#REF!</v>
      </c>
      <c r="GG162" s="97"/>
      <c r="GH162" s="99" t="e">
        <f>+GF162/#REF!</f>
        <v>#REF!</v>
      </c>
      <c r="GI162" s="97"/>
      <c r="GJ162" s="97" t="s">
        <v>540</v>
      </c>
      <c r="GK162" s="97"/>
      <c r="GL162" s="97" t="s">
        <v>548</v>
      </c>
    </row>
    <row r="163" spans="186:194" ht="20.100000000000001" customHeight="1" x14ac:dyDescent="0.25">
      <c r="GD163" s="100" t="e">
        <f t="shared" si="4"/>
        <v>#REF!</v>
      </c>
      <c r="GE163" s="97"/>
      <c r="GF163" s="98" t="e">
        <f t="shared" si="5"/>
        <v>#REF!</v>
      </c>
      <c r="GG163" s="97"/>
      <c r="GH163" s="99" t="e">
        <f>+GF163/#REF!</f>
        <v>#REF!</v>
      </c>
      <c r="GI163" s="97"/>
      <c r="GJ163" s="97" t="s">
        <v>540</v>
      </c>
      <c r="GK163" s="97"/>
      <c r="GL163" s="97" t="s">
        <v>542</v>
      </c>
    </row>
    <row r="164" spans="186:194" ht="20.100000000000001" customHeight="1" x14ac:dyDescent="0.25">
      <c r="GD164" s="100" t="e">
        <f t="shared" si="4"/>
        <v>#REF!</v>
      </c>
      <c r="GE164" s="97"/>
      <c r="GF164" s="98" t="e">
        <f t="shared" si="5"/>
        <v>#REF!</v>
      </c>
      <c r="GG164" s="97"/>
      <c r="GH164" s="99" t="e">
        <f>+GF164/#REF!</f>
        <v>#REF!</v>
      </c>
      <c r="GI164" s="97"/>
      <c r="GJ164" s="97" t="s">
        <v>540</v>
      </c>
      <c r="GK164" s="97"/>
      <c r="GL164" s="97" t="s">
        <v>543</v>
      </c>
    </row>
    <row r="165" spans="186:194" ht="20.100000000000001" customHeight="1" x14ac:dyDescent="0.25">
      <c r="GD165" s="100" t="e">
        <f t="shared" si="4"/>
        <v>#REF!</v>
      </c>
      <c r="GE165" s="97"/>
      <c r="GF165" s="98" t="e">
        <f t="shared" si="5"/>
        <v>#REF!</v>
      </c>
      <c r="GG165" s="97"/>
      <c r="GH165" s="99" t="e">
        <f>+GF165/#REF!</f>
        <v>#REF!</v>
      </c>
      <c r="GI165" s="97"/>
      <c r="GJ165" s="97" t="s">
        <v>540</v>
      </c>
      <c r="GK165" s="97"/>
      <c r="GL165" s="97" t="s">
        <v>544</v>
      </c>
    </row>
    <row r="166" spans="186:194" ht="20.100000000000001" customHeight="1" x14ac:dyDescent="0.25">
      <c r="GD166" s="100" t="e">
        <f t="shared" si="4"/>
        <v>#REF!</v>
      </c>
      <c r="GE166" s="97"/>
      <c r="GF166" s="98" t="e">
        <f t="shared" si="5"/>
        <v>#REF!</v>
      </c>
      <c r="GG166" s="97"/>
      <c r="GH166" s="99" t="e">
        <f>+GF166/#REF!</f>
        <v>#REF!</v>
      </c>
      <c r="GI166" s="97"/>
      <c r="GJ166" s="97" t="s">
        <v>540</v>
      </c>
      <c r="GK166" s="97"/>
      <c r="GL166" s="97" t="s">
        <v>545</v>
      </c>
    </row>
    <row r="167" spans="186:194" ht="20.100000000000001" customHeight="1" x14ac:dyDescent="0.25">
      <c r="GD167" s="100" t="e">
        <f t="shared" si="4"/>
        <v>#REF!</v>
      </c>
      <c r="GE167" s="97"/>
      <c r="GF167" s="98" t="e">
        <f t="shared" si="5"/>
        <v>#REF!</v>
      </c>
      <c r="GG167" s="97"/>
      <c r="GH167" s="99" t="e">
        <f>+GF167/#REF!</f>
        <v>#REF!</v>
      </c>
      <c r="GI167" s="97"/>
      <c r="GJ167" s="97" t="s">
        <v>540</v>
      </c>
      <c r="GK167" s="97"/>
      <c r="GL167" s="97" t="s">
        <v>546</v>
      </c>
    </row>
    <row r="168" spans="186:194" ht="20.100000000000001" customHeight="1" x14ac:dyDescent="0.25">
      <c r="GD168" s="100" t="e">
        <f t="shared" si="4"/>
        <v>#REF!</v>
      </c>
      <c r="GE168" s="97"/>
      <c r="GF168" s="98" t="e">
        <f t="shared" si="5"/>
        <v>#REF!</v>
      </c>
      <c r="GG168" s="97"/>
      <c r="GH168" s="99" t="e">
        <f>+GF168/#REF!</f>
        <v>#REF!</v>
      </c>
      <c r="GI168" s="97"/>
      <c r="GJ168" s="97" t="s">
        <v>540</v>
      </c>
      <c r="GK168" s="97"/>
      <c r="GL168" s="97" t="s">
        <v>547</v>
      </c>
    </row>
    <row r="169" spans="186:194" ht="20.100000000000001" customHeight="1" x14ac:dyDescent="0.25">
      <c r="GD169" s="100" t="e">
        <f t="shared" si="4"/>
        <v>#REF!</v>
      </c>
      <c r="GE169" s="97"/>
      <c r="GF169" s="98" t="e">
        <f t="shared" si="5"/>
        <v>#REF!</v>
      </c>
      <c r="GG169" s="97"/>
      <c r="GH169" s="99" t="e">
        <f>+GF169/#REF!</f>
        <v>#REF!</v>
      </c>
      <c r="GI169" s="97"/>
      <c r="GJ169" s="97" t="s">
        <v>540</v>
      </c>
      <c r="GK169" s="97"/>
      <c r="GL169" s="97" t="s">
        <v>548</v>
      </c>
    </row>
    <row r="170" spans="186:194" ht="20.100000000000001" customHeight="1" x14ac:dyDescent="0.25">
      <c r="GD170" s="100" t="e">
        <f t="shared" si="4"/>
        <v>#REF!</v>
      </c>
      <c r="GE170" s="97"/>
      <c r="GF170" s="98" t="e">
        <f t="shared" si="5"/>
        <v>#REF!</v>
      </c>
      <c r="GG170" s="97"/>
      <c r="GH170" s="99" t="e">
        <f>+GF170/#REF!</f>
        <v>#REF!</v>
      </c>
      <c r="GI170" s="97"/>
      <c r="GJ170" s="97" t="s">
        <v>540</v>
      </c>
      <c r="GK170" s="97"/>
      <c r="GL170" s="97" t="s">
        <v>542</v>
      </c>
    </row>
    <row r="171" spans="186:194" ht="20.100000000000001" customHeight="1" x14ac:dyDescent="0.25">
      <c r="GD171" s="100" t="e">
        <f t="shared" si="4"/>
        <v>#REF!</v>
      </c>
      <c r="GE171" s="97"/>
      <c r="GF171" s="98" t="e">
        <f t="shared" si="5"/>
        <v>#REF!</v>
      </c>
      <c r="GG171" s="97"/>
      <c r="GH171" s="99" t="e">
        <f>+GF171/#REF!</f>
        <v>#REF!</v>
      </c>
      <c r="GI171" s="97"/>
      <c r="GJ171" s="97" t="s">
        <v>540</v>
      </c>
      <c r="GK171" s="97"/>
      <c r="GL171" s="97" t="s">
        <v>543</v>
      </c>
    </row>
    <row r="172" spans="186:194" ht="20.100000000000001" customHeight="1" x14ac:dyDescent="0.25">
      <c r="GD172" s="100" t="e">
        <f t="shared" si="4"/>
        <v>#REF!</v>
      </c>
      <c r="GE172" s="97"/>
      <c r="GF172" s="98" t="e">
        <f t="shared" si="5"/>
        <v>#REF!</v>
      </c>
      <c r="GG172" s="97"/>
      <c r="GH172" s="99" t="e">
        <f>+GF172/#REF!</f>
        <v>#REF!</v>
      </c>
      <c r="GI172" s="97"/>
      <c r="GJ172" s="97" t="s">
        <v>540</v>
      </c>
      <c r="GK172" s="97"/>
      <c r="GL172" s="97" t="s">
        <v>544</v>
      </c>
    </row>
    <row r="173" spans="186:194" ht="20.100000000000001" customHeight="1" x14ac:dyDescent="0.25">
      <c r="GD173" s="100" t="e">
        <f t="shared" si="4"/>
        <v>#REF!</v>
      </c>
      <c r="GE173" s="97"/>
      <c r="GF173" s="98" t="e">
        <f t="shared" si="5"/>
        <v>#REF!</v>
      </c>
      <c r="GG173" s="97"/>
      <c r="GH173" s="99" t="e">
        <f>+GF173/#REF!</f>
        <v>#REF!</v>
      </c>
      <c r="GI173" s="97"/>
      <c r="GJ173" s="97" t="s">
        <v>540</v>
      </c>
      <c r="GK173" s="97"/>
      <c r="GL173" s="97" t="s">
        <v>545</v>
      </c>
    </row>
    <row r="174" spans="186:194" ht="20.100000000000001" customHeight="1" x14ac:dyDescent="0.25">
      <c r="GD174" s="100" t="e">
        <f t="shared" si="4"/>
        <v>#REF!</v>
      </c>
      <c r="GE174" s="97"/>
      <c r="GF174" s="98" t="e">
        <f t="shared" si="5"/>
        <v>#REF!</v>
      </c>
      <c r="GG174" s="97"/>
      <c r="GH174" s="99" t="e">
        <f>+GF174/#REF!</f>
        <v>#REF!</v>
      </c>
      <c r="GI174" s="97"/>
      <c r="GJ174" s="97" t="s">
        <v>540</v>
      </c>
      <c r="GK174" s="97"/>
      <c r="GL174" s="97" t="s">
        <v>546</v>
      </c>
    </row>
    <row r="175" spans="186:194" ht="20.100000000000001" customHeight="1" x14ac:dyDescent="0.25">
      <c r="GD175" s="100" t="e">
        <f t="shared" si="4"/>
        <v>#REF!</v>
      </c>
      <c r="GE175" s="97"/>
      <c r="GF175" s="98" t="e">
        <f t="shared" si="5"/>
        <v>#REF!</v>
      </c>
      <c r="GG175" s="97"/>
      <c r="GH175" s="99" t="e">
        <f>+GF175/#REF!</f>
        <v>#REF!</v>
      </c>
      <c r="GI175" s="97"/>
      <c r="GJ175" s="97" t="s">
        <v>540</v>
      </c>
      <c r="GK175" s="97"/>
      <c r="GL175" s="97" t="s">
        <v>547</v>
      </c>
    </row>
    <row r="176" spans="186:194" ht="20.100000000000001" customHeight="1" x14ac:dyDescent="0.25">
      <c r="GD176" s="100" t="e">
        <f t="shared" si="4"/>
        <v>#REF!</v>
      </c>
      <c r="GE176" s="97"/>
      <c r="GF176" s="98" t="e">
        <f t="shared" si="5"/>
        <v>#REF!</v>
      </c>
      <c r="GG176" s="97"/>
      <c r="GH176" s="99" t="e">
        <f>+GF176/#REF!</f>
        <v>#REF!</v>
      </c>
      <c r="GI176" s="97"/>
      <c r="GJ176" s="97" t="s">
        <v>540</v>
      </c>
      <c r="GK176" s="97"/>
      <c r="GL176" s="97" t="s">
        <v>548</v>
      </c>
    </row>
    <row r="177" spans="186:194" ht="20.100000000000001" customHeight="1" x14ac:dyDescent="0.25">
      <c r="GD177" s="100" t="e">
        <f t="shared" si="4"/>
        <v>#REF!</v>
      </c>
      <c r="GE177" s="97"/>
      <c r="GF177" s="98" t="e">
        <f t="shared" si="5"/>
        <v>#REF!</v>
      </c>
      <c r="GG177" s="97"/>
      <c r="GH177" s="99" t="e">
        <f>+GF177/#REF!</f>
        <v>#REF!</v>
      </c>
      <c r="GI177" s="97"/>
      <c r="GJ177" s="97" t="s">
        <v>540</v>
      </c>
      <c r="GK177" s="97"/>
      <c r="GL177" s="97" t="s">
        <v>542</v>
      </c>
    </row>
    <row r="178" spans="186:194" ht="20.100000000000001" customHeight="1" x14ac:dyDescent="0.25">
      <c r="GD178" s="100" t="e">
        <f t="shared" si="4"/>
        <v>#REF!</v>
      </c>
      <c r="GE178" s="97"/>
      <c r="GF178" s="98" t="e">
        <f t="shared" si="5"/>
        <v>#REF!</v>
      </c>
      <c r="GG178" s="97"/>
      <c r="GH178" s="99" t="e">
        <f>+GF178/#REF!</f>
        <v>#REF!</v>
      </c>
      <c r="GI178" s="97"/>
      <c r="GJ178" s="97" t="s">
        <v>540</v>
      </c>
      <c r="GK178" s="97"/>
      <c r="GL178" s="97" t="s">
        <v>543</v>
      </c>
    </row>
    <row r="179" spans="186:194" ht="20.100000000000001" customHeight="1" x14ac:dyDescent="0.25">
      <c r="GD179" s="100" t="e">
        <f t="shared" si="4"/>
        <v>#REF!</v>
      </c>
      <c r="GE179" s="97"/>
      <c r="GF179" s="98" t="e">
        <f t="shared" si="5"/>
        <v>#REF!</v>
      </c>
      <c r="GG179" s="97"/>
      <c r="GH179" s="99" t="e">
        <f>+GF179/#REF!</f>
        <v>#REF!</v>
      </c>
      <c r="GI179" s="97"/>
      <c r="GJ179" s="97" t="s">
        <v>540</v>
      </c>
      <c r="GK179" s="97"/>
      <c r="GL179" s="97" t="s">
        <v>544</v>
      </c>
    </row>
    <row r="180" spans="186:194" ht="20.100000000000001" customHeight="1" x14ac:dyDescent="0.25">
      <c r="GD180" s="100" t="e">
        <f t="shared" si="4"/>
        <v>#REF!</v>
      </c>
      <c r="GE180" s="97"/>
      <c r="GF180" s="98" t="e">
        <f t="shared" si="5"/>
        <v>#REF!</v>
      </c>
      <c r="GG180" s="97"/>
      <c r="GH180" s="99" t="e">
        <f>+GF180/#REF!</f>
        <v>#REF!</v>
      </c>
      <c r="GI180" s="97"/>
      <c r="GJ180" s="97" t="s">
        <v>540</v>
      </c>
      <c r="GK180" s="97"/>
      <c r="GL180" s="97" t="s">
        <v>545</v>
      </c>
    </row>
    <row r="181" spans="186:194" ht="20.100000000000001" customHeight="1" x14ac:dyDescent="0.25">
      <c r="GD181" s="100" t="e">
        <f t="shared" si="4"/>
        <v>#REF!</v>
      </c>
      <c r="GE181" s="97"/>
      <c r="GF181" s="98" t="e">
        <f t="shared" si="5"/>
        <v>#REF!</v>
      </c>
      <c r="GG181" s="97"/>
      <c r="GH181" s="99" t="e">
        <f>+GF181/#REF!</f>
        <v>#REF!</v>
      </c>
      <c r="GI181" s="97"/>
      <c r="GJ181" s="97" t="s">
        <v>540</v>
      </c>
      <c r="GK181" s="97"/>
      <c r="GL181" s="97" t="s">
        <v>546</v>
      </c>
    </row>
    <row r="182" spans="186:194" ht="20.100000000000001" customHeight="1" x14ac:dyDescent="0.25">
      <c r="GD182" s="100" t="e">
        <f t="shared" si="4"/>
        <v>#REF!</v>
      </c>
      <c r="GE182" s="97"/>
      <c r="GF182" s="98" t="e">
        <f t="shared" si="5"/>
        <v>#REF!</v>
      </c>
      <c r="GG182" s="97"/>
      <c r="GH182" s="99" t="e">
        <f>+GF182/#REF!</f>
        <v>#REF!</v>
      </c>
      <c r="GI182" s="97"/>
      <c r="GJ182" s="97" t="s">
        <v>540</v>
      </c>
      <c r="GK182" s="97"/>
      <c r="GL182" s="97" t="s">
        <v>547</v>
      </c>
    </row>
    <row r="183" spans="186:194" ht="20.100000000000001" customHeight="1" x14ac:dyDescent="0.25">
      <c r="GD183" s="100" t="e">
        <f t="shared" si="4"/>
        <v>#REF!</v>
      </c>
      <c r="GE183" s="97"/>
      <c r="GF183" s="98" t="e">
        <f t="shared" si="5"/>
        <v>#REF!</v>
      </c>
      <c r="GG183" s="97"/>
      <c r="GH183" s="99" t="e">
        <f>+GF183/#REF!</f>
        <v>#REF!</v>
      </c>
      <c r="GI183" s="97"/>
      <c r="GJ183" s="97" t="s">
        <v>540</v>
      </c>
      <c r="GK183" s="97"/>
      <c r="GL183" s="97" t="s">
        <v>548</v>
      </c>
    </row>
    <row r="184" spans="186:194" ht="20.100000000000001" customHeight="1" x14ac:dyDescent="0.25">
      <c r="GD184" s="100" t="e">
        <f t="shared" si="4"/>
        <v>#REF!</v>
      </c>
      <c r="GE184" s="97"/>
      <c r="GF184" s="98" t="e">
        <f t="shared" si="5"/>
        <v>#REF!</v>
      </c>
      <c r="GG184" s="97"/>
      <c r="GH184" s="99" t="e">
        <f>+GF184/#REF!</f>
        <v>#REF!</v>
      </c>
      <c r="GI184" s="97"/>
      <c r="GJ184" s="97" t="s">
        <v>540</v>
      </c>
      <c r="GK184" s="97"/>
      <c r="GL184" s="97" t="s">
        <v>542</v>
      </c>
    </row>
    <row r="185" spans="186:194" ht="20.100000000000001" customHeight="1" x14ac:dyDescent="0.25">
      <c r="GD185" s="100" t="e">
        <f t="shared" si="4"/>
        <v>#REF!</v>
      </c>
      <c r="GE185" s="97"/>
      <c r="GF185" s="98" t="e">
        <f t="shared" si="5"/>
        <v>#REF!</v>
      </c>
      <c r="GG185" s="97"/>
      <c r="GH185" s="99" t="e">
        <f>+GF185/#REF!</f>
        <v>#REF!</v>
      </c>
      <c r="GI185" s="97"/>
      <c r="GJ185" s="97" t="s">
        <v>540</v>
      </c>
      <c r="GK185" s="97"/>
      <c r="GL185" s="97" t="s">
        <v>543</v>
      </c>
    </row>
    <row r="186" spans="186:194" ht="20.100000000000001" customHeight="1" x14ac:dyDescent="0.25">
      <c r="GD186" s="100" t="e">
        <f t="shared" si="4"/>
        <v>#REF!</v>
      </c>
      <c r="GE186" s="97"/>
      <c r="GF186" s="98" t="e">
        <f t="shared" si="5"/>
        <v>#REF!</v>
      </c>
      <c r="GG186" s="97"/>
      <c r="GH186" s="99" t="e">
        <f>+GF186/#REF!</f>
        <v>#REF!</v>
      </c>
      <c r="GI186" s="97"/>
      <c r="GJ186" s="97" t="s">
        <v>540</v>
      </c>
      <c r="GK186" s="97"/>
      <c r="GL186" s="97" t="s">
        <v>544</v>
      </c>
    </row>
    <row r="187" spans="186:194" ht="20.100000000000001" customHeight="1" x14ac:dyDescent="0.25">
      <c r="GD187" s="100" t="e">
        <f t="shared" si="4"/>
        <v>#REF!</v>
      </c>
      <c r="GE187" s="97"/>
      <c r="GF187" s="98" t="e">
        <f t="shared" si="5"/>
        <v>#REF!</v>
      </c>
      <c r="GG187" s="97"/>
      <c r="GH187" s="99" t="e">
        <f>+GF187/#REF!</f>
        <v>#REF!</v>
      </c>
      <c r="GI187" s="97"/>
      <c r="GJ187" s="97" t="s">
        <v>540</v>
      </c>
      <c r="GK187" s="97"/>
      <c r="GL187" s="97" t="s">
        <v>545</v>
      </c>
    </row>
    <row r="188" spans="186:194" ht="20.100000000000001" customHeight="1" x14ac:dyDescent="0.25">
      <c r="GD188" s="100" t="e">
        <f t="shared" si="4"/>
        <v>#REF!</v>
      </c>
      <c r="GE188" s="97"/>
      <c r="GF188" s="98" t="e">
        <f t="shared" si="5"/>
        <v>#REF!</v>
      </c>
      <c r="GG188" s="97"/>
      <c r="GH188" s="99" t="e">
        <f>+GF188/#REF!</f>
        <v>#REF!</v>
      </c>
      <c r="GI188" s="97"/>
      <c r="GJ188" s="97" t="s">
        <v>540</v>
      </c>
      <c r="GK188" s="97"/>
      <c r="GL188" s="97" t="s">
        <v>546</v>
      </c>
    </row>
    <row r="189" spans="186:194" ht="20.100000000000001" customHeight="1" x14ac:dyDescent="0.25">
      <c r="GD189" s="100" t="e">
        <f t="shared" si="4"/>
        <v>#REF!</v>
      </c>
      <c r="GE189" s="97"/>
      <c r="GF189" s="98" t="e">
        <f t="shared" si="5"/>
        <v>#REF!</v>
      </c>
      <c r="GG189" s="97"/>
      <c r="GH189" s="99" t="e">
        <f>+GF189/#REF!</f>
        <v>#REF!</v>
      </c>
      <c r="GI189" s="97"/>
      <c r="GJ189" s="97" t="s">
        <v>540</v>
      </c>
      <c r="GK189" s="97"/>
      <c r="GL189" s="97" t="s">
        <v>547</v>
      </c>
    </row>
    <row r="190" spans="186:194" ht="20.100000000000001" customHeight="1" x14ac:dyDescent="0.25">
      <c r="GD190" s="100" t="e">
        <f t="shared" si="4"/>
        <v>#REF!</v>
      </c>
      <c r="GE190" s="97"/>
      <c r="GF190" s="98" t="e">
        <f t="shared" si="5"/>
        <v>#REF!</v>
      </c>
      <c r="GG190" s="97"/>
      <c r="GH190" s="99" t="e">
        <f>+GF190/#REF!</f>
        <v>#REF!</v>
      </c>
      <c r="GI190" s="97"/>
      <c r="GJ190" s="97" t="s">
        <v>540</v>
      </c>
      <c r="GK190" s="97"/>
      <c r="GL190" s="97" t="s">
        <v>548</v>
      </c>
    </row>
    <row r="191" spans="186:194" ht="20.100000000000001" customHeight="1" x14ac:dyDescent="0.25">
      <c r="GD191" s="100" t="e">
        <f t="shared" si="4"/>
        <v>#REF!</v>
      </c>
      <c r="GE191" s="97"/>
      <c r="GF191" s="98" t="e">
        <f t="shared" si="5"/>
        <v>#REF!</v>
      </c>
      <c r="GG191" s="97"/>
      <c r="GH191" s="99" t="e">
        <f>+GF191/#REF!</f>
        <v>#REF!</v>
      </c>
      <c r="GI191" s="97"/>
      <c r="GJ191" s="97" t="s">
        <v>540</v>
      </c>
      <c r="GK191" s="97"/>
      <c r="GL191" s="97" t="s">
        <v>542</v>
      </c>
    </row>
    <row r="192" spans="186:194" ht="20.100000000000001" customHeight="1" x14ac:dyDescent="0.25">
      <c r="GD192" s="100" t="e">
        <f t="shared" si="4"/>
        <v>#REF!</v>
      </c>
      <c r="GE192" s="97"/>
      <c r="GF192" s="98" t="e">
        <f t="shared" si="5"/>
        <v>#REF!</v>
      </c>
      <c r="GG192" s="97"/>
      <c r="GH192" s="99" t="e">
        <f>+GF192/#REF!</f>
        <v>#REF!</v>
      </c>
      <c r="GI192" s="97"/>
      <c r="GJ192" s="97" t="s">
        <v>540</v>
      </c>
      <c r="GK192" s="97"/>
      <c r="GL192" s="97" t="s">
        <v>543</v>
      </c>
    </row>
    <row r="193" spans="186:194" ht="20.100000000000001" customHeight="1" x14ac:dyDescent="0.25">
      <c r="GD193" s="100" t="e">
        <f t="shared" si="4"/>
        <v>#REF!</v>
      </c>
      <c r="GE193" s="97"/>
      <c r="GF193" s="98" t="e">
        <f t="shared" si="5"/>
        <v>#REF!</v>
      </c>
      <c r="GG193" s="97"/>
      <c r="GH193" s="99" t="e">
        <f>+GF193/#REF!</f>
        <v>#REF!</v>
      </c>
      <c r="GI193" s="97"/>
      <c r="GJ193" s="97" t="s">
        <v>540</v>
      </c>
      <c r="GK193" s="97"/>
      <c r="GL193" s="97" t="s">
        <v>544</v>
      </c>
    </row>
    <row r="194" spans="186:194" ht="20.100000000000001" customHeight="1" x14ac:dyDescent="0.25">
      <c r="GD194" s="100" t="e">
        <f t="shared" si="4"/>
        <v>#REF!</v>
      </c>
      <c r="GE194" s="97"/>
      <c r="GF194" s="98" t="e">
        <f t="shared" si="5"/>
        <v>#REF!</v>
      </c>
      <c r="GG194" s="97"/>
      <c r="GH194" s="99" t="e">
        <f>+GF194/#REF!</f>
        <v>#REF!</v>
      </c>
      <c r="GI194" s="97"/>
      <c r="GJ194" s="97" t="s">
        <v>540</v>
      </c>
      <c r="GK194" s="97"/>
      <c r="GL194" s="97" t="s">
        <v>545</v>
      </c>
    </row>
    <row r="195" spans="186:194" ht="20.100000000000001" customHeight="1" x14ac:dyDescent="0.25">
      <c r="GD195" s="100" t="e">
        <f t="shared" si="4"/>
        <v>#REF!</v>
      </c>
      <c r="GE195" s="97"/>
      <c r="GF195" s="98" t="e">
        <f t="shared" si="5"/>
        <v>#REF!</v>
      </c>
      <c r="GG195" s="97"/>
      <c r="GH195" s="99" t="e">
        <f>+GF195/#REF!</f>
        <v>#REF!</v>
      </c>
      <c r="GI195" s="97"/>
      <c r="GJ195" s="97" t="s">
        <v>540</v>
      </c>
      <c r="GK195" s="97"/>
      <c r="GL195" s="97" t="s">
        <v>546</v>
      </c>
    </row>
    <row r="196" spans="186:194" ht="20.100000000000001" customHeight="1" x14ac:dyDescent="0.25">
      <c r="GD196" s="100" t="e">
        <f t="shared" si="4"/>
        <v>#REF!</v>
      </c>
      <c r="GE196" s="97"/>
      <c r="GF196" s="98" t="e">
        <f t="shared" si="5"/>
        <v>#REF!</v>
      </c>
      <c r="GG196" s="97"/>
      <c r="GH196" s="99" t="e">
        <f>+GF196/#REF!</f>
        <v>#REF!</v>
      </c>
      <c r="GI196" s="97"/>
      <c r="GJ196" s="97" t="s">
        <v>540</v>
      </c>
      <c r="GK196" s="97"/>
      <c r="GL196" s="97" t="s">
        <v>547</v>
      </c>
    </row>
    <row r="197" spans="186:194" ht="20.100000000000001" customHeight="1" x14ac:dyDescent="0.25">
      <c r="GD197" s="100" t="e">
        <f t="shared" si="4"/>
        <v>#REF!</v>
      </c>
      <c r="GE197" s="97"/>
      <c r="GF197" s="98" t="e">
        <f t="shared" si="5"/>
        <v>#REF!</v>
      </c>
      <c r="GG197" s="97"/>
      <c r="GH197" s="99" t="e">
        <f>+GF197/#REF!</f>
        <v>#REF!</v>
      </c>
      <c r="GI197" s="97"/>
      <c r="GJ197" s="97" t="s">
        <v>540</v>
      </c>
      <c r="GK197" s="97"/>
      <c r="GL197" s="97" t="s">
        <v>548</v>
      </c>
    </row>
    <row r="198" spans="186:194" ht="20.100000000000001" customHeight="1" x14ac:dyDescent="0.25">
      <c r="GD198" s="100" t="e">
        <f t="shared" si="4"/>
        <v>#REF!</v>
      </c>
      <c r="GE198" s="97"/>
      <c r="GF198" s="98" t="e">
        <f t="shared" si="5"/>
        <v>#REF!</v>
      </c>
      <c r="GG198" s="97"/>
      <c r="GH198" s="99" t="e">
        <f>+GF198/#REF!</f>
        <v>#REF!</v>
      </c>
      <c r="GI198" s="97"/>
      <c r="GJ198" s="97" t="s">
        <v>540</v>
      </c>
      <c r="GK198" s="97"/>
      <c r="GL198" s="97" t="s">
        <v>542</v>
      </c>
    </row>
    <row r="199" spans="186:194" ht="20.100000000000001" customHeight="1" x14ac:dyDescent="0.25">
      <c r="GD199" s="100" t="e">
        <f t="shared" si="4"/>
        <v>#REF!</v>
      </c>
      <c r="GE199" s="97"/>
      <c r="GF199" s="98" t="e">
        <f t="shared" si="5"/>
        <v>#REF!</v>
      </c>
      <c r="GG199" s="97"/>
      <c r="GH199" s="99" t="e">
        <f>+GF199/#REF!</f>
        <v>#REF!</v>
      </c>
      <c r="GI199" s="97"/>
      <c r="GJ199" s="97" t="s">
        <v>540</v>
      </c>
      <c r="GK199" s="97"/>
      <c r="GL199" s="97" t="s">
        <v>543</v>
      </c>
    </row>
    <row r="200" spans="186:194" ht="20.100000000000001" customHeight="1" x14ac:dyDescent="0.25">
      <c r="GD200" s="100" t="e">
        <f t="shared" si="4"/>
        <v>#REF!</v>
      </c>
      <c r="GE200" s="97"/>
      <c r="GF200" s="98" t="e">
        <f t="shared" si="5"/>
        <v>#REF!</v>
      </c>
      <c r="GG200" s="97"/>
      <c r="GH200" s="99" t="e">
        <f>+GF200/#REF!</f>
        <v>#REF!</v>
      </c>
      <c r="GI200" s="97"/>
      <c r="GJ200" s="97" t="s">
        <v>540</v>
      </c>
      <c r="GK200" s="97"/>
      <c r="GL200" s="97" t="s">
        <v>544</v>
      </c>
    </row>
    <row r="201" spans="186:194" ht="20.100000000000001" customHeight="1" x14ac:dyDescent="0.25">
      <c r="GD201" s="100" t="e">
        <f t="shared" si="4"/>
        <v>#REF!</v>
      </c>
      <c r="GE201" s="97"/>
      <c r="GF201" s="98" t="e">
        <f t="shared" si="5"/>
        <v>#REF!</v>
      </c>
      <c r="GG201" s="97"/>
      <c r="GH201" s="99" t="e">
        <f>+GF201/#REF!</f>
        <v>#REF!</v>
      </c>
      <c r="GI201" s="97"/>
      <c r="GJ201" s="97" t="s">
        <v>540</v>
      </c>
      <c r="GK201" s="97"/>
      <c r="GL201" s="97" t="s">
        <v>545</v>
      </c>
    </row>
    <row r="202" spans="186:194" ht="20.100000000000001" customHeight="1" x14ac:dyDescent="0.25">
      <c r="GD202" s="100" t="e">
        <f t="shared" si="4"/>
        <v>#REF!</v>
      </c>
      <c r="GE202" s="97"/>
      <c r="GF202" s="98" t="e">
        <f t="shared" si="5"/>
        <v>#REF!</v>
      </c>
      <c r="GG202" s="97"/>
      <c r="GH202" s="99" t="e">
        <f>+GF202/#REF!</f>
        <v>#REF!</v>
      </c>
      <c r="GI202" s="97"/>
      <c r="GJ202" s="97" t="s">
        <v>540</v>
      </c>
      <c r="GK202" s="97"/>
      <c r="GL202" s="97" t="s">
        <v>546</v>
      </c>
    </row>
    <row r="203" spans="186:194" ht="20.100000000000001" customHeight="1" x14ac:dyDescent="0.25">
      <c r="GD203" s="100" t="e">
        <f t="shared" si="4"/>
        <v>#REF!</v>
      </c>
      <c r="GE203" s="97"/>
      <c r="GF203" s="98" t="e">
        <f t="shared" si="5"/>
        <v>#REF!</v>
      </c>
      <c r="GG203" s="97"/>
      <c r="GH203" s="99" t="e">
        <f>+GF203/#REF!</f>
        <v>#REF!</v>
      </c>
      <c r="GI203" s="97"/>
      <c r="GJ203" s="97" t="s">
        <v>540</v>
      </c>
      <c r="GK203" s="97"/>
      <c r="GL203" s="97" t="s">
        <v>547</v>
      </c>
    </row>
    <row r="204" spans="186:194" ht="20.100000000000001" customHeight="1" x14ac:dyDescent="0.25">
      <c r="GD204" s="100" t="e">
        <f t="shared" si="4"/>
        <v>#REF!</v>
      </c>
      <c r="GE204" s="97"/>
      <c r="GF204" s="98" t="e">
        <f t="shared" si="5"/>
        <v>#REF!</v>
      </c>
      <c r="GG204" s="97"/>
      <c r="GH204" s="99" t="e">
        <f>+GF204/#REF!</f>
        <v>#REF!</v>
      </c>
      <c r="GI204" s="97"/>
      <c r="GJ204" s="97" t="s">
        <v>540</v>
      </c>
      <c r="GK204" s="97"/>
      <c r="GL204" s="97" t="s">
        <v>548</v>
      </c>
    </row>
    <row r="205" spans="186:194" ht="20.100000000000001" customHeight="1" x14ac:dyDescent="0.25">
      <c r="GD205" s="100" t="e">
        <f t="shared" si="4"/>
        <v>#REF!</v>
      </c>
      <c r="GE205" s="97"/>
      <c r="GF205" s="98" t="e">
        <f t="shared" si="5"/>
        <v>#REF!</v>
      </c>
      <c r="GG205" s="97"/>
      <c r="GH205" s="99" t="e">
        <f>+GF205/#REF!</f>
        <v>#REF!</v>
      </c>
      <c r="GI205" s="97"/>
      <c r="GJ205" s="97" t="s">
        <v>540</v>
      </c>
      <c r="GK205" s="97"/>
      <c r="GL205" s="97" t="s">
        <v>542</v>
      </c>
    </row>
    <row r="206" spans="186:194" ht="20.100000000000001" customHeight="1" x14ac:dyDescent="0.25">
      <c r="GD206" s="100" t="e">
        <f t="shared" si="4"/>
        <v>#REF!</v>
      </c>
      <c r="GE206" s="97"/>
      <c r="GF206" s="98" t="e">
        <f t="shared" si="5"/>
        <v>#REF!</v>
      </c>
      <c r="GG206" s="97"/>
      <c r="GH206" s="99" t="e">
        <f>+GF206/#REF!</f>
        <v>#REF!</v>
      </c>
      <c r="GI206" s="97"/>
      <c r="GJ206" s="97" t="s">
        <v>540</v>
      </c>
      <c r="GK206" s="97"/>
      <c r="GL206" s="97" t="s">
        <v>543</v>
      </c>
    </row>
    <row r="207" spans="186:194" ht="20.100000000000001" customHeight="1" x14ac:dyDescent="0.25">
      <c r="GD207" s="100" t="e">
        <f t="shared" si="4"/>
        <v>#REF!</v>
      </c>
      <c r="GE207" s="97"/>
      <c r="GF207" s="98" t="e">
        <f t="shared" si="5"/>
        <v>#REF!</v>
      </c>
      <c r="GG207" s="97"/>
      <c r="GH207" s="99" t="e">
        <f>+GF207/#REF!</f>
        <v>#REF!</v>
      </c>
      <c r="GI207" s="97"/>
      <c r="GJ207" s="97" t="s">
        <v>540</v>
      </c>
      <c r="GK207" s="97"/>
      <c r="GL207" s="97" t="s">
        <v>544</v>
      </c>
    </row>
    <row r="208" spans="186:194" ht="20.100000000000001" customHeight="1" x14ac:dyDescent="0.25">
      <c r="GD208" s="100" t="e">
        <f t="shared" si="4"/>
        <v>#REF!</v>
      </c>
      <c r="GE208" s="97"/>
      <c r="GF208" s="98" t="e">
        <f t="shared" si="5"/>
        <v>#REF!</v>
      </c>
      <c r="GG208" s="97"/>
      <c r="GH208" s="99" t="e">
        <f>+GF208/#REF!</f>
        <v>#REF!</v>
      </c>
      <c r="GI208" s="97"/>
      <c r="GJ208" s="97" t="s">
        <v>540</v>
      </c>
      <c r="GK208" s="97"/>
      <c r="GL208" s="97" t="s">
        <v>545</v>
      </c>
    </row>
    <row r="209" spans="186:194" ht="20.100000000000001" customHeight="1" x14ac:dyDescent="0.25">
      <c r="GD209" s="100" t="e">
        <f t="shared" si="4"/>
        <v>#REF!</v>
      </c>
      <c r="GE209" s="97"/>
      <c r="GF209" s="98" t="e">
        <f t="shared" si="5"/>
        <v>#REF!</v>
      </c>
      <c r="GG209" s="97"/>
      <c r="GH209" s="99" t="e">
        <f>+GF209/#REF!</f>
        <v>#REF!</v>
      </c>
      <c r="GI209" s="97"/>
      <c r="GJ209" s="97" t="s">
        <v>540</v>
      </c>
      <c r="GK209" s="97"/>
      <c r="GL209" s="97" t="s">
        <v>546</v>
      </c>
    </row>
    <row r="210" spans="186:194" ht="20.100000000000001" customHeight="1" x14ac:dyDescent="0.25">
      <c r="GD210" s="100" t="e">
        <f t="shared" si="4"/>
        <v>#REF!</v>
      </c>
      <c r="GE210" s="97"/>
      <c r="GF210" s="98" t="e">
        <f t="shared" si="5"/>
        <v>#REF!</v>
      </c>
      <c r="GG210" s="97"/>
      <c r="GH210" s="99" t="e">
        <f>+GF210/#REF!</f>
        <v>#REF!</v>
      </c>
      <c r="GI210" s="97"/>
      <c r="GJ210" s="97" t="s">
        <v>540</v>
      </c>
      <c r="GK210" s="97"/>
      <c r="GL210" s="97" t="s">
        <v>547</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540</v>
      </c>
      <c r="GK211" s="97"/>
      <c r="GL211" s="97" t="s">
        <v>548</v>
      </c>
    </row>
    <row r="212" spans="186:194" ht="20.100000000000001" customHeight="1" x14ac:dyDescent="0.25">
      <c r="GD212" s="100" t="e">
        <f t="shared" si="6"/>
        <v>#REF!</v>
      </c>
      <c r="GE212" s="97"/>
      <c r="GF212" s="98" t="e">
        <f t="shared" si="7"/>
        <v>#REF!</v>
      </c>
      <c r="GG212" s="97"/>
      <c r="GH212" s="99" t="e">
        <f>+GF212/#REF!</f>
        <v>#REF!</v>
      </c>
      <c r="GI212" s="97"/>
      <c r="GJ212" s="97" t="s">
        <v>540</v>
      </c>
      <c r="GK212" s="97"/>
      <c r="GL212" s="97" t="s">
        <v>542</v>
      </c>
    </row>
    <row r="213" spans="186:194" ht="20.100000000000001" customHeight="1" x14ac:dyDescent="0.25">
      <c r="GD213" s="100" t="e">
        <f t="shared" si="6"/>
        <v>#REF!</v>
      </c>
      <c r="GE213" s="97"/>
      <c r="GF213" s="98" t="e">
        <f t="shared" si="7"/>
        <v>#REF!</v>
      </c>
      <c r="GG213" s="97"/>
      <c r="GH213" s="99" t="e">
        <f>+GF213/#REF!</f>
        <v>#REF!</v>
      </c>
      <c r="GI213" s="97"/>
      <c r="GJ213" s="97" t="s">
        <v>540</v>
      </c>
      <c r="GK213" s="97"/>
      <c r="GL213" s="97" t="s">
        <v>543</v>
      </c>
    </row>
    <row r="214" spans="186:194" ht="20.100000000000001" customHeight="1" x14ac:dyDescent="0.25">
      <c r="GD214" s="100" t="e">
        <f t="shared" si="6"/>
        <v>#REF!</v>
      </c>
      <c r="GE214" s="97"/>
      <c r="GF214" s="98" t="e">
        <f t="shared" si="7"/>
        <v>#REF!</v>
      </c>
      <c r="GG214" s="97"/>
      <c r="GH214" s="99" t="e">
        <f>+GF214/#REF!</f>
        <v>#REF!</v>
      </c>
      <c r="GI214" s="97"/>
      <c r="GJ214" s="97" t="s">
        <v>540</v>
      </c>
      <c r="GK214" s="97"/>
      <c r="GL214" s="97" t="s">
        <v>544</v>
      </c>
    </row>
    <row r="215" spans="186:194" ht="20.100000000000001" customHeight="1" x14ac:dyDescent="0.25">
      <c r="GD215" s="100" t="e">
        <f t="shared" si="6"/>
        <v>#REF!</v>
      </c>
      <c r="GE215" s="97"/>
      <c r="GF215" s="98" t="e">
        <f t="shared" si="7"/>
        <v>#REF!</v>
      </c>
      <c r="GG215" s="97"/>
      <c r="GH215" s="99" t="e">
        <f>+GF215/#REF!</f>
        <v>#REF!</v>
      </c>
      <c r="GI215" s="97"/>
      <c r="GJ215" s="97" t="s">
        <v>540</v>
      </c>
      <c r="GK215" s="97"/>
      <c r="GL215" s="97" t="s">
        <v>545</v>
      </c>
    </row>
    <row r="216" spans="186:194" ht="20.100000000000001" customHeight="1" x14ac:dyDescent="0.25">
      <c r="GD216" s="100" t="e">
        <f t="shared" si="6"/>
        <v>#REF!</v>
      </c>
      <c r="GE216" s="97"/>
      <c r="GF216" s="98" t="e">
        <f t="shared" si="7"/>
        <v>#REF!</v>
      </c>
      <c r="GG216" s="97"/>
      <c r="GH216" s="99" t="e">
        <f>+GF216/#REF!</f>
        <v>#REF!</v>
      </c>
      <c r="GI216" s="97"/>
      <c r="GJ216" s="97" t="s">
        <v>540</v>
      </c>
      <c r="GK216" s="97"/>
      <c r="GL216" s="97" t="s">
        <v>546</v>
      </c>
    </row>
    <row r="217" spans="186:194" ht="20.100000000000001" customHeight="1" x14ac:dyDescent="0.25">
      <c r="GD217" s="100" t="e">
        <f t="shared" si="6"/>
        <v>#REF!</v>
      </c>
      <c r="GE217" s="97"/>
      <c r="GF217" s="98" t="e">
        <f t="shared" si="7"/>
        <v>#REF!</v>
      </c>
      <c r="GG217" s="97"/>
      <c r="GH217" s="99" t="e">
        <f>+GF217/#REF!</f>
        <v>#REF!</v>
      </c>
      <c r="GI217" s="97"/>
      <c r="GJ217" s="97" t="s">
        <v>540</v>
      </c>
      <c r="GK217" s="97"/>
      <c r="GL217" s="97" t="s">
        <v>547</v>
      </c>
    </row>
    <row r="218" spans="186:194" ht="20.100000000000001" customHeight="1" x14ac:dyDescent="0.25">
      <c r="GD218" s="100" t="e">
        <f t="shared" si="6"/>
        <v>#REF!</v>
      </c>
      <c r="GE218" s="97"/>
      <c r="GF218" s="98" t="e">
        <f t="shared" si="7"/>
        <v>#REF!</v>
      </c>
      <c r="GG218" s="97"/>
      <c r="GH218" s="99" t="e">
        <f>+GF218/#REF!</f>
        <v>#REF!</v>
      </c>
      <c r="GI218" s="97"/>
      <c r="GJ218" s="97" t="s">
        <v>540</v>
      </c>
      <c r="GK218" s="97"/>
      <c r="GL218" s="97" t="s">
        <v>548</v>
      </c>
    </row>
    <row r="219" spans="186:194" ht="20.100000000000001" customHeight="1" x14ac:dyDescent="0.25">
      <c r="GD219" s="100" t="e">
        <f t="shared" si="6"/>
        <v>#REF!</v>
      </c>
      <c r="GE219" s="97"/>
      <c r="GF219" s="98" t="e">
        <f t="shared" si="7"/>
        <v>#REF!</v>
      </c>
      <c r="GG219" s="97"/>
      <c r="GH219" s="99" t="e">
        <f>+GF219/#REF!</f>
        <v>#REF!</v>
      </c>
      <c r="GI219" s="97"/>
      <c r="GJ219" s="97" t="s">
        <v>540</v>
      </c>
      <c r="GK219" s="97"/>
      <c r="GL219" s="97" t="s">
        <v>542</v>
      </c>
    </row>
    <row r="220" spans="186:194" ht="20.100000000000001" customHeight="1" x14ac:dyDescent="0.25">
      <c r="GD220" s="100" t="e">
        <f t="shared" si="6"/>
        <v>#REF!</v>
      </c>
      <c r="GE220" s="97"/>
      <c r="GF220" s="98" t="e">
        <f t="shared" si="7"/>
        <v>#REF!</v>
      </c>
      <c r="GG220" s="97"/>
      <c r="GH220" s="99" t="e">
        <f>+GF220/#REF!</f>
        <v>#REF!</v>
      </c>
      <c r="GI220" s="97"/>
      <c r="GJ220" s="97" t="s">
        <v>540</v>
      </c>
      <c r="GK220" s="97"/>
      <c r="GL220" s="97" t="s">
        <v>543</v>
      </c>
    </row>
    <row r="221" spans="186:194" ht="20.100000000000001" customHeight="1" x14ac:dyDescent="0.25">
      <c r="GD221" s="100" t="e">
        <f t="shared" si="6"/>
        <v>#REF!</v>
      </c>
      <c r="GE221" s="97"/>
      <c r="GF221" s="98" t="e">
        <f t="shared" si="7"/>
        <v>#REF!</v>
      </c>
      <c r="GG221" s="97"/>
      <c r="GH221" s="99" t="e">
        <f>+GF221/#REF!</f>
        <v>#REF!</v>
      </c>
      <c r="GI221" s="97"/>
      <c r="GJ221" s="97" t="s">
        <v>540</v>
      </c>
      <c r="GK221" s="97"/>
      <c r="GL221" s="97" t="s">
        <v>544</v>
      </c>
    </row>
    <row r="222" spans="186:194" ht="20.100000000000001" customHeight="1" x14ac:dyDescent="0.25">
      <c r="GD222" s="100" t="e">
        <f t="shared" si="6"/>
        <v>#REF!</v>
      </c>
      <c r="GE222" s="97"/>
      <c r="GF222" s="98" t="e">
        <f t="shared" si="7"/>
        <v>#REF!</v>
      </c>
      <c r="GG222" s="97"/>
      <c r="GH222" s="99" t="e">
        <f>+GF222/#REF!</f>
        <v>#REF!</v>
      </c>
      <c r="GI222" s="97"/>
      <c r="GJ222" s="97" t="s">
        <v>540</v>
      </c>
      <c r="GK222" s="97"/>
      <c r="GL222" s="97" t="s">
        <v>545</v>
      </c>
    </row>
    <row r="223" spans="186:194" ht="20.100000000000001" customHeight="1" x14ac:dyDescent="0.25">
      <c r="GD223" s="100" t="e">
        <f t="shared" si="6"/>
        <v>#REF!</v>
      </c>
      <c r="GE223" s="97"/>
      <c r="GF223" s="98" t="e">
        <f t="shared" si="7"/>
        <v>#REF!</v>
      </c>
      <c r="GG223" s="97"/>
      <c r="GH223" s="99" t="e">
        <f>+GF223/#REF!</f>
        <v>#REF!</v>
      </c>
      <c r="GI223" s="97"/>
      <c r="GJ223" s="97" t="s">
        <v>540</v>
      </c>
      <c r="GK223" s="97"/>
      <c r="GL223" s="97" t="s">
        <v>546</v>
      </c>
    </row>
    <row r="224" spans="186:194" ht="20.100000000000001" customHeight="1" x14ac:dyDescent="0.25">
      <c r="GD224" s="100" t="e">
        <f t="shared" si="6"/>
        <v>#REF!</v>
      </c>
      <c r="GE224" s="97"/>
      <c r="GF224" s="98" t="e">
        <f t="shared" si="7"/>
        <v>#REF!</v>
      </c>
      <c r="GG224" s="97"/>
      <c r="GH224" s="99" t="e">
        <f>+GF224/#REF!</f>
        <v>#REF!</v>
      </c>
      <c r="GI224" s="97"/>
      <c r="GJ224" s="97" t="s">
        <v>540</v>
      </c>
      <c r="GK224" s="97"/>
      <c r="GL224" s="97" t="s">
        <v>547</v>
      </c>
    </row>
    <row r="225" spans="186:194" ht="20.100000000000001" customHeight="1" x14ac:dyDescent="0.25">
      <c r="GD225" s="100" t="e">
        <f t="shared" si="6"/>
        <v>#REF!</v>
      </c>
      <c r="GE225" s="97"/>
      <c r="GF225" s="98" t="e">
        <f t="shared" si="7"/>
        <v>#REF!</v>
      </c>
      <c r="GG225" s="97"/>
      <c r="GH225" s="99" t="e">
        <f>+GF225/#REF!</f>
        <v>#REF!</v>
      </c>
      <c r="GI225" s="97"/>
      <c r="GJ225" s="97" t="s">
        <v>540</v>
      </c>
      <c r="GK225" s="97"/>
      <c r="GL225" s="97" t="s">
        <v>548</v>
      </c>
    </row>
    <row r="226" spans="186:194" ht="20.100000000000001" customHeight="1" x14ac:dyDescent="0.25">
      <c r="GD226" s="100" t="e">
        <f t="shared" si="6"/>
        <v>#REF!</v>
      </c>
      <c r="GE226" s="97"/>
      <c r="GF226" s="98" t="e">
        <f t="shared" si="7"/>
        <v>#REF!</v>
      </c>
      <c r="GG226" s="97"/>
      <c r="GH226" s="99" t="e">
        <f>+GF226/#REF!</f>
        <v>#REF!</v>
      </c>
      <c r="GI226" s="97"/>
      <c r="GJ226" s="97" t="s">
        <v>540</v>
      </c>
      <c r="GK226" s="97"/>
      <c r="GL226" s="97" t="s">
        <v>542</v>
      </c>
    </row>
    <row r="227" spans="186:194" ht="20.100000000000001" customHeight="1" x14ac:dyDescent="0.25">
      <c r="GD227" s="100" t="e">
        <f t="shared" si="6"/>
        <v>#REF!</v>
      </c>
      <c r="GE227" s="97"/>
      <c r="GF227" s="98" t="e">
        <f t="shared" si="7"/>
        <v>#REF!</v>
      </c>
      <c r="GG227" s="97"/>
      <c r="GH227" s="99" t="e">
        <f>+GF227/#REF!</f>
        <v>#REF!</v>
      </c>
      <c r="GI227" s="97"/>
      <c r="GJ227" s="97" t="s">
        <v>540</v>
      </c>
      <c r="GK227" s="97"/>
      <c r="GL227" s="97" t="s">
        <v>543</v>
      </c>
    </row>
    <row r="228" spans="186:194" ht="20.100000000000001" customHeight="1" x14ac:dyDescent="0.25">
      <c r="GD228" s="100" t="e">
        <f t="shared" si="6"/>
        <v>#REF!</v>
      </c>
      <c r="GE228" s="97"/>
      <c r="GF228" s="98" t="e">
        <f t="shared" si="7"/>
        <v>#REF!</v>
      </c>
      <c r="GG228" s="97"/>
      <c r="GH228" s="99" t="e">
        <f>+GF228/#REF!</f>
        <v>#REF!</v>
      </c>
      <c r="GI228" s="97"/>
      <c r="GJ228" s="97" t="s">
        <v>540</v>
      </c>
      <c r="GK228" s="97"/>
      <c r="GL228" s="97" t="s">
        <v>544</v>
      </c>
    </row>
    <row r="229" spans="186:194" ht="20.100000000000001" customHeight="1" x14ac:dyDescent="0.25">
      <c r="GD229" s="100" t="e">
        <f t="shared" si="6"/>
        <v>#REF!</v>
      </c>
      <c r="GE229" s="97"/>
      <c r="GF229" s="98" t="e">
        <f t="shared" si="7"/>
        <v>#REF!</v>
      </c>
      <c r="GG229" s="97"/>
      <c r="GH229" s="99" t="e">
        <f>+GF229/#REF!</f>
        <v>#REF!</v>
      </c>
      <c r="GI229" s="97"/>
      <c r="GJ229" s="97" t="s">
        <v>540</v>
      </c>
      <c r="GK229" s="97"/>
      <c r="GL229" s="97" t="s">
        <v>545</v>
      </c>
    </row>
    <row r="230" spans="186:194" ht="20.100000000000001" customHeight="1" x14ac:dyDescent="0.25">
      <c r="GD230" s="100" t="e">
        <f t="shared" si="6"/>
        <v>#REF!</v>
      </c>
      <c r="GE230" s="97"/>
      <c r="GF230" s="98" t="e">
        <f t="shared" si="7"/>
        <v>#REF!</v>
      </c>
      <c r="GG230" s="97"/>
      <c r="GH230" s="99" t="e">
        <f>+GF230/#REF!</f>
        <v>#REF!</v>
      </c>
      <c r="GI230" s="97"/>
      <c r="GJ230" s="97" t="s">
        <v>540</v>
      </c>
      <c r="GK230" s="97"/>
      <c r="GL230" s="97" t="s">
        <v>546</v>
      </c>
    </row>
    <row r="231" spans="186:194" ht="20.100000000000001" customHeight="1" x14ac:dyDescent="0.25">
      <c r="GD231" s="100" t="e">
        <f t="shared" si="6"/>
        <v>#REF!</v>
      </c>
      <c r="GE231" s="97"/>
      <c r="GF231" s="98" t="e">
        <f t="shared" si="7"/>
        <v>#REF!</v>
      </c>
      <c r="GG231" s="97"/>
      <c r="GH231" s="99" t="e">
        <f>+GF231/#REF!</f>
        <v>#REF!</v>
      </c>
      <c r="GI231" s="97"/>
      <c r="GJ231" s="97" t="s">
        <v>540</v>
      </c>
      <c r="GK231" s="97"/>
      <c r="GL231" s="97" t="s">
        <v>547</v>
      </c>
    </row>
    <row r="232" spans="186:194" ht="20.100000000000001" customHeight="1" x14ac:dyDescent="0.25">
      <c r="GD232" s="100" t="e">
        <f t="shared" si="6"/>
        <v>#REF!</v>
      </c>
      <c r="GE232" s="97"/>
      <c r="GF232" s="98" t="e">
        <f t="shared" si="7"/>
        <v>#REF!</v>
      </c>
      <c r="GG232" s="97"/>
      <c r="GH232" s="99" t="e">
        <f>+GF232/#REF!</f>
        <v>#REF!</v>
      </c>
      <c r="GI232" s="97"/>
      <c r="GJ232" s="97" t="s">
        <v>540</v>
      </c>
      <c r="GK232" s="97"/>
      <c r="GL232" s="97" t="s">
        <v>548</v>
      </c>
    </row>
    <row r="233" spans="186:194" ht="20.100000000000001" customHeight="1" x14ac:dyDescent="0.25">
      <c r="GD233" s="100" t="e">
        <f t="shared" si="6"/>
        <v>#REF!</v>
      </c>
      <c r="GE233" s="97"/>
      <c r="GF233" s="98" t="e">
        <f t="shared" si="7"/>
        <v>#REF!</v>
      </c>
      <c r="GG233" s="97"/>
      <c r="GH233" s="99" t="e">
        <f>+GF233/#REF!</f>
        <v>#REF!</v>
      </c>
      <c r="GI233" s="97"/>
      <c r="GJ233" s="97" t="s">
        <v>540</v>
      </c>
      <c r="GK233" s="97"/>
      <c r="GL233" s="97" t="s">
        <v>542</v>
      </c>
    </row>
    <row r="234" spans="186:194" ht="20.100000000000001" customHeight="1" x14ac:dyDescent="0.25">
      <c r="GD234" s="100" t="e">
        <f t="shared" si="6"/>
        <v>#REF!</v>
      </c>
      <c r="GE234" s="97"/>
      <c r="GF234" s="98" t="e">
        <f t="shared" si="7"/>
        <v>#REF!</v>
      </c>
      <c r="GG234" s="97"/>
      <c r="GH234" s="99" t="e">
        <f>+GF234/#REF!</f>
        <v>#REF!</v>
      </c>
      <c r="GI234" s="97"/>
      <c r="GJ234" s="97" t="s">
        <v>540</v>
      </c>
      <c r="GK234" s="97"/>
      <c r="GL234" s="97" t="s">
        <v>543</v>
      </c>
    </row>
    <row r="235" spans="186:194" ht="20.100000000000001" customHeight="1" x14ac:dyDescent="0.25">
      <c r="GD235" s="100" t="e">
        <f t="shared" si="6"/>
        <v>#REF!</v>
      </c>
      <c r="GE235" s="97"/>
      <c r="GF235" s="98" t="e">
        <f t="shared" si="7"/>
        <v>#REF!</v>
      </c>
      <c r="GG235" s="97"/>
      <c r="GH235" s="99" t="e">
        <f>+GF235/#REF!</f>
        <v>#REF!</v>
      </c>
      <c r="GI235" s="97"/>
      <c r="GJ235" s="97" t="s">
        <v>540</v>
      </c>
      <c r="GK235" s="97"/>
      <c r="GL235" s="97" t="s">
        <v>544</v>
      </c>
    </row>
    <row r="236" spans="186:194" ht="20.100000000000001" customHeight="1" x14ac:dyDescent="0.25">
      <c r="GD236" s="100" t="e">
        <f t="shared" si="6"/>
        <v>#REF!</v>
      </c>
      <c r="GE236" s="97"/>
      <c r="GF236" s="98" t="e">
        <f t="shared" si="7"/>
        <v>#REF!</v>
      </c>
      <c r="GG236" s="97"/>
      <c r="GH236" s="99" t="e">
        <f>+GF236/#REF!</f>
        <v>#REF!</v>
      </c>
      <c r="GI236" s="97"/>
      <c r="GJ236" s="97" t="s">
        <v>540</v>
      </c>
      <c r="GK236" s="97"/>
      <c r="GL236" s="97" t="s">
        <v>545</v>
      </c>
    </row>
    <row r="237" spans="186:194" ht="20.100000000000001" customHeight="1" x14ac:dyDescent="0.25">
      <c r="GD237" s="100" t="e">
        <f t="shared" si="6"/>
        <v>#REF!</v>
      </c>
      <c r="GE237" s="97"/>
      <c r="GF237" s="98" t="e">
        <f t="shared" si="7"/>
        <v>#REF!</v>
      </c>
      <c r="GG237" s="97"/>
      <c r="GH237" s="99" t="e">
        <f>+GF237/#REF!</f>
        <v>#REF!</v>
      </c>
      <c r="GI237" s="97"/>
      <c r="GJ237" s="97" t="s">
        <v>540</v>
      </c>
      <c r="GK237" s="97"/>
      <c r="GL237" s="97" t="s">
        <v>546</v>
      </c>
    </row>
    <row r="238" spans="186:194" ht="20.100000000000001" customHeight="1" x14ac:dyDescent="0.25">
      <c r="GD238" s="100" t="e">
        <f t="shared" si="6"/>
        <v>#REF!</v>
      </c>
      <c r="GE238" s="97"/>
      <c r="GF238" s="98" t="e">
        <f t="shared" si="7"/>
        <v>#REF!</v>
      </c>
      <c r="GG238" s="97"/>
      <c r="GH238" s="99" t="e">
        <f>+GF238/#REF!</f>
        <v>#REF!</v>
      </c>
      <c r="GI238" s="97"/>
      <c r="GJ238" s="97" t="s">
        <v>540</v>
      </c>
      <c r="GK238" s="97"/>
      <c r="GL238" s="97" t="s">
        <v>547</v>
      </c>
    </row>
    <row r="239" spans="186:194" ht="20.100000000000001" customHeight="1" x14ac:dyDescent="0.25">
      <c r="GD239" s="100" t="e">
        <f t="shared" si="6"/>
        <v>#REF!</v>
      </c>
      <c r="GE239" s="97"/>
      <c r="GF239" s="98" t="e">
        <f t="shared" si="7"/>
        <v>#REF!</v>
      </c>
      <c r="GG239" s="97"/>
      <c r="GH239" s="99" t="e">
        <f>+GF239/#REF!</f>
        <v>#REF!</v>
      </c>
      <c r="GI239" s="97"/>
      <c r="GJ239" s="97" t="s">
        <v>540</v>
      </c>
      <c r="GK239" s="97"/>
      <c r="GL239" s="97" t="s">
        <v>548</v>
      </c>
    </row>
    <row r="240" spans="186:194" ht="20.100000000000001" customHeight="1" x14ac:dyDescent="0.25">
      <c r="GD240" s="100" t="e">
        <f t="shared" si="6"/>
        <v>#REF!</v>
      </c>
      <c r="GE240" s="97"/>
      <c r="GF240" s="98" t="e">
        <f t="shared" si="7"/>
        <v>#REF!</v>
      </c>
      <c r="GG240" s="97"/>
      <c r="GH240" s="99" t="e">
        <f>+GF240/#REF!</f>
        <v>#REF!</v>
      </c>
      <c r="GI240" s="97"/>
      <c r="GJ240" s="97" t="s">
        <v>540</v>
      </c>
      <c r="GK240" s="97"/>
      <c r="GL240" s="97" t="s">
        <v>542</v>
      </c>
    </row>
    <row r="241" spans="186:194" ht="20.100000000000001" customHeight="1" x14ac:dyDescent="0.25">
      <c r="GD241" s="100" t="e">
        <f t="shared" si="6"/>
        <v>#REF!</v>
      </c>
      <c r="GE241" s="97"/>
      <c r="GF241" s="98" t="e">
        <f t="shared" si="7"/>
        <v>#REF!</v>
      </c>
      <c r="GG241" s="97"/>
      <c r="GH241" s="99" t="e">
        <f>+GF241/#REF!</f>
        <v>#REF!</v>
      </c>
      <c r="GI241" s="97"/>
      <c r="GJ241" s="97" t="s">
        <v>540</v>
      </c>
      <c r="GK241" s="97"/>
      <c r="GL241" s="97" t="s">
        <v>543</v>
      </c>
    </row>
    <row r="242" spans="186:194" ht="20.100000000000001" customHeight="1" x14ac:dyDescent="0.25">
      <c r="GD242" s="100" t="e">
        <f t="shared" si="6"/>
        <v>#REF!</v>
      </c>
      <c r="GE242" s="97"/>
      <c r="GF242" s="98" t="e">
        <f t="shared" si="7"/>
        <v>#REF!</v>
      </c>
      <c r="GG242" s="97"/>
      <c r="GH242" s="99" t="e">
        <f>+GF242/#REF!</f>
        <v>#REF!</v>
      </c>
      <c r="GI242" s="97"/>
      <c r="GJ242" s="97" t="s">
        <v>540</v>
      </c>
      <c r="GK242" s="97"/>
      <c r="GL242" s="97" t="s">
        <v>544</v>
      </c>
    </row>
    <row r="243" spans="186:194" ht="20.100000000000001" customHeight="1" x14ac:dyDescent="0.25">
      <c r="GD243" s="100" t="e">
        <f t="shared" si="6"/>
        <v>#REF!</v>
      </c>
      <c r="GE243" s="97"/>
      <c r="GF243" s="98" t="e">
        <f t="shared" si="7"/>
        <v>#REF!</v>
      </c>
      <c r="GG243" s="97"/>
      <c r="GH243" s="99" t="e">
        <f>+GF243/#REF!</f>
        <v>#REF!</v>
      </c>
      <c r="GI243" s="97"/>
      <c r="GJ243" s="97" t="s">
        <v>540</v>
      </c>
      <c r="GK243" s="97"/>
      <c r="GL243" s="97" t="s">
        <v>545</v>
      </c>
    </row>
    <row r="244" spans="186:194" ht="20.100000000000001" customHeight="1" x14ac:dyDescent="0.25">
      <c r="GD244" s="100" t="e">
        <f t="shared" si="6"/>
        <v>#REF!</v>
      </c>
      <c r="GE244" s="97"/>
      <c r="GF244" s="98" t="e">
        <f t="shared" si="7"/>
        <v>#REF!</v>
      </c>
      <c r="GG244" s="97"/>
      <c r="GH244" s="99" t="e">
        <f>+GF244/#REF!</f>
        <v>#REF!</v>
      </c>
      <c r="GI244" s="97"/>
      <c r="GJ244" s="97" t="s">
        <v>540</v>
      </c>
      <c r="GK244" s="97"/>
      <c r="GL244" s="97" t="s">
        <v>546</v>
      </c>
    </row>
    <row r="245" spans="186:194" ht="20.100000000000001" customHeight="1" x14ac:dyDescent="0.25">
      <c r="GD245" s="100" t="e">
        <f t="shared" si="6"/>
        <v>#REF!</v>
      </c>
      <c r="GE245" s="97"/>
      <c r="GF245" s="98" t="e">
        <f t="shared" si="7"/>
        <v>#REF!</v>
      </c>
      <c r="GG245" s="97"/>
      <c r="GH245" s="99" t="e">
        <f>+GF245/#REF!</f>
        <v>#REF!</v>
      </c>
      <c r="GI245" s="97"/>
      <c r="GJ245" s="97" t="s">
        <v>540</v>
      </c>
      <c r="GK245" s="97"/>
      <c r="GL245" s="97" t="s">
        <v>547</v>
      </c>
    </row>
    <row r="246" spans="186:194" ht="20.100000000000001" customHeight="1" x14ac:dyDescent="0.25">
      <c r="GD246" s="100" t="e">
        <f t="shared" si="6"/>
        <v>#REF!</v>
      </c>
      <c r="GE246" s="97"/>
      <c r="GF246" s="98" t="e">
        <f t="shared" si="7"/>
        <v>#REF!</v>
      </c>
      <c r="GG246" s="97"/>
      <c r="GH246" s="99" t="e">
        <f>+GF246/#REF!</f>
        <v>#REF!</v>
      </c>
      <c r="GI246" s="97"/>
      <c r="GJ246" s="97" t="s">
        <v>540</v>
      </c>
      <c r="GK246" s="97"/>
      <c r="GL246" s="97" t="s">
        <v>548</v>
      </c>
    </row>
    <row r="247" spans="186:194" ht="20.100000000000001" customHeight="1" x14ac:dyDescent="0.25">
      <c r="GD247" s="100" t="e">
        <f t="shared" si="6"/>
        <v>#REF!</v>
      </c>
      <c r="GE247" s="97"/>
      <c r="GF247" s="98" t="e">
        <f t="shared" si="7"/>
        <v>#REF!</v>
      </c>
      <c r="GG247" s="97"/>
      <c r="GH247" s="99" t="e">
        <f>+GF247/#REF!</f>
        <v>#REF!</v>
      </c>
      <c r="GI247" s="97"/>
      <c r="GJ247" s="97" t="s">
        <v>540</v>
      </c>
      <c r="GK247" s="97"/>
      <c r="GL247" s="97" t="s">
        <v>542</v>
      </c>
    </row>
    <row r="248" spans="186:194" ht="20.100000000000001" customHeight="1" x14ac:dyDescent="0.25">
      <c r="GD248" s="100" t="e">
        <f t="shared" si="6"/>
        <v>#REF!</v>
      </c>
      <c r="GE248" s="97"/>
      <c r="GF248" s="98" t="e">
        <f t="shared" si="7"/>
        <v>#REF!</v>
      </c>
      <c r="GG248" s="97"/>
      <c r="GH248" s="99" t="e">
        <f>+GF248/#REF!</f>
        <v>#REF!</v>
      </c>
      <c r="GI248" s="97"/>
      <c r="GJ248" s="97" t="s">
        <v>540</v>
      </c>
      <c r="GK248" s="97"/>
      <c r="GL248" s="97" t="s">
        <v>543</v>
      </c>
    </row>
    <row r="249" spans="186:194" ht="20.100000000000001" customHeight="1" x14ac:dyDescent="0.25">
      <c r="GD249" s="100" t="e">
        <f t="shared" si="6"/>
        <v>#REF!</v>
      </c>
      <c r="GE249" s="97"/>
      <c r="GF249" s="98" t="e">
        <f t="shared" si="7"/>
        <v>#REF!</v>
      </c>
      <c r="GG249" s="97"/>
      <c r="GH249" s="99" t="e">
        <f>+GF249/#REF!</f>
        <v>#REF!</v>
      </c>
      <c r="GI249" s="97"/>
      <c r="GJ249" s="97" t="s">
        <v>540</v>
      </c>
      <c r="GK249" s="97"/>
      <c r="GL249" s="97" t="s">
        <v>544</v>
      </c>
    </row>
    <row r="250" spans="186:194" ht="20.100000000000001" customHeight="1" x14ac:dyDescent="0.25">
      <c r="GD250" s="100" t="e">
        <f t="shared" si="6"/>
        <v>#REF!</v>
      </c>
      <c r="GE250" s="97"/>
      <c r="GF250" s="98" t="e">
        <f t="shared" si="7"/>
        <v>#REF!</v>
      </c>
      <c r="GG250" s="97"/>
      <c r="GH250" s="99" t="e">
        <f>+GF250/#REF!</f>
        <v>#REF!</v>
      </c>
      <c r="GI250" s="97"/>
      <c r="GJ250" s="97" t="s">
        <v>540</v>
      </c>
      <c r="GK250" s="97"/>
      <c r="GL250" s="97" t="s">
        <v>545</v>
      </c>
    </row>
    <row r="251" spans="186:194" ht="20.100000000000001" customHeight="1" x14ac:dyDescent="0.25">
      <c r="GD251" s="100" t="e">
        <f t="shared" si="6"/>
        <v>#REF!</v>
      </c>
      <c r="GE251" s="97"/>
      <c r="GF251" s="98" t="e">
        <f t="shared" si="7"/>
        <v>#REF!</v>
      </c>
      <c r="GG251" s="97"/>
      <c r="GH251" s="99" t="e">
        <f>+GF251/#REF!</f>
        <v>#REF!</v>
      </c>
      <c r="GI251" s="97"/>
      <c r="GJ251" s="97" t="s">
        <v>540</v>
      </c>
      <c r="GK251" s="97"/>
      <c r="GL251" s="97" t="s">
        <v>546</v>
      </c>
    </row>
    <row r="252" spans="186:194" ht="20.100000000000001" customHeight="1" x14ac:dyDescent="0.25">
      <c r="GD252" s="100" t="e">
        <f t="shared" si="6"/>
        <v>#REF!</v>
      </c>
      <c r="GE252" s="97"/>
      <c r="GF252" s="98" t="e">
        <f t="shared" si="7"/>
        <v>#REF!</v>
      </c>
      <c r="GG252" s="97"/>
      <c r="GH252" s="99" t="e">
        <f>+GF252/#REF!</f>
        <v>#REF!</v>
      </c>
      <c r="GI252" s="97"/>
      <c r="GJ252" s="97" t="s">
        <v>540</v>
      </c>
      <c r="GK252" s="97"/>
      <c r="GL252" s="97" t="s">
        <v>547</v>
      </c>
    </row>
    <row r="253" spans="186:194" ht="20.100000000000001" customHeight="1" x14ac:dyDescent="0.25">
      <c r="GD253" s="100" t="e">
        <f t="shared" si="6"/>
        <v>#REF!</v>
      </c>
      <c r="GE253" s="97"/>
      <c r="GF253" s="98" t="e">
        <f t="shared" si="7"/>
        <v>#REF!</v>
      </c>
      <c r="GG253" s="97"/>
      <c r="GH253" s="99" t="e">
        <f>+GF253/#REF!</f>
        <v>#REF!</v>
      </c>
      <c r="GI253" s="97"/>
      <c r="GJ253" s="97" t="s">
        <v>540</v>
      </c>
      <c r="GK253" s="97"/>
      <c r="GL253" s="97" t="s">
        <v>548</v>
      </c>
    </row>
    <row r="254" spans="186:194" ht="20.100000000000001" customHeight="1" x14ac:dyDescent="0.25">
      <c r="GD254" s="100" t="e">
        <f t="shared" si="6"/>
        <v>#REF!</v>
      </c>
      <c r="GE254" s="97"/>
      <c r="GF254" s="98" t="e">
        <f t="shared" si="7"/>
        <v>#REF!</v>
      </c>
      <c r="GG254" s="97"/>
      <c r="GH254" s="99" t="e">
        <f>+GF254/#REF!</f>
        <v>#REF!</v>
      </c>
      <c r="GI254" s="97"/>
      <c r="GJ254" s="97" t="s">
        <v>540</v>
      </c>
      <c r="GK254" s="97"/>
      <c r="GL254" s="97" t="s">
        <v>542</v>
      </c>
    </row>
    <row r="255" spans="186:194" ht="20.100000000000001" customHeight="1" x14ac:dyDescent="0.25">
      <c r="GD255" s="100" t="e">
        <f t="shared" si="6"/>
        <v>#REF!</v>
      </c>
      <c r="GE255" s="97"/>
      <c r="GF255" s="98" t="e">
        <f t="shared" si="7"/>
        <v>#REF!</v>
      </c>
      <c r="GG255" s="97"/>
      <c r="GH255" s="99" t="e">
        <f>+GF255/#REF!</f>
        <v>#REF!</v>
      </c>
      <c r="GI255" s="97"/>
      <c r="GJ255" s="97" t="s">
        <v>540</v>
      </c>
      <c r="GK255" s="97"/>
      <c r="GL255" s="97" t="s">
        <v>543</v>
      </c>
    </row>
    <row r="256" spans="186:194" ht="20.100000000000001" customHeight="1" x14ac:dyDescent="0.25">
      <c r="GD256" s="100" t="e">
        <f t="shared" si="6"/>
        <v>#REF!</v>
      </c>
      <c r="GE256" s="97"/>
      <c r="GF256" s="98" t="e">
        <f t="shared" si="7"/>
        <v>#REF!</v>
      </c>
      <c r="GG256" s="97"/>
      <c r="GH256" s="99" t="e">
        <f>+GF256/#REF!</f>
        <v>#REF!</v>
      </c>
      <c r="GI256" s="97"/>
      <c r="GJ256" s="97" t="s">
        <v>540</v>
      </c>
      <c r="GK256" s="97"/>
      <c r="GL256" s="97" t="s">
        <v>544</v>
      </c>
    </row>
    <row r="257" spans="186:194" ht="20.100000000000001" customHeight="1" x14ac:dyDescent="0.25">
      <c r="GD257" s="100" t="e">
        <f t="shared" si="6"/>
        <v>#REF!</v>
      </c>
      <c r="GE257" s="97"/>
      <c r="GF257" s="98" t="e">
        <f t="shared" si="7"/>
        <v>#REF!</v>
      </c>
      <c r="GG257" s="97"/>
      <c r="GH257" s="99" t="e">
        <f>+GF257/#REF!</f>
        <v>#REF!</v>
      </c>
      <c r="GI257" s="97"/>
      <c r="GJ257" s="97" t="s">
        <v>540</v>
      </c>
      <c r="GK257" s="97"/>
      <c r="GL257" s="97" t="s">
        <v>545</v>
      </c>
    </row>
    <row r="258" spans="186:194" ht="20.100000000000001" customHeight="1" x14ac:dyDescent="0.25">
      <c r="GD258" s="100" t="e">
        <f t="shared" si="6"/>
        <v>#REF!</v>
      </c>
      <c r="GE258" s="97"/>
      <c r="GF258" s="98" t="e">
        <f t="shared" si="7"/>
        <v>#REF!</v>
      </c>
      <c r="GG258" s="97"/>
      <c r="GH258" s="99" t="e">
        <f>+GF258/#REF!</f>
        <v>#REF!</v>
      </c>
      <c r="GI258" s="97"/>
      <c r="GJ258" s="97" t="s">
        <v>540</v>
      </c>
      <c r="GK258" s="97"/>
      <c r="GL258" s="97" t="s">
        <v>546</v>
      </c>
    </row>
    <row r="259" spans="186:194" ht="20.100000000000001" customHeight="1" x14ac:dyDescent="0.25">
      <c r="GD259" s="100" t="e">
        <f t="shared" si="6"/>
        <v>#REF!</v>
      </c>
      <c r="GE259" s="97"/>
      <c r="GF259" s="98" t="e">
        <f t="shared" si="7"/>
        <v>#REF!</v>
      </c>
      <c r="GG259" s="97"/>
      <c r="GH259" s="99" t="e">
        <f>+GF259/#REF!</f>
        <v>#REF!</v>
      </c>
      <c r="GI259" s="97"/>
      <c r="GJ259" s="97" t="s">
        <v>540</v>
      </c>
      <c r="GK259" s="97"/>
      <c r="GL259" s="97" t="s">
        <v>547</v>
      </c>
    </row>
    <row r="260" spans="186:194" ht="20.100000000000001" customHeight="1" x14ac:dyDescent="0.25">
      <c r="GD260" s="100" t="e">
        <f t="shared" si="6"/>
        <v>#REF!</v>
      </c>
      <c r="GE260" s="97"/>
      <c r="GF260" s="98" t="e">
        <f t="shared" si="7"/>
        <v>#REF!</v>
      </c>
      <c r="GG260" s="97"/>
      <c r="GH260" s="99" t="e">
        <f>+GF260/#REF!</f>
        <v>#REF!</v>
      </c>
      <c r="GI260" s="97"/>
      <c r="GJ260" s="97" t="s">
        <v>540</v>
      </c>
      <c r="GK260" s="97"/>
      <c r="GL260" s="97" t="s">
        <v>548</v>
      </c>
    </row>
    <row r="261" spans="186:194" ht="20.100000000000001" customHeight="1" x14ac:dyDescent="0.25">
      <c r="GD261" s="100" t="e">
        <f t="shared" si="6"/>
        <v>#REF!</v>
      </c>
      <c r="GE261" s="97"/>
      <c r="GF261" s="98" t="e">
        <f t="shared" si="7"/>
        <v>#REF!</v>
      </c>
      <c r="GG261" s="97"/>
      <c r="GH261" s="99" t="e">
        <f>+GF261/#REF!</f>
        <v>#REF!</v>
      </c>
      <c r="GI261" s="97"/>
      <c r="GJ261" s="97" t="s">
        <v>540</v>
      </c>
      <c r="GK261" s="97"/>
      <c r="GL261" s="97" t="s">
        <v>542</v>
      </c>
    </row>
    <row r="262" spans="186:194" ht="20.100000000000001" customHeight="1" x14ac:dyDescent="0.25">
      <c r="GD262" s="100" t="e">
        <f t="shared" si="6"/>
        <v>#REF!</v>
      </c>
      <c r="GE262" s="97"/>
      <c r="GF262" s="98" t="e">
        <f t="shared" si="7"/>
        <v>#REF!</v>
      </c>
      <c r="GG262" s="97"/>
      <c r="GH262" s="99" t="e">
        <f>+GF262/#REF!</f>
        <v>#REF!</v>
      </c>
      <c r="GI262" s="97"/>
      <c r="GJ262" s="97" t="s">
        <v>540</v>
      </c>
      <c r="GK262" s="97"/>
      <c r="GL262" s="97" t="s">
        <v>543</v>
      </c>
    </row>
    <row r="263" spans="186:194" ht="20.100000000000001" customHeight="1" x14ac:dyDescent="0.25">
      <c r="GD263" s="100" t="e">
        <f t="shared" si="6"/>
        <v>#REF!</v>
      </c>
      <c r="GE263" s="97"/>
      <c r="GF263" s="98" t="e">
        <f t="shared" si="7"/>
        <v>#REF!</v>
      </c>
      <c r="GG263" s="97"/>
      <c r="GH263" s="99" t="e">
        <f>+GF263/#REF!</f>
        <v>#REF!</v>
      </c>
      <c r="GI263" s="97"/>
      <c r="GJ263" s="97" t="s">
        <v>540</v>
      </c>
      <c r="GK263" s="97"/>
      <c r="GL263" s="97" t="s">
        <v>544</v>
      </c>
    </row>
    <row r="264" spans="186:194" ht="20.100000000000001" customHeight="1" x14ac:dyDescent="0.25">
      <c r="GD264" s="100" t="e">
        <f t="shared" si="6"/>
        <v>#REF!</v>
      </c>
      <c r="GE264" s="97"/>
      <c r="GF264" s="98" t="e">
        <f t="shared" si="7"/>
        <v>#REF!</v>
      </c>
      <c r="GG264" s="97"/>
      <c r="GH264" s="99" t="e">
        <f>+GF264/#REF!</f>
        <v>#REF!</v>
      </c>
      <c r="GI264" s="97"/>
      <c r="GJ264" s="97" t="s">
        <v>540</v>
      </c>
      <c r="GK264" s="97"/>
      <c r="GL264" s="97" t="s">
        <v>545</v>
      </c>
    </row>
    <row r="265" spans="186:194" ht="20.100000000000001" customHeight="1" x14ac:dyDescent="0.25">
      <c r="GD265" s="100" t="e">
        <f t="shared" si="6"/>
        <v>#REF!</v>
      </c>
      <c r="GE265" s="97"/>
      <c r="GF265" s="98" t="e">
        <f t="shared" si="7"/>
        <v>#REF!</v>
      </c>
      <c r="GG265" s="97"/>
      <c r="GH265" s="99" t="e">
        <f>+GF265/#REF!</f>
        <v>#REF!</v>
      </c>
      <c r="GI265" s="97"/>
      <c r="GJ265" s="97" t="s">
        <v>540</v>
      </c>
      <c r="GK265" s="97"/>
      <c r="GL265" s="97" t="s">
        <v>546</v>
      </c>
    </row>
    <row r="266" spans="186:194" ht="20.100000000000001" customHeight="1" x14ac:dyDescent="0.25">
      <c r="GD266" s="100" t="e">
        <f t="shared" si="6"/>
        <v>#REF!</v>
      </c>
      <c r="GE266" s="97"/>
      <c r="GF266" s="98" t="e">
        <f t="shared" si="7"/>
        <v>#REF!</v>
      </c>
      <c r="GG266" s="97"/>
      <c r="GH266" s="99" t="e">
        <f>+GF266/#REF!</f>
        <v>#REF!</v>
      </c>
      <c r="GI266" s="97"/>
      <c r="GJ266" s="97" t="s">
        <v>540</v>
      </c>
      <c r="GK266" s="97"/>
      <c r="GL266" s="97" t="s">
        <v>547</v>
      </c>
    </row>
    <row r="267" spans="186:194" ht="20.100000000000001" customHeight="1" x14ac:dyDescent="0.25">
      <c r="GD267" s="100" t="e">
        <f t="shared" si="6"/>
        <v>#REF!</v>
      </c>
      <c r="GE267" s="97"/>
      <c r="GF267" s="98" t="e">
        <f t="shared" si="7"/>
        <v>#REF!</v>
      </c>
      <c r="GG267" s="97"/>
      <c r="GH267" s="99" t="e">
        <f>+GF267/#REF!</f>
        <v>#REF!</v>
      </c>
      <c r="GI267" s="97"/>
      <c r="GJ267" s="97" t="s">
        <v>540</v>
      </c>
      <c r="GK267" s="97"/>
      <c r="GL267" s="97" t="s">
        <v>548</v>
      </c>
    </row>
    <row r="268" spans="186:194" ht="20.100000000000001" customHeight="1" x14ac:dyDescent="0.25">
      <c r="GD268" s="100" t="e">
        <f t="shared" si="6"/>
        <v>#REF!</v>
      </c>
      <c r="GE268" s="97"/>
      <c r="GF268" s="98" t="e">
        <f t="shared" si="7"/>
        <v>#REF!</v>
      </c>
      <c r="GG268" s="97"/>
      <c r="GH268" s="99" t="e">
        <f>+GF268/#REF!</f>
        <v>#REF!</v>
      </c>
      <c r="GI268" s="97"/>
      <c r="GJ268" s="97" t="s">
        <v>540</v>
      </c>
      <c r="GK268" s="97"/>
      <c r="GL268" s="97" t="s">
        <v>542</v>
      </c>
    </row>
    <row r="269" spans="186:194" ht="20.100000000000001" customHeight="1" x14ac:dyDescent="0.25">
      <c r="GD269" s="100" t="e">
        <f t="shared" si="6"/>
        <v>#REF!</v>
      </c>
      <c r="GE269" s="97"/>
      <c r="GF269" s="98" t="e">
        <f t="shared" si="7"/>
        <v>#REF!</v>
      </c>
      <c r="GG269" s="97"/>
      <c r="GH269" s="99" t="e">
        <f>+GF269/#REF!</f>
        <v>#REF!</v>
      </c>
      <c r="GI269" s="97"/>
      <c r="GJ269" s="97" t="s">
        <v>540</v>
      </c>
      <c r="GK269" s="97"/>
      <c r="GL269" s="97" t="s">
        <v>543</v>
      </c>
    </row>
    <row r="270" spans="186:194" ht="20.100000000000001" customHeight="1" x14ac:dyDescent="0.25">
      <c r="GD270" s="100" t="e">
        <f t="shared" si="6"/>
        <v>#REF!</v>
      </c>
      <c r="GE270" s="97"/>
      <c r="GF270" s="98" t="e">
        <f t="shared" si="7"/>
        <v>#REF!</v>
      </c>
      <c r="GG270" s="97"/>
      <c r="GH270" s="99" t="e">
        <f>+GF270/#REF!</f>
        <v>#REF!</v>
      </c>
      <c r="GI270" s="97"/>
      <c r="GJ270" s="97" t="s">
        <v>540</v>
      </c>
      <c r="GK270" s="97"/>
      <c r="GL270" s="97" t="s">
        <v>544</v>
      </c>
    </row>
    <row r="271" spans="186:194" ht="20.100000000000001" customHeight="1" x14ac:dyDescent="0.25">
      <c r="GD271" s="100" t="e">
        <f t="shared" si="6"/>
        <v>#REF!</v>
      </c>
      <c r="GE271" s="97"/>
      <c r="GF271" s="98" t="e">
        <f t="shared" si="7"/>
        <v>#REF!</v>
      </c>
      <c r="GG271" s="97"/>
      <c r="GH271" s="99" t="e">
        <f>+GF271/#REF!</f>
        <v>#REF!</v>
      </c>
      <c r="GI271" s="97"/>
      <c r="GJ271" s="97" t="s">
        <v>540</v>
      </c>
      <c r="GK271" s="97"/>
      <c r="GL271" s="97" t="s">
        <v>545</v>
      </c>
    </row>
    <row r="272" spans="186:194" ht="20.100000000000001" customHeight="1" x14ac:dyDescent="0.25">
      <c r="GD272" s="100" t="e">
        <f t="shared" si="6"/>
        <v>#REF!</v>
      </c>
      <c r="GE272" s="97"/>
      <c r="GF272" s="98" t="e">
        <f t="shared" si="7"/>
        <v>#REF!</v>
      </c>
      <c r="GG272" s="97"/>
      <c r="GH272" s="99" t="e">
        <f>+GF272/#REF!</f>
        <v>#REF!</v>
      </c>
      <c r="GI272" s="97"/>
      <c r="GJ272" s="97" t="s">
        <v>540</v>
      </c>
      <c r="GK272" s="97"/>
      <c r="GL272" s="97" t="s">
        <v>546</v>
      </c>
    </row>
    <row r="273" spans="186:194" ht="20.100000000000001" customHeight="1" x14ac:dyDescent="0.25">
      <c r="GD273" s="100" t="e">
        <f t="shared" si="6"/>
        <v>#REF!</v>
      </c>
      <c r="GE273" s="97"/>
      <c r="GF273" s="98" t="e">
        <f t="shared" si="7"/>
        <v>#REF!</v>
      </c>
      <c r="GG273" s="97"/>
      <c r="GH273" s="99" t="e">
        <f>+GF273/#REF!</f>
        <v>#REF!</v>
      </c>
      <c r="GI273" s="97"/>
      <c r="GJ273" s="97" t="s">
        <v>540</v>
      </c>
      <c r="GK273" s="97"/>
      <c r="GL273" s="97" t="s">
        <v>547</v>
      </c>
    </row>
    <row r="274" spans="186:194" ht="20.100000000000001" customHeight="1" x14ac:dyDescent="0.25">
      <c r="GD274" s="100" t="e">
        <f t="shared" si="6"/>
        <v>#REF!</v>
      </c>
      <c r="GE274" s="97"/>
      <c r="GF274" s="98" t="e">
        <f t="shared" si="7"/>
        <v>#REF!</v>
      </c>
      <c r="GG274" s="97"/>
      <c r="GH274" s="99" t="e">
        <f>+GF274/#REF!</f>
        <v>#REF!</v>
      </c>
      <c r="GI274" s="97"/>
      <c r="GJ274" s="97" t="s">
        <v>540</v>
      </c>
      <c r="GK274" s="97"/>
      <c r="GL274" s="97" t="s">
        <v>548</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540</v>
      </c>
      <c r="GK275" s="97"/>
      <c r="GL275" s="97" t="s">
        <v>542</v>
      </c>
    </row>
    <row r="276" spans="186:194" ht="20.100000000000001" customHeight="1" x14ac:dyDescent="0.25">
      <c r="GD276" s="100" t="e">
        <f t="shared" si="8"/>
        <v>#REF!</v>
      </c>
      <c r="GE276" s="97"/>
      <c r="GF276" s="98" t="e">
        <f t="shared" si="9"/>
        <v>#REF!</v>
      </c>
      <c r="GG276" s="97"/>
      <c r="GH276" s="99" t="e">
        <f>+GF276/#REF!</f>
        <v>#REF!</v>
      </c>
      <c r="GI276" s="97"/>
      <c r="GJ276" s="97" t="s">
        <v>540</v>
      </c>
      <c r="GK276" s="97"/>
      <c r="GL276" s="97" t="s">
        <v>543</v>
      </c>
    </row>
    <row r="277" spans="186:194" ht="20.100000000000001" customHeight="1" x14ac:dyDescent="0.25">
      <c r="GD277" s="100" t="e">
        <f t="shared" si="8"/>
        <v>#REF!</v>
      </c>
      <c r="GE277" s="97"/>
      <c r="GF277" s="98" t="e">
        <f t="shared" si="9"/>
        <v>#REF!</v>
      </c>
      <c r="GG277" s="97"/>
      <c r="GH277" s="99" t="e">
        <f>+GF277/#REF!</f>
        <v>#REF!</v>
      </c>
      <c r="GI277" s="97"/>
      <c r="GJ277" s="97" t="s">
        <v>540</v>
      </c>
      <c r="GK277" s="97"/>
      <c r="GL277" s="97" t="s">
        <v>544</v>
      </c>
    </row>
    <row r="278" spans="186:194" ht="20.100000000000001" customHeight="1" x14ac:dyDescent="0.25">
      <c r="GD278" s="100" t="e">
        <f t="shared" si="8"/>
        <v>#REF!</v>
      </c>
      <c r="GE278" s="97"/>
      <c r="GF278" s="98" t="e">
        <f t="shared" si="9"/>
        <v>#REF!</v>
      </c>
      <c r="GG278" s="97"/>
      <c r="GH278" s="99" t="e">
        <f>+GF278/#REF!</f>
        <v>#REF!</v>
      </c>
      <c r="GI278" s="97"/>
      <c r="GJ278" s="97" t="s">
        <v>540</v>
      </c>
      <c r="GK278" s="97"/>
      <c r="GL278" s="97" t="s">
        <v>545</v>
      </c>
    </row>
    <row r="279" spans="186:194" ht="20.100000000000001" customHeight="1" x14ac:dyDescent="0.25">
      <c r="GD279" s="100" t="e">
        <f t="shared" si="8"/>
        <v>#REF!</v>
      </c>
      <c r="GE279" s="97"/>
      <c r="GF279" s="98" t="e">
        <f t="shared" si="9"/>
        <v>#REF!</v>
      </c>
      <c r="GG279" s="97"/>
      <c r="GH279" s="99" t="e">
        <f>+GF279/#REF!</f>
        <v>#REF!</v>
      </c>
      <c r="GI279" s="97"/>
      <c r="GJ279" s="97" t="s">
        <v>540</v>
      </c>
      <c r="GK279" s="97"/>
      <c r="GL279" s="97" t="s">
        <v>546</v>
      </c>
    </row>
    <row r="280" spans="186:194" ht="20.100000000000001" customHeight="1" x14ac:dyDescent="0.25">
      <c r="GD280" s="100" t="e">
        <f t="shared" si="8"/>
        <v>#REF!</v>
      </c>
      <c r="GE280" s="97"/>
      <c r="GF280" s="98" t="e">
        <f t="shared" si="9"/>
        <v>#REF!</v>
      </c>
      <c r="GG280" s="97"/>
      <c r="GH280" s="99" t="e">
        <f>+GF280/#REF!</f>
        <v>#REF!</v>
      </c>
      <c r="GI280" s="97"/>
      <c r="GJ280" s="97" t="s">
        <v>540</v>
      </c>
      <c r="GK280" s="97"/>
      <c r="GL280" s="97" t="s">
        <v>547</v>
      </c>
    </row>
    <row r="281" spans="186:194" ht="20.100000000000001" customHeight="1" x14ac:dyDescent="0.25">
      <c r="GD281" s="100" t="e">
        <f t="shared" si="8"/>
        <v>#REF!</v>
      </c>
      <c r="GE281" s="97"/>
      <c r="GF281" s="98" t="e">
        <f t="shared" si="9"/>
        <v>#REF!</v>
      </c>
      <c r="GG281" s="97"/>
      <c r="GH281" s="99" t="e">
        <f>+GF281/#REF!</f>
        <v>#REF!</v>
      </c>
      <c r="GI281" s="97"/>
      <c r="GJ281" s="97" t="s">
        <v>540</v>
      </c>
      <c r="GK281" s="97"/>
      <c r="GL281" s="97" t="s">
        <v>548</v>
      </c>
    </row>
    <row r="282" spans="186:194" ht="20.100000000000001" customHeight="1" x14ac:dyDescent="0.25">
      <c r="GD282" s="100" t="e">
        <f t="shared" si="8"/>
        <v>#REF!</v>
      </c>
      <c r="GE282" s="97"/>
      <c r="GF282" s="98" t="e">
        <f t="shared" si="9"/>
        <v>#REF!</v>
      </c>
      <c r="GG282" s="97"/>
      <c r="GH282" s="99" t="e">
        <f>+GF282/#REF!</f>
        <v>#REF!</v>
      </c>
      <c r="GI282" s="97"/>
      <c r="GJ282" s="97" t="s">
        <v>540</v>
      </c>
      <c r="GK282" s="97"/>
      <c r="GL282" s="97" t="s">
        <v>542</v>
      </c>
    </row>
    <row r="283" spans="186:194" ht="20.100000000000001" customHeight="1" x14ac:dyDescent="0.25">
      <c r="GD283" s="100" t="e">
        <f t="shared" si="8"/>
        <v>#REF!</v>
      </c>
      <c r="GE283" s="97"/>
      <c r="GF283" s="98" t="e">
        <f t="shared" si="9"/>
        <v>#REF!</v>
      </c>
      <c r="GG283" s="97"/>
      <c r="GH283" s="99" t="e">
        <f>+GF283/#REF!</f>
        <v>#REF!</v>
      </c>
      <c r="GI283" s="97"/>
      <c r="GJ283" s="97" t="s">
        <v>540</v>
      </c>
      <c r="GK283" s="97"/>
      <c r="GL283" s="97" t="s">
        <v>543</v>
      </c>
    </row>
    <row r="284" spans="186:194" ht="20.100000000000001" customHeight="1" x14ac:dyDescent="0.25">
      <c r="GD284" s="100" t="e">
        <f t="shared" si="8"/>
        <v>#REF!</v>
      </c>
      <c r="GE284" s="97"/>
      <c r="GF284" s="98" t="e">
        <f t="shared" si="9"/>
        <v>#REF!</v>
      </c>
      <c r="GG284" s="97"/>
      <c r="GH284" s="99" t="e">
        <f>+GF284/#REF!</f>
        <v>#REF!</v>
      </c>
      <c r="GI284" s="97"/>
      <c r="GJ284" s="97" t="s">
        <v>540</v>
      </c>
      <c r="GK284" s="97"/>
      <c r="GL284" s="97" t="s">
        <v>544</v>
      </c>
    </row>
    <row r="285" spans="186:194" ht="20.100000000000001" customHeight="1" x14ac:dyDescent="0.25">
      <c r="GD285" s="100" t="e">
        <f t="shared" si="8"/>
        <v>#REF!</v>
      </c>
      <c r="GE285" s="97"/>
      <c r="GF285" s="98" t="e">
        <f t="shared" si="9"/>
        <v>#REF!</v>
      </c>
      <c r="GG285" s="97"/>
      <c r="GH285" s="99" t="e">
        <f>+GF285/#REF!</f>
        <v>#REF!</v>
      </c>
      <c r="GI285" s="97"/>
      <c r="GJ285" s="97" t="s">
        <v>540</v>
      </c>
      <c r="GK285" s="97"/>
      <c r="GL285" s="97" t="s">
        <v>545</v>
      </c>
    </row>
    <row r="286" spans="186:194" ht="20.100000000000001" customHeight="1" x14ac:dyDescent="0.25">
      <c r="GD286" s="100" t="e">
        <f t="shared" si="8"/>
        <v>#REF!</v>
      </c>
      <c r="GE286" s="97"/>
      <c r="GF286" s="98" t="e">
        <f t="shared" si="9"/>
        <v>#REF!</v>
      </c>
      <c r="GG286" s="97"/>
      <c r="GH286" s="99" t="e">
        <f>+GF286/#REF!</f>
        <v>#REF!</v>
      </c>
      <c r="GI286" s="97"/>
      <c r="GJ286" s="97" t="s">
        <v>540</v>
      </c>
      <c r="GK286" s="97"/>
      <c r="GL286" s="97" t="s">
        <v>546</v>
      </c>
    </row>
    <row r="287" spans="186:194" ht="20.100000000000001" customHeight="1" x14ac:dyDescent="0.25">
      <c r="GD287" s="100" t="e">
        <f t="shared" si="8"/>
        <v>#REF!</v>
      </c>
      <c r="GE287" s="97"/>
      <c r="GF287" s="98" t="e">
        <f t="shared" si="9"/>
        <v>#REF!</v>
      </c>
      <c r="GG287" s="97"/>
      <c r="GH287" s="99" t="e">
        <f>+GF287/#REF!</f>
        <v>#REF!</v>
      </c>
      <c r="GI287" s="97"/>
      <c r="GJ287" s="97" t="s">
        <v>540</v>
      </c>
      <c r="GK287" s="97"/>
      <c r="GL287" s="97" t="s">
        <v>547</v>
      </c>
    </row>
    <row r="288" spans="186:194" ht="20.100000000000001" customHeight="1" x14ac:dyDescent="0.25">
      <c r="GD288" s="100" t="e">
        <f t="shared" si="8"/>
        <v>#REF!</v>
      </c>
      <c r="GE288" s="97"/>
      <c r="GF288" s="98" t="e">
        <f t="shared" si="9"/>
        <v>#REF!</v>
      </c>
      <c r="GG288" s="97"/>
      <c r="GH288" s="99" t="e">
        <f>+GF288/#REF!</f>
        <v>#REF!</v>
      </c>
      <c r="GI288" s="97"/>
      <c r="GJ288" s="97" t="s">
        <v>540</v>
      </c>
      <c r="GK288" s="97"/>
      <c r="GL288" s="97" t="s">
        <v>548</v>
      </c>
    </row>
    <row r="289" spans="186:194" ht="20.100000000000001" customHeight="1" x14ac:dyDescent="0.25">
      <c r="GD289" s="100" t="e">
        <f t="shared" si="8"/>
        <v>#REF!</v>
      </c>
      <c r="GE289" s="97"/>
      <c r="GF289" s="98" t="e">
        <f t="shared" si="9"/>
        <v>#REF!</v>
      </c>
      <c r="GG289" s="97"/>
      <c r="GH289" s="99" t="e">
        <f>+GF289/#REF!</f>
        <v>#REF!</v>
      </c>
      <c r="GI289" s="97"/>
      <c r="GJ289" s="97" t="s">
        <v>540</v>
      </c>
      <c r="GK289" s="97"/>
      <c r="GL289" s="97" t="s">
        <v>542</v>
      </c>
    </row>
    <row r="290" spans="186:194" ht="20.100000000000001" customHeight="1" x14ac:dyDescent="0.25">
      <c r="GD290" s="100" t="e">
        <f t="shared" si="8"/>
        <v>#REF!</v>
      </c>
      <c r="GE290" s="97"/>
      <c r="GF290" s="98" t="e">
        <f t="shared" si="9"/>
        <v>#REF!</v>
      </c>
      <c r="GG290" s="97"/>
      <c r="GH290" s="99" t="e">
        <f>+GF290/#REF!</f>
        <v>#REF!</v>
      </c>
      <c r="GI290" s="97"/>
      <c r="GJ290" s="97" t="s">
        <v>540</v>
      </c>
      <c r="GK290" s="97"/>
      <c r="GL290" s="97" t="s">
        <v>543</v>
      </c>
    </row>
    <row r="291" spans="186:194" ht="20.100000000000001" customHeight="1" x14ac:dyDescent="0.25">
      <c r="GD291" s="100" t="e">
        <f t="shared" si="8"/>
        <v>#REF!</v>
      </c>
      <c r="GE291" s="97"/>
      <c r="GF291" s="98" t="e">
        <f t="shared" si="9"/>
        <v>#REF!</v>
      </c>
      <c r="GG291" s="97"/>
      <c r="GH291" s="99" t="e">
        <f>+GF291/#REF!</f>
        <v>#REF!</v>
      </c>
      <c r="GI291" s="97"/>
      <c r="GJ291" s="97" t="s">
        <v>540</v>
      </c>
      <c r="GK291" s="97"/>
      <c r="GL291" s="97" t="s">
        <v>544</v>
      </c>
    </row>
    <row r="292" spans="186:194" ht="20.100000000000001" customHeight="1" x14ac:dyDescent="0.25">
      <c r="GD292" s="100" t="e">
        <f t="shared" si="8"/>
        <v>#REF!</v>
      </c>
      <c r="GE292" s="97"/>
      <c r="GF292" s="98" t="e">
        <f t="shared" si="9"/>
        <v>#REF!</v>
      </c>
      <c r="GG292" s="97"/>
      <c r="GH292" s="99" t="e">
        <f>+GF292/#REF!</f>
        <v>#REF!</v>
      </c>
      <c r="GI292" s="97"/>
      <c r="GJ292" s="97" t="s">
        <v>540</v>
      </c>
      <c r="GK292" s="97"/>
      <c r="GL292" s="97" t="s">
        <v>545</v>
      </c>
    </row>
    <row r="293" spans="186:194" ht="20.100000000000001" customHeight="1" x14ac:dyDescent="0.25">
      <c r="GD293" s="100" t="e">
        <f t="shared" si="8"/>
        <v>#REF!</v>
      </c>
      <c r="GE293" s="97"/>
      <c r="GF293" s="98" t="e">
        <f t="shared" si="9"/>
        <v>#REF!</v>
      </c>
      <c r="GG293" s="97"/>
      <c r="GH293" s="99" t="e">
        <f>+GF293/#REF!</f>
        <v>#REF!</v>
      </c>
      <c r="GI293" s="97"/>
      <c r="GJ293" s="97" t="s">
        <v>540</v>
      </c>
      <c r="GK293" s="97"/>
      <c r="GL293" s="97" t="s">
        <v>546</v>
      </c>
    </row>
    <row r="294" spans="186:194" ht="20.100000000000001" customHeight="1" x14ac:dyDescent="0.25">
      <c r="GD294" s="100" t="e">
        <f t="shared" si="8"/>
        <v>#REF!</v>
      </c>
      <c r="GE294" s="97"/>
      <c r="GF294" s="98" t="e">
        <f t="shared" si="9"/>
        <v>#REF!</v>
      </c>
      <c r="GG294" s="97"/>
      <c r="GH294" s="99" t="e">
        <f>+GF294/#REF!</f>
        <v>#REF!</v>
      </c>
      <c r="GI294" s="97"/>
      <c r="GJ294" s="97" t="s">
        <v>540</v>
      </c>
      <c r="GK294" s="97"/>
      <c r="GL294" s="97" t="s">
        <v>547</v>
      </c>
    </row>
    <row r="295" spans="186:194" ht="20.100000000000001" customHeight="1" x14ac:dyDescent="0.25">
      <c r="GD295" s="100" t="e">
        <f t="shared" si="8"/>
        <v>#REF!</v>
      </c>
      <c r="GE295" s="97"/>
      <c r="GF295" s="98" t="e">
        <f t="shared" si="9"/>
        <v>#REF!</v>
      </c>
      <c r="GG295" s="97"/>
      <c r="GH295" s="99" t="e">
        <f>+GF295/#REF!</f>
        <v>#REF!</v>
      </c>
      <c r="GI295" s="97"/>
      <c r="GJ295" s="97" t="s">
        <v>540</v>
      </c>
      <c r="GK295" s="97"/>
      <c r="GL295" s="97" t="s">
        <v>548</v>
      </c>
    </row>
    <row r="296" spans="186:194" ht="20.100000000000001" customHeight="1" x14ac:dyDescent="0.25">
      <c r="GD296" s="100" t="e">
        <f t="shared" si="8"/>
        <v>#REF!</v>
      </c>
      <c r="GE296" s="97"/>
      <c r="GF296" s="98" t="e">
        <f t="shared" si="9"/>
        <v>#REF!</v>
      </c>
      <c r="GG296" s="97"/>
      <c r="GH296" s="99" t="e">
        <f>+GF296/#REF!</f>
        <v>#REF!</v>
      </c>
      <c r="GI296" s="97"/>
      <c r="GJ296" s="97" t="s">
        <v>540</v>
      </c>
      <c r="GK296" s="97"/>
      <c r="GL296" s="97" t="s">
        <v>542</v>
      </c>
    </row>
    <row r="297" spans="186:194" ht="20.100000000000001" customHeight="1" x14ac:dyDescent="0.25">
      <c r="GD297" s="100" t="e">
        <f t="shared" si="8"/>
        <v>#REF!</v>
      </c>
      <c r="GE297" s="97"/>
      <c r="GF297" s="98" t="e">
        <f t="shared" si="9"/>
        <v>#REF!</v>
      </c>
      <c r="GG297" s="97"/>
      <c r="GH297" s="99" t="e">
        <f>+GF297/#REF!</f>
        <v>#REF!</v>
      </c>
      <c r="GI297" s="97"/>
      <c r="GJ297" s="97" t="s">
        <v>540</v>
      </c>
      <c r="GK297" s="97"/>
      <c r="GL297" s="97" t="s">
        <v>543</v>
      </c>
    </row>
    <row r="298" spans="186:194" ht="20.100000000000001" customHeight="1" x14ac:dyDescent="0.25">
      <c r="GD298" s="100" t="e">
        <f t="shared" si="8"/>
        <v>#REF!</v>
      </c>
      <c r="GE298" s="97"/>
      <c r="GF298" s="98" t="e">
        <f t="shared" si="9"/>
        <v>#REF!</v>
      </c>
      <c r="GG298" s="97"/>
      <c r="GH298" s="99" t="e">
        <f>+GF298/#REF!</f>
        <v>#REF!</v>
      </c>
      <c r="GI298" s="97"/>
      <c r="GJ298" s="97" t="s">
        <v>540</v>
      </c>
      <c r="GK298" s="97"/>
      <c r="GL298" s="97" t="s">
        <v>544</v>
      </c>
    </row>
    <row r="299" spans="186:194" ht="20.100000000000001" customHeight="1" x14ac:dyDescent="0.25">
      <c r="GD299" s="100" t="e">
        <f t="shared" si="8"/>
        <v>#REF!</v>
      </c>
      <c r="GE299" s="97"/>
      <c r="GF299" s="98" t="e">
        <f t="shared" si="9"/>
        <v>#REF!</v>
      </c>
      <c r="GG299" s="97"/>
      <c r="GH299" s="99" t="e">
        <f>+GF299/#REF!</f>
        <v>#REF!</v>
      </c>
      <c r="GI299" s="97"/>
      <c r="GJ299" s="97" t="s">
        <v>540</v>
      </c>
      <c r="GK299" s="97"/>
      <c r="GL299" s="97" t="s">
        <v>545</v>
      </c>
    </row>
    <row r="300" spans="186:194" ht="20.100000000000001" customHeight="1" x14ac:dyDescent="0.25">
      <c r="GD300" s="100" t="e">
        <f t="shared" si="8"/>
        <v>#REF!</v>
      </c>
      <c r="GE300" s="97"/>
      <c r="GF300" s="98" t="e">
        <f t="shared" si="9"/>
        <v>#REF!</v>
      </c>
      <c r="GG300" s="97"/>
      <c r="GH300" s="99" t="e">
        <f>+GF300/#REF!</f>
        <v>#REF!</v>
      </c>
      <c r="GI300" s="97"/>
      <c r="GJ300" s="97" t="s">
        <v>540</v>
      </c>
      <c r="GK300" s="97"/>
      <c r="GL300" s="97" t="s">
        <v>546</v>
      </c>
    </row>
    <row r="301" spans="186:194" ht="20.100000000000001" customHeight="1" x14ac:dyDescent="0.25">
      <c r="GD301" s="100" t="e">
        <f t="shared" si="8"/>
        <v>#REF!</v>
      </c>
      <c r="GE301" s="97"/>
      <c r="GF301" s="98" t="e">
        <f t="shared" si="9"/>
        <v>#REF!</v>
      </c>
      <c r="GG301" s="97"/>
      <c r="GH301" s="99" t="e">
        <f>+GF301/#REF!</f>
        <v>#REF!</v>
      </c>
      <c r="GI301" s="97"/>
      <c r="GJ301" s="97" t="s">
        <v>540</v>
      </c>
      <c r="GK301" s="97"/>
      <c r="GL301" s="97" t="s">
        <v>547</v>
      </c>
    </row>
    <row r="302" spans="186:194" ht="20.100000000000001" customHeight="1" x14ac:dyDescent="0.25">
      <c r="GD302" s="100" t="e">
        <f t="shared" si="8"/>
        <v>#REF!</v>
      </c>
      <c r="GE302" s="97"/>
      <c r="GF302" s="98" t="e">
        <f t="shared" si="9"/>
        <v>#REF!</v>
      </c>
      <c r="GG302" s="97"/>
      <c r="GH302" s="99" t="e">
        <f>+GF302/#REF!</f>
        <v>#REF!</v>
      </c>
      <c r="GI302" s="97"/>
      <c r="GJ302" s="97" t="s">
        <v>540</v>
      </c>
      <c r="GK302" s="97"/>
      <c r="GL302" s="97" t="s">
        <v>548</v>
      </c>
    </row>
    <row r="303" spans="186:194" ht="20.100000000000001" customHeight="1" x14ac:dyDescent="0.25">
      <c r="GD303" s="100" t="e">
        <f t="shared" si="8"/>
        <v>#REF!</v>
      </c>
      <c r="GE303" s="97"/>
      <c r="GF303" s="98" t="e">
        <f t="shared" si="9"/>
        <v>#REF!</v>
      </c>
      <c r="GG303" s="97"/>
      <c r="GH303" s="99" t="e">
        <f>+GF303/#REF!</f>
        <v>#REF!</v>
      </c>
      <c r="GI303" s="97"/>
      <c r="GJ303" s="97" t="s">
        <v>540</v>
      </c>
      <c r="GK303" s="97"/>
      <c r="GL303" s="97" t="s">
        <v>542</v>
      </c>
    </row>
    <row r="304" spans="186:194" ht="20.100000000000001" customHeight="1" x14ac:dyDescent="0.25">
      <c r="GD304" s="100" t="e">
        <f t="shared" si="8"/>
        <v>#REF!</v>
      </c>
      <c r="GE304" s="97"/>
      <c r="GF304" s="98" t="e">
        <f t="shared" si="9"/>
        <v>#REF!</v>
      </c>
      <c r="GG304" s="97"/>
      <c r="GH304" s="99" t="e">
        <f>+GF304/#REF!</f>
        <v>#REF!</v>
      </c>
      <c r="GI304" s="97"/>
      <c r="GJ304" s="97" t="s">
        <v>540</v>
      </c>
      <c r="GK304" s="97"/>
      <c r="GL304" s="97" t="s">
        <v>543</v>
      </c>
    </row>
    <row r="305" spans="186:194" ht="20.100000000000001" customHeight="1" x14ac:dyDescent="0.25">
      <c r="GD305" s="100" t="e">
        <f t="shared" si="8"/>
        <v>#REF!</v>
      </c>
      <c r="GE305" s="97"/>
      <c r="GF305" s="98" t="e">
        <f t="shared" si="9"/>
        <v>#REF!</v>
      </c>
      <c r="GG305" s="97"/>
      <c r="GH305" s="99" t="e">
        <f>+GF305/#REF!</f>
        <v>#REF!</v>
      </c>
      <c r="GI305" s="97"/>
      <c r="GJ305" s="97" t="s">
        <v>540</v>
      </c>
      <c r="GK305" s="97"/>
      <c r="GL305" s="97" t="s">
        <v>544</v>
      </c>
    </row>
    <row r="306" spans="186:194" ht="20.100000000000001" customHeight="1" x14ac:dyDescent="0.25">
      <c r="GD306" s="100" t="e">
        <f t="shared" si="8"/>
        <v>#REF!</v>
      </c>
      <c r="GE306" s="97"/>
      <c r="GF306" s="98" t="e">
        <f t="shared" si="9"/>
        <v>#REF!</v>
      </c>
      <c r="GG306" s="97"/>
      <c r="GH306" s="99" t="e">
        <f>+GF306/#REF!</f>
        <v>#REF!</v>
      </c>
      <c r="GI306" s="97"/>
      <c r="GJ306" s="97" t="s">
        <v>540</v>
      </c>
      <c r="GK306" s="97"/>
      <c r="GL306" s="97" t="s">
        <v>545</v>
      </c>
    </row>
    <row r="307" spans="186:194" ht="20.100000000000001" customHeight="1" x14ac:dyDescent="0.25">
      <c r="GD307" s="100" t="e">
        <f t="shared" si="8"/>
        <v>#REF!</v>
      </c>
      <c r="GE307" s="97"/>
      <c r="GF307" s="98" t="e">
        <f t="shared" si="9"/>
        <v>#REF!</v>
      </c>
      <c r="GG307" s="97"/>
      <c r="GH307" s="99" t="e">
        <f>+GF307/#REF!</f>
        <v>#REF!</v>
      </c>
      <c r="GI307" s="97"/>
      <c r="GJ307" s="97" t="s">
        <v>540</v>
      </c>
      <c r="GK307" s="97"/>
      <c r="GL307" s="97" t="s">
        <v>546</v>
      </c>
    </row>
    <row r="308" spans="186:194" ht="20.100000000000001" customHeight="1" x14ac:dyDescent="0.25">
      <c r="GD308" s="100" t="e">
        <f t="shared" si="8"/>
        <v>#REF!</v>
      </c>
      <c r="GE308" s="97"/>
      <c r="GF308" s="98" t="e">
        <f t="shared" si="9"/>
        <v>#REF!</v>
      </c>
      <c r="GG308" s="97"/>
      <c r="GH308" s="99" t="e">
        <f>+GF308/#REF!</f>
        <v>#REF!</v>
      </c>
      <c r="GI308" s="97"/>
      <c r="GJ308" s="97" t="s">
        <v>540</v>
      </c>
      <c r="GK308" s="97"/>
      <c r="GL308" s="97" t="s">
        <v>547</v>
      </c>
    </row>
    <row r="309" spans="186:194" ht="20.100000000000001" customHeight="1" x14ac:dyDescent="0.25">
      <c r="GD309" s="100" t="e">
        <f t="shared" si="8"/>
        <v>#REF!</v>
      </c>
      <c r="GE309" s="97"/>
      <c r="GF309" s="98" t="e">
        <f t="shared" si="9"/>
        <v>#REF!</v>
      </c>
      <c r="GG309" s="97"/>
      <c r="GH309" s="99" t="e">
        <f>+GF309/#REF!</f>
        <v>#REF!</v>
      </c>
      <c r="GI309" s="97"/>
      <c r="GJ309" s="97" t="s">
        <v>540</v>
      </c>
      <c r="GK309" s="97"/>
      <c r="GL309" s="97" t="s">
        <v>548</v>
      </c>
    </row>
    <row r="310" spans="186:194" ht="20.100000000000001" customHeight="1" x14ac:dyDescent="0.25">
      <c r="GD310" s="100" t="e">
        <f t="shared" si="8"/>
        <v>#REF!</v>
      </c>
      <c r="GE310" s="97"/>
      <c r="GF310" s="98" t="e">
        <f t="shared" si="9"/>
        <v>#REF!</v>
      </c>
      <c r="GG310" s="97"/>
      <c r="GH310" s="99" t="e">
        <f>+GF310/#REF!</f>
        <v>#REF!</v>
      </c>
      <c r="GI310" s="97"/>
      <c r="GJ310" s="97" t="s">
        <v>540</v>
      </c>
      <c r="GK310" s="97"/>
      <c r="GL310" s="97" t="s">
        <v>542</v>
      </c>
    </row>
    <row r="311" spans="186:194" ht="20.100000000000001" customHeight="1" x14ac:dyDescent="0.25">
      <c r="GD311" s="100" t="e">
        <f t="shared" si="8"/>
        <v>#REF!</v>
      </c>
      <c r="GE311" s="97"/>
      <c r="GF311" s="98" t="e">
        <f t="shared" si="9"/>
        <v>#REF!</v>
      </c>
      <c r="GG311" s="97"/>
      <c r="GH311" s="99" t="e">
        <f>+GF311/#REF!</f>
        <v>#REF!</v>
      </c>
      <c r="GI311" s="97"/>
      <c r="GJ311" s="97" t="s">
        <v>540</v>
      </c>
      <c r="GK311" s="97"/>
      <c r="GL311" s="97" t="s">
        <v>543</v>
      </c>
    </row>
    <row r="312" spans="186:194" ht="20.100000000000001" customHeight="1" x14ac:dyDescent="0.25">
      <c r="GD312" s="100" t="e">
        <f t="shared" si="8"/>
        <v>#REF!</v>
      </c>
      <c r="GE312" s="97"/>
      <c r="GF312" s="98" t="e">
        <f t="shared" si="9"/>
        <v>#REF!</v>
      </c>
      <c r="GG312" s="97"/>
      <c r="GH312" s="99" t="e">
        <f>+GF312/#REF!</f>
        <v>#REF!</v>
      </c>
      <c r="GI312" s="97"/>
      <c r="GJ312" s="97" t="s">
        <v>540</v>
      </c>
      <c r="GK312" s="97"/>
      <c r="GL312" s="97" t="s">
        <v>544</v>
      </c>
    </row>
    <row r="313" spans="186:194" ht="20.100000000000001" customHeight="1" x14ac:dyDescent="0.25">
      <c r="GD313" s="100" t="e">
        <f t="shared" si="8"/>
        <v>#REF!</v>
      </c>
      <c r="GE313" s="97"/>
      <c r="GF313" s="98" t="e">
        <f t="shared" si="9"/>
        <v>#REF!</v>
      </c>
      <c r="GG313" s="97"/>
      <c r="GH313" s="99" t="e">
        <f>+GF313/#REF!</f>
        <v>#REF!</v>
      </c>
      <c r="GI313" s="97"/>
      <c r="GJ313" s="97" t="s">
        <v>540</v>
      </c>
      <c r="GK313" s="97"/>
      <c r="GL313" s="97" t="s">
        <v>545</v>
      </c>
    </row>
    <row r="314" spans="186:194" ht="20.100000000000001" customHeight="1" x14ac:dyDescent="0.25">
      <c r="GD314" s="100" t="e">
        <f t="shared" si="8"/>
        <v>#REF!</v>
      </c>
      <c r="GE314" s="97"/>
      <c r="GF314" s="98" t="e">
        <f t="shared" si="9"/>
        <v>#REF!</v>
      </c>
      <c r="GG314" s="97"/>
      <c r="GH314" s="99" t="e">
        <f>+GF314/#REF!</f>
        <v>#REF!</v>
      </c>
      <c r="GI314" s="97"/>
      <c r="GJ314" s="97" t="s">
        <v>540</v>
      </c>
      <c r="GK314" s="97"/>
      <c r="GL314" s="97" t="s">
        <v>546</v>
      </c>
    </row>
    <row r="315" spans="186:194" ht="20.100000000000001" customHeight="1" x14ac:dyDescent="0.25">
      <c r="GD315" s="100" t="e">
        <f t="shared" si="8"/>
        <v>#REF!</v>
      </c>
      <c r="GE315" s="97"/>
      <c r="GF315" s="98" t="e">
        <f t="shared" si="9"/>
        <v>#REF!</v>
      </c>
      <c r="GG315" s="97"/>
      <c r="GH315" s="99" t="e">
        <f>+GF315/#REF!</f>
        <v>#REF!</v>
      </c>
      <c r="GI315" s="97"/>
      <c r="GJ315" s="97" t="s">
        <v>540</v>
      </c>
      <c r="GK315" s="97"/>
      <c r="GL315" s="97" t="s">
        <v>547</v>
      </c>
    </row>
    <row r="316" spans="186:194" ht="20.100000000000001" customHeight="1" x14ac:dyDescent="0.25">
      <c r="GD316" s="100" t="e">
        <f t="shared" si="8"/>
        <v>#REF!</v>
      </c>
      <c r="GE316" s="97"/>
      <c r="GF316" s="98" t="e">
        <f t="shared" si="9"/>
        <v>#REF!</v>
      </c>
      <c r="GG316" s="97"/>
      <c r="GH316" s="99" t="e">
        <f>+GF316/#REF!</f>
        <v>#REF!</v>
      </c>
      <c r="GI316" s="97"/>
      <c r="GJ316" s="97" t="s">
        <v>540</v>
      </c>
      <c r="GK316" s="97"/>
      <c r="GL316" s="97" t="s">
        <v>548</v>
      </c>
    </row>
    <row r="317" spans="186:194" ht="20.100000000000001" customHeight="1" x14ac:dyDescent="0.25">
      <c r="GD317" s="100" t="e">
        <f t="shared" si="8"/>
        <v>#REF!</v>
      </c>
      <c r="GE317" s="97"/>
      <c r="GF317" s="98" t="e">
        <f t="shared" si="9"/>
        <v>#REF!</v>
      </c>
      <c r="GG317" s="97"/>
      <c r="GH317" s="99" t="e">
        <f>+GF317/#REF!</f>
        <v>#REF!</v>
      </c>
      <c r="GI317" s="97"/>
      <c r="GJ317" s="97" t="s">
        <v>540</v>
      </c>
      <c r="GK317" s="97"/>
      <c r="GL317" s="97" t="s">
        <v>542</v>
      </c>
    </row>
    <row r="318" spans="186:194" ht="20.100000000000001" customHeight="1" x14ac:dyDescent="0.25">
      <c r="GD318" s="100" t="e">
        <f t="shared" si="8"/>
        <v>#REF!</v>
      </c>
      <c r="GE318" s="97"/>
      <c r="GF318" s="98" t="e">
        <f t="shared" si="9"/>
        <v>#REF!</v>
      </c>
      <c r="GG318" s="97"/>
      <c r="GH318" s="99" t="e">
        <f>+GF318/#REF!</f>
        <v>#REF!</v>
      </c>
      <c r="GI318" s="97"/>
      <c r="GJ318" s="97" t="s">
        <v>540</v>
      </c>
      <c r="GK318" s="97"/>
      <c r="GL318" s="97" t="s">
        <v>543</v>
      </c>
    </row>
    <row r="319" spans="186:194" ht="20.100000000000001" customHeight="1" x14ac:dyDescent="0.25">
      <c r="GD319" s="100" t="e">
        <f t="shared" si="8"/>
        <v>#REF!</v>
      </c>
      <c r="GE319" s="97"/>
      <c r="GF319" s="98" t="e">
        <f t="shared" si="9"/>
        <v>#REF!</v>
      </c>
      <c r="GG319" s="97"/>
      <c r="GH319" s="99" t="e">
        <f>+GF319/#REF!</f>
        <v>#REF!</v>
      </c>
      <c r="GI319" s="97"/>
      <c r="GJ319" s="97" t="s">
        <v>540</v>
      </c>
      <c r="GK319" s="97"/>
      <c r="GL319" s="97" t="s">
        <v>544</v>
      </c>
    </row>
    <row r="320" spans="186:194" ht="20.100000000000001" customHeight="1" x14ac:dyDescent="0.25">
      <c r="GD320" s="100" t="e">
        <f t="shared" si="8"/>
        <v>#REF!</v>
      </c>
      <c r="GE320" s="97"/>
      <c r="GF320" s="98" t="e">
        <f t="shared" si="9"/>
        <v>#REF!</v>
      </c>
      <c r="GG320" s="97"/>
      <c r="GH320" s="99" t="e">
        <f>+GF320/#REF!</f>
        <v>#REF!</v>
      </c>
      <c r="GI320" s="97"/>
      <c r="GJ320" s="97" t="s">
        <v>540</v>
      </c>
      <c r="GK320" s="97"/>
      <c r="GL320" s="97" t="s">
        <v>545</v>
      </c>
    </row>
    <row r="321" spans="186:194" ht="20.100000000000001" customHeight="1" x14ac:dyDescent="0.25">
      <c r="GD321" s="100" t="e">
        <f t="shared" si="8"/>
        <v>#REF!</v>
      </c>
      <c r="GE321" s="97"/>
      <c r="GF321" s="98" t="e">
        <f t="shared" si="9"/>
        <v>#REF!</v>
      </c>
      <c r="GG321" s="97"/>
      <c r="GH321" s="99" t="e">
        <f>+GF321/#REF!</f>
        <v>#REF!</v>
      </c>
      <c r="GI321" s="97"/>
      <c r="GJ321" s="97" t="s">
        <v>540</v>
      </c>
      <c r="GK321" s="97"/>
      <c r="GL321" s="97" t="s">
        <v>546</v>
      </c>
    </row>
    <row r="322" spans="186:194" ht="20.100000000000001" customHeight="1" x14ac:dyDescent="0.25">
      <c r="GD322" s="100" t="e">
        <f t="shared" si="8"/>
        <v>#REF!</v>
      </c>
      <c r="GE322" s="97"/>
      <c r="GF322" s="98" t="e">
        <f t="shared" si="9"/>
        <v>#REF!</v>
      </c>
      <c r="GG322" s="97"/>
      <c r="GH322" s="99" t="e">
        <f>+GF322/#REF!</f>
        <v>#REF!</v>
      </c>
      <c r="GI322" s="97"/>
      <c r="GJ322" s="97" t="s">
        <v>540</v>
      </c>
      <c r="GK322" s="97"/>
      <c r="GL322" s="97" t="s">
        <v>547</v>
      </c>
    </row>
    <row r="323" spans="186:194" ht="20.100000000000001" customHeight="1" x14ac:dyDescent="0.25">
      <c r="GD323" s="100" t="e">
        <f t="shared" si="8"/>
        <v>#REF!</v>
      </c>
      <c r="GE323" s="97"/>
      <c r="GF323" s="98" t="e">
        <f t="shared" si="9"/>
        <v>#REF!</v>
      </c>
      <c r="GG323" s="97"/>
      <c r="GH323" s="99" t="e">
        <f>+GF323/#REF!</f>
        <v>#REF!</v>
      </c>
      <c r="GI323" s="97"/>
      <c r="GJ323" s="97" t="s">
        <v>540</v>
      </c>
      <c r="GK323" s="97"/>
      <c r="GL323" s="97" t="s">
        <v>548</v>
      </c>
    </row>
    <row r="324" spans="186:194" ht="20.100000000000001" customHeight="1" x14ac:dyDescent="0.25">
      <c r="GD324" s="100" t="e">
        <f t="shared" si="8"/>
        <v>#REF!</v>
      </c>
      <c r="GE324" s="97"/>
      <c r="GF324" s="98" t="e">
        <f t="shared" si="9"/>
        <v>#REF!</v>
      </c>
      <c r="GG324" s="97"/>
      <c r="GH324" s="99" t="e">
        <f>+GF324/#REF!</f>
        <v>#REF!</v>
      </c>
      <c r="GI324" s="97"/>
      <c r="GJ324" s="97" t="s">
        <v>540</v>
      </c>
      <c r="GK324" s="97"/>
      <c r="GL324" s="97" t="s">
        <v>542</v>
      </c>
    </row>
    <row r="325" spans="186:194" ht="20.100000000000001" customHeight="1" x14ac:dyDescent="0.25">
      <c r="GD325" s="100" t="e">
        <f t="shared" si="8"/>
        <v>#REF!</v>
      </c>
      <c r="GE325" s="97"/>
      <c r="GF325" s="98" t="e">
        <f t="shared" si="9"/>
        <v>#REF!</v>
      </c>
      <c r="GG325" s="97"/>
      <c r="GH325" s="99" t="e">
        <f>+GF325/#REF!</f>
        <v>#REF!</v>
      </c>
      <c r="GI325" s="97"/>
      <c r="GJ325" s="97" t="s">
        <v>540</v>
      </c>
      <c r="GK325" s="97"/>
      <c r="GL325" s="97" t="s">
        <v>543</v>
      </c>
    </row>
    <row r="326" spans="186:194" ht="20.100000000000001" customHeight="1" x14ac:dyDescent="0.25">
      <c r="GD326" s="100" t="e">
        <f t="shared" si="8"/>
        <v>#REF!</v>
      </c>
      <c r="GE326" s="97"/>
      <c r="GF326" s="98" t="e">
        <f t="shared" si="9"/>
        <v>#REF!</v>
      </c>
      <c r="GG326" s="97"/>
      <c r="GH326" s="99" t="e">
        <f>+GF326/#REF!</f>
        <v>#REF!</v>
      </c>
      <c r="GI326" s="97"/>
      <c r="GJ326" s="97" t="s">
        <v>540</v>
      </c>
      <c r="GK326" s="97"/>
      <c r="GL326" s="97" t="s">
        <v>544</v>
      </c>
    </row>
    <row r="327" spans="186:194" ht="20.100000000000001" customHeight="1" x14ac:dyDescent="0.25">
      <c r="GD327" s="100" t="e">
        <f t="shared" si="8"/>
        <v>#REF!</v>
      </c>
      <c r="GE327" s="97"/>
      <c r="GF327" s="98" t="e">
        <f t="shared" si="9"/>
        <v>#REF!</v>
      </c>
      <c r="GG327" s="97"/>
      <c r="GH327" s="99" t="e">
        <f>+GF327/#REF!</f>
        <v>#REF!</v>
      </c>
      <c r="GI327" s="97"/>
      <c r="GJ327" s="97" t="s">
        <v>540</v>
      </c>
      <c r="GK327" s="97"/>
      <c r="GL327" s="97" t="s">
        <v>545</v>
      </c>
    </row>
    <row r="328" spans="186:194" ht="20.100000000000001" customHeight="1" x14ac:dyDescent="0.25">
      <c r="GD328" s="100" t="e">
        <f t="shared" si="8"/>
        <v>#REF!</v>
      </c>
      <c r="GE328" s="97"/>
      <c r="GF328" s="98" t="e">
        <f t="shared" si="9"/>
        <v>#REF!</v>
      </c>
      <c r="GG328" s="97"/>
      <c r="GH328" s="99" t="e">
        <f>+GF328/#REF!</f>
        <v>#REF!</v>
      </c>
      <c r="GI328" s="97"/>
      <c r="GJ328" s="97" t="s">
        <v>540</v>
      </c>
      <c r="GK328" s="97"/>
      <c r="GL328" s="97" t="s">
        <v>546</v>
      </c>
    </row>
    <row r="329" spans="186:194" ht="20.100000000000001" customHeight="1" x14ac:dyDescent="0.25">
      <c r="GD329" s="100" t="e">
        <f t="shared" si="8"/>
        <v>#REF!</v>
      </c>
      <c r="GE329" s="97"/>
      <c r="GF329" s="98" t="e">
        <f t="shared" si="9"/>
        <v>#REF!</v>
      </c>
      <c r="GG329" s="97"/>
      <c r="GH329" s="99" t="e">
        <f>+GF329/#REF!</f>
        <v>#REF!</v>
      </c>
      <c r="GI329" s="97"/>
      <c r="GJ329" s="97" t="s">
        <v>540</v>
      </c>
      <c r="GK329" s="97"/>
      <c r="GL329" s="97" t="s">
        <v>547</v>
      </c>
    </row>
    <row r="330" spans="186:194" ht="20.100000000000001" customHeight="1" x14ac:dyDescent="0.25">
      <c r="GD330" s="100" t="e">
        <f t="shared" si="8"/>
        <v>#REF!</v>
      </c>
      <c r="GE330" s="97"/>
      <c r="GF330" s="98" t="e">
        <f t="shared" si="9"/>
        <v>#REF!</v>
      </c>
      <c r="GG330" s="97"/>
      <c r="GH330" s="99" t="e">
        <f>+GF330/#REF!</f>
        <v>#REF!</v>
      </c>
      <c r="GI330" s="97"/>
      <c r="GJ330" s="97" t="s">
        <v>540</v>
      </c>
      <c r="GK330" s="97"/>
      <c r="GL330" s="97" t="s">
        <v>548</v>
      </c>
    </row>
    <row r="331" spans="186:194" ht="20.100000000000001" customHeight="1" x14ac:dyDescent="0.25">
      <c r="GD331" s="100" t="e">
        <f t="shared" si="8"/>
        <v>#REF!</v>
      </c>
      <c r="GE331" s="97"/>
      <c r="GF331" s="98" t="e">
        <f t="shared" si="9"/>
        <v>#REF!</v>
      </c>
      <c r="GG331" s="97"/>
      <c r="GH331" s="99" t="e">
        <f>+GF331/#REF!</f>
        <v>#REF!</v>
      </c>
      <c r="GI331" s="97"/>
      <c r="GJ331" s="97" t="s">
        <v>540</v>
      </c>
      <c r="GK331" s="97"/>
      <c r="GL331" s="97" t="s">
        <v>542</v>
      </c>
    </row>
    <row r="332" spans="186:194" ht="20.100000000000001" customHeight="1" x14ac:dyDescent="0.25">
      <c r="GD332" s="100" t="e">
        <f t="shared" si="8"/>
        <v>#REF!</v>
      </c>
      <c r="GE332" s="97"/>
      <c r="GF332" s="98" t="e">
        <f t="shared" si="9"/>
        <v>#REF!</v>
      </c>
      <c r="GG332" s="97"/>
      <c r="GH332" s="99" t="e">
        <f>+GF332/#REF!</f>
        <v>#REF!</v>
      </c>
      <c r="GI332" s="97"/>
      <c r="GJ332" s="97" t="s">
        <v>540</v>
      </c>
      <c r="GK332" s="97"/>
      <c r="GL332" s="97" t="s">
        <v>543</v>
      </c>
    </row>
    <row r="333" spans="186:194" ht="20.100000000000001" customHeight="1" x14ac:dyDescent="0.25">
      <c r="GD333" s="100" t="e">
        <f t="shared" si="8"/>
        <v>#REF!</v>
      </c>
      <c r="GE333" s="97"/>
      <c r="GF333" s="98" t="e">
        <f t="shared" si="9"/>
        <v>#REF!</v>
      </c>
      <c r="GG333" s="97"/>
      <c r="GH333" s="99" t="e">
        <f>+GF333/#REF!</f>
        <v>#REF!</v>
      </c>
      <c r="GI333" s="97"/>
      <c r="GJ333" s="97" t="s">
        <v>540</v>
      </c>
      <c r="GK333" s="97"/>
      <c r="GL333" s="97" t="s">
        <v>544</v>
      </c>
    </row>
    <row r="334" spans="186:194" ht="20.100000000000001" customHeight="1" x14ac:dyDescent="0.25">
      <c r="GD334" s="100" t="e">
        <f t="shared" si="8"/>
        <v>#REF!</v>
      </c>
      <c r="GE334" s="97"/>
      <c r="GF334" s="98" t="e">
        <f t="shared" si="9"/>
        <v>#REF!</v>
      </c>
      <c r="GG334" s="97"/>
      <c r="GH334" s="99" t="e">
        <f>+GF334/#REF!</f>
        <v>#REF!</v>
      </c>
      <c r="GI334" s="97"/>
      <c r="GJ334" s="97" t="s">
        <v>540</v>
      </c>
      <c r="GK334" s="97"/>
      <c r="GL334" s="97" t="s">
        <v>545</v>
      </c>
    </row>
    <row r="335" spans="186:194" ht="20.100000000000001" customHeight="1" x14ac:dyDescent="0.25">
      <c r="GD335" s="100" t="e">
        <f t="shared" si="8"/>
        <v>#REF!</v>
      </c>
      <c r="GE335" s="97"/>
      <c r="GF335" s="98" t="e">
        <f t="shared" si="9"/>
        <v>#REF!</v>
      </c>
      <c r="GG335" s="97"/>
      <c r="GH335" s="99" t="e">
        <f>+GF335/#REF!</f>
        <v>#REF!</v>
      </c>
      <c r="GI335" s="97"/>
      <c r="GJ335" s="97" t="s">
        <v>540</v>
      </c>
      <c r="GK335" s="97"/>
      <c r="GL335" s="97" t="s">
        <v>546</v>
      </c>
    </row>
    <row r="336" spans="186:194" ht="20.100000000000001" customHeight="1" x14ac:dyDescent="0.25">
      <c r="GD336" s="100" t="e">
        <f t="shared" si="8"/>
        <v>#REF!</v>
      </c>
      <c r="GE336" s="97"/>
      <c r="GF336" s="98" t="e">
        <f t="shared" si="9"/>
        <v>#REF!</v>
      </c>
      <c r="GG336" s="97"/>
      <c r="GH336" s="99" t="e">
        <f>+GF336/#REF!</f>
        <v>#REF!</v>
      </c>
      <c r="GI336" s="97"/>
      <c r="GJ336" s="97" t="s">
        <v>540</v>
      </c>
      <c r="GK336" s="97"/>
      <c r="GL336" s="97" t="s">
        <v>547</v>
      </c>
    </row>
    <row r="337" spans="186:194" ht="20.100000000000001" customHeight="1" x14ac:dyDescent="0.25">
      <c r="GD337" s="100" t="e">
        <f t="shared" si="8"/>
        <v>#REF!</v>
      </c>
      <c r="GE337" s="97"/>
      <c r="GF337" s="98" t="e">
        <f t="shared" si="9"/>
        <v>#REF!</v>
      </c>
      <c r="GG337" s="97"/>
      <c r="GH337" s="99" t="e">
        <f>+GF337/#REF!</f>
        <v>#REF!</v>
      </c>
      <c r="GI337" s="97"/>
      <c r="GJ337" s="97" t="s">
        <v>540</v>
      </c>
      <c r="GK337" s="97"/>
      <c r="GL337" s="97" t="s">
        <v>548</v>
      </c>
    </row>
    <row r="338" spans="186:194" ht="20.100000000000001" customHeight="1" x14ac:dyDescent="0.25">
      <c r="GD338" s="100" t="e">
        <f t="shared" si="8"/>
        <v>#REF!</v>
      </c>
      <c r="GE338" s="97"/>
      <c r="GF338" s="98" t="e">
        <f t="shared" si="9"/>
        <v>#REF!</v>
      </c>
      <c r="GG338" s="97"/>
      <c r="GH338" s="99" t="e">
        <f>+GF338/#REF!</f>
        <v>#REF!</v>
      </c>
      <c r="GI338" s="97"/>
      <c r="GJ338" s="97" t="s">
        <v>540</v>
      </c>
      <c r="GK338" s="97"/>
      <c r="GL338" s="97" t="s">
        <v>542</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541</v>
      </c>
      <c r="GK339" s="97"/>
      <c r="GL339" s="97" t="s">
        <v>543</v>
      </c>
    </row>
    <row r="340" spans="186:194" ht="20.100000000000001" customHeight="1" x14ac:dyDescent="0.25">
      <c r="GD340" s="100" t="e">
        <f t="shared" si="10"/>
        <v>#REF!</v>
      </c>
      <c r="GE340" s="97"/>
      <c r="GF340" s="98" t="e">
        <f t="shared" si="11"/>
        <v>#REF!</v>
      </c>
      <c r="GG340" s="97"/>
      <c r="GH340" s="99" t="e">
        <f>+GF340/#REF!</f>
        <v>#REF!</v>
      </c>
      <c r="GI340" s="97"/>
      <c r="GJ340" s="97" t="s">
        <v>541</v>
      </c>
      <c r="GK340" s="97"/>
      <c r="GL340" s="97" t="s">
        <v>544</v>
      </c>
    </row>
    <row r="341" spans="186:194" ht="20.100000000000001" customHeight="1" x14ac:dyDescent="0.25">
      <c r="GD341" s="100" t="e">
        <f t="shared" si="10"/>
        <v>#REF!</v>
      </c>
      <c r="GE341" s="97"/>
      <c r="GF341" s="98" t="e">
        <f t="shared" si="11"/>
        <v>#REF!</v>
      </c>
      <c r="GG341" s="97"/>
      <c r="GH341" s="99" t="e">
        <f>+GF341/#REF!</f>
        <v>#REF!</v>
      </c>
      <c r="GI341" s="97"/>
      <c r="GJ341" s="97" t="s">
        <v>540</v>
      </c>
      <c r="GK341" s="97"/>
      <c r="GL341" s="97" t="s">
        <v>545</v>
      </c>
    </row>
    <row r="342" spans="186:194" ht="20.100000000000001" customHeight="1" x14ac:dyDescent="0.25">
      <c r="GD342" s="100" t="e">
        <f t="shared" si="10"/>
        <v>#REF!</v>
      </c>
      <c r="GE342" s="97"/>
      <c r="GF342" s="98" t="e">
        <f t="shared" si="11"/>
        <v>#REF!</v>
      </c>
      <c r="GG342" s="97"/>
      <c r="GH342" s="99" t="e">
        <f>+GF342/#REF!</f>
        <v>#REF!</v>
      </c>
      <c r="GI342" s="97"/>
      <c r="GJ342" s="97" t="s">
        <v>540</v>
      </c>
      <c r="GK342" s="97"/>
      <c r="GL342" s="97" t="s">
        <v>546</v>
      </c>
    </row>
    <row r="343" spans="186:194" ht="20.100000000000001" customHeight="1" x14ac:dyDescent="0.25">
      <c r="GD343" s="100" t="e">
        <f t="shared" si="10"/>
        <v>#REF!</v>
      </c>
      <c r="GE343" s="97"/>
      <c r="GF343" s="98" t="e">
        <f t="shared" si="11"/>
        <v>#REF!</v>
      </c>
      <c r="GG343" s="97"/>
      <c r="GH343" s="99" t="e">
        <f>+GF343/#REF!</f>
        <v>#REF!</v>
      </c>
      <c r="GI343" s="97"/>
      <c r="GJ343" s="97" t="s">
        <v>540</v>
      </c>
      <c r="GK343" s="97"/>
      <c r="GL343" s="97" t="s">
        <v>547</v>
      </c>
    </row>
    <row r="344" spans="186:194" ht="20.100000000000001" customHeight="1" x14ac:dyDescent="0.25">
      <c r="GD344" s="100" t="e">
        <f t="shared" si="10"/>
        <v>#REF!</v>
      </c>
      <c r="GE344" s="97"/>
      <c r="GF344" s="98" t="e">
        <f t="shared" si="11"/>
        <v>#REF!</v>
      </c>
      <c r="GG344" s="97"/>
      <c r="GH344" s="99" t="e">
        <f>+GF344/#REF!</f>
        <v>#REF!</v>
      </c>
      <c r="GI344" s="97"/>
      <c r="GJ344" s="97" t="s">
        <v>540</v>
      </c>
      <c r="GK344" s="97"/>
      <c r="GL344" s="97" t="s">
        <v>548</v>
      </c>
    </row>
    <row r="345" spans="186:194" ht="20.100000000000001" customHeight="1" x14ac:dyDescent="0.25">
      <c r="GD345" s="100" t="e">
        <f t="shared" si="10"/>
        <v>#REF!</v>
      </c>
      <c r="GE345" s="97"/>
      <c r="GF345" s="98" t="e">
        <f t="shared" si="11"/>
        <v>#REF!</v>
      </c>
      <c r="GG345" s="97"/>
      <c r="GH345" s="99" t="e">
        <f>+GF345/#REF!</f>
        <v>#REF!</v>
      </c>
      <c r="GI345" s="97"/>
      <c r="GJ345" s="97" t="s">
        <v>540</v>
      </c>
      <c r="GK345" s="97"/>
      <c r="GL345" s="97" t="s">
        <v>542</v>
      </c>
    </row>
    <row r="346" spans="186:194" ht="20.100000000000001" customHeight="1" x14ac:dyDescent="0.25">
      <c r="GD346" s="100" t="e">
        <f t="shared" si="10"/>
        <v>#REF!</v>
      </c>
      <c r="GE346" s="97"/>
      <c r="GF346" s="98" t="e">
        <f t="shared" si="11"/>
        <v>#REF!</v>
      </c>
      <c r="GG346" s="97"/>
      <c r="GH346" s="99" t="e">
        <f>+GF346/#REF!</f>
        <v>#REF!</v>
      </c>
      <c r="GI346" s="97"/>
      <c r="GJ346" s="97" t="s">
        <v>541</v>
      </c>
      <c r="GK346" s="97"/>
      <c r="GL346" s="97" t="s">
        <v>543</v>
      </c>
    </row>
    <row r="347" spans="186:194" ht="20.100000000000001" customHeight="1" x14ac:dyDescent="0.25">
      <c r="GD347" s="100" t="e">
        <f t="shared" si="10"/>
        <v>#REF!</v>
      </c>
      <c r="GE347" s="97"/>
      <c r="GF347" s="98" t="e">
        <f t="shared" si="11"/>
        <v>#REF!</v>
      </c>
      <c r="GG347" s="97"/>
      <c r="GH347" s="99" t="e">
        <f>+GF347/#REF!</f>
        <v>#REF!</v>
      </c>
      <c r="GI347" s="97"/>
      <c r="GJ347" s="97" t="s">
        <v>541</v>
      </c>
      <c r="GK347" s="97"/>
      <c r="GL347" s="97" t="s">
        <v>544</v>
      </c>
    </row>
    <row r="348" spans="186:194" ht="20.100000000000001" customHeight="1" x14ac:dyDescent="0.25">
      <c r="GD348" s="100" t="e">
        <f t="shared" si="10"/>
        <v>#REF!</v>
      </c>
      <c r="GE348" s="97"/>
      <c r="GF348" s="98" t="e">
        <f t="shared" si="11"/>
        <v>#REF!</v>
      </c>
      <c r="GG348" s="97"/>
      <c r="GH348" s="99" t="e">
        <f>+GF348/#REF!</f>
        <v>#REF!</v>
      </c>
      <c r="GI348" s="97"/>
      <c r="GJ348" s="97" t="s">
        <v>540</v>
      </c>
      <c r="GK348" s="97"/>
      <c r="GL348" s="97" t="s">
        <v>545</v>
      </c>
    </row>
    <row r="349" spans="186:194" ht="20.100000000000001" customHeight="1" x14ac:dyDescent="0.25">
      <c r="GD349" s="100" t="e">
        <f t="shared" si="10"/>
        <v>#REF!</v>
      </c>
      <c r="GE349" s="97"/>
      <c r="GF349" s="98" t="e">
        <f t="shared" si="11"/>
        <v>#REF!</v>
      </c>
      <c r="GG349" s="97"/>
      <c r="GH349" s="99" t="e">
        <f>+GF349/#REF!</f>
        <v>#REF!</v>
      </c>
      <c r="GI349" s="97"/>
      <c r="GJ349" s="97" t="s">
        <v>540</v>
      </c>
      <c r="GK349" s="97"/>
      <c r="GL349" s="97" t="s">
        <v>546</v>
      </c>
    </row>
    <row r="350" spans="186:194" ht="20.100000000000001" customHeight="1" x14ac:dyDescent="0.25">
      <c r="GD350" s="100" t="e">
        <f t="shared" si="10"/>
        <v>#REF!</v>
      </c>
      <c r="GE350" s="97"/>
      <c r="GF350" s="98" t="e">
        <f t="shared" si="11"/>
        <v>#REF!</v>
      </c>
      <c r="GG350" s="97"/>
      <c r="GH350" s="99" t="e">
        <f>+GF350/#REF!</f>
        <v>#REF!</v>
      </c>
      <c r="GI350" s="97"/>
      <c r="GJ350" s="97" t="s">
        <v>540</v>
      </c>
      <c r="GK350" s="97"/>
      <c r="GL350" s="97" t="s">
        <v>547</v>
      </c>
    </row>
    <row r="351" spans="186:194" ht="20.100000000000001" customHeight="1" x14ac:dyDescent="0.25">
      <c r="GD351" s="100" t="e">
        <f t="shared" si="10"/>
        <v>#REF!</v>
      </c>
      <c r="GE351" s="97"/>
      <c r="GF351" s="98" t="e">
        <f t="shared" si="11"/>
        <v>#REF!</v>
      </c>
      <c r="GG351" s="97"/>
      <c r="GH351" s="99" t="e">
        <f>+GF351/#REF!</f>
        <v>#REF!</v>
      </c>
      <c r="GI351" s="97"/>
      <c r="GJ351" s="97" t="s">
        <v>540</v>
      </c>
      <c r="GK351" s="97"/>
      <c r="GL351" s="97" t="s">
        <v>548</v>
      </c>
    </row>
    <row r="352" spans="186:194" ht="20.100000000000001" customHeight="1" x14ac:dyDescent="0.25">
      <c r="GD352" s="100" t="e">
        <f t="shared" si="10"/>
        <v>#REF!</v>
      </c>
      <c r="GE352" s="97"/>
      <c r="GF352" s="98" t="e">
        <f t="shared" si="11"/>
        <v>#REF!</v>
      </c>
      <c r="GG352" s="97"/>
      <c r="GH352" s="99" t="e">
        <f>+GF352/#REF!</f>
        <v>#REF!</v>
      </c>
      <c r="GI352" s="97"/>
      <c r="GJ352" s="97" t="s">
        <v>540</v>
      </c>
      <c r="GK352" s="97"/>
      <c r="GL352" s="97" t="s">
        <v>542</v>
      </c>
    </row>
    <row r="353" spans="186:194" ht="20.100000000000001" customHeight="1" x14ac:dyDescent="0.25">
      <c r="GD353" s="100" t="e">
        <f t="shared" si="10"/>
        <v>#REF!</v>
      </c>
      <c r="GE353" s="97"/>
      <c r="GF353" s="98" t="e">
        <f t="shared" si="11"/>
        <v>#REF!</v>
      </c>
      <c r="GG353" s="97"/>
      <c r="GH353" s="99" t="e">
        <f>+GF353/#REF!</f>
        <v>#REF!</v>
      </c>
      <c r="GI353" s="97"/>
      <c r="GJ353" s="97" t="s">
        <v>541</v>
      </c>
      <c r="GK353" s="97"/>
      <c r="GL353" s="97" t="s">
        <v>543</v>
      </c>
    </row>
    <row r="354" spans="186:194" ht="20.100000000000001" customHeight="1" x14ac:dyDescent="0.25">
      <c r="GD354" s="100" t="e">
        <f t="shared" si="10"/>
        <v>#REF!</v>
      </c>
      <c r="GE354" s="97"/>
      <c r="GF354" s="98" t="e">
        <f t="shared" si="11"/>
        <v>#REF!</v>
      </c>
      <c r="GG354" s="97"/>
      <c r="GH354" s="99" t="e">
        <f>+GF354/#REF!</f>
        <v>#REF!</v>
      </c>
      <c r="GI354" s="97"/>
      <c r="GJ354" s="97" t="s">
        <v>541</v>
      </c>
      <c r="GK354" s="97"/>
      <c r="GL354" s="97" t="s">
        <v>544</v>
      </c>
    </row>
    <row r="355" spans="186:194" ht="20.100000000000001" customHeight="1" x14ac:dyDescent="0.25">
      <c r="GD355" s="100" t="e">
        <f t="shared" si="10"/>
        <v>#REF!</v>
      </c>
      <c r="GE355" s="97"/>
      <c r="GF355" s="98" t="e">
        <f t="shared" si="11"/>
        <v>#REF!</v>
      </c>
      <c r="GG355" s="97"/>
      <c r="GH355" s="99" t="e">
        <f>+GF355/#REF!</f>
        <v>#REF!</v>
      </c>
      <c r="GI355" s="97"/>
      <c r="GJ355" s="97" t="s">
        <v>540</v>
      </c>
      <c r="GK355" s="97"/>
      <c r="GL355" s="97" t="s">
        <v>545</v>
      </c>
    </row>
    <row r="356" spans="186:194" ht="20.100000000000001" customHeight="1" x14ac:dyDescent="0.25">
      <c r="GD356" s="100" t="e">
        <f t="shared" si="10"/>
        <v>#REF!</v>
      </c>
      <c r="GE356" s="97"/>
      <c r="GF356" s="98" t="e">
        <f t="shared" si="11"/>
        <v>#REF!</v>
      </c>
      <c r="GG356" s="97"/>
      <c r="GH356" s="99" t="e">
        <f>+GF356/#REF!</f>
        <v>#REF!</v>
      </c>
      <c r="GI356" s="97"/>
      <c r="GJ356" s="97" t="s">
        <v>540</v>
      </c>
      <c r="GK356" s="97"/>
      <c r="GL356" s="97" t="s">
        <v>546</v>
      </c>
    </row>
    <row r="357" spans="186:194" ht="20.100000000000001" customHeight="1" x14ac:dyDescent="0.25">
      <c r="GD357" s="100" t="e">
        <f t="shared" si="10"/>
        <v>#REF!</v>
      </c>
      <c r="GE357" s="97"/>
      <c r="GF357" s="98" t="e">
        <f t="shared" si="11"/>
        <v>#REF!</v>
      </c>
      <c r="GG357" s="97"/>
      <c r="GH357" s="99" t="e">
        <f>+GF357/#REF!</f>
        <v>#REF!</v>
      </c>
      <c r="GI357" s="97"/>
      <c r="GJ357" s="97" t="s">
        <v>540</v>
      </c>
      <c r="GK357" s="97"/>
      <c r="GL357" s="97" t="s">
        <v>547</v>
      </c>
    </row>
    <row r="358" spans="186:194" ht="20.100000000000001" customHeight="1" x14ac:dyDescent="0.25">
      <c r="GD358" s="100" t="e">
        <f t="shared" si="10"/>
        <v>#REF!</v>
      </c>
      <c r="GE358" s="97"/>
      <c r="GF358" s="98" t="e">
        <f t="shared" si="11"/>
        <v>#REF!</v>
      </c>
      <c r="GG358" s="97"/>
      <c r="GH358" s="99" t="e">
        <f>+GF358/#REF!</f>
        <v>#REF!</v>
      </c>
      <c r="GI358" s="97"/>
      <c r="GJ358" s="97" t="s">
        <v>541</v>
      </c>
      <c r="GK358" s="97"/>
      <c r="GL358" s="97" t="s">
        <v>548</v>
      </c>
    </row>
    <row r="359" spans="186:194" ht="20.100000000000001" customHeight="1" x14ac:dyDescent="0.25">
      <c r="GD359" s="100" t="e">
        <f t="shared" si="10"/>
        <v>#REF!</v>
      </c>
      <c r="GE359" s="97"/>
      <c r="GF359" s="98" t="e">
        <f t="shared" si="11"/>
        <v>#REF!</v>
      </c>
      <c r="GG359" s="97"/>
      <c r="GH359" s="99" t="e">
        <f>+GF359/#REF!</f>
        <v>#REF!</v>
      </c>
      <c r="GI359" s="97"/>
      <c r="GJ359" s="97" t="s">
        <v>541</v>
      </c>
      <c r="GK359" s="97"/>
      <c r="GL359" s="97" t="s">
        <v>542</v>
      </c>
    </row>
    <row r="360" spans="186:194" ht="20.100000000000001" customHeight="1" x14ac:dyDescent="0.25">
      <c r="GD360" s="100" t="e">
        <f t="shared" si="10"/>
        <v>#REF!</v>
      </c>
      <c r="GE360" s="97"/>
      <c r="GF360" s="98" t="e">
        <f t="shared" si="11"/>
        <v>#REF!</v>
      </c>
      <c r="GG360" s="97"/>
      <c r="GH360" s="99" t="e">
        <f>+GF360/#REF!</f>
        <v>#REF!</v>
      </c>
      <c r="GI360" s="97"/>
      <c r="GJ360" s="97" t="s">
        <v>541</v>
      </c>
      <c r="GK360" s="97"/>
      <c r="GL360" s="97" t="s">
        <v>543</v>
      </c>
    </row>
    <row r="361" spans="186:194" ht="20.100000000000001" customHeight="1" x14ac:dyDescent="0.25">
      <c r="GD361" s="100" t="e">
        <f t="shared" si="10"/>
        <v>#REF!</v>
      </c>
      <c r="GE361" s="97"/>
      <c r="GF361" s="98" t="e">
        <f t="shared" si="11"/>
        <v>#REF!</v>
      </c>
      <c r="GG361" s="97"/>
      <c r="GH361" s="99" t="e">
        <f>+GF361/#REF!</f>
        <v>#REF!</v>
      </c>
      <c r="GI361" s="97"/>
      <c r="GJ361" s="97" t="s">
        <v>541</v>
      </c>
      <c r="GK361" s="97"/>
      <c r="GL361" s="97" t="s">
        <v>544</v>
      </c>
    </row>
    <row r="362" spans="186:194" ht="20.100000000000001" customHeight="1" x14ac:dyDescent="0.25">
      <c r="GD362" s="100" t="e">
        <f t="shared" si="10"/>
        <v>#REF!</v>
      </c>
      <c r="GE362" s="97"/>
      <c r="GF362" s="98" t="e">
        <f t="shared" si="11"/>
        <v>#REF!</v>
      </c>
      <c r="GG362" s="97"/>
      <c r="GH362" s="99" t="e">
        <f>+GF362/#REF!</f>
        <v>#REF!</v>
      </c>
      <c r="GI362" s="97"/>
      <c r="GJ362" s="97" t="s">
        <v>540</v>
      </c>
      <c r="GK362" s="97"/>
      <c r="GL362" s="97" t="s">
        <v>545</v>
      </c>
    </row>
    <row r="363" spans="186:194" ht="20.100000000000001" customHeight="1" x14ac:dyDescent="0.25">
      <c r="GD363" s="100" t="e">
        <f t="shared" si="10"/>
        <v>#REF!</v>
      </c>
      <c r="GE363" s="97"/>
      <c r="GF363" s="98" t="e">
        <f t="shared" si="11"/>
        <v>#REF!</v>
      </c>
      <c r="GG363" s="97"/>
      <c r="GH363" s="99" t="e">
        <f>+GF363/#REF!</f>
        <v>#REF!</v>
      </c>
      <c r="GI363" s="97"/>
      <c r="GJ363" s="97" t="s">
        <v>540</v>
      </c>
      <c r="GK363" s="97"/>
      <c r="GL363" s="97" t="s">
        <v>546</v>
      </c>
    </row>
    <row r="364" spans="186:194" ht="20.100000000000001" customHeight="1" x14ac:dyDescent="0.25">
      <c r="GD364" s="100" t="e">
        <f t="shared" si="10"/>
        <v>#REF!</v>
      </c>
      <c r="GE364" s="97"/>
      <c r="GF364" s="98" t="e">
        <f t="shared" si="11"/>
        <v>#REF!</v>
      </c>
      <c r="GG364" s="97"/>
      <c r="GH364" s="99" t="e">
        <f>+GF364/#REF!</f>
        <v>#REF!</v>
      </c>
      <c r="GI364" s="97"/>
      <c r="GJ364" s="97" t="s">
        <v>540</v>
      </c>
      <c r="GK364" s="97"/>
      <c r="GL364" s="97" t="s">
        <v>547</v>
      </c>
    </row>
    <row r="365" spans="186:194" ht="20.100000000000001" customHeight="1" x14ac:dyDescent="0.25">
      <c r="GD365" s="100" t="e">
        <f t="shared" si="10"/>
        <v>#REF!</v>
      </c>
      <c r="GE365" s="97"/>
      <c r="GF365" s="98" t="e">
        <f t="shared" si="11"/>
        <v>#REF!</v>
      </c>
      <c r="GG365" s="97"/>
      <c r="GH365" s="99" t="e">
        <f>+GF365/#REF!</f>
        <v>#REF!</v>
      </c>
      <c r="GI365" s="97"/>
      <c r="GJ365" s="97" t="s">
        <v>540</v>
      </c>
      <c r="GK365" s="97"/>
      <c r="GL365" s="97" t="s">
        <v>548</v>
      </c>
    </row>
    <row r="366" spans="186:194" ht="20.100000000000001" customHeight="1" x14ac:dyDescent="0.25">
      <c r="GD366" s="100" t="e">
        <f t="shared" si="10"/>
        <v>#REF!</v>
      </c>
      <c r="GE366" s="97"/>
      <c r="GF366" s="98" t="e">
        <f t="shared" si="11"/>
        <v>#REF!</v>
      </c>
      <c r="GG366" s="97"/>
      <c r="GH366" s="99" t="e">
        <f>+GF366/#REF!</f>
        <v>#REF!</v>
      </c>
      <c r="GI366" s="97"/>
      <c r="GJ366" s="97" t="s">
        <v>540</v>
      </c>
      <c r="GK366" s="97"/>
      <c r="GL366" s="97" t="s">
        <v>542</v>
      </c>
    </row>
    <row r="367" spans="186:194" ht="20.100000000000001" customHeight="1" x14ac:dyDescent="0.25">
      <c r="GD367" s="100" t="e">
        <f t="shared" si="10"/>
        <v>#REF!</v>
      </c>
      <c r="GE367" s="97"/>
      <c r="GF367" s="98" t="e">
        <f t="shared" si="11"/>
        <v>#REF!</v>
      </c>
      <c r="GG367" s="97"/>
      <c r="GH367" s="99" t="e">
        <f>+GF367/#REF!</f>
        <v>#REF!</v>
      </c>
      <c r="GI367" s="97"/>
      <c r="GJ367" s="97" t="s">
        <v>541</v>
      </c>
      <c r="GK367" s="97"/>
      <c r="GL367" s="97" t="s">
        <v>543</v>
      </c>
    </row>
    <row r="368" spans="186:194" ht="20.100000000000001" customHeight="1" x14ac:dyDescent="0.25">
      <c r="GD368" s="100" t="e">
        <f t="shared" si="10"/>
        <v>#REF!</v>
      </c>
      <c r="GE368" s="97"/>
      <c r="GF368" s="98" t="e">
        <f t="shared" si="11"/>
        <v>#REF!</v>
      </c>
      <c r="GG368" s="97"/>
      <c r="GH368" s="99" t="e">
        <f>+GF368/#REF!</f>
        <v>#REF!</v>
      </c>
      <c r="GI368" s="97"/>
      <c r="GJ368" s="97" t="s">
        <v>541</v>
      </c>
      <c r="GK368" s="97"/>
      <c r="GL368" s="97" t="s">
        <v>544</v>
      </c>
    </row>
    <row r="369" spans="186:194" ht="20.100000000000001" customHeight="1" x14ac:dyDescent="0.25">
      <c r="GD369" s="100" t="e">
        <f t="shared" si="10"/>
        <v>#REF!</v>
      </c>
      <c r="GE369" s="97"/>
      <c r="GF369" s="98" t="e">
        <f t="shared" si="11"/>
        <v>#REF!</v>
      </c>
      <c r="GG369" s="97"/>
      <c r="GH369" s="99" t="e">
        <f>+GF369/#REF!</f>
        <v>#REF!</v>
      </c>
      <c r="GI369" s="97"/>
      <c r="GJ369" s="97" t="s">
        <v>540</v>
      </c>
      <c r="GK369" s="97"/>
      <c r="GL369" s="97" t="s">
        <v>545</v>
      </c>
    </row>
    <row r="370" spans="186:194" ht="20.100000000000001" customHeight="1" x14ac:dyDescent="0.25">
      <c r="GD370" s="100" t="e">
        <f t="shared" si="10"/>
        <v>#REF!</v>
      </c>
      <c r="GE370" s="97"/>
      <c r="GF370" s="98" t="e">
        <f t="shared" si="11"/>
        <v>#REF!</v>
      </c>
      <c r="GG370" s="97"/>
      <c r="GH370" s="99" t="e">
        <f>+GF370/#REF!</f>
        <v>#REF!</v>
      </c>
      <c r="GI370" s="97"/>
      <c r="GJ370" s="97" t="s">
        <v>540</v>
      </c>
      <c r="GK370" s="97"/>
      <c r="GL370" s="97" t="s">
        <v>546</v>
      </c>
    </row>
    <row r="371" spans="186:194" ht="20.100000000000001" customHeight="1" x14ac:dyDescent="0.25">
      <c r="GD371" s="100" t="e">
        <f t="shared" si="10"/>
        <v>#REF!</v>
      </c>
      <c r="GE371" s="97"/>
      <c r="GF371" s="98" t="e">
        <f t="shared" si="11"/>
        <v>#REF!</v>
      </c>
      <c r="GG371" s="97"/>
      <c r="GH371" s="99" t="e">
        <f>+GF371/#REF!</f>
        <v>#REF!</v>
      </c>
      <c r="GI371" s="97"/>
      <c r="GJ371" s="97" t="s">
        <v>540</v>
      </c>
      <c r="GK371" s="97"/>
      <c r="GL371" s="97" t="s">
        <v>547</v>
      </c>
    </row>
    <row r="372" spans="186:194" ht="20.100000000000001" customHeight="1" x14ac:dyDescent="0.25">
      <c r="GD372" s="100" t="e">
        <f t="shared" si="10"/>
        <v>#REF!</v>
      </c>
      <c r="GE372" s="97"/>
      <c r="GF372" s="98" t="e">
        <f t="shared" si="11"/>
        <v>#REF!</v>
      </c>
      <c r="GG372" s="97"/>
      <c r="GH372" s="99" t="e">
        <f>+GF372/#REF!</f>
        <v>#REF!</v>
      </c>
      <c r="GI372" s="97"/>
      <c r="GJ372" s="97" t="s">
        <v>540</v>
      </c>
      <c r="GK372" s="97"/>
      <c r="GL372" s="97" t="s">
        <v>548</v>
      </c>
    </row>
    <row r="373" spans="186:194" ht="20.100000000000001" customHeight="1" x14ac:dyDescent="0.25">
      <c r="GD373" s="100" t="e">
        <f t="shared" si="10"/>
        <v>#REF!</v>
      </c>
      <c r="GE373" s="97"/>
      <c r="GF373" s="98" t="e">
        <f t="shared" si="11"/>
        <v>#REF!</v>
      </c>
      <c r="GG373" s="97"/>
      <c r="GH373" s="99" t="e">
        <f>+GF373/#REF!</f>
        <v>#REF!</v>
      </c>
      <c r="GI373" s="97"/>
      <c r="GJ373" s="97" t="s">
        <v>540</v>
      </c>
      <c r="GK373" s="97"/>
      <c r="GL373" s="97" t="s">
        <v>542</v>
      </c>
    </row>
    <row r="374" spans="186:194" ht="20.100000000000001" customHeight="1" x14ac:dyDescent="0.25">
      <c r="GD374" s="100" t="e">
        <f t="shared" si="10"/>
        <v>#REF!</v>
      </c>
      <c r="GE374" s="97"/>
      <c r="GF374" s="98" t="e">
        <f t="shared" si="11"/>
        <v>#REF!</v>
      </c>
      <c r="GG374" s="97"/>
      <c r="GH374" s="99" t="e">
        <f>+GF374/#REF!</f>
        <v>#REF!</v>
      </c>
      <c r="GI374" s="97"/>
      <c r="GJ374" s="97" t="s">
        <v>541</v>
      </c>
      <c r="GK374" s="97"/>
      <c r="GL374" s="97" t="s">
        <v>543</v>
      </c>
    </row>
    <row r="375" spans="186:194" ht="20.100000000000001" customHeight="1" x14ac:dyDescent="0.25">
      <c r="GD375" s="100" t="e">
        <f t="shared" si="10"/>
        <v>#REF!</v>
      </c>
      <c r="GE375" s="97"/>
      <c r="GF375" s="98" t="e">
        <f t="shared" si="11"/>
        <v>#REF!</v>
      </c>
      <c r="GG375" s="97"/>
      <c r="GH375" s="99" t="e">
        <f>+GF375/#REF!</f>
        <v>#REF!</v>
      </c>
      <c r="GI375" s="97"/>
      <c r="GJ375" s="97" t="s">
        <v>541</v>
      </c>
      <c r="GK375" s="97"/>
      <c r="GL375" s="97" t="s">
        <v>544</v>
      </c>
    </row>
    <row r="376" spans="186:194" ht="20.100000000000001" customHeight="1" x14ac:dyDescent="0.25">
      <c r="GD376" s="100" t="e">
        <f t="shared" si="10"/>
        <v>#REF!</v>
      </c>
      <c r="GE376" s="97"/>
      <c r="GF376" s="98" t="e">
        <f t="shared" si="11"/>
        <v>#REF!</v>
      </c>
      <c r="GG376" s="97"/>
      <c r="GH376" s="99" t="e">
        <f>+GF376/#REF!</f>
        <v>#REF!</v>
      </c>
      <c r="GI376" s="97"/>
      <c r="GJ376" s="97" t="s">
        <v>541</v>
      </c>
      <c r="GK376" s="97"/>
      <c r="GL376" s="97" t="s">
        <v>545</v>
      </c>
    </row>
    <row r="377" spans="186:194" ht="20.100000000000001" customHeight="1" x14ac:dyDescent="0.25">
      <c r="GD377" s="100" t="e">
        <f t="shared" si="10"/>
        <v>#REF!</v>
      </c>
      <c r="GE377" s="97"/>
      <c r="GF377" s="98" t="e">
        <f t="shared" si="11"/>
        <v>#REF!</v>
      </c>
      <c r="GG377" s="97"/>
      <c r="GH377" s="99" t="e">
        <f>+GF377/#REF!</f>
        <v>#REF!</v>
      </c>
      <c r="GI377" s="97"/>
      <c r="GJ377" s="97" t="s">
        <v>540</v>
      </c>
      <c r="GK377" s="97"/>
      <c r="GL377" s="97" t="s">
        <v>546</v>
      </c>
    </row>
    <row r="378" spans="186:194" ht="20.100000000000001" customHeight="1" x14ac:dyDescent="0.25">
      <c r="GD378" s="100" t="e">
        <f t="shared" si="10"/>
        <v>#REF!</v>
      </c>
      <c r="GE378" s="97"/>
      <c r="GF378" s="98" t="e">
        <f t="shared" si="11"/>
        <v>#REF!</v>
      </c>
      <c r="GG378" s="97"/>
      <c r="GH378" s="99" t="e">
        <f>+GF378/#REF!</f>
        <v>#REF!</v>
      </c>
      <c r="GI378" s="97"/>
      <c r="GJ378" s="97" t="s">
        <v>540</v>
      </c>
      <c r="GK378" s="97"/>
      <c r="GL378" s="97" t="s">
        <v>547</v>
      </c>
    </row>
    <row r="379" spans="186:194" ht="20.100000000000001" customHeight="1" x14ac:dyDescent="0.25">
      <c r="GD379" s="100" t="e">
        <f t="shared" si="10"/>
        <v>#REF!</v>
      </c>
      <c r="GE379" s="97"/>
      <c r="GF379" s="98" t="e">
        <f t="shared" si="11"/>
        <v>#REF!</v>
      </c>
      <c r="GG379" s="97"/>
      <c r="GH379" s="99" t="e">
        <f>+GF379/#REF!</f>
        <v>#REF!</v>
      </c>
      <c r="GI379" s="97"/>
      <c r="GJ379" s="97" t="s">
        <v>540</v>
      </c>
      <c r="GK379" s="97"/>
      <c r="GL379" s="97" t="s">
        <v>548</v>
      </c>
    </row>
    <row r="380" spans="186:194" ht="20.100000000000001" customHeight="1" x14ac:dyDescent="0.25">
      <c r="GD380" s="100" t="e">
        <f t="shared" si="10"/>
        <v>#REF!</v>
      </c>
      <c r="GE380" s="97"/>
      <c r="GF380" s="98" t="e">
        <f t="shared" si="11"/>
        <v>#REF!</v>
      </c>
      <c r="GG380" s="97"/>
      <c r="GH380" s="99" t="e">
        <f>+GF380/#REF!</f>
        <v>#REF!</v>
      </c>
      <c r="GI380" s="97"/>
      <c r="GJ380" s="97" t="s">
        <v>540</v>
      </c>
      <c r="GK380" s="97"/>
      <c r="GL380" s="97" t="s">
        <v>542</v>
      </c>
    </row>
    <row r="381" spans="186:194" ht="20.100000000000001" customHeight="1" x14ac:dyDescent="0.25">
      <c r="GD381" s="100" t="e">
        <f t="shared" si="10"/>
        <v>#REF!</v>
      </c>
      <c r="GE381" s="97"/>
      <c r="GF381" s="98" t="e">
        <f t="shared" si="11"/>
        <v>#REF!</v>
      </c>
      <c r="GG381" s="97"/>
      <c r="GH381" s="99" t="e">
        <f>+GF381/#REF!</f>
        <v>#REF!</v>
      </c>
      <c r="GI381" s="97"/>
      <c r="GJ381" s="97" t="s">
        <v>541</v>
      </c>
      <c r="GK381" s="97"/>
      <c r="GL381" s="97" t="s">
        <v>543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D794"/>
  <sheetViews>
    <sheetView showGridLines="0" zoomScaleNormal="100" workbookViewId="0">
      <pane ySplit="4" topLeftCell="A764" activePane="bottomLeft" state="frozen"/>
      <selection activeCell="Y10" sqref="Y10:AF17"/>
      <selection pane="bottomLeft" activeCell="Y10" sqref="Y10:AF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10" width="23.7109375" style="1" customWidth="1"/>
    <col min="11" max="12" width="15.85546875" style="1" customWidth="1"/>
    <col min="13" max="13" width="20.42578125" style="1" bestFit="1" customWidth="1"/>
    <col min="14" max="14" width="24.85546875" style="1" customWidth="1"/>
    <col min="15" max="15" width="15.140625" style="1" customWidth="1"/>
    <col min="16" max="16" width="10.85546875" style="1" customWidth="1"/>
    <col min="17" max="18" width="11.42578125" style="1" customWidth="1"/>
    <col min="19" max="19" width="31.85546875" style="1" customWidth="1"/>
    <col min="20" max="20" width="15" style="1" customWidth="1"/>
    <col min="21" max="21" width="32.28515625" style="1" customWidth="1"/>
    <col min="22" max="22" width="14.140625" style="1" hidden="1" customWidth="1"/>
    <col min="23" max="23" width="15.140625" style="1" customWidth="1"/>
    <col min="24" max="24" width="0.5703125" style="1" customWidth="1"/>
    <col min="25" max="26" width="17.28515625" style="1" customWidth="1"/>
    <col min="27" max="27" width="0.5703125" style="1" customWidth="1"/>
    <col min="28" max="28" width="15" style="1" customWidth="1"/>
    <col min="29" max="29" width="0.5703125" style="1" customWidth="1"/>
    <col min="30" max="30" width="17.140625" style="1" customWidth="1"/>
    <col min="31" max="31" width="11.42578125" style="1" customWidth="1"/>
    <col min="32" max="33" width="14.85546875" style="1" customWidth="1"/>
    <col min="34" max="34" width="1" style="1" customWidth="1"/>
    <col min="35" max="36" width="14.140625" style="1" customWidth="1"/>
    <col min="37" max="37" width="1" style="1" customWidth="1"/>
    <col min="38" max="38" width="14.5703125" style="1" customWidth="1"/>
    <col min="39" max="39" width="11.42578125" style="1" customWidth="1"/>
    <col min="40" max="40" width="14.85546875" style="1" customWidth="1"/>
    <col min="41" max="48" width="13.5703125" style="1" customWidth="1"/>
    <col min="49" max="49" width="14.42578125" style="1" customWidth="1"/>
    <col min="50" max="51" width="13.5703125" style="1" customWidth="1"/>
    <col min="52" max="52" width="14.85546875" style="1" customWidth="1"/>
    <col min="53" max="53" width="13.5703125" style="1" customWidth="1"/>
    <col min="54" max="54" width="17.140625" style="1" customWidth="1"/>
    <col min="55" max="55" width="14.5703125" style="1" customWidth="1"/>
    <col min="56" max="56" width="11.42578125" style="1"/>
  </cols>
  <sheetData>
    <row r="1" spans="1:56" ht="27" customHeight="1" x14ac:dyDescent="0.25">
      <c r="A1" s="56" t="s">
        <v>1449</v>
      </c>
      <c r="B1" s="57"/>
      <c r="C1" s="57"/>
      <c r="D1" s="57"/>
      <c r="E1" s="57"/>
      <c r="F1" s="57"/>
      <c r="G1" s="57"/>
      <c r="H1" s="57"/>
      <c r="I1" s="57"/>
      <c r="J1" s="57"/>
      <c r="K1" s="57"/>
      <c r="L1" s="57"/>
      <c r="M1" s="57"/>
      <c r="N1" s="56" t="s">
        <v>1280</v>
      </c>
      <c r="O1" s="57"/>
      <c r="P1" s="56"/>
      <c r="Q1" s="57"/>
      <c r="R1" s="57"/>
      <c r="S1" s="57"/>
      <c r="T1" s="57"/>
      <c r="U1" s="57"/>
      <c r="V1" s="59">
        <f>+SUBTOTAL(9,V5:V794)</f>
        <v>455307801</v>
      </c>
      <c r="W1" s="59">
        <f>+SUBTOTAL(9,W5:W794)</f>
        <v>455343801</v>
      </c>
      <c r="X1" s="50"/>
      <c r="Y1" s="59">
        <f>+SUBTOTAL(9,Y5:Y794)</f>
        <v>0</v>
      </c>
      <c r="Z1" s="59">
        <f>+SUBTOTAL(9,Z5:Z794)</f>
        <v>0</v>
      </c>
      <c r="AA1" s="50"/>
      <c r="AB1" s="59">
        <f>+SUBTOTAL(9,AB5:AB794)</f>
        <v>455343801</v>
      </c>
      <c r="AC1" s="50"/>
      <c r="AD1" s="58">
        <f>+SUBTOTAL(9,AD5:AD794)</f>
        <v>449354983.59999996</v>
      </c>
      <c r="AE1" s="6">
        <f>+IFERROR(AD1/W1,0)</f>
        <v>0.98684770191919213</v>
      </c>
      <c r="AF1" s="58">
        <f>+SUBTOTAL(9,AF5:AF794)</f>
        <v>5988817.3999999994</v>
      </c>
      <c r="AG1" s="58">
        <f>+SUBTOTAL(9,AG5:AG794)</f>
        <v>5988817.3999999994</v>
      </c>
      <c r="AH1" s="5"/>
      <c r="AI1" s="58">
        <f>+SUBTOTAL(9,AI5:AI794)</f>
        <v>52316339.829999998</v>
      </c>
      <c r="AJ1" s="58">
        <f>+SUBTOTAL(9,AJ5:AJ794)</f>
        <v>40435089.810000002</v>
      </c>
      <c r="AK1" s="5"/>
      <c r="AL1" s="58">
        <f>+SUBTOTAL(9,AL5:AL794)</f>
        <v>35954782.650000006</v>
      </c>
      <c r="AM1" s="6">
        <f>+IFERROR(AL1/W1,0)</f>
        <v>7.8961836245575692E-2</v>
      </c>
      <c r="AN1" s="58">
        <f t="shared" ref="AN1:BC1" si="0">+SUBTOTAL(9,AN5:AN794)</f>
        <v>413400200.94999993</v>
      </c>
      <c r="AO1" s="58">
        <f t="shared" si="0"/>
        <v>1188622.4100000004</v>
      </c>
      <c r="AP1" s="58">
        <f t="shared" si="0"/>
        <v>1801986.6600000004</v>
      </c>
      <c r="AQ1" s="58">
        <f t="shared" si="0"/>
        <v>32897199.479999997</v>
      </c>
      <c r="AR1" s="58">
        <f t="shared" si="0"/>
        <v>66974.100000000006</v>
      </c>
      <c r="AS1" s="58">
        <f t="shared" si="0"/>
        <v>173649596.89024246</v>
      </c>
      <c r="AT1" s="58">
        <f t="shared" si="0"/>
        <v>217702982.29115134</v>
      </c>
      <c r="AU1" s="58">
        <f t="shared" si="0"/>
        <v>3979451.0111515145</v>
      </c>
      <c r="AV1" s="58">
        <f t="shared" si="0"/>
        <v>4487435.9111515172</v>
      </c>
      <c r="AW1" s="58">
        <f t="shared" si="0"/>
        <v>3864983.2611515145</v>
      </c>
      <c r="AX1" s="58">
        <f t="shared" si="0"/>
        <v>3873755.7611515149</v>
      </c>
      <c r="AY1" s="58">
        <f t="shared" si="0"/>
        <v>3058728.8311515148</v>
      </c>
      <c r="AZ1" s="58">
        <f t="shared" si="0"/>
        <v>3235222.884484848</v>
      </c>
      <c r="BA1" s="58">
        <f t="shared" si="0"/>
        <v>5536861.5083636297</v>
      </c>
      <c r="BB1" s="153">
        <f t="shared" si="0"/>
        <v>455343801</v>
      </c>
      <c r="BC1" s="153">
        <f t="shared" si="0"/>
        <v>0</v>
      </c>
    </row>
    <row r="2" spans="1:56" x14ac:dyDescent="0.25">
      <c r="AI2" s="2"/>
      <c r="AL2" s="2"/>
      <c r="AN2" s="2"/>
      <c r="AO2" s="141"/>
      <c r="AR2" s="2"/>
      <c r="AS2" s="141"/>
      <c r="AX2" s="2"/>
      <c r="AZ2" s="2"/>
      <c r="BA2" s="2"/>
    </row>
    <row r="3" spans="1:56" ht="16.5" x14ac:dyDescent="0.25">
      <c r="A3" s="3"/>
      <c r="B3" s="3"/>
      <c r="C3" s="3"/>
      <c r="D3" s="3"/>
      <c r="E3" s="3"/>
      <c r="F3" s="3"/>
      <c r="G3" s="3"/>
      <c r="H3" s="3"/>
      <c r="I3" s="3"/>
      <c r="J3" s="3"/>
      <c r="K3" s="3"/>
      <c r="L3" s="3"/>
      <c r="M3" s="3"/>
      <c r="N3" s="3"/>
      <c r="O3" s="3"/>
      <c r="P3" s="3"/>
      <c r="Q3" s="3"/>
      <c r="R3" s="3"/>
      <c r="S3" s="3"/>
      <c r="T3" s="3"/>
      <c r="U3" s="3"/>
      <c r="V3" s="3"/>
      <c r="W3" s="32"/>
      <c r="X3" s="3"/>
      <c r="Y3" s="3"/>
      <c r="Z3" s="3"/>
      <c r="AA3" s="3"/>
      <c r="AB3" s="3"/>
      <c r="AC3" s="3"/>
      <c r="AD3" s="3"/>
      <c r="AE3" s="3"/>
      <c r="AF3" s="3"/>
      <c r="AG3" s="3"/>
      <c r="AH3" s="3"/>
      <c r="AI3" s="32"/>
      <c r="AJ3" s="3"/>
      <c r="AK3" s="3"/>
      <c r="AL3" s="3"/>
      <c r="AM3" s="3"/>
      <c r="AN3" s="3"/>
      <c r="AO3" s="154" t="s">
        <v>4</v>
      </c>
      <c r="AP3" s="154"/>
      <c r="AQ3" s="154"/>
      <c r="AR3" s="154"/>
      <c r="AS3" s="140" t="s">
        <v>1270</v>
      </c>
      <c r="AT3" s="140"/>
      <c r="AU3" s="140"/>
      <c r="AV3" s="140"/>
      <c r="AW3" s="140"/>
      <c r="AX3" s="140"/>
      <c r="AY3" s="140"/>
      <c r="AZ3" s="140"/>
      <c r="BA3" s="140"/>
      <c r="BB3" s="131"/>
      <c r="BC3" s="132"/>
      <c r="BD3" s="133"/>
    </row>
    <row r="4" spans="1:56" ht="31.5" x14ac:dyDescent="0.25">
      <c r="A4" s="54" t="s">
        <v>5</v>
      </c>
      <c r="B4" s="51" t="s">
        <v>6</v>
      </c>
      <c r="C4" s="51" t="s">
        <v>7</v>
      </c>
      <c r="D4" s="51" t="s">
        <v>8</v>
      </c>
      <c r="E4" s="51" t="s">
        <v>9</v>
      </c>
      <c r="F4" s="51" t="s">
        <v>513</v>
      </c>
      <c r="G4" s="51" t="s">
        <v>512</v>
      </c>
      <c r="H4" s="51" t="s">
        <v>523</v>
      </c>
      <c r="I4" s="51" t="s">
        <v>522</v>
      </c>
      <c r="J4" s="51" t="s">
        <v>1439</v>
      </c>
      <c r="K4" s="51" t="s">
        <v>511</v>
      </c>
      <c r="L4" s="51" t="s">
        <v>1284</v>
      </c>
      <c r="M4" s="51" t="s">
        <v>557</v>
      </c>
      <c r="N4" s="51" t="s">
        <v>1423</v>
      </c>
      <c r="O4" s="51" t="s">
        <v>1275</v>
      </c>
      <c r="P4" s="51" t="s">
        <v>1281</v>
      </c>
      <c r="Q4" s="51" t="s">
        <v>1109</v>
      </c>
      <c r="R4" s="51" t="s">
        <v>1282</v>
      </c>
      <c r="S4" s="51" t="s">
        <v>1283</v>
      </c>
      <c r="T4" s="51" t="s">
        <v>1276</v>
      </c>
      <c r="U4" s="52" t="s">
        <v>10</v>
      </c>
      <c r="V4" s="139" t="s">
        <v>11</v>
      </c>
      <c r="W4" s="53" t="s">
        <v>12</v>
      </c>
      <c r="X4" s="3" t="s">
        <v>534</v>
      </c>
      <c r="Y4" s="159" t="s">
        <v>1382</v>
      </c>
      <c r="Z4" s="159" t="s">
        <v>1383</v>
      </c>
      <c r="AA4" s="3" t="s">
        <v>1413</v>
      </c>
      <c r="AB4" s="53" t="s">
        <v>1384</v>
      </c>
      <c r="AC4" s="3" t="s">
        <v>1424</v>
      </c>
      <c r="AD4" s="155" t="s">
        <v>0</v>
      </c>
      <c r="AE4" s="155" t="s">
        <v>517</v>
      </c>
      <c r="AF4" s="156" t="s">
        <v>1277</v>
      </c>
      <c r="AG4" s="157" t="s">
        <v>1425</v>
      </c>
      <c r="AH4" s="4" t="s">
        <v>1274</v>
      </c>
      <c r="AI4" s="53" t="s">
        <v>13</v>
      </c>
      <c r="AJ4" s="53" t="s">
        <v>1</v>
      </c>
      <c r="AK4" s="4" t="s">
        <v>1329</v>
      </c>
      <c r="AL4" s="53" t="s">
        <v>1330</v>
      </c>
      <c r="AM4" s="53" t="s">
        <v>1278</v>
      </c>
      <c r="AN4" s="53" t="s">
        <v>1403</v>
      </c>
      <c r="AO4" s="52" t="s">
        <v>225</v>
      </c>
      <c r="AP4" s="52" t="s">
        <v>226</v>
      </c>
      <c r="AQ4" s="52" t="s">
        <v>227</v>
      </c>
      <c r="AR4" s="52" t="s">
        <v>228</v>
      </c>
      <c r="AS4" s="162" t="s">
        <v>4785</v>
      </c>
      <c r="AT4" s="162" t="s">
        <v>229</v>
      </c>
      <c r="AU4" s="162" t="s">
        <v>230</v>
      </c>
      <c r="AV4" s="162" t="s">
        <v>231</v>
      </c>
      <c r="AW4" s="162" t="s">
        <v>232</v>
      </c>
      <c r="AX4" s="162" t="s">
        <v>510</v>
      </c>
      <c r="AY4" s="162" t="s">
        <v>234</v>
      </c>
      <c r="AZ4" s="162" t="s">
        <v>235</v>
      </c>
      <c r="BA4" s="162" t="s">
        <v>236</v>
      </c>
      <c r="BB4" s="55" t="s">
        <v>214</v>
      </c>
      <c r="BC4" s="55" t="s">
        <v>1279</v>
      </c>
      <c r="BD4" s="103" t="s">
        <v>1293</v>
      </c>
    </row>
    <row r="5" spans="1:56" x14ac:dyDescent="0.25">
      <c r="A5" s="41" t="s">
        <v>437</v>
      </c>
      <c r="B5" s="42" t="s">
        <v>15</v>
      </c>
      <c r="C5" s="43" t="s">
        <v>1447</v>
      </c>
      <c r="D5" s="44" t="s">
        <v>438</v>
      </c>
      <c r="E5" s="43" t="s">
        <v>439</v>
      </c>
      <c r="F5" s="43" t="s">
        <v>440</v>
      </c>
      <c r="G5" s="43" t="s">
        <v>1485</v>
      </c>
      <c r="H5" s="44" t="s">
        <v>514</v>
      </c>
      <c r="I5" s="44" t="s">
        <v>514</v>
      </c>
      <c r="J5" s="44" t="s">
        <v>1441</v>
      </c>
      <c r="K5" s="44" t="s">
        <v>511</v>
      </c>
      <c r="L5" s="44" t="s">
        <v>1103</v>
      </c>
      <c r="M5" s="44" t="s">
        <v>1103</v>
      </c>
      <c r="N5" s="43" t="s">
        <v>1090</v>
      </c>
      <c r="O5" s="43" t="s">
        <v>1342</v>
      </c>
      <c r="P5" s="45" t="s">
        <v>16</v>
      </c>
      <c r="Q5" s="44" t="s">
        <v>1090</v>
      </c>
      <c r="R5" s="44" t="s">
        <v>1371</v>
      </c>
      <c r="S5" s="44" t="s">
        <v>1372</v>
      </c>
      <c r="T5" s="46" t="s">
        <v>1337</v>
      </c>
      <c r="U5" s="37" t="s">
        <v>1340</v>
      </c>
      <c r="V5" s="38">
        <v>600</v>
      </c>
      <c r="W5" s="38">
        <v>600</v>
      </c>
      <c r="X5" s="33"/>
      <c r="Y5" s="160">
        <v>0</v>
      </c>
      <c r="Z5" s="160">
        <v>0</v>
      </c>
      <c r="AA5" s="33"/>
      <c r="AB5" s="38">
        <v>600</v>
      </c>
      <c r="AC5" s="33"/>
      <c r="AD5" s="48">
        <v>600</v>
      </c>
      <c r="AE5" s="49">
        <v>1</v>
      </c>
      <c r="AF5" s="48">
        <v>0</v>
      </c>
      <c r="AG5" s="158">
        <v>0</v>
      </c>
      <c r="AH5" s="47"/>
      <c r="AI5" s="48">
        <v>600</v>
      </c>
      <c r="AJ5" s="48">
        <v>0</v>
      </c>
      <c r="AK5" s="47"/>
      <c r="AL5" s="48">
        <v>0</v>
      </c>
      <c r="AM5" s="49">
        <v>0</v>
      </c>
      <c r="AN5" s="48">
        <v>600</v>
      </c>
      <c r="AO5" s="34">
        <v>0</v>
      </c>
      <c r="AP5" s="34">
        <v>0</v>
      </c>
      <c r="AQ5" s="34">
        <v>0</v>
      </c>
      <c r="AR5" s="34">
        <v>0</v>
      </c>
      <c r="AS5" s="34">
        <v>0</v>
      </c>
      <c r="AT5" s="34">
        <v>0</v>
      </c>
      <c r="AU5" s="34">
        <v>0</v>
      </c>
      <c r="AV5" s="34">
        <v>300</v>
      </c>
      <c r="AW5" s="34">
        <v>0</v>
      </c>
      <c r="AX5" s="34">
        <v>0</v>
      </c>
      <c r="AY5" s="34">
        <v>0</v>
      </c>
      <c r="AZ5" s="34">
        <v>0</v>
      </c>
      <c r="BA5" s="34">
        <v>300</v>
      </c>
      <c r="BB5" s="40">
        <f>+SUM(AO5:BA5)</f>
        <v>600</v>
      </c>
      <c r="BC5" s="40">
        <f>+W5-BB5</f>
        <v>0</v>
      </c>
      <c r="BD5" s="104" t="str">
        <f>+IF(Tabla1[[#This Row],[NO CERT]]=0,"NO","SI")</f>
        <v>NO</v>
      </c>
    </row>
    <row r="6" spans="1:56" x14ac:dyDescent="0.25">
      <c r="A6" s="41" t="s">
        <v>437</v>
      </c>
      <c r="B6" s="42" t="s">
        <v>15</v>
      </c>
      <c r="C6" s="43" t="s">
        <v>1447</v>
      </c>
      <c r="D6" s="44" t="s">
        <v>438</v>
      </c>
      <c r="E6" s="43" t="s">
        <v>439</v>
      </c>
      <c r="F6" s="43" t="s">
        <v>440</v>
      </c>
      <c r="G6" s="43" t="s">
        <v>1485</v>
      </c>
      <c r="H6" s="44" t="s">
        <v>514</v>
      </c>
      <c r="I6" s="44" t="s">
        <v>514</v>
      </c>
      <c r="J6" s="44" t="s">
        <v>1441</v>
      </c>
      <c r="K6" s="44" t="s">
        <v>511</v>
      </c>
      <c r="L6" s="44" t="s">
        <v>1103</v>
      </c>
      <c r="M6" s="44" t="s">
        <v>1103</v>
      </c>
      <c r="N6" s="43" t="s">
        <v>1090</v>
      </c>
      <c r="O6" s="43" t="s">
        <v>1342</v>
      </c>
      <c r="P6" s="45" t="s">
        <v>16</v>
      </c>
      <c r="Q6" s="44" t="s">
        <v>1090</v>
      </c>
      <c r="R6" s="44" t="s">
        <v>1371</v>
      </c>
      <c r="S6" s="44" t="s">
        <v>2389</v>
      </c>
      <c r="T6" s="46" t="s">
        <v>2387</v>
      </c>
      <c r="U6" s="37" t="s">
        <v>2388</v>
      </c>
      <c r="V6" s="38">
        <v>0</v>
      </c>
      <c r="W6" s="38">
        <v>200</v>
      </c>
      <c r="X6" s="33"/>
      <c r="Y6" s="160">
        <v>0</v>
      </c>
      <c r="Z6" s="160">
        <v>0</v>
      </c>
      <c r="AA6" s="33"/>
      <c r="AB6" s="38">
        <v>200</v>
      </c>
      <c r="AC6" s="33"/>
      <c r="AD6" s="48">
        <v>200</v>
      </c>
      <c r="AE6" s="49">
        <v>1</v>
      </c>
      <c r="AF6" s="48">
        <v>0</v>
      </c>
      <c r="AG6" s="158">
        <v>0</v>
      </c>
      <c r="AH6" s="47"/>
      <c r="AI6" s="48">
        <v>200</v>
      </c>
      <c r="AJ6" s="48">
        <v>200</v>
      </c>
      <c r="AK6" s="47"/>
      <c r="AL6" s="48">
        <v>200</v>
      </c>
      <c r="AM6" s="49">
        <v>1</v>
      </c>
      <c r="AN6" s="48">
        <v>0</v>
      </c>
      <c r="AO6" s="34">
        <v>200</v>
      </c>
      <c r="AP6" s="34">
        <v>0</v>
      </c>
      <c r="AQ6" s="34">
        <v>0</v>
      </c>
      <c r="AR6" s="34">
        <v>0</v>
      </c>
      <c r="AS6" s="34">
        <v>0</v>
      </c>
      <c r="AT6" s="34">
        <v>0</v>
      </c>
      <c r="AU6" s="34">
        <v>0</v>
      </c>
      <c r="AV6" s="34">
        <v>0</v>
      </c>
      <c r="AW6" s="34">
        <v>0</v>
      </c>
      <c r="AX6" s="34">
        <v>0</v>
      </c>
      <c r="AY6" s="34">
        <v>0</v>
      </c>
      <c r="AZ6" s="34">
        <v>0</v>
      </c>
      <c r="BA6" s="34">
        <v>0</v>
      </c>
      <c r="BB6" s="40">
        <f t="shared" ref="BB6:BB69" si="1">+SUM(AO6:BA6)</f>
        <v>200</v>
      </c>
      <c r="BC6" s="40">
        <f t="shared" ref="BC6:BC69" si="2">+W6-BB6</f>
        <v>0</v>
      </c>
      <c r="BD6" s="104" t="str">
        <f>+IF(Tabla1[[#This Row],[NO CERT]]=0,"NO","SI")</f>
        <v>NO</v>
      </c>
    </row>
    <row r="7" spans="1:56" x14ac:dyDescent="0.25">
      <c r="A7" s="41" t="s">
        <v>437</v>
      </c>
      <c r="B7" s="42" t="s">
        <v>15</v>
      </c>
      <c r="C7" s="43" t="s">
        <v>1447</v>
      </c>
      <c r="D7" s="44" t="s">
        <v>438</v>
      </c>
      <c r="E7" s="43" t="s">
        <v>439</v>
      </c>
      <c r="F7" s="43" t="s">
        <v>440</v>
      </c>
      <c r="G7" s="43" t="s">
        <v>1485</v>
      </c>
      <c r="H7" s="44" t="s">
        <v>514</v>
      </c>
      <c r="I7" s="44" t="s">
        <v>514</v>
      </c>
      <c r="J7" s="44" t="s">
        <v>1440</v>
      </c>
      <c r="K7" s="44" t="s">
        <v>511</v>
      </c>
      <c r="L7" s="44" t="s">
        <v>1103</v>
      </c>
      <c r="M7" s="44" t="s">
        <v>1103</v>
      </c>
      <c r="N7" s="43" t="s">
        <v>1090</v>
      </c>
      <c r="O7" s="43" t="s">
        <v>1342</v>
      </c>
      <c r="P7" s="45" t="s">
        <v>16</v>
      </c>
      <c r="Q7" s="44" t="s">
        <v>1090</v>
      </c>
      <c r="R7" s="44" t="s">
        <v>1371</v>
      </c>
      <c r="S7" s="44" t="s">
        <v>1380</v>
      </c>
      <c r="T7" s="46" t="s">
        <v>1378</v>
      </c>
      <c r="U7" s="37" t="s">
        <v>1379</v>
      </c>
      <c r="V7" s="38">
        <v>31971</v>
      </c>
      <c r="W7" s="38">
        <v>33172</v>
      </c>
      <c r="X7" s="33"/>
      <c r="Y7" s="160">
        <v>0</v>
      </c>
      <c r="Z7" s="160">
        <v>0</v>
      </c>
      <c r="AA7" s="33"/>
      <c r="AB7" s="38">
        <v>33172</v>
      </c>
      <c r="AC7" s="33"/>
      <c r="AD7" s="48">
        <v>33172</v>
      </c>
      <c r="AE7" s="49">
        <v>1</v>
      </c>
      <c r="AF7" s="48">
        <v>0</v>
      </c>
      <c r="AG7" s="158">
        <v>0</v>
      </c>
      <c r="AH7" s="47"/>
      <c r="AI7" s="48">
        <v>33172</v>
      </c>
      <c r="AJ7" s="48">
        <v>8294.24</v>
      </c>
      <c r="AK7" s="47"/>
      <c r="AL7" s="48">
        <v>8294.24</v>
      </c>
      <c r="AM7" s="49">
        <v>0.25003738092367056</v>
      </c>
      <c r="AN7" s="48">
        <v>24877.760000000002</v>
      </c>
      <c r="AO7" s="34">
        <v>2765.86</v>
      </c>
      <c r="AP7" s="34">
        <v>2764.19</v>
      </c>
      <c r="AQ7" s="34">
        <v>2764.19</v>
      </c>
      <c r="AR7" s="34">
        <v>0</v>
      </c>
      <c r="AS7" s="34">
        <v>2664.19</v>
      </c>
      <c r="AT7" s="34">
        <v>2664.19</v>
      </c>
      <c r="AU7" s="34">
        <v>2664.19</v>
      </c>
      <c r="AV7" s="34">
        <v>2664.19</v>
      </c>
      <c r="AW7" s="34">
        <v>2664.19</v>
      </c>
      <c r="AX7" s="34">
        <v>2664.19</v>
      </c>
      <c r="AY7" s="34">
        <v>2664.19</v>
      </c>
      <c r="AZ7" s="34">
        <v>2664.19</v>
      </c>
      <c r="BA7" s="34">
        <v>3564.2400000000052</v>
      </c>
      <c r="BB7" s="40">
        <f t="shared" si="1"/>
        <v>33172</v>
      </c>
      <c r="BC7" s="40">
        <f t="shared" si="2"/>
        <v>0</v>
      </c>
      <c r="BD7" s="104" t="str">
        <f>+IF(Tabla1[[#This Row],[NO CERT]]=0,"NO","SI")</f>
        <v>NO</v>
      </c>
    </row>
    <row r="8" spans="1:56" x14ac:dyDescent="0.25">
      <c r="A8" s="41" t="s">
        <v>437</v>
      </c>
      <c r="B8" s="42" t="s">
        <v>15</v>
      </c>
      <c r="C8" s="43" t="s">
        <v>1447</v>
      </c>
      <c r="D8" s="44" t="s">
        <v>438</v>
      </c>
      <c r="E8" s="43" t="s">
        <v>439</v>
      </c>
      <c r="F8" s="43" t="s">
        <v>440</v>
      </c>
      <c r="G8" s="43" t="s">
        <v>1485</v>
      </c>
      <c r="H8" s="44" t="s">
        <v>514</v>
      </c>
      <c r="I8" s="44" t="s">
        <v>514</v>
      </c>
      <c r="J8" s="44" t="s">
        <v>1441</v>
      </c>
      <c r="K8" s="44" t="s">
        <v>511</v>
      </c>
      <c r="L8" s="44" t="s">
        <v>1103</v>
      </c>
      <c r="M8" s="44" t="s">
        <v>1103</v>
      </c>
      <c r="N8" s="43" t="s">
        <v>1090</v>
      </c>
      <c r="O8" s="43" t="s">
        <v>1342</v>
      </c>
      <c r="P8" s="45" t="s">
        <v>16</v>
      </c>
      <c r="Q8" s="44" t="s">
        <v>1090</v>
      </c>
      <c r="R8" s="44" t="s">
        <v>1371</v>
      </c>
      <c r="S8" s="44" t="s">
        <v>1374</v>
      </c>
      <c r="T8" s="46" t="s">
        <v>1338</v>
      </c>
      <c r="U8" s="37" t="s">
        <v>1341</v>
      </c>
      <c r="V8" s="38">
        <v>2503</v>
      </c>
      <c r="W8" s="38">
        <v>2601</v>
      </c>
      <c r="X8" s="33"/>
      <c r="Y8" s="160">
        <v>0</v>
      </c>
      <c r="Z8" s="160">
        <v>0</v>
      </c>
      <c r="AA8" s="33"/>
      <c r="AB8" s="38">
        <v>2601</v>
      </c>
      <c r="AC8" s="33"/>
      <c r="AD8" s="48">
        <v>2601</v>
      </c>
      <c r="AE8" s="49">
        <v>1</v>
      </c>
      <c r="AF8" s="48">
        <v>0</v>
      </c>
      <c r="AG8" s="158">
        <v>0</v>
      </c>
      <c r="AH8" s="47"/>
      <c r="AI8" s="48">
        <v>2601</v>
      </c>
      <c r="AJ8" s="48">
        <v>650.04</v>
      </c>
      <c r="AK8" s="47"/>
      <c r="AL8" s="48">
        <v>650.04</v>
      </c>
      <c r="AM8" s="49">
        <v>0.249919261822376</v>
      </c>
      <c r="AN8" s="48">
        <v>1950.96</v>
      </c>
      <c r="AO8" s="34">
        <v>216.68</v>
      </c>
      <c r="AP8" s="34">
        <v>216.68</v>
      </c>
      <c r="AQ8" s="34">
        <v>216.68</v>
      </c>
      <c r="AR8" s="34">
        <v>0</v>
      </c>
      <c r="AS8" s="34">
        <v>208.58</v>
      </c>
      <c r="AT8" s="34">
        <v>208.58</v>
      </c>
      <c r="AU8" s="34">
        <v>208.58</v>
      </c>
      <c r="AV8" s="34">
        <v>208.58</v>
      </c>
      <c r="AW8" s="34">
        <v>208.58</v>
      </c>
      <c r="AX8" s="34">
        <v>208.58</v>
      </c>
      <c r="AY8" s="34">
        <v>208.58</v>
      </c>
      <c r="AZ8" s="34">
        <v>208.58</v>
      </c>
      <c r="BA8" s="34">
        <v>282.32000000000016</v>
      </c>
      <c r="BB8" s="40">
        <f t="shared" si="1"/>
        <v>2601</v>
      </c>
      <c r="BC8" s="40">
        <f t="shared" si="2"/>
        <v>0</v>
      </c>
      <c r="BD8" s="104" t="str">
        <f>+IF(Tabla1[[#This Row],[NO CERT]]=0,"NO","SI")</f>
        <v>NO</v>
      </c>
    </row>
    <row r="9" spans="1:56" x14ac:dyDescent="0.25">
      <c r="A9" s="41" t="s">
        <v>437</v>
      </c>
      <c r="B9" s="42" t="s">
        <v>15</v>
      </c>
      <c r="C9" s="43" t="s">
        <v>1447</v>
      </c>
      <c r="D9" s="44" t="s">
        <v>438</v>
      </c>
      <c r="E9" s="43" t="s">
        <v>439</v>
      </c>
      <c r="F9" s="43" t="s">
        <v>440</v>
      </c>
      <c r="G9" s="43" t="s">
        <v>1485</v>
      </c>
      <c r="H9" s="44" t="s">
        <v>519</v>
      </c>
      <c r="I9" s="44" t="s">
        <v>71</v>
      </c>
      <c r="J9" s="44" t="s">
        <v>1441</v>
      </c>
      <c r="K9" s="44" t="s">
        <v>515</v>
      </c>
      <c r="L9" s="44" t="s">
        <v>1103</v>
      </c>
      <c r="M9" s="44" t="s">
        <v>1103</v>
      </c>
      <c r="N9" s="43" t="s">
        <v>1090</v>
      </c>
      <c r="O9" s="43" t="s">
        <v>1342</v>
      </c>
      <c r="P9" s="45" t="s">
        <v>16</v>
      </c>
      <c r="Q9" s="44" t="s">
        <v>1090</v>
      </c>
      <c r="R9" s="44" t="s">
        <v>552</v>
      </c>
      <c r="S9" s="44" t="s">
        <v>361</v>
      </c>
      <c r="T9" s="46" t="s">
        <v>22</v>
      </c>
      <c r="U9" s="37" t="s">
        <v>23</v>
      </c>
      <c r="V9" s="38">
        <v>6909</v>
      </c>
      <c r="W9" s="38">
        <v>11029</v>
      </c>
      <c r="X9" s="33"/>
      <c r="Y9" s="160">
        <v>0</v>
      </c>
      <c r="Z9" s="160">
        <v>0</v>
      </c>
      <c r="AA9" s="33"/>
      <c r="AB9" s="38">
        <v>11029</v>
      </c>
      <c r="AC9" s="33"/>
      <c r="AD9" s="48">
        <v>539.44000000000005</v>
      </c>
      <c r="AE9" s="49">
        <v>4.8911052679300029E-2</v>
      </c>
      <c r="AF9" s="48">
        <v>10489.56</v>
      </c>
      <c r="AG9" s="158">
        <v>10489.56</v>
      </c>
      <c r="AH9" s="47"/>
      <c r="AI9" s="48">
        <v>539.44000000000005</v>
      </c>
      <c r="AJ9" s="48">
        <v>201.28</v>
      </c>
      <c r="AK9" s="47"/>
      <c r="AL9" s="48">
        <v>201.28</v>
      </c>
      <c r="AM9" s="49">
        <v>1.8250068002538762E-2</v>
      </c>
      <c r="AN9" s="48">
        <v>338.16000000000008</v>
      </c>
      <c r="AO9" s="34">
        <v>0</v>
      </c>
      <c r="AP9" s="34">
        <v>0</v>
      </c>
      <c r="AQ9" s="34">
        <v>201.28</v>
      </c>
      <c r="AR9" s="34">
        <v>0</v>
      </c>
      <c r="AS9" s="34">
        <v>575.75</v>
      </c>
      <c r="AT9" s="34">
        <v>575.75</v>
      </c>
      <c r="AU9" s="34">
        <v>575.75</v>
      </c>
      <c r="AV9" s="34">
        <v>575.75</v>
      </c>
      <c r="AW9" s="34">
        <v>575.75</v>
      </c>
      <c r="AX9" s="34">
        <v>575.75</v>
      </c>
      <c r="AY9" s="34">
        <v>575.75</v>
      </c>
      <c r="AZ9" s="34">
        <v>575.75</v>
      </c>
      <c r="BA9" s="34">
        <v>6221.72</v>
      </c>
      <c r="BB9" s="40">
        <f t="shared" si="1"/>
        <v>11029</v>
      </c>
      <c r="BC9" s="40">
        <f t="shared" si="2"/>
        <v>0</v>
      </c>
      <c r="BD9" s="104" t="str">
        <f>+IF(Tabla1[[#This Row],[NO CERT]]=0,"NO","SI")</f>
        <v>SI</v>
      </c>
    </row>
    <row r="10" spans="1:56" x14ac:dyDescent="0.25">
      <c r="A10" s="41" t="s">
        <v>437</v>
      </c>
      <c r="B10" s="42" t="s">
        <v>15</v>
      </c>
      <c r="C10" s="43" t="s">
        <v>1447</v>
      </c>
      <c r="D10" s="44" t="s">
        <v>438</v>
      </c>
      <c r="E10" s="43" t="s">
        <v>439</v>
      </c>
      <c r="F10" s="43" t="s">
        <v>440</v>
      </c>
      <c r="G10" s="43" t="s">
        <v>1485</v>
      </c>
      <c r="H10" s="44" t="s">
        <v>71</v>
      </c>
      <c r="I10" s="44" t="s">
        <v>71</v>
      </c>
      <c r="J10" s="44" t="s">
        <v>1441</v>
      </c>
      <c r="K10" s="44" t="s">
        <v>515</v>
      </c>
      <c r="L10" s="44" t="s">
        <v>1103</v>
      </c>
      <c r="M10" s="44" t="s">
        <v>1103</v>
      </c>
      <c r="N10" s="43" t="s">
        <v>1090</v>
      </c>
      <c r="O10" s="43" t="s">
        <v>1342</v>
      </c>
      <c r="P10" s="45" t="s">
        <v>16</v>
      </c>
      <c r="Q10" s="44" t="s">
        <v>1090</v>
      </c>
      <c r="R10" s="44" t="s">
        <v>552</v>
      </c>
      <c r="S10" s="44" t="s">
        <v>364</v>
      </c>
      <c r="T10" s="46" t="s">
        <v>17</v>
      </c>
      <c r="U10" s="37" t="s">
        <v>18</v>
      </c>
      <c r="V10" s="38">
        <v>1200</v>
      </c>
      <c r="W10" s="38">
        <v>3700</v>
      </c>
      <c r="X10" s="33"/>
      <c r="Y10" s="160">
        <v>0</v>
      </c>
      <c r="Z10" s="160">
        <v>0</v>
      </c>
      <c r="AA10" s="33"/>
      <c r="AB10" s="38">
        <v>3700</v>
      </c>
      <c r="AC10" s="33"/>
      <c r="AD10" s="48">
        <v>3700</v>
      </c>
      <c r="AE10" s="49">
        <v>1</v>
      </c>
      <c r="AF10" s="48">
        <v>0</v>
      </c>
      <c r="AG10" s="158">
        <v>0</v>
      </c>
      <c r="AH10" s="47"/>
      <c r="AI10" s="48">
        <v>3700</v>
      </c>
      <c r="AJ10" s="48">
        <v>1120</v>
      </c>
      <c r="AK10" s="47"/>
      <c r="AL10" s="48">
        <v>1120</v>
      </c>
      <c r="AM10" s="49">
        <v>0.30270270270270272</v>
      </c>
      <c r="AN10" s="48">
        <v>2580</v>
      </c>
      <c r="AO10" s="34">
        <v>500</v>
      </c>
      <c r="AP10" s="34">
        <v>620</v>
      </c>
      <c r="AQ10" s="34">
        <v>0</v>
      </c>
      <c r="AR10" s="34">
        <v>0</v>
      </c>
      <c r="AS10" s="34">
        <v>500</v>
      </c>
      <c r="AT10" s="34">
        <v>500</v>
      </c>
      <c r="AU10" s="34">
        <v>500</v>
      </c>
      <c r="AV10" s="34">
        <v>500</v>
      </c>
      <c r="AW10" s="34">
        <v>580</v>
      </c>
      <c r="AX10" s="34">
        <v>0</v>
      </c>
      <c r="AY10" s="34">
        <v>0</v>
      </c>
      <c r="AZ10" s="34">
        <v>0</v>
      </c>
      <c r="BA10" s="34">
        <v>0</v>
      </c>
      <c r="BB10" s="40">
        <f t="shared" si="1"/>
        <v>3700</v>
      </c>
      <c r="BC10" s="40">
        <f t="shared" si="2"/>
        <v>0</v>
      </c>
      <c r="BD10" s="104" t="str">
        <f>+IF(Tabla1[[#This Row],[NO CERT]]=0,"NO","SI")</f>
        <v>NO</v>
      </c>
    </row>
    <row r="11" spans="1:56" x14ac:dyDescent="0.25">
      <c r="A11" s="41" t="s">
        <v>437</v>
      </c>
      <c r="B11" s="42" t="s">
        <v>15</v>
      </c>
      <c r="C11" s="43" t="s">
        <v>1447</v>
      </c>
      <c r="D11" s="44" t="s">
        <v>438</v>
      </c>
      <c r="E11" s="43" t="s">
        <v>439</v>
      </c>
      <c r="F11" s="43" t="s">
        <v>440</v>
      </c>
      <c r="G11" s="43" t="s">
        <v>1485</v>
      </c>
      <c r="H11" s="44" t="s">
        <v>2829</v>
      </c>
      <c r="I11" s="44" t="s">
        <v>71</v>
      </c>
      <c r="J11" s="44" t="s">
        <v>1441</v>
      </c>
      <c r="K11" s="44" t="s">
        <v>511</v>
      </c>
      <c r="L11" s="44" t="s">
        <v>1103</v>
      </c>
      <c r="M11" s="44" t="s">
        <v>1103</v>
      </c>
      <c r="N11" s="43" t="s">
        <v>1090</v>
      </c>
      <c r="O11" s="43" t="s">
        <v>1342</v>
      </c>
      <c r="P11" s="45" t="s">
        <v>16</v>
      </c>
      <c r="Q11" s="44" t="s">
        <v>1090</v>
      </c>
      <c r="R11" s="44" t="s">
        <v>552</v>
      </c>
      <c r="S11" s="44" t="s">
        <v>466</v>
      </c>
      <c r="T11" s="46" t="s">
        <v>465</v>
      </c>
      <c r="U11" s="37" t="s">
        <v>467</v>
      </c>
      <c r="V11" s="38">
        <v>3500</v>
      </c>
      <c r="W11" s="38">
        <v>3500</v>
      </c>
      <c r="X11" s="33"/>
      <c r="Y11" s="160">
        <v>0</v>
      </c>
      <c r="Z11" s="160">
        <v>0</v>
      </c>
      <c r="AA11" s="33"/>
      <c r="AB11" s="38">
        <v>3500</v>
      </c>
      <c r="AC11" s="33"/>
      <c r="AD11" s="48">
        <v>0</v>
      </c>
      <c r="AE11" s="49">
        <v>0</v>
      </c>
      <c r="AF11" s="48">
        <v>3500</v>
      </c>
      <c r="AG11" s="158">
        <v>3500</v>
      </c>
      <c r="AH11" s="47"/>
      <c r="AI11" s="48">
        <v>0</v>
      </c>
      <c r="AJ11" s="48">
        <v>0</v>
      </c>
      <c r="AK11" s="47"/>
      <c r="AL11" s="48">
        <v>0</v>
      </c>
      <c r="AM11" s="49">
        <v>0</v>
      </c>
      <c r="AN11" s="48">
        <v>0</v>
      </c>
      <c r="AO11" s="34">
        <v>0</v>
      </c>
      <c r="AP11" s="34">
        <v>0</v>
      </c>
      <c r="AQ11" s="34">
        <v>0</v>
      </c>
      <c r="AR11" s="34">
        <v>0</v>
      </c>
      <c r="AS11" s="34">
        <v>0</v>
      </c>
      <c r="AT11" s="34">
        <v>3500</v>
      </c>
      <c r="AU11" s="34">
        <v>0</v>
      </c>
      <c r="AV11" s="34">
        <v>0</v>
      </c>
      <c r="AW11" s="34">
        <v>0</v>
      </c>
      <c r="AX11" s="34">
        <v>0</v>
      </c>
      <c r="AY11" s="34">
        <v>0</v>
      </c>
      <c r="AZ11" s="34">
        <v>0</v>
      </c>
      <c r="BA11" s="34">
        <v>0</v>
      </c>
      <c r="BB11" s="40">
        <f t="shared" si="1"/>
        <v>3500</v>
      </c>
      <c r="BC11" s="40">
        <f t="shared" si="2"/>
        <v>0</v>
      </c>
      <c r="BD11" s="104" t="str">
        <f>+IF(Tabla1[[#This Row],[NO CERT]]=0,"NO","SI")</f>
        <v>SI</v>
      </c>
    </row>
    <row r="12" spans="1:56" x14ac:dyDescent="0.25">
      <c r="A12" s="41" t="s">
        <v>437</v>
      </c>
      <c r="B12" s="42" t="s">
        <v>15</v>
      </c>
      <c r="C12" s="43" t="s">
        <v>1447</v>
      </c>
      <c r="D12" s="44" t="s">
        <v>438</v>
      </c>
      <c r="E12" s="43" t="s">
        <v>439</v>
      </c>
      <c r="F12" s="43" t="s">
        <v>440</v>
      </c>
      <c r="G12" s="43" t="s">
        <v>1485</v>
      </c>
      <c r="H12" s="44" t="s">
        <v>1407</v>
      </c>
      <c r="I12" s="44" t="s">
        <v>484</v>
      </c>
      <c r="J12" s="44" t="s">
        <v>1441</v>
      </c>
      <c r="K12" s="44" t="s">
        <v>515</v>
      </c>
      <c r="L12" s="44" t="s">
        <v>1103</v>
      </c>
      <c r="M12" s="44" t="s">
        <v>1103</v>
      </c>
      <c r="N12" s="43" t="s">
        <v>1090</v>
      </c>
      <c r="O12" s="43" t="s">
        <v>1342</v>
      </c>
      <c r="P12" s="45" t="s">
        <v>16</v>
      </c>
      <c r="Q12" s="44" t="s">
        <v>1090</v>
      </c>
      <c r="R12" s="44" t="s">
        <v>552</v>
      </c>
      <c r="S12" s="44" t="s">
        <v>357</v>
      </c>
      <c r="T12" s="46" t="s">
        <v>24</v>
      </c>
      <c r="U12" s="37" t="s">
        <v>25</v>
      </c>
      <c r="V12" s="38">
        <v>7200</v>
      </c>
      <c r="W12" s="38">
        <v>7200</v>
      </c>
      <c r="X12" s="33"/>
      <c r="Y12" s="160">
        <v>0</v>
      </c>
      <c r="Z12" s="160">
        <v>0</v>
      </c>
      <c r="AA12" s="33"/>
      <c r="AB12" s="38">
        <v>7200</v>
      </c>
      <c r="AC12" s="33"/>
      <c r="AD12" s="48">
        <v>7200</v>
      </c>
      <c r="AE12" s="49">
        <v>1</v>
      </c>
      <c r="AF12" s="48">
        <v>0</v>
      </c>
      <c r="AG12" s="158">
        <v>0</v>
      </c>
      <c r="AH12" s="47"/>
      <c r="AI12" s="48">
        <v>7200</v>
      </c>
      <c r="AJ12" s="48">
        <v>0</v>
      </c>
      <c r="AK12" s="47"/>
      <c r="AL12" s="48">
        <v>0</v>
      </c>
      <c r="AM12" s="49">
        <v>0</v>
      </c>
      <c r="AN12" s="48">
        <v>7200</v>
      </c>
      <c r="AO12" s="34">
        <v>0</v>
      </c>
      <c r="AP12" s="34">
        <v>0</v>
      </c>
      <c r="AQ12" s="34">
        <v>0</v>
      </c>
      <c r="AR12" s="34">
        <v>0</v>
      </c>
      <c r="AS12" s="34">
        <v>1200</v>
      </c>
      <c r="AT12" s="34">
        <v>1200</v>
      </c>
      <c r="AU12" s="34">
        <v>1200</v>
      </c>
      <c r="AV12" s="34">
        <v>1200</v>
      </c>
      <c r="AW12" s="34">
        <v>1200</v>
      </c>
      <c r="AX12" s="34">
        <v>1200</v>
      </c>
      <c r="AY12" s="34">
        <v>0</v>
      </c>
      <c r="AZ12" s="34">
        <v>0</v>
      </c>
      <c r="BA12" s="34">
        <v>0</v>
      </c>
      <c r="BB12" s="40">
        <f t="shared" si="1"/>
        <v>7200</v>
      </c>
      <c r="BC12" s="40">
        <f t="shared" si="2"/>
        <v>0</v>
      </c>
      <c r="BD12" s="104" t="str">
        <f>+IF(Tabla1[[#This Row],[NO CERT]]=0,"NO","SI")</f>
        <v>NO</v>
      </c>
    </row>
    <row r="13" spans="1:56" x14ac:dyDescent="0.25">
      <c r="A13" s="41" t="s">
        <v>437</v>
      </c>
      <c r="B13" s="42" t="s">
        <v>15</v>
      </c>
      <c r="C13" s="43" t="s">
        <v>1447</v>
      </c>
      <c r="D13" s="44" t="s">
        <v>438</v>
      </c>
      <c r="E13" s="43" t="s">
        <v>439</v>
      </c>
      <c r="F13" s="43" t="s">
        <v>440</v>
      </c>
      <c r="G13" s="43" t="s">
        <v>1485</v>
      </c>
      <c r="H13" s="44" t="s">
        <v>1407</v>
      </c>
      <c r="I13" s="44" t="s">
        <v>484</v>
      </c>
      <c r="J13" s="44" t="s">
        <v>1441</v>
      </c>
      <c r="K13" s="44" t="s">
        <v>515</v>
      </c>
      <c r="L13" s="44" t="s">
        <v>1103</v>
      </c>
      <c r="M13" s="44" t="s">
        <v>1103</v>
      </c>
      <c r="N13" s="43" t="s">
        <v>1090</v>
      </c>
      <c r="O13" s="43" t="s">
        <v>1342</v>
      </c>
      <c r="P13" s="45" t="s">
        <v>16</v>
      </c>
      <c r="Q13" s="44" t="s">
        <v>1090</v>
      </c>
      <c r="R13" s="44" t="s">
        <v>552</v>
      </c>
      <c r="S13" s="44" t="s">
        <v>358</v>
      </c>
      <c r="T13" s="46" t="s">
        <v>26</v>
      </c>
      <c r="U13" s="37" t="s">
        <v>27</v>
      </c>
      <c r="V13" s="38">
        <v>9600</v>
      </c>
      <c r="W13" s="38">
        <v>9600</v>
      </c>
      <c r="X13" s="33"/>
      <c r="Y13" s="160">
        <v>0</v>
      </c>
      <c r="Z13" s="160">
        <v>0</v>
      </c>
      <c r="AA13" s="33"/>
      <c r="AB13" s="38">
        <v>9600</v>
      </c>
      <c r="AC13" s="33"/>
      <c r="AD13" s="48">
        <v>9600</v>
      </c>
      <c r="AE13" s="49">
        <v>1</v>
      </c>
      <c r="AF13" s="48">
        <v>0</v>
      </c>
      <c r="AG13" s="158">
        <v>0</v>
      </c>
      <c r="AH13" s="47"/>
      <c r="AI13" s="48">
        <v>9600</v>
      </c>
      <c r="AJ13" s="48">
        <v>0</v>
      </c>
      <c r="AK13" s="47"/>
      <c r="AL13" s="48">
        <v>0</v>
      </c>
      <c r="AM13" s="49">
        <v>0</v>
      </c>
      <c r="AN13" s="48">
        <v>9600</v>
      </c>
      <c r="AO13" s="34">
        <v>0</v>
      </c>
      <c r="AP13" s="34">
        <v>0</v>
      </c>
      <c r="AQ13" s="34">
        <v>0</v>
      </c>
      <c r="AR13" s="34">
        <v>0</v>
      </c>
      <c r="AS13" s="34">
        <v>1600</v>
      </c>
      <c r="AT13" s="34">
        <v>1600</v>
      </c>
      <c r="AU13" s="34">
        <v>1600</v>
      </c>
      <c r="AV13" s="34">
        <v>1600</v>
      </c>
      <c r="AW13" s="34">
        <v>1600</v>
      </c>
      <c r="AX13" s="34">
        <v>1600</v>
      </c>
      <c r="AY13" s="34">
        <v>0</v>
      </c>
      <c r="AZ13" s="34">
        <v>0</v>
      </c>
      <c r="BA13" s="34">
        <v>0</v>
      </c>
      <c r="BB13" s="40">
        <f t="shared" si="1"/>
        <v>9600</v>
      </c>
      <c r="BC13" s="40">
        <f t="shared" si="2"/>
        <v>0</v>
      </c>
      <c r="BD13" s="104" t="str">
        <f>+IF(Tabla1[[#This Row],[NO CERT]]=0,"NO","SI")</f>
        <v>NO</v>
      </c>
    </row>
    <row r="14" spans="1:56" x14ac:dyDescent="0.25">
      <c r="A14" s="41" t="s">
        <v>437</v>
      </c>
      <c r="B14" s="42" t="s">
        <v>15</v>
      </c>
      <c r="C14" s="43" t="s">
        <v>1447</v>
      </c>
      <c r="D14" s="44" t="s">
        <v>438</v>
      </c>
      <c r="E14" s="43" t="s">
        <v>439</v>
      </c>
      <c r="F14" s="43" t="s">
        <v>440</v>
      </c>
      <c r="G14" s="43" t="s">
        <v>1485</v>
      </c>
      <c r="H14" s="44" t="s">
        <v>484</v>
      </c>
      <c r="I14" s="44" t="s">
        <v>484</v>
      </c>
      <c r="J14" s="44" t="s">
        <v>1441</v>
      </c>
      <c r="K14" s="44" t="s">
        <v>515</v>
      </c>
      <c r="L14" s="44" t="s">
        <v>1103</v>
      </c>
      <c r="M14" s="44" t="s">
        <v>1103</v>
      </c>
      <c r="N14" s="43" t="s">
        <v>1090</v>
      </c>
      <c r="O14" s="43" t="s">
        <v>1342</v>
      </c>
      <c r="P14" s="45" t="s">
        <v>16</v>
      </c>
      <c r="Q14" s="44" t="s">
        <v>1090</v>
      </c>
      <c r="R14" s="44" t="s">
        <v>552</v>
      </c>
      <c r="S14" s="44" t="s">
        <v>369</v>
      </c>
      <c r="T14" s="46" t="s">
        <v>28</v>
      </c>
      <c r="U14" s="37" t="s">
        <v>29</v>
      </c>
      <c r="V14" s="38">
        <v>0</v>
      </c>
      <c r="W14" s="38">
        <v>1000</v>
      </c>
      <c r="X14" s="33"/>
      <c r="Y14" s="160">
        <v>0</v>
      </c>
      <c r="Z14" s="160">
        <v>0</v>
      </c>
      <c r="AA14" s="33"/>
      <c r="AB14" s="38">
        <v>1000</v>
      </c>
      <c r="AC14" s="33"/>
      <c r="AD14" s="48">
        <v>1000</v>
      </c>
      <c r="AE14" s="49">
        <v>1</v>
      </c>
      <c r="AF14" s="48">
        <v>0</v>
      </c>
      <c r="AG14" s="158">
        <v>0</v>
      </c>
      <c r="AH14" s="47"/>
      <c r="AI14" s="48">
        <v>1000</v>
      </c>
      <c r="AJ14" s="48">
        <v>0</v>
      </c>
      <c r="AK14" s="47"/>
      <c r="AL14" s="48">
        <v>0</v>
      </c>
      <c r="AM14" s="49">
        <v>0</v>
      </c>
      <c r="AN14" s="48">
        <v>1000</v>
      </c>
      <c r="AO14" s="34">
        <v>0</v>
      </c>
      <c r="AP14" s="34">
        <v>0</v>
      </c>
      <c r="AQ14" s="34">
        <v>0</v>
      </c>
      <c r="AR14" s="34">
        <v>0</v>
      </c>
      <c r="AS14" s="34">
        <v>100</v>
      </c>
      <c r="AT14" s="34">
        <v>100</v>
      </c>
      <c r="AU14" s="34">
        <v>100</v>
      </c>
      <c r="AV14" s="34">
        <v>100</v>
      </c>
      <c r="AW14" s="34">
        <v>100</v>
      </c>
      <c r="AX14" s="34">
        <v>100</v>
      </c>
      <c r="AY14" s="34">
        <v>100</v>
      </c>
      <c r="AZ14" s="34">
        <v>100</v>
      </c>
      <c r="BA14" s="34">
        <v>200</v>
      </c>
      <c r="BB14" s="40">
        <f t="shared" si="1"/>
        <v>1000</v>
      </c>
      <c r="BC14" s="40">
        <f t="shared" si="2"/>
        <v>0</v>
      </c>
      <c r="BD14" s="104" t="str">
        <f>+IF(Tabla1[[#This Row],[NO CERT]]=0,"NO","SI")</f>
        <v>NO</v>
      </c>
    </row>
    <row r="15" spans="1:56" x14ac:dyDescent="0.25">
      <c r="A15" s="41" t="s">
        <v>437</v>
      </c>
      <c r="B15" s="42" t="s">
        <v>15</v>
      </c>
      <c r="C15" s="43" t="s">
        <v>1447</v>
      </c>
      <c r="D15" s="44" t="s">
        <v>438</v>
      </c>
      <c r="E15" s="43" t="s">
        <v>439</v>
      </c>
      <c r="F15" s="43" t="s">
        <v>440</v>
      </c>
      <c r="G15" s="43" t="s">
        <v>1485</v>
      </c>
      <c r="H15" s="44" t="s">
        <v>2816</v>
      </c>
      <c r="I15" s="44" t="s">
        <v>484</v>
      </c>
      <c r="J15" s="44" t="s">
        <v>1441</v>
      </c>
      <c r="K15" s="44" t="s">
        <v>511</v>
      </c>
      <c r="L15" s="44" t="s">
        <v>1103</v>
      </c>
      <c r="M15" s="44" t="s">
        <v>1103</v>
      </c>
      <c r="N15" s="43" t="s">
        <v>1090</v>
      </c>
      <c r="O15" s="43" t="s">
        <v>1342</v>
      </c>
      <c r="P15" s="45" t="s">
        <v>16</v>
      </c>
      <c r="Q15" s="44" t="s">
        <v>1090</v>
      </c>
      <c r="R15" s="44" t="s">
        <v>552</v>
      </c>
      <c r="S15" s="44" t="s">
        <v>374</v>
      </c>
      <c r="T15" s="46" t="s">
        <v>32</v>
      </c>
      <c r="U15" s="37" t="s">
        <v>33</v>
      </c>
      <c r="V15" s="38">
        <v>3600</v>
      </c>
      <c r="W15" s="38">
        <v>5400</v>
      </c>
      <c r="X15" s="33"/>
      <c r="Y15" s="160">
        <v>0</v>
      </c>
      <c r="Z15" s="160">
        <v>0</v>
      </c>
      <c r="AA15" s="33"/>
      <c r="AB15" s="38">
        <v>5400</v>
      </c>
      <c r="AC15" s="33"/>
      <c r="AD15" s="48">
        <v>3150</v>
      </c>
      <c r="AE15" s="49">
        <v>0.58333333333333337</v>
      </c>
      <c r="AF15" s="48">
        <v>2250</v>
      </c>
      <c r="AG15" s="158">
        <v>2250</v>
      </c>
      <c r="AH15" s="47"/>
      <c r="AI15" s="48">
        <v>3150</v>
      </c>
      <c r="AJ15" s="48">
        <v>3150</v>
      </c>
      <c r="AK15" s="47"/>
      <c r="AL15" s="48">
        <v>1350</v>
      </c>
      <c r="AM15" s="49">
        <v>0.25</v>
      </c>
      <c r="AN15" s="48">
        <v>1800</v>
      </c>
      <c r="AO15" s="34">
        <v>450</v>
      </c>
      <c r="AP15" s="34">
        <v>450</v>
      </c>
      <c r="AQ15" s="34">
        <v>450</v>
      </c>
      <c r="AR15" s="34">
        <v>0</v>
      </c>
      <c r="AS15" s="34">
        <v>300</v>
      </c>
      <c r="AT15" s="34">
        <v>300</v>
      </c>
      <c r="AU15" s="34">
        <v>300</v>
      </c>
      <c r="AV15" s="34">
        <v>300</v>
      </c>
      <c r="AW15" s="34">
        <v>300</v>
      </c>
      <c r="AX15" s="34">
        <v>300</v>
      </c>
      <c r="AY15" s="34">
        <v>300</v>
      </c>
      <c r="AZ15" s="34">
        <v>300</v>
      </c>
      <c r="BA15" s="34">
        <v>1650</v>
      </c>
      <c r="BB15" s="40">
        <f t="shared" si="1"/>
        <v>5400</v>
      </c>
      <c r="BC15" s="40">
        <f t="shared" si="2"/>
        <v>0</v>
      </c>
      <c r="BD15" s="104" t="str">
        <f>+IF(Tabla1[[#This Row],[NO CERT]]=0,"NO","SI")</f>
        <v>SI</v>
      </c>
    </row>
    <row r="16" spans="1:56" x14ac:dyDescent="0.25">
      <c r="A16" s="41" t="s">
        <v>437</v>
      </c>
      <c r="B16" s="42" t="s">
        <v>15</v>
      </c>
      <c r="C16" s="43" t="s">
        <v>1447</v>
      </c>
      <c r="D16" s="44" t="s">
        <v>438</v>
      </c>
      <c r="E16" s="43" t="s">
        <v>439</v>
      </c>
      <c r="F16" s="43" t="s">
        <v>440</v>
      </c>
      <c r="G16" s="43" t="s">
        <v>1485</v>
      </c>
      <c r="H16" s="44" t="s">
        <v>2818</v>
      </c>
      <c r="I16" s="44" t="s">
        <v>484</v>
      </c>
      <c r="J16" s="44" t="s">
        <v>1441</v>
      </c>
      <c r="K16" s="44" t="s">
        <v>515</v>
      </c>
      <c r="L16" s="44" t="s">
        <v>1103</v>
      </c>
      <c r="M16" s="44" t="s">
        <v>1103</v>
      </c>
      <c r="N16" s="43" t="s">
        <v>1090</v>
      </c>
      <c r="O16" s="43" t="s">
        <v>1342</v>
      </c>
      <c r="P16" s="45" t="s">
        <v>16</v>
      </c>
      <c r="Q16" s="44" t="s">
        <v>1090</v>
      </c>
      <c r="R16" s="44" t="s">
        <v>552</v>
      </c>
      <c r="S16" s="44" t="s">
        <v>375</v>
      </c>
      <c r="T16" s="46" t="s">
        <v>74</v>
      </c>
      <c r="U16" s="37" t="s">
        <v>75</v>
      </c>
      <c r="V16" s="38">
        <v>2400</v>
      </c>
      <c r="W16" s="38">
        <v>2400</v>
      </c>
      <c r="X16" s="33"/>
      <c r="Y16" s="160">
        <v>0</v>
      </c>
      <c r="Z16" s="160">
        <v>0</v>
      </c>
      <c r="AA16" s="33"/>
      <c r="AB16" s="38">
        <v>2400</v>
      </c>
      <c r="AC16" s="33"/>
      <c r="AD16" s="48">
        <v>2400</v>
      </c>
      <c r="AE16" s="49">
        <v>1</v>
      </c>
      <c r="AF16" s="48">
        <v>0</v>
      </c>
      <c r="AG16" s="158">
        <v>0</v>
      </c>
      <c r="AH16" s="47"/>
      <c r="AI16" s="48">
        <v>2400</v>
      </c>
      <c r="AJ16" s="48">
        <v>0</v>
      </c>
      <c r="AK16" s="47"/>
      <c r="AL16" s="48">
        <v>0</v>
      </c>
      <c r="AM16" s="49">
        <v>0</v>
      </c>
      <c r="AN16" s="48">
        <v>2400</v>
      </c>
      <c r="AO16" s="34">
        <v>0</v>
      </c>
      <c r="AP16" s="34">
        <v>0</v>
      </c>
      <c r="AQ16" s="34">
        <v>0</v>
      </c>
      <c r="AR16" s="34">
        <v>0</v>
      </c>
      <c r="AS16" s="34">
        <v>240</v>
      </c>
      <c r="AT16" s="34">
        <v>240</v>
      </c>
      <c r="AU16" s="34">
        <v>240</v>
      </c>
      <c r="AV16" s="34">
        <v>240</v>
      </c>
      <c r="AW16" s="34">
        <v>240</v>
      </c>
      <c r="AX16" s="34">
        <v>240</v>
      </c>
      <c r="AY16" s="34">
        <v>240</v>
      </c>
      <c r="AZ16" s="34">
        <v>240</v>
      </c>
      <c r="BA16" s="34">
        <v>480</v>
      </c>
      <c r="BB16" s="40">
        <f t="shared" si="1"/>
        <v>2400</v>
      </c>
      <c r="BC16" s="40">
        <f t="shared" si="2"/>
        <v>0</v>
      </c>
      <c r="BD16" s="104" t="str">
        <f>+IF(Tabla1[[#This Row],[NO CERT]]=0,"NO","SI")</f>
        <v>NO</v>
      </c>
    </row>
    <row r="17" spans="1:56" x14ac:dyDescent="0.25">
      <c r="A17" s="41" t="s">
        <v>437</v>
      </c>
      <c r="B17" s="42" t="s">
        <v>15</v>
      </c>
      <c r="C17" s="43" t="s">
        <v>1447</v>
      </c>
      <c r="D17" s="44" t="s">
        <v>438</v>
      </c>
      <c r="E17" s="43" t="s">
        <v>439</v>
      </c>
      <c r="F17" s="43" t="s">
        <v>440</v>
      </c>
      <c r="G17" s="43" t="s">
        <v>1485</v>
      </c>
      <c r="H17" s="44" t="s">
        <v>2823</v>
      </c>
      <c r="I17" s="44" t="s">
        <v>484</v>
      </c>
      <c r="J17" s="44" t="s">
        <v>1441</v>
      </c>
      <c r="K17" s="44" t="s">
        <v>511</v>
      </c>
      <c r="L17" s="44" t="s">
        <v>1103</v>
      </c>
      <c r="M17" s="44" t="s">
        <v>1103</v>
      </c>
      <c r="N17" s="43" t="s">
        <v>1090</v>
      </c>
      <c r="O17" s="43" t="s">
        <v>1342</v>
      </c>
      <c r="P17" s="45" t="s">
        <v>16</v>
      </c>
      <c r="Q17" s="44" t="s">
        <v>1090</v>
      </c>
      <c r="R17" s="44" t="s">
        <v>552</v>
      </c>
      <c r="S17" s="44" t="s">
        <v>380</v>
      </c>
      <c r="T17" s="46" t="s">
        <v>36</v>
      </c>
      <c r="U17" s="37" t="s">
        <v>21</v>
      </c>
      <c r="V17" s="38">
        <v>5500</v>
      </c>
      <c r="W17" s="38">
        <v>5500</v>
      </c>
      <c r="X17" s="33"/>
      <c r="Y17" s="160">
        <v>0</v>
      </c>
      <c r="Z17" s="160">
        <v>0</v>
      </c>
      <c r="AA17" s="33"/>
      <c r="AB17" s="38">
        <v>5500</v>
      </c>
      <c r="AC17" s="33"/>
      <c r="AD17" s="48">
        <v>3844</v>
      </c>
      <c r="AE17" s="49">
        <v>0.69890909090909092</v>
      </c>
      <c r="AF17" s="48">
        <v>1656</v>
      </c>
      <c r="AG17" s="158">
        <v>1656</v>
      </c>
      <c r="AH17" s="47"/>
      <c r="AI17" s="48">
        <v>3844</v>
      </c>
      <c r="AJ17" s="48">
        <v>3844</v>
      </c>
      <c r="AK17" s="47"/>
      <c r="AL17" s="48">
        <v>0</v>
      </c>
      <c r="AM17" s="49">
        <v>0</v>
      </c>
      <c r="AN17" s="48">
        <v>3844</v>
      </c>
      <c r="AO17" s="34">
        <v>0</v>
      </c>
      <c r="AP17" s="34">
        <v>0</v>
      </c>
      <c r="AQ17" s="34">
        <v>0</v>
      </c>
      <c r="AR17" s="34">
        <v>0</v>
      </c>
      <c r="AS17" s="34">
        <v>1500</v>
      </c>
      <c r="AT17" s="34">
        <v>0</v>
      </c>
      <c r="AU17" s="34">
        <v>0</v>
      </c>
      <c r="AV17" s="34">
        <v>4000</v>
      </c>
      <c r="AW17" s="34">
        <v>0</v>
      </c>
      <c r="AX17" s="34">
        <v>0</v>
      </c>
      <c r="AY17" s="34">
        <v>0</v>
      </c>
      <c r="AZ17" s="34">
        <v>0</v>
      </c>
      <c r="BA17" s="34">
        <v>0</v>
      </c>
      <c r="BB17" s="40">
        <f t="shared" si="1"/>
        <v>5500</v>
      </c>
      <c r="BC17" s="40">
        <f t="shared" si="2"/>
        <v>0</v>
      </c>
      <c r="BD17" s="104" t="str">
        <f>+IF(Tabla1[[#This Row],[NO CERT]]=0,"NO","SI")</f>
        <v>SI</v>
      </c>
    </row>
    <row r="18" spans="1:56" x14ac:dyDescent="0.25">
      <c r="A18" s="41" t="s">
        <v>437</v>
      </c>
      <c r="B18" s="42" t="s">
        <v>15</v>
      </c>
      <c r="C18" s="43" t="s">
        <v>1447</v>
      </c>
      <c r="D18" s="44" t="s">
        <v>438</v>
      </c>
      <c r="E18" s="43" t="s">
        <v>439</v>
      </c>
      <c r="F18" s="43" t="s">
        <v>440</v>
      </c>
      <c r="G18" s="43" t="s">
        <v>1485</v>
      </c>
      <c r="H18" s="44" t="s">
        <v>520</v>
      </c>
      <c r="I18" s="44" t="s">
        <v>484</v>
      </c>
      <c r="J18" s="44" t="s">
        <v>1441</v>
      </c>
      <c r="K18" s="44" t="s">
        <v>515</v>
      </c>
      <c r="L18" s="44" t="s">
        <v>1103</v>
      </c>
      <c r="M18" s="44" t="s">
        <v>1103</v>
      </c>
      <c r="N18" s="43" t="s">
        <v>1090</v>
      </c>
      <c r="O18" s="43" t="s">
        <v>1342</v>
      </c>
      <c r="P18" s="45" t="s">
        <v>16</v>
      </c>
      <c r="Q18" s="44" t="s">
        <v>1090</v>
      </c>
      <c r="R18" s="44" t="s">
        <v>552</v>
      </c>
      <c r="S18" s="44" t="s">
        <v>382</v>
      </c>
      <c r="T18" s="46" t="s">
        <v>37</v>
      </c>
      <c r="U18" s="37" t="s">
        <v>38</v>
      </c>
      <c r="V18" s="38">
        <v>54720</v>
      </c>
      <c r="W18" s="38">
        <v>54720</v>
      </c>
      <c r="X18" s="33"/>
      <c r="Y18" s="160">
        <v>0</v>
      </c>
      <c r="Z18" s="160">
        <v>0</v>
      </c>
      <c r="AA18" s="33"/>
      <c r="AB18" s="38">
        <v>54720</v>
      </c>
      <c r="AC18" s="33"/>
      <c r="AD18" s="48">
        <v>30400</v>
      </c>
      <c r="AE18" s="49">
        <v>0.55555555555555558</v>
      </c>
      <c r="AF18" s="48">
        <v>24320</v>
      </c>
      <c r="AG18" s="158">
        <v>24320</v>
      </c>
      <c r="AH18" s="47"/>
      <c r="AI18" s="48">
        <v>30400</v>
      </c>
      <c r="AJ18" s="48">
        <v>30400</v>
      </c>
      <c r="AK18" s="47"/>
      <c r="AL18" s="48">
        <v>11400</v>
      </c>
      <c r="AM18" s="49">
        <v>0.20833333333333334</v>
      </c>
      <c r="AN18" s="48">
        <v>19000</v>
      </c>
      <c r="AO18" s="34">
        <v>3800</v>
      </c>
      <c r="AP18" s="34">
        <v>3800</v>
      </c>
      <c r="AQ18" s="34">
        <v>3800</v>
      </c>
      <c r="AR18" s="34">
        <v>0</v>
      </c>
      <c r="AS18" s="34">
        <v>4712</v>
      </c>
      <c r="AT18" s="34">
        <v>4712</v>
      </c>
      <c r="AU18" s="34">
        <v>4712</v>
      </c>
      <c r="AV18" s="34">
        <v>4712</v>
      </c>
      <c r="AW18" s="34">
        <v>4712</v>
      </c>
      <c r="AX18" s="34">
        <v>4712</v>
      </c>
      <c r="AY18" s="34">
        <v>4712</v>
      </c>
      <c r="AZ18" s="34">
        <v>4712</v>
      </c>
      <c r="BA18" s="34">
        <v>5624</v>
      </c>
      <c r="BB18" s="40">
        <f t="shared" si="1"/>
        <v>54720</v>
      </c>
      <c r="BC18" s="40">
        <f t="shared" si="2"/>
        <v>0</v>
      </c>
      <c r="BD18" s="104" t="str">
        <f>+IF(Tabla1[[#This Row],[NO CERT]]=0,"NO","SI")</f>
        <v>SI</v>
      </c>
    </row>
    <row r="19" spans="1:56" x14ac:dyDescent="0.25">
      <c r="A19" s="41" t="s">
        <v>437</v>
      </c>
      <c r="B19" s="42" t="s">
        <v>15</v>
      </c>
      <c r="C19" s="43" t="s">
        <v>1447</v>
      </c>
      <c r="D19" s="44" t="s">
        <v>438</v>
      </c>
      <c r="E19" s="43" t="s">
        <v>439</v>
      </c>
      <c r="F19" s="43" t="s">
        <v>440</v>
      </c>
      <c r="G19" s="43" t="s">
        <v>1485</v>
      </c>
      <c r="H19" s="44" t="s">
        <v>42</v>
      </c>
      <c r="I19" s="44" t="s">
        <v>484</v>
      </c>
      <c r="J19" s="44" t="s">
        <v>1441</v>
      </c>
      <c r="K19" s="44" t="s">
        <v>511</v>
      </c>
      <c r="L19" s="44" t="s">
        <v>1103</v>
      </c>
      <c r="M19" s="44" t="s">
        <v>1103</v>
      </c>
      <c r="N19" s="43" t="s">
        <v>1090</v>
      </c>
      <c r="O19" s="43" t="s">
        <v>1342</v>
      </c>
      <c r="P19" s="45" t="s">
        <v>16</v>
      </c>
      <c r="Q19" s="44" t="s">
        <v>1090</v>
      </c>
      <c r="R19" s="44" t="s">
        <v>552</v>
      </c>
      <c r="S19" s="44" t="s">
        <v>359</v>
      </c>
      <c r="T19" s="46" t="s">
        <v>41</v>
      </c>
      <c r="U19" s="37" t="s">
        <v>42</v>
      </c>
      <c r="V19" s="38">
        <v>58800</v>
      </c>
      <c r="W19" s="38">
        <v>85200</v>
      </c>
      <c r="X19" s="33"/>
      <c r="Y19" s="160">
        <v>0</v>
      </c>
      <c r="Z19" s="160">
        <v>0</v>
      </c>
      <c r="AA19" s="33"/>
      <c r="AB19" s="38">
        <v>85200</v>
      </c>
      <c r="AC19" s="33"/>
      <c r="AD19" s="48">
        <v>24800</v>
      </c>
      <c r="AE19" s="49">
        <v>0.29107981220657275</v>
      </c>
      <c r="AF19" s="48">
        <v>60400</v>
      </c>
      <c r="AG19" s="158">
        <v>60400</v>
      </c>
      <c r="AH19" s="47"/>
      <c r="AI19" s="48">
        <v>24800</v>
      </c>
      <c r="AJ19" s="48">
        <v>24712</v>
      </c>
      <c r="AK19" s="47"/>
      <c r="AL19" s="48">
        <v>13912</v>
      </c>
      <c r="AM19" s="49">
        <v>0.16328638497652581</v>
      </c>
      <c r="AN19" s="48">
        <v>10888</v>
      </c>
      <c r="AO19" s="34">
        <v>1000</v>
      </c>
      <c r="AP19" s="34">
        <v>6012</v>
      </c>
      <c r="AQ19" s="34">
        <v>6900</v>
      </c>
      <c r="AR19" s="34">
        <v>0</v>
      </c>
      <c r="AS19" s="34">
        <v>5310</v>
      </c>
      <c r="AT19" s="34">
        <v>5310</v>
      </c>
      <c r="AU19" s="34">
        <v>5310</v>
      </c>
      <c r="AV19" s="34">
        <v>5310</v>
      </c>
      <c r="AW19" s="34">
        <v>5310</v>
      </c>
      <c r="AX19" s="34">
        <v>5310</v>
      </c>
      <c r="AY19" s="34">
        <v>5310</v>
      </c>
      <c r="AZ19" s="34">
        <v>5310</v>
      </c>
      <c r="BA19" s="34">
        <v>28808</v>
      </c>
      <c r="BB19" s="40">
        <f t="shared" si="1"/>
        <v>85200</v>
      </c>
      <c r="BC19" s="40">
        <f t="shared" si="2"/>
        <v>0</v>
      </c>
      <c r="BD19" s="104" t="str">
        <f>+IF(Tabla1[[#This Row],[NO CERT]]=0,"NO","SI")</f>
        <v>SI</v>
      </c>
    </row>
    <row r="20" spans="1:56" x14ac:dyDescent="0.25">
      <c r="A20" s="41" t="s">
        <v>437</v>
      </c>
      <c r="B20" s="42" t="s">
        <v>15</v>
      </c>
      <c r="C20" s="43" t="s">
        <v>1447</v>
      </c>
      <c r="D20" s="44" t="s">
        <v>438</v>
      </c>
      <c r="E20" s="43" t="s">
        <v>439</v>
      </c>
      <c r="F20" s="43" t="s">
        <v>440</v>
      </c>
      <c r="G20" s="43" t="s">
        <v>1485</v>
      </c>
      <c r="H20" s="44" t="s">
        <v>521</v>
      </c>
      <c r="I20" s="44" t="s">
        <v>521</v>
      </c>
      <c r="J20" s="44" t="s">
        <v>1441</v>
      </c>
      <c r="K20" s="44" t="s">
        <v>515</v>
      </c>
      <c r="L20" s="44" t="s">
        <v>1103</v>
      </c>
      <c r="M20" s="44" t="s">
        <v>1103</v>
      </c>
      <c r="N20" s="43" t="s">
        <v>1090</v>
      </c>
      <c r="O20" s="43" t="s">
        <v>1342</v>
      </c>
      <c r="P20" s="45" t="s">
        <v>16</v>
      </c>
      <c r="Q20" s="44" t="s">
        <v>1090</v>
      </c>
      <c r="R20" s="44" t="s">
        <v>552</v>
      </c>
      <c r="S20" s="44" t="s">
        <v>1375</v>
      </c>
      <c r="T20" s="46" t="s">
        <v>43</v>
      </c>
      <c r="U20" s="37" t="s">
        <v>1377</v>
      </c>
      <c r="V20" s="38">
        <v>20000</v>
      </c>
      <c r="W20" s="38">
        <v>20000</v>
      </c>
      <c r="X20" s="33"/>
      <c r="Y20" s="160">
        <v>0</v>
      </c>
      <c r="Z20" s="160">
        <v>0</v>
      </c>
      <c r="AA20" s="33"/>
      <c r="AB20" s="38">
        <v>20000</v>
      </c>
      <c r="AC20" s="33"/>
      <c r="AD20" s="48">
        <v>7500</v>
      </c>
      <c r="AE20" s="49">
        <v>0.375</v>
      </c>
      <c r="AF20" s="48">
        <v>12500</v>
      </c>
      <c r="AG20" s="158">
        <v>12500</v>
      </c>
      <c r="AH20" s="47"/>
      <c r="AI20" s="48">
        <v>7500</v>
      </c>
      <c r="AJ20" s="48">
        <v>7500</v>
      </c>
      <c r="AK20" s="47"/>
      <c r="AL20" s="48">
        <v>2500</v>
      </c>
      <c r="AM20" s="49">
        <v>0.125</v>
      </c>
      <c r="AN20" s="48">
        <v>5000</v>
      </c>
      <c r="AO20" s="34">
        <v>0</v>
      </c>
      <c r="AP20" s="34">
        <v>0</v>
      </c>
      <c r="AQ20" s="34">
        <v>2500</v>
      </c>
      <c r="AR20" s="34">
        <v>0</v>
      </c>
      <c r="AS20" s="34">
        <v>2500</v>
      </c>
      <c r="AT20" s="34">
        <v>2500</v>
      </c>
      <c r="AU20" s="34">
        <v>2500</v>
      </c>
      <c r="AV20" s="34">
        <v>2500</v>
      </c>
      <c r="AW20" s="34">
        <v>2500</v>
      </c>
      <c r="AX20" s="34">
        <v>2500</v>
      </c>
      <c r="AY20" s="34">
        <v>2500</v>
      </c>
      <c r="AZ20" s="34">
        <v>0</v>
      </c>
      <c r="BA20" s="34">
        <v>0</v>
      </c>
      <c r="BB20" s="40">
        <f t="shared" si="1"/>
        <v>20000</v>
      </c>
      <c r="BC20" s="40">
        <f t="shared" si="2"/>
        <v>0</v>
      </c>
      <c r="BD20" s="104" t="str">
        <f>+IF(Tabla1[[#This Row],[NO CERT]]=0,"NO","SI")</f>
        <v>SI</v>
      </c>
    </row>
    <row r="21" spans="1:56" x14ac:dyDescent="0.25">
      <c r="A21" s="41" t="s">
        <v>437</v>
      </c>
      <c r="B21" s="42" t="s">
        <v>15</v>
      </c>
      <c r="C21" s="43" t="s">
        <v>1447</v>
      </c>
      <c r="D21" s="44" t="s">
        <v>438</v>
      </c>
      <c r="E21" s="43" t="s">
        <v>439</v>
      </c>
      <c r="F21" s="43" t="s">
        <v>440</v>
      </c>
      <c r="G21" s="43" t="s">
        <v>1486</v>
      </c>
      <c r="H21" s="44" t="s">
        <v>514</v>
      </c>
      <c r="I21" s="44" t="s">
        <v>514</v>
      </c>
      <c r="J21" s="44" t="s">
        <v>1441</v>
      </c>
      <c r="K21" s="44" t="s">
        <v>511</v>
      </c>
      <c r="L21" s="44" t="s">
        <v>1103</v>
      </c>
      <c r="M21" s="44" t="s">
        <v>1103</v>
      </c>
      <c r="N21" s="43" t="s">
        <v>1091</v>
      </c>
      <c r="O21" s="43" t="s">
        <v>1343</v>
      </c>
      <c r="P21" s="45" t="s">
        <v>44</v>
      </c>
      <c r="Q21" s="44" t="s">
        <v>1091</v>
      </c>
      <c r="R21" s="44" t="s">
        <v>1371</v>
      </c>
      <c r="S21" s="44" t="s">
        <v>1372</v>
      </c>
      <c r="T21" s="46" t="s">
        <v>1337</v>
      </c>
      <c r="U21" s="37" t="s">
        <v>1340</v>
      </c>
      <c r="V21" s="38">
        <v>1200</v>
      </c>
      <c r="W21" s="38">
        <v>1200</v>
      </c>
      <c r="X21" s="33"/>
      <c r="Y21" s="160">
        <v>0</v>
      </c>
      <c r="Z21" s="160">
        <v>0</v>
      </c>
      <c r="AA21" s="33"/>
      <c r="AB21" s="38">
        <v>1200</v>
      </c>
      <c r="AC21" s="33"/>
      <c r="AD21" s="48">
        <v>1200</v>
      </c>
      <c r="AE21" s="49">
        <v>1</v>
      </c>
      <c r="AF21" s="48">
        <v>0</v>
      </c>
      <c r="AG21" s="158">
        <v>0</v>
      </c>
      <c r="AH21" s="47"/>
      <c r="AI21" s="48">
        <v>1200</v>
      </c>
      <c r="AJ21" s="48">
        <v>0</v>
      </c>
      <c r="AK21" s="47"/>
      <c r="AL21" s="48">
        <v>0</v>
      </c>
      <c r="AM21" s="49">
        <v>0</v>
      </c>
      <c r="AN21" s="48">
        <v>1200</v>
      </c>
      <c r="AO21" s="34">
        <v>0</v>
      </c>
      <c r="AP21" s="34">
        <v>0</v>
      </c>
      <c r="AQ21" s="34">
        <v>0</v>
      </c>
      <c r="AR21" s="34">
        <v>0</v>
      </c>
      <c r="AS21" s="34">
        <v>0</v>
      </c>
      <c r="AT21" s="34">
        <v>0</v>
      </c>
      <c r="AU21" s="34">
        <v>0</v>
      </c>
      <c r="AV21" s="34">
        <v>600</v>
      </c>
      <c r="AW21" s="34">
        <v>0</v>
      </c>
      <c r="AX21" s="34">
        <v>0</v>
      </c>
      <c r="AY21" s="34">
        <v>0</v>
      </c>
      <c r="AZ21" s="34">
        <v>0</v>
      </c>
      <c r="BA21" s="34">
        <v>600</v>
      </c>
      <c r="BB21" s="40">
        <f t="shared" si="1"/>
        <v>1200</v>
      </c>
      <c r="BC21" s="40">
        <f t="shared" si="2"/>
        <v>0</v>
      </c>
      <c r="BD21" s="104" t="str">
        <f>+IF(Tabla1[[#This Row],[NO CERT]]=0,"NO","SI")</f>
        <v>NO</v>
      </c>
    </row>
    <row r="22" spans="1:56" x14ac:dyDescent="0.25">
      <c r="A22" s="41" t="s">
        <v>437</v>
      </c>
      <c r="B22" s="42" t="s">
        <v>15</v>
      </c>
      <c r="C22" s="43" t="s">
        <v>1447</v>
      </c>
      <c r="D22" s="44" t="s">
        <v>438</v>
      </c>
      <c r="E22" s="43" t="s">
        <v>439</v>
      </c>
      <c r="F22" s="43" t="s">
        <v>440</v>
      </c>
      <c r="G22" s="43" t="s">
        <v>1486</v>
      </c>
      <c r="H22" s="44" t="s">
        <v>514</v>
      </c>
      <c r="I22" s="44" t="s">
        <v>514</v>
      </c>
      <c r="J22" s="44" t="s">
        <v>1441</v>
      </c>
      <c r="K22" s="44" t="s">
        <v>511</v>
      </c>
      <c r="L22" s="44" t="s">
        <v>1103</v>
      </c>
      <c r="M22" s="44" t="s">
        <v>1103</v>
      </c>
      <c r="N22" s="43" t="s">
        <v>1091</v>
      </c>
      <c r="O22" s="43" t="s">
        <v>1343</v>
      </c>
      <c r="P22" s="45" t="s">
        <v>44</v>
      </c>
      <c r="Q22" s="44" t="s">
        <v>1091</v>
      </c>
      <c r="R22" s="44" t="s">
        <v>1371</v>
      </c>
      <c r="S22" s="44" t="s">
        <v>2389</v>
      </c>
      <c r="T22" s="46" t="s">
        <v>2387</v>
      </c>
      <c r="U22" s="37" t="s">
        <v>2388</v>
      </c>
      <c r="V22" s="38">
        <v>0</v>
      </c>
      <c r="W22" s="38">
        <v>400</v>
      </c>
      <c r="X22" s="33"/>
      <c r="Y22" s="160">
        <v>0</v>
      </c>
      <c r="Z22" s="160">
        <v>0</v>
      </c>
      <c r="AA22" s="33"/>
      <c r="AB22" s="38">
        <v>400</v>
      </c>
      <c r="AC22" s="33"/>
      <c r="AD22" s="48">
        <v>400</v>
      </c>
      <c r="AE22" s="49">
        <v>1</v>
      </c>
      <c r="AF22" s="48">
        <v>0</v>
      </c>
      <c r="AG22" s="158">
        <v>0</v>
      </c>
      <c r="AH22" s="47"/>
      <c r="AI22" s="48">
        <v>400</v>
      </c>
      <c r="AJ22" s="48">
        <v>400</v>
      </c>
      <c r="AK22" s="47"/>
      <c r="AL22" s="48">
        <v>400</v>
      </c>
      <c r="AM22" s="49">
        <v>1</v>
      </c>
      <c r="AN22" s="48">
        <v>0</v>
      </c>
      <c r="AO22" s="34">
        <v>400</v>
      </c>
      <c r="AP22" s="34">
        <v>0</v>
      </c>
      <c r="AQ22" s="34">
        <v>0</v>
      </c>
      <c r="AR22" s="34">
        <v>0</v>
      </c>
      <c r="AS22" s="34">
        <v>0</v>
      </c>
      <c r="AT22" s="34">
        <v>0</v>
      </c>
      <c r="AU22" s="34">
        <v>0</v>
      </c>
      <c r="AV22" s="34">
        <v>0</v>
      </c>
      <c r="AW22" s="34">
        <v>0</v>
      </c>
      <c r="AX22" s="34">
        <v>0</v>
      </c>
      <c r="AY22" s="34">
        <v>0</v>
      </c>
      <c r="AZ22" s="34">
        <v>0</v>
      </c>
      <c r="BA22" s="34">
        <v>0</v>
      </c>
      <c r="BB22" s="40">
        <f t="shared" si="1"/>
        <v>400</v>
      </c>
      <c r="BC22" s="40">
        <f t="shared" si="2"/>
        <v>0</v>
      </c>
      <c r="BD22" s="104" t="str">
        <f>+IF(Tabla1[[#This Row],[NO CERT]]=0,"NO","SI")</f>
        <v>NO</v>
      </c>
    </row>
    <row r="23" spans="1:56" x14ac:dyDescent="0.25">
      <c r="A23" s="41" t="s">
        <v>437</v>
      </c>
      <c r="B23" s="42" t="s">
        <v>15</v>
      </c>
      <c r="C23" s="43" t="s">
        <v>1447</v>
      </c>
      <c r="D23" s="44" t="s">
        <v>438</v>
      </c>
      <c r="E23" s="43" t="s">
        <v>439</v>
      </c>
      <c r="F23" s="43" t="s">
        <v>440</v>
      </c>
      <c r="G23" s="43" t="s">
        <v>1486</v>
      </c>
      <c r="H23" s="44" t="s">
        <v>514</v>
      </c>
      <c r="I23" s="44" t="s">
        <v>514</v>
      </c>
      <c r="J23" s="44" t="s">
        <v>1441</v>
      </c>
      <c r="K23" s="44" t="s">
        <v>511</v>
      </c>
      <c r="L23" s="44" t="s">
        <v>1103</v>
      </c>
      <c r="M23" s="44" t="s">
        <v>1103</v>
      </c>
      <c r="N23" s="43" t="s">
        <v>1091</v>
      </c>
      <c r="O23" s="43" t="s">
        <v>1343</v>
      </c>
      <c r="P23" s="45" t="s">
        <v>44</v>
      </c>
      <c r="Q23" s="44" t="s">
        <v>1091</v>
      </c>
      <c r="R23" s="44" t="s">
        <v>1371</v>
      </c>
      <c r="S23" s="44" t="s">
        <v>1380</v>
      </c>
      <c r="T23" s="46" t="s">
        <v>1378</v>
      </c>
      <c r="U23" s="37" t="s">
        <v>1379</v>
      </c>
      <c r="V23" s="38">
        <v>57942</v>
      </c>
      <c r="W23" s="38">
        <v>60343</v>
      </c>
      <c r="X23" s="33"/>
      <c r="Y23" s="160">
        <v>0</v>
      </c>
      <c r="Z23" s="160">
        <v>0</v>
      </c>
      <c r="AA23" s="33"/>
      <c r="AB23" s="38">
        <v>60343</v>
      </c>
      <c r="AC23" s="33"/>
      <c r="AD23" s="48">
        <v>60343</v>
      </c>
      <c r="AE23" s="49">
        <v>1</v>
      </c>
      <c r="AF23" s="48">
        <v>0</v>
      </c>
      <c r="AG23" s="158">
        <v>0</v>
      </c>
      <c r="AH23" s="47"/>
      <c r="AI23" s="48">
        <v>60343</v>
      </c>
      <c r="AJ23" s="48">
        <v>15084.16</v>
      </c>
      <c r="AK23" s="47"/>
      <c r="AL23" s="48">
        <v>15084.16</v>
      </c>
      <c r="AM23" s="49">
        <v>0.24997365063056196</v>
      </c>
      <c r="AN23" s="48">
        <v>45258.84</v>
      </c>
      <c r="AO23" s="34">
        <v>5029.8900000000003</v>
      </c>
      <c r="AP23" s="34">
        <v>5028.1899999999996</v>
      </c>
      <c r="AQ23" s="34">
        <v>5026.08</v>
      </c>
      <c r="AR23" s="34">
        <v>0</v>
      </c>
      <c r="AS23" s="34">
        <v>4828.38</v>
      </c>
      <c r="AT23" s="34">
        <v>4828.38</v>
      </c>
      <c r="AU23" s="34">
        <v>4828.38</v>
      </c>
      <c r="AV23" s="34">
        <v>4828.38</v>
      </c>
      <c r="AW23" s="34">
        <v>4828.38</v>
      </c>
      <c r="AX23" s="34">
        <v>4828.38</v>
      </c>
      <c r="AY23" s="34">
        <v>4828.38</v>
      </c>
      <c r="AZ23" s="34">
        <v>4828.38</v>
      </c>
      <c r="BA23" s="34">
        <v>6631.8000000000102</v>
      </c>
      <c r="BB23" s="40">
        <f t="shared" si="1"/>
        <v>60343</v>
      </c>
      <c r="BC23" s="40">
        <f t="shared" si="2"/>
        <v>0</v>
      </c>
      <c r="BD23" s="104" t="str">
        <f>+IF(Tabla1[[#This Row],[NO CERT]]=0,"NO","SI")</f>
        <v>NO</v>
      </c>
    </row>
    <row r="24" spans="1:56" x14ac:dyDescent="0.25">
      <c r="A24" s="41" t="s">
        <v>437</v>
      </c>
      <c r="B24" s="42" t="s">
        <v>15</v>
      </c>
      <c r="C24" s="43" t="s">
        <v>1447</v>
      </c>
      <c r="D24" s="44" t="s">
        <v>438</v>
      </c>
      <c r="E24" s="43" t="s">
        <v>439</v>
      </c>
      <c r="F24" s="43" t="s">
        <v>440</v>
      </c>
      <c r="G24" s="43" t="s">
        <v>1486</v>
      </c>
      <c r="H24" s="44" t="s">
        <v>514</v>
      </c>
      <c r="I24" s="44" t="s">
        <v>514</v>
      </c>
      <c r="J24" s="44" t="s">
        <v>1440</v>
      </c>
      <c r="K24" s="44" t="s">
        <v>511</v>
      </c>
      <c r="L24" s="44" t="s">
        <v>1103</v>
      </c>
      <c r="M24" s="44" t="s">
        <v>1103</v>
      </c>
      <c r="N24" s="43" t="s">
        <v>1091</v>
      </c>
      <c r="O24" s="43" t="s">
        <v>1343</v>
      </c>
      <c r="P24" s="45" t="s">
        <v>44</v>
      </c>
      <c r="Q24" s="44" t="s">
        <v>1091</v>
      </c>
      <c r="R24" s="44" t="s">
        <v>1371</v>
      </c>
      <c r="S24" s="44" t="s">
        <v>1374</v>
      </c>
      <c r="T24" s="46" t="s">
        <v>1338</v>
      </c>
      <c r="U24" s="37" t="s">
        <v>1341</v>
      </c>
      <c r="V24" s="38">
        <v>4783</v>
      </c>
      <c r="W24" s="38">
        <v>5046</v>
      </c>
      <c r="X24" s="33"/>
      <c r="Y24" s="160">
        <v>0</v>
      </c>
      <c r="Z24" s="160">
        <v>0</v>
      </c>
      <c r="AA24" s="33"/>
      <c r="AB24" s="38">
        <v>5046</v>
      </c>
      <c r="AC24" s="33"/>
      <c r="AD24" s="48">
        <v>5046</v>
      </c>
      <c r="AE24" s="49">
        <v>1</v>
      </c>
      <c r="AF24" s="48">
        <v>0</v>
      </c>
      <c r="AG24" s="158">
        <v>0</v>
      </c>
      <c r="AH24" s="47"/>
      <c r="AI24" s="48">
        <v>5046</v>
      </c>
      <c r="AJ24" s="48">
        <v>1261.4000000000001</v>
      </c>
      <c r="AK24" s="47"/>
      <c r="AL24" s="48">
        <v>1261.4000000000001</v>
      </c>
      <c r="AM24" s="49">
        <v>0.24998018232263181</v>
      </c>
      <c r="AN24" s="48">
        <v>3784.6</v>
      </c>
      <c r="AO24" s="34">
        <v>420.48</v>
      </c>
      <c r="AP24" s="34">
        <v>420.46</v>
      </c>
      <c r="AQ24" s="34">
        <v>420.46</v>
      </c>
      <c r="AR24" s="34">
        <v>0</v>
      </c>
      <c r="AS24" s="34">
        <v>398.58000000000004</v>
      </c>
      <c r="AT24" s="34">
        <v>398.58000000000004</v>
      </c>
      <c r="AU24" s="34">
        <v>398.58000000000004</v>
      </c>
      <c r="AV24" s="34">
        <v>398.58000000000004</v>
      </c>
      <c r="AW24" s="34">
        <v>398.58000000000004</v>
      </c>
      <c r="AX24" s="34">
        <v>398.58000000000004</v>
      </c>
      <c r="AY24" s="34">
        <v>398.58000000000004</v>
      </c>
      <c r="AZ24" s="34">
        <v>398.58000000000004</v>
      </c>
      <c r="BA24" s="34">
        <v>595.96</v>
      </c>
      <c r="BB24" s="40">
        <f t="shared" si="1"/>
        <v>5046</v>
      </c>
      <c r="BC24" s="40">
        <f t="shared" si="2"/>
        <v>0</v>
      </c>
      <c r="BD24" s="104" t="str">
        <f>+IF(Tabla1[[#This Row],[NO CERT]]=0,"NO","SI")</f>
        <v>NO</v>
      </c>
    </row>
    <row r="25" spans="1:56" x14ac:dyDescent="0.25">
      <c r="A25" s="41" t="s">
        <v>437</v>
      </c>
      <c r="B25" s="42" t="s">
        <v>15</v>
      </c>
      <c r="C25" s="43" t="s">
        <v>1447</v>
      </c>
      <c r="D25" s="44" t="s">
        <v>438</v>
      </c>
      <c r="E25" s="43" t="s">
        <v>439</v>
      </c>
      <c r="F25" s="43" t="s">
        <v>440</v>
      </c>
      <c r="G25" s="43" t="s">
        <v>1486</v>
      </c>
      <c r="H25" s="44" t="s">
        <v>519</v>
      </c>
      <c r="I25" s="44" t="s">
        <v>71</v>
      </c>
      <c r="J25" s="44" t="s">
        <v>1441</v>
      </c>
      <c r="K25" s="44" t="s">
        <v>515</v>
      </c>
      <c r="L25" s="44" t="s">
        <v>1103</v>
      </c>
      <c r="M25" s="44" t="s">
        <v>1103</v>
      </c>
      <c r="N25" s="43" t="s">
        <v>1091</v>
      </c>
      <c r="O25" s="43" t="s">
        <v>1343</v>
      </c>
      <c r="P25" s="45" t="s">
        <v>44</v>
      </c>
      <c r="Q25" s="44" t="s">
        <v>1091</v>
      </c>
      <c r="R25" s="44" t="s">
        <v>552</v>
      </c>
      <c r="S25" s="44" t="s">
        <v>361</v>
      </c>
      <c r="T25" s="46" t="s">
        <v>22</v>
      </c>
      <c r="U25" s="37" t="s">
        <v>23</v>
      </c>
      <c r="V25" s="38">
        <v>6909</v>
      </c>
      <c r="W25" s="38">
        <v>6909</v>
      </c>
      <c r="X25" s="33"/>
      <c r="Y25" s="160">
        <v>0</v>
      </c>
      <c r="Z25" s="160">
        <v>0</v>
      </c>
      <c r="AA25" s="33"/>
      <c r="AB25" s="38">
        <v>6909</v>
      </c>
      <c r="AC25" s="33"/>
      <c r="AD25" s="48">
        <v>1270.3900000000001</v>
      </c>
      <c r="AE25" s="49">
        <v>0.18387465624547694</v>
      </c>
      <c r="AF25" s="48">
        <v>5638.61</v>
      </c>
      <c r="AG25" s="158">
        <v>5638.61</v>
      </c>
      <c r="AH25" s="47"/>
      <c r="AI25" s="48">
        <v>1270.3900000000001</v>
      </c>
      <c r="AJ25" s="48">
        <v>864.03</v>
      </c>
      <c r="AK25" s="47"/>
      <c r="AL25" s="48">
        <v>0</v>
      </c>
      <c r="AM25" s="49">
        <v>0</v>
      </c>
      <c r="AN25" s="48">
        <v>1270.3900000000001</v>
      </c>
      <c r="AO25" s="34">
        <v>0</v>
      </c>
      <c r="AP25" s="34">
        <v>0</v>
      </c>
      <c r="AQ25" s="34">
        <v>0</v>
      </c>
      <c r="AR25" s="34">
        <v>0</v>
      </c>
      <c r="AS25" s="34">
        <v>575.75</v>
      </c>
      <c r="AT25" s="34">
        <v>575.75</v>
      </c>
      <c r="AU25" s="34">
        <v>575.75</v>
      </c>
      <c r="AV25" s="34">
        <v>575.75</v>
      </c>
      <c r="AW25" s="34">
        <v>575.75</v>
      </c>
      <c r="AX25" s="34">
        <v>575.75</v>
      </c>
      <c r="AY25" s="34">
        <v>575.75</v>
      </c>
      <c r="AZ25" s="34">
        <v>575.75</v>
      </c>
      <c r="BA25" s="34">
        <v>2303</v>
      </c>
      <c r="BB25" s="40">
        <f t="shared" si="1"/>
        <v>6909</v>
      </c>
      <c r="BC25" s="40">
        <f t="shared" si="2"/>
        <v>0</v>
      </c>
      <c r="BD25" s="104" t="str">
        <f>+IF(Tabla1[[#This Row],[NO CERT]]=0,"NO","SI")</f>
        <v>SI</v>
      </c>
    </row>
    <row r="26" spans="1:56" x14ac:dyDescent="0.25">
      <c r="A26" s="41" t="s">
        <v>437</v>
      </c>
      <c r="B26" s="42" t="s">
        <v>15</v>
      </c>
      <c r="C26" s="43" t="s">
        <v>1447</v>
      </c>
      <c r="D26" s="44" t="s">
        <v>438</v>
      </c>
      <c r="E26" s="43" t="s">
        <v>439</v>
      </c>
      <c r="F26" s="43" t="s">
        <v>440</v>
      </c>
      <c r="G26" s="43" t="s">
        <v>1486</v>
      </c>
      <c r="H26" s="44" t="s">
        <v>71</v>
      </c>
      <c r="I26" s="44" t="s">
        <v>71</v>
      </c>
      <c r="J26" s="44" t="s">
        <v>1441</v>
      </c>
      <c r="K26" s="44" t="s">
        <v>515</v>
      </c>
      <c r="L26" s="44" t="s">
        <v>1103</v>
      </c>
      <c r="M26" s="44" t="s">
        <v>1103</v>
      </c>
      <c r="N26" s="43" t="s">
        <v>1091</v>
      </c>
      <c r="O26" s="43" t="s">
        <v>1343</v>
      </c>
      <c r="P26" s="45" t="s">
        <v>44</v>
      </c>
      <c r="Q26" s="44" t="s">
        <v>1091</v>
      </c>
      <c r="R26" s="44" t="s">
        <v>552</v>
      </c>
      <c r="S26" s="44" t="s">
        <v>364</v>
      </c>
      <c r="T26" s="46" t="s">
        <v>17</v>
      </c>
      <c r="U26" s="37" t="s">
        <v>18</v>
      </c>
      <c r="V26" s="38">
        <v>1200</v>
      </c>
      <c r="W26" s="38">
        <v>2200</v>
      </c>
      <c r="X26" s="33"/>
      <c r="Y26" s="160">
        <v>0</v>
      </c>
      <c r="Z26" s="160">
        <v>0</v>
      </c>
      <c r="AA26" s="33"/>
      <c r="AB26" s="38">
        <v>2200</v>
      </c>
      <c r="AC26" s="33"/>
      <c r="AD26" s="48">
        <v>1200</v>
      </c>
      <c r="AE26" s="49">
        <v>0.54545454545454541</v>
      </c>
      <c r="AF26" s="48">
        <v>1000</v>
      </c>
      <c r="AG26" s="158">
        <v>1000</v>
      </c>
      <c r="AH26" s="47"/>
      <c r="AI26" s="48">
        <v>1200</v>
      </c>
      <c r="AJ26" s="48">
        <v>1121</v>
      </c>
      <c r="AK26" s="47"/>
      <c r="AL26" s="48">
        <v>1121</v>
      </c>
      <c r="AM26" s="49">
        <v>0.50954545454545452</v>
      </c>
      <c r="AN26" s="48">
        <v>79</v>
      </c>
      <c r="AO26" s="34">
        <v>500</v>
      </c>
      <c r="AP26" s="34">
        <v>0</v>
      </c>
      <c r="AQ26" s="34">
        <v>621</v>
      </c>
      <c r="AR26" s="34">
        <v>0</v>
      </c>
      <c r="AS26" s="34">
        <v>0</v>
      </c>
      <c r="AT26" s="34">
        <v>0</v>
      </c>
      <c r="AU26" s="34">
        <v>79</v>
      </c>
      <c r="AV26" s="34">
        <v>1000</v>
      </c>
      <c r="AW26" s="34">
        <v>0</v>
      </c>
      <c r="AX26" s="34">
        <v>0</v>
      </c>
      <c r="AY26" s="34">
        <v>0</v>
      </c>
      <c r="AZ26" s="34">
        <v>0</v>
      </c>
      <c r="BA26" s="34">
        <v>0</v>
      </c>
      <c r="BB26" s="40">
        <f t="shared" si="1"/>
        <v>2200</v>
      </c>
      <c r="BC26" s="40">
        <f t="shared" si="2"/>
        <v>0</v>
      </c>
      <c r="BD26" s="104" t="str">
        <f>+IF(Tabla1[[#This Row],[NO CERT]]=0,"NO","SI")</f>
        <v>SI</v>
      </c>
    </row>
    <row r="27" spans="1:56" x14ac:dyDescent="0.25">
      <c r="A27" s="41" t="s">
        <v>437</v>
      </c>
      <c r="B27" s="42" t="s">
        <v>15</v>
      </c>
      <c r="C27" s="43" t="s">
        <v>1447</v>
      </c>
      <c r="D27" s="44" t="s">
        <v>438</v>
      </c>
      <c r="E27" s="43" t="s">
        <v>439</v>
      </c>
      <c r="F27" s="43" t="s">
        <v>440</v>
      </c>
      <c r="G27" s="43" t="s">
        <v>1486</v>
      </c>
      <c r="H27" s="44" t="s">
        <v>71</v>
      </c>
      <c r="I27" s="44" t="s">
        <v>71</v>
      </c>
      <c r="J27" s="44" t="s">
        <v>1441</v>
      </c>
      <c r="K27" s="44" t="s">
        <v>511</v>
      </c>
      <c r="L27" s="44" t="s">
        <v>1103</v>
      </c>
      <c r="M27" s="44" t="s">
        <v>1103</v>
      </c>
      <c r="N27" s="43" t="s">
        <v>1091</v>
      </c>
      <c r="O27" s="43" t="s">
        <v>1343</v>
      </c>
      <c r="P27" s="45" t="s">
        <v>44</v>
      </c>
      <c r="Q27" s="44" t="s">
        <v>1091</v>
      </c>
      <c r="R27" s="44" t="s">
        <v>552</v>
      </c>
      <c r="S27" s="44" t="s">
        <v>365</v>
      </c>
      <c r="T27" s="46" t="s">
        <v>20</v>
      </c>
      <c r="U27" s="37" t="s">
        <v>21</v>
      </c>
      <c r="V27" s="38">
        <v>800</v>
      </c>
      <c r="W27" s="38">
        <v>800</v>
      </c>
      <c r="X27" s="33"/>
      <c r="Y27" s="160">
        <v>0</v>
      </c>
      <c r="Z27" s="160">
        <v>0</v>
      </c>
      <c r="AA27" s="33"/>
      <c r="AB27" s="38">
        <v>800</v>
      </c>
      <c r="AC27" s="33"/>
      <c r="AD27" s="48">
        <v>0</v>
      </c>
      <c r="AE27" s="49">
        <v>0</v>
      </c>
      <c r="AF27" s="48">
        <v>800</v>
      </c>
      <c r="AG27" s="158">
        <v>800</v>
      </c>
      <c r="AH27" s="47"/>
      <c r="AI27" s="48">
        <v>0</v>
      </c>
      <c r="AJ27" s="48">
        <v>0</v>
      </c>
      <c r="AK27" s="47"/>
      <c r="AL27" s="48">
        <v>0</v>
      </c>
      <c r="AM27" s="49">
        <v>0</v>
      </c>
      <c r="AN27" s="48">
        <v>0</v>
      </c>
      <c r="AO27" s="34">
        <v>0</v>
      </c>
      <c r="AP27" s="34">
        <v>0</v>
      </c>
      <c r="AQ27" s="34">
        <v>0</v>
      </c>
      <c r="AR27" s="34">
        <v>0</v>
      </c>
      <c r="AS27" s="34">
        <v>0</v>
      </c>
      <c r="AT27" s="34">
        <v>800</v>
      </c>
      <c r="AU27" s="34">
        <v>0</v>
      </c>
      <c r="AV27" s="34">
        <v>0</v>
      </c>
      <c r="AW27" s="34">
        <v>0</v>
      </c>
      <c r="AX27" s="34">
        <v>0</v>
      </c>
      <c r="AY27" s="34">
        <v>0</v>
      </c>
      <c r="AZ27" s="34">
        <v>0</v>
      </c>
      <c r="BA27" s="34">
        <v>0</v>
      </c>
      <c r="BB27" s="40">
        <f t="shared" si="1"/>
        <v>800</v>
      </c>
      <c r="BC27" s="40">
        <f t="shared" si="2"/>
        <v>0</v>
      </c>
      <c r="BD27" s="104" t="str">
        <f>+IF(Tabla1[[#This Row],[NO CERT]]=0,"NO","SI")</f>
        <v>SI</v>
      </c>
    </row>
    <row r="28" spans="1:56" x14ac:dyDescent="0.25">
      <c r="A28" s="41" t="s">
        <v>437</v>
      </c>
      <c r="B28" s="42" t="s">
        <v>15</v>
      </c>
      <c r="C28" s="43" t="s">
        <v>1447</v>
      </c>
      <c r="D28" s="44" t="s">
        <v>438</v>
      </c>
      <c r="E28" s="43" t="s">
        <v>439</v>
      </c>
      <c r="F28" s="43" t="s">
        <v>440</v>
      </c>
      <c r="G28" s="43" t="s">
        <v>1486</v>
      </c>
      <c r="H28" s="44" t="s">
        <v>2829</v>
      </c>
      <c r="I28" s="44" t="s">
        <v>71</v>
      </c>
      <c r="J28" s="44" t="s">
        <v>1441</v>
      </c>
      <c r="K28" s="44" t="s">
        <v>511</v>
      </c>
      <c r="L28" s="44" t="s">
        <v>1103</v>
      </c>
      <c r="M28" s="44" t="s">
        <v>1103</v>
      </c>
      <c r="N28" s="43" t="s">
        <v>1091</v>
      </c>
      <c r="O28" s="43" t="s">
        <v>1343</v>
      </c>
      <c r="P28" s="45" t="s">
        <v>44</v>
      </c>
      <c r="Q28" s="44" t="s">
        <v>1091</v>
      </c>
      <c r="R28" s="44" t="s">
        <v>552</v>
      </c>
      <c r="S28" s="44" t="s">
        <v>466</v>
      </c>
      <c r="T28" s="46" t="s">
        <v>465</v>
      </c>
      <c r="U28" s="37" t="s">
        <v>467</v>
      </c>
      <c r="V28" s="38">
        <v>3500</v>
      </c>
      <c r="W28" s="38">
        <v>3500</v>
      </c>
      <c r="X28" s="33"/>
      <c r="Y28" s="160">
        <v>0</v>
      </c>
      <c r="Z28" s="160">
        <v>0</v>
      </c>
      <c r="AA28" s="33"/>
      <c r="AB28" s="38">
        <v>3500</v>
      </c>
      <c r="AC28" s="33"/>
      <c r="AD28" s="48">
        <v>0</v>
      </c>
      <c r="AE28" s="49">
        <v>0</v>
      </c>
      <c r="AF28" s="48">
        <v>3500</v>
      </c>
      <c r="AG28" s="158">
        <v>3500</v>
      </c>
      <c r="AH28" s="47"/>
      <c r="AI28" s="48">
        <v>0</v>
      </c>
      <c r="AJ28" s="48">
        <v>0</v>
      </c>
      <c r="AK28" s="47"/>
      <c r="AL28" s="48">
        <v>0</v>
      </c>
      <c r="AM28" s="49">
        <v>0</v>
      </c>
      <c r="AN28" s="48">
        <v>0</v>
      </c>
      <c r="AO28" s="34">
        <v>0</v>
      </c>
      <c r="AP28" s="34">
        <v>0</v>
      </c>
      <c r="AQ28" s="34">
        <v>0</v>
      </c>
      <c r="AR28" s="34">
        <v>0</v>
      </c>
      <c r="AS28" s="34">
        <v>0</v>
      </c>
      <c r="AT28" s="34">
        <v>3500</v>
      </c>
      <c r="AU28" s="34">
        <v>0</v>
      </c>
      <c r="AV28" s="34">
        <v>0</v>
      </c>
      <c r="AW28" s="34">
        <v>0</v>
      </c>
      <c r="AX28" s="34">
        <v>0</v>
      </c>
      <c r="AY28" s="34">
        <v>0</v>
      </c>
      <c r="AZ28" s="34">
        <v>0</v>
      </c>
      <c r="BA28" s="34">
        <v>0</v>
      </c>
      <c r="BB28" s="40">
        <f t="shared" si="1"/>
        <v>3500</v>
      </c>
      <c r="BC28" s="40">
        <f t="shared" si="2"/>
        <v>0</v>
      </c>
      <c r="BD28" s="104" t="str">
        <f>+IF(Tabla1[[#This Row],[NO CERT]]=0,"NO","SI")</f>
        <v>SI</v>
      </c>
    </row>
    <row r="29" spans="1:56" x14ac:dyDescent="0.25">
      <c r="A29" s="41" t="s">
        <v>437</v>
      </c>
      <c r="B29" s="42" t="s">
        <v>15</v>
      </c>
      <c r="C29" s="43" t="s">
        <v>1447</v>
      </c>
      <c r="D29" s="44" t="s">
        <v>438</v>
      </c>
      <c r="E29" s="43" t="s">
        <v>439</v>
      </c>
      <c r="F29" s="43" t="s">
        <v>440</v>
      </c>
      <c r="G29" s="43" t="s">
        <v>1486</v>
      </c>
      <c r="H29" s="44" t="s">
        <v>1407</v>
      </c>
      <c r="I29" s="44" t="s">
        <v>484</v>
      </c>
      <c r="J29" s="44" t="s">
        <v>1441</v>
      </c>
      <c r="K29" s="44" t="s">
        <v>515</v>
      </c>
      <c r="L29" s="44" t="s">
        <v>1103</v>
      </c>
      <c r="M29" s="44" t="s">
        <v>1103</v>
      </c>
      <c r="N29" s="43" t="s">
        <v>1091</v>
      </c>
      <c r="O29" s="43" t="s">
        <v>1343</v>
      </c>
      <c r="P29" s="45" t="s">
        <v>44</v>
      </c>
      <c r="Q29" s="44" t="s">
        <v>1091</v>
      </c>
      <c r="R29" s="44" t="s">
        <v>552</v>
      </c>
      <c r="S29" s="44" t="s">
        <v>357</v>
      </c>
      <c r="T29" s="46" t="s">
        <v>24</v>
      </c>
      <c r="U29" s="37" t="s">
        <v>25</v>
      </c>
      <c r="V29" s="38">
        <v>3600</v>
      </c>
      <c r="W29" s="38">
        <v>3600</v>
      </c>
      <c r="X29" s="33"/>
      <c r="Y29" s="160">
        <v>0</v>
      </c>
      <c r="Z29" s="160">
        <v>0</v>
      </c>
      <c r="AA29" s="33"/>
      <c r="AB29" s="38">
        <v>3600</v>
      </c>
      <c r="AC29" s="33"/>
      <c r="AD29" s="48">
        <v>3600</v>
      </c>
      <c r="AE29" s="49">
        <v>1</v>
      </c>
      <c r="AF29" s="48">
        <v>0</v>
      </c>
      <c r="AG29" s="158">
        <v>0</v>
      </c>
      <c r="AH29" s="47"/>
      <c r="AI29" s="48">
        <v>3600</v>
      </c>
      <c r="AJ29" s="48">
        <v>0</v>
      </c>
      <c r="AK29" s="47"/>
      <c r="AL29" s="48">
        <v>0</v>
      </c>
      <c r="AM29" s="49">
        <v>0</v>
      </c>
      <c r="AN29" s="48">
        <v>3600</v>
      </c>
      <c r="AO29" s="34">
        <v>0</v>
      </c>
      <c r="AP29" s="34">
        <v>0</v>
      </c>
      <c r="AQ29" s="34">
        <v>0</v>
      </c>
      <c r="AR29" s="34">
        <v>0</v>
      </c>
      <c r="AS29" s="34">
        <v>600</v>
      </c>
      <c r="AT29" s="34">
        <v>600</v>
      </c>
      <c r="AU29" s="34">
        <v>600</v>
      </c>
      <c r="AV29" s="34">
        <v>600</v>
      </c>
      <c r="AW29" s="34">
        <v>600</v>
      </c>
      <c r="AX29" s="34">
        <v>600</v>
      </c>
      <c r="AY29" s="34">
        <v>0</v>
      </c>
      <c r="AZ29" s="34">
        <v>0</v>
      </c>
      <c r="BA29" s="34">
        <v>0</v>
      </c>
      <c r="BB29" s="40">
        <f t="shared" si="1"/>
        <v>3600</v>
      </c>
      <c r="BC29" s="40">
        <f t="shared" si="2"/>
        <v>0</v>
      </c>
      <c r="BD29" s="104" t="str">
        <f>+IF(Tabla1[[#This Row],[NO CERT]]=0,"NO","SI")</f>
        <v>NO</v>
      </c>
    </row>
    <row r="30" spans="1:56" x14ac:dyDescent="0.25">
      <c r="A30" s="41" t="s">
        <v>437</v>
      </c>
      <c r="B30" s="42" t="s">
        <v>15</v>
      </c>
      <c r="C30" s="43" t="s">
        <v>1447</v>
      </c>
      <c r="D30" s="44" t="s">
        <v>438</v>
      </c>
      <c r="E30" s="43" t="s">
        <v>439</v>
      </c>
      <c r="F30" s="43" t="s">
        <v>440</v>
      </c>
      <c r="G30" s="43" t="s">
        <v>1486</v>
      </c>
      <c r="H30" s="44" t="s">
        <v>1407</v>
      </c>
      <c r="I30" s="44" t="s">
        <v>484</v>
      </c>
      <c r="J30" s="44" t="s">
        <v>1441</v>
      </c>
      <c r="K30" s="44" t="s">
        <v>515</v>
      </c>
      <c r="L30" s="44" t="s">
        <v>1103</v>
      </c>
      <c r="M30" s="44" t="s">
        <v>1103</v>
      </c>
      <c r="N30" s="43" t="s">
        <v>1091</v>
      </c>
      <c r="O30" s="43" t="s">
        <v>1343</v>
      </c>
      <c r="P30" s="45" t="s">
        <v>44</v>
      </c>
      <c r="Q30" s="44" t="s">
        <v>1091</v>
      </c>
      <c r="R30" s="44" t="s">
        <v>552</v>
      </c>
      <c r="S30" s="44" t="s">
        <v>358</v>
      </c>
      <c r="T30" s="46" t="s">
        <v>26</v>
      </c>
      <c r="U30" s="37" t="s">
        <v>27</v>
      </c>
      <c r="V30" s="38">
        <v>3600</v>
      </c>
      <c r="W30" s="38">
        <v>3600</v>
      </c>
      <c r="X30" s="33"/>
      <c r="Y30" s="160">
        <v>0</v>
      </c>
      <c r="Z30" s="160">
        <v>0</v>
      </c>
      <c r="AA30" s="33"/>
      <c r="AB30" s="38">
        <v>3600</v>
      </c>
      <c r="AC30" s="33"/>
      <c r="AD30" s="48">
        <v>3600</v>
      </c>
      <c r="AE30" s="49">
        <v>1</v>
      </c>
      <c r="AF30" s="48">
        <v>0</v>
      </c>
      <c r="AG30" s="158">
        <v>0</v>
      </c>
      <c r="AH30" s="47"/>
      <c r="AI30" s="48">
        <v>3600</v>
      </c>
      <c r="AJ30" s="48">
        <v>1514</v>
      </c>
      <c r="AK30" s="47"/>
      <c r="AL30" s="48">
        <v>1514</v>
      </c>
      <c r="AM30" s="49">
        <v>0.42055555555555557</v>
      </c>
      <c r="AN30" s="48">
        <v>2086</v>
      </c>
      <c r="AO30" s="34">
        <v>0</v>
      </c>
      <c r="AP30" s="34">
        <v>1101</v>
      </c>
      <c r="AQ30" s="34">
        <v>413</v>
      </c>
      <c r="AR30" s="34">
        <v>0</v>
      </c>
      <c r="AS30" s="34">
        <v>600</v>
      </c>
      <c r="AT30" s="34">
        <v>600</v>
      </c>
      <c r="AU30" s="34">
        <v>600</v>
      </c>
      <c r="AV30" s="34">
        <v>286</v>
      </c>
      <c r="AW30" s="34">
        <v>0</v>
      </c>
      <c r="AX30" s="34">
        <v>0</v>
      </c>
      <c r="AY30" s="34">
        <v>0</v>
      </c>
      <c r="AZ30" s="34">
        <v>0</v>
      </c>
      <c r="BA30" s="34">
        <v>0</v>
      </c>
      <c r="BB30" s="40">
        <f t="shared" si="1"/>
        <v>3600</v>
      </c>
      <c r="BC30" s="40">
        <f t="shared" si="2"/>
        <v>0</v>
      </c>
      <c r="BD30" s="104" t="str">
        <f>+IF(Tabla1[[#This Row],[NO CERT]]=0,"NO","SI")</f>
        <v>NO</v>
      </c>
    </row>
    <row r="31" spans="1:56" x14ac:dyDescent="0.25">
      <c r="A31" s="41" t="s">
        <v>437</v>
      </c>
      <c r="B31" s="42" t="s">
        <v>15</v>
      </c>
      <c r="C31" s="43" t="s">
        <v>1447</v>
      </c>
      <c r="D31" s="44" t="s">
        <v>438</v>
      </c>
      <c r="E31" s="43" t="s">
        <v>439</v>
      </c>
      <c r="F31" s="43" t="s">
        <v>440</v>
      </c>
      <c r="G31" s="43" t="s">
        <v>1486</v>
      </c>
      <c r="H31" s="44" t="s">
        <v>484</v>
      </c>
      <c r="I31" s="44" t="s">
        <v>484</v>
      </c>
      <c r="J31" s="44" t="s">
        <v>1441</v>
      </c>
      <c r="K31" s="44" t="s">
        <v>515</v>
      </c>
      <c r="L31" s="44" t="s">
        <v>1103</v>
      </c>
      <c r="M31" s="44" t="s">
        <v>1103</v>
      </c>
      <c r="N31" s="43" t="s">
        <v>1091</v>
      </c>
      <c r="O31" s="43" t="s">
        <v>1343</v>
      </c>
      <c r="P31" s="45" t="s">
        <v>44</v>
      </c>
      <c r="Q31" s="44" t="s">
        <v>1091</v>
      </c>
      <c r="R31" s="44" t="s">
        <v>552</v>
      </c>
      <c r="S31" s="44" t="s">
        <v>369</v>
      </c>
      <c r="T31" s="46" t="s">
        <v>28</v>
      </c>
      <c r="U31" s="37" t="s">
        <v>29</v>
      </c>
      <c r="V31" s="38">
        <v>0</v>
      </c>
      <c r="W31" s="38">
        <v>1000</v>
      </c>
      <c r="X31" s="33"/>
      <c r="Y31" s="160">
        <v>0</v>
      </c>
      <c r="Z31" s="160">
        <v>0</v>
      </c>
      <c r="AA31" s="33"/>
      <c r="AB31" s="38">
        <v>1000</v>
      </c>
      <c r="AC31" s="33"/>
      <c r="AD31" s="48">
        <v>1000</v>
      </c>
      <c r="AE31" s="49">
        <v>1</v>
      </c>
      <c r="AF31" s="48">
        <v>0</v>
      </c>
      <c r="AG31" s="158">
        <v>0</v>
      </c>
      <c r="AH31" s="47"/>
      <c r="AI31" s="48">
        <v>1000</v>
      </c>
      <c r="AJ31" s="48">
        <v>116</v>
      </c>
      <c r="AK31" s="47"/>
      <c r="AL31" s="48">
        <v>116</v>
      </c>
      <c r="AM31" s="49">
        <v>0.11600000000000001</v>
      </c>
      <c r="AN31" s="48">
        <v>884</v>
      </c>
      <c r="AO31" s="34">
        <v>0</v>
      </c>
      <c r="AP31" s="34">
        <v>40</v>
      </c>
      <c r="AQ31" s="34">
        <v>76</v>
      </c>
      <c r="AR31" s="34">
        <v>0</v>
      </c>
      <c r="AS31" s="34">
        <v>100</v>
      </c>
      <c r="AT31" s="34">
        <v>100</v>
      </c>
      <c r="AU31" s="34">
        <v>100</v>
      </c>
      <c r="AV31" s="34">
        <v>100</v>
      </c>
      <c r="AW31" s="34">
        <v>100</v>
      </c>
      <c r="AX31" s="34">
        <v>100</v>
      </c>
      <c r="AY31" s="34">
        <v>100</v>
      </c>
      <c r="AZ31" s="34">
        <v>100</v>
      </c>
      <c r="BA31" s="34">
        <v>84</v>
      </c>
      <c r="BB31" s="40">
        <f t="shared" si="1"/>
        <v>1000</v>
      </c>
      <c r="BC31" s="40">
        <f t="shared" si="2"/>
        <v>0</v>
      </c>
      <c r="BD31" s="104" t="str">
        <f>+IF(Tabla1[[#This Row],[NO CERT]]=0,"NO","SI")</f>
        <v>NO</v>
      </c>
    </row>
    <row r="32" spans="1:56" x14ac:dyDescent="0.25">
      <c r="A32" s="41" t="s">
        <v>437</v>
      </c>
      <c r="B32" s="42" t="s">
        <v>15</v>
      </c>
      <c r="C32" s="43" t="s">
        <v>1447</v>
      </c>
      <c r="D32" s="44" t="s">
        <v>438</v>
      </c>
      <c r="E32" s="43" t="s">
        <v>439</v>
      </c>
      <c r="F32" s="43" t="s">
        <v>440</v>
      </c>
      <c r="G32" s="43" t="s">
        <v>1486</v>
      </c>
      <c r="H32" s="44" t="s">
        <v>2816</v>
      </c>
      <c r="I32" s="44" t="s">
        <v>484</v>
      </c>
      <c r="J32" s="44" t="s">
        <v>1441</v>
      </c>
      <c r="K32" s="44" t="s">
        <v>511</v>
      </c>
      <c r="L32" s="44" t="s">
        <v>1103</v>
      </c>
      <c r="M32" s="44" t="s">
        <v>1103</v>
      </c>
      <c r="N32" s="43" t="s">
        <v>1091</v>
      </c>
      <c r="O32" s="43" t="s">
        <v>1343</v>
      </c>
      <c r="P32" s="45" t="s">
        <v>44</v>
      </c>
      <c r="Q32" s="44" t="s">
        <v>1091</v>
      </c>
      <c r="R32" s="44" t="s">
        <v>552</v>
      </c>
      <c r="S32" s="44" t="s">
        <v>370</v>
      </c>
      <c r="T32" s="46" t="s">
        <v>45</v>
      </c>
      <c r="U32" s="37" t="s">
        <v>46</v>
      </c>
      <c r="V32" s="38">
        <v>3000</v>
      </c>
      <c r="W32" s="38">
        <v>2700</v>
      </c>
      <c r="X32" s="33"/>
      <c r="Y32" s="160">
        <v>0</v>
      </c>
      <c r="Z32" s="160">
        <v>0</v>
      </c>
      <c r="AA32" s="33"/>
      <c r="AB32" s="38">
        <v>2700</v>
      </c>
      <c r="AC32" s="33"/>
      <c r="AD32" s="48">
        <v>2700</v>
      </c>
      <c r="AE32" s="49">
        <v>1</v>
      </c>
      <c r="AF32" s="48">
        <v>0</v>
      </c>
      <c r="AG32" s="158">
        <v>0</v>
      </c>
      <c r="AH32" s="47"/>
      <c r="AI32" s="48">
        <v>2700</v>
      </c>
      <c r="AJ32" s="48">
        <v>2700</v>
      </c>
      <c r="AK32" s="47"/>
      <c r="AL32" s="48">
        <v>682</v>
      </c>
      <c r="AM32" s="49">
        <v>0.25259259259259259</v>
      </c>
      <c r="AN32" s="48">
        <v>2018</v>
      </c>
      <c r="AO32" s="34">
        <v>230.6</v>
      </c>
      <c r="AP32" s="34">
        <v>211.7</v>
      </c>
      <c r="AQ32" s="34">
        <v>239.7</v>
      </c>
      <c r="AR32" s="34">
        <v>0</v>
      </c>
      <c r="AS32" s="34">
        <v>225.76999999999998</v>
      </c>
      <c r="AT32" s="34">
        <v>225.76999999999998</v>
      </c>
      <c r="AU32" s="34">
        <v>225.76999999999998</v>
      </c>
      <c r="AV32" s="34">
        <v>225.76999999999998</v>
      </c>
      <c r="AW32" s="34">
        <v>225.76999999999998</v>
      </c>
      <c r="AX32" s="34">
        <v>225.76999999999998</v>
      </c>
      <c r="AY32" s="34">
        <v>225.76999999999998</v>
      </c>
      <c r="AZ32" s="34">
        <v>225.76999999999998</v>
      </c>
      <c r="BA32" s="34">
        <v>211.84000000000015</v>
      </c>
      <c r="BB32" s="40">
        <f t="shared" si="1"/>
        <v>2700</v>
      </c>
      <c r="BC32" s="40">
        <f t="shared" si="2"/>
        <v>0</v>
      </c>
      <c r="BD32" s="104" t="str">
        <f>+IF(Tabla1[[#This Row],[NO CERT]]=0,"NO","SI")</f>
        <v>NO</v>
      </c>
    </row>
    <row r="33" spans="1:56" x14ac:dyDescent="0.25">
      <c r="A33" s="41" t="s">
        <v>437</v>
      </c>
      <c r="B33" s="42" t="s">
        <v>15</v>
      </c>
      <c r="C33" s="43" t="s">
        <v>1447</v>
      </c>
      <c r="D33" s="44" t="s">
        <v>438</v>
      </c>
      <c r="E33" s="43" t="s">
        <v>439</v>
      </c>
      <c r="F33" s="43" t="s">
        <v>440</v>
      </c>
      <c r="G33" s="43" t="s">
        <v>1486</v>
      </c>
      <c r="H33" s="44" t="s">
        <v>2816</v>
      </c>
      <c r="I33" s="44" t="s">
        <v>484</v>
      </c>
      <c r="J33" s="44" t="s">
        <v>1441</v>
      </c>
      <c r="K33" s="44" t="s">
        <v>511</v>
      </c>
      <c r="L33" s="44" t="s">
        <v>1103</v>
      </c>
      <c r="M33" s="44" t="s">
        <v>1103</v>
      </c>
      <c r="N33" s="43" t="s">
        <v>1091</v>
      </c>
      <c r="O33" s="43" t="s">
        <v>1343</v>
      </c>
      <c r="P33" s="45" t="s">
        <v>44</v>
      </c>
      <c r="Q33" s="44" t="s">
        <v>1091</v>
      </c>
      <c r="R33" s="44" t="s">
        <v>552</v>
      </c>
      <c r="S33" s="44" t="s">
        <v>371</v>
      </c>
      <c r="T33" s="46" t="s">
        <v>48</v>
      </c>
      <c r="U33" s="37" t="s">
        <v>49</v>
      </c>
      <c r="V33" s="38">
        <v>0</v>
      </c>
      <c r="W33" s="38">
        <v>300</v>
      </c>
      <c r="X33" s="33"/>
      <c r="Y33" s="160">
        <v>0</v>
      </c>
      <c r="Z33" s="160">
        <v>0</v>
      </c>
      <c r="AA33" s="33"/>
      <c r="AB33" s="38">
        <v>300</v>
      </c>
      <c r="AC33" s="33"/>
      <c r="AD33" s="48">
        <v>300</v>
      </c>
      <c r="AE33" s="49">
        <v>1</v>
      </c>
      <c r="AF33" s="48">
        <v>0</v>
      </c>
      <c r="AG33" s="158">
        <v>0</v>
      </c>
      <c r="AH33" s="47"/>
      <c r="AI33" s="48">
        <v>300</v>
      </c>
      <c r="AJ33" s="48">
        <v>300</v>
      </c>
      <c r="AK33" s="47"/>
      <c r="AL33" s="48">
        <v>27.5</v>
      </c>
      <c r="AM33" s="49">
        <v>9.166666666666666E-2</v>
      </c>
      <c r="AN33" s="48">
        <v>272.5</v>
      </c>
      <c r="AO33" s="34">
        <v>0</v>
      </c>
      <c r="AP33" s="34">
        <v>11.5</v>
      </c>
      <c r="AQ33" s="34">
        <v>16</v>
      </c>
      <c r="AR33" s="34">
        <v>0</v>
      </c>
      <c r="AS33" s="34">
        <v>28.85</v>
      </c>
      <c r="AT33" s="34">
        <v>28.85</v>
      </c>
      <c r="AU33" s="34">
        <v>28.85</v>
      </c>
      <c r="AV33" s="34">
        <v>28.85</v>
      </c>
      <c r="AW33" s="34">
        <v>28.85</v>
      </c>
      <c r="AX33" s="34">
        <v>28.85</v>
      </c>
      <c r="AY33" s="34">
        <v>28.85</v>
      </c>
      <c r="AZ33" s="34">
        <v>28.85</v>
      </c>
      <c r="BA33" s="34">
        <v>41.699999999999989</v>
      </c>
      <c r="BB33" s="40">
        <f t="shared" si="1"/>
        <v>300</v>
      </c>
      <c r="BC33" s="40">
        <f t="shared" si="2"/>
        <v>0</v>
      </c>
      <c r="BD33" s="104" t="str">
        <f>+IF(Tabla1[[#This Row],[NO CERT]]=0,"NO","SI")</f>
        <v>NO</v>
      </c>
    </row>
    <row r="34" spans="1:56" x14ac:dyDescent="0.25">
      <c r="A34" s="41" t="s">
        <v>437</v>
      </c>
      <c r="B34" s="42" t="s">
        <v>15</v>
      </c>
      <c r="C34" s="43" t="s">
        <v>1447</v>
      </c>
      <c r="D34" s="44" t="s">
        <v>438</v>
      </c>
      <c r="E34" s="43" t="s">
        <v>439</v>
      </c>
      <c r="F34" s="43" t="s">
        <v>440</v>
      </c>
      <c r="G34" s="43" t="s">
        <v>1486</v>
      </c>
      <c r="H34" s="44" t="s">
        <v>2816</v>
      </c>
      <c r="I34" s="44" t="s">
        <v>484</v>
      </c>
      <c r="J34" s="44" t="s">
        <v>1441</v>
      </c>
      <c r="K34" s="44" t="s">
        <v>511</v>
      </c>
      <c r="L34" s="44" t="s">
        <v>1103</v>
      </c>
      <c r="M34" s="44" t="s">
        <v>1103</v>
      </c>
      <c r="N34" s="43" t="s">
        <v>1091</v>
      </c>
      <c r="O34" s="43" t="s">
        <v>1343</v>
      </c>
      <c r="P34" s="45" t="s">
        <v>44</v>
      </c>
      <c r="Q34" s="44" t="s">
        <v>1091</v>
      </c>
      <c r="R34" s="44" t="s">
        <v>552</v>
      </c>
      <c r="S34" s="44" t="s">
        <v>373</v>
      </c>
      <c r="T34" s="46" t="s">
        <v>30</v>
      </c>
      <c r="U34" s="37" t="s">
        <v>31</v>
      </c>
      <c r="V34" s="38">
        <v>0</v>
      </c>
      <c r="W34" s="38">
        <v>661</v>
      </c>
      <c r="X34" s="33"/>
      <c r="Y34" s="160">
        <v>0</v>
      </c>
      <c r="Z34" s="160">
        <v>0</v>
      </c>
      <c r="AA34" s="33"/>
      <c r="AB34" s="38">
        <v>661</v>
      </c>
      <c r="AC34" s="33"/>
      <c r="AD34" s="48">
        <v>340.72</v>
      </c>
      <c r="AE34" s="49">
        <v>0.51546142208774592</v>
      </c>
      <c r="AF34" s="48">
        <v>320.27999999999997</v>
      </c>
      <c r="AG34" s="158">
        <v>320.27999999999997</v>
      </c>
      <c r="AH34" s="47"/>
      <c r="AI34" s="48">
        <v>340.72</v>
      </c>
      <c r="AJ34" s="48">
        <v>340.72</v>
      </c>
      <c r="AK34" s="47"/>
      <c r="AL34" s="48">
        <v>48</v>
      </c>
      <c r="AM34" s="49">
        <v>7.2617246596066568E-2</v>
      </c>
      <c r="AN34" s="48">
        <v>292.72000000000003</v>
      </c>
      <c r="AO34" s="34">
        <v>16</v>
      </c>
      <c r="AP34" s="34">
        <v>16</v>
      </c>
      <c r="AQ34" s="34">
        <v>16</v>
      </c>
      <c r="AR34" s="34">
        <v>0</v>
      </c>
      <c r="AS34" s="34">
        <v>62.9</v>
      </c>
      <c r="AT34" s="34">
        <v>62.9</v>
      </c>
      <c r="AU34" s="34">
        <v>62.9</v>
      </c>
      <c r="AV34" s="34">
        <v>62.9</v>
      </c>
      <c r="AW34" s="34">
        <v>62.9</v>
      </c>
      <c r="AX34" s="34">
        <v>62.9</v>
      </c>
      <c r="AY34" s="34">
        <v>62.9</v>
      </c>
      <c r="AZ34" s="34">
        <v>62.9</v>
      </c>
      <c r="BA34" s="34">
        <v>109.80000000000007</v>
      </c>
      <c r="BB34" s="40">
        <f t="shared" si="1"/>
        <v>661</v>
      </c>
      <c r="BC34" s="40">
        <f t="shared" si="2"/>
        <v>0</v>
      </c>
      <c r="BD34" s="104" t="str">
        <f>+IF(Tabla1[[#This Row],[NO CERT]]=0,"NO","SI")</f>
        <v>SI</v>
      </c>
    </row>
    <row r="35" spans="1:56" x14ac:dyDescent="0.25">
      <c r="A35" s="41" t="s">
        <v>437</v>
      </c>
      <c r="B35" s="42" t="s">
        <v>15</v>
      </c>
      <c r="C35" s="43" t="s">
        <v>1447</v>
      </c>
      <c r="D35" s="44" t="s">
        <v>438</v>
      </c>
      <c r="E35" s="43" t="s">
        <v>439</v>
      </c>
      <c r="F35" s="43" t="s">
        <v>440</v>
      </c>
      <c r="G35" s="43" t="s">
        <v>1486</v>
      </c>
      <c r="H35" s="44" t="s">
        <v>2816</v>
      </c>
      <c r="I35" s="44" t="s">
        <v>484</v>
      </c>
      <c r="J35" s="44" t="s">
        <v>1441</v>
      </c>
      <c r="K35" s="44" t="s">
        <v>511</v>
      </c>
      <c r="L35" s="44" t="s">
        <v>1103</v>
      </c>
      <c r="M35" s="44" t="s">
        <v>1103</v>
      </c>
      <c r="N35" s="43" t="s">
        <v>1091</v>
      </c>
      <c r="O35" s="43" t="s">
        <v>1343</v>
      </c>
      <c r="P35" s="45" t="s">
        <v>44</v>
      </c>
      <c r="Q35" s="44" t="s">
        <v>1091</v>
      </c>
      <c r="R35" s="44" t="s">
        <v>552</v>
      </c>
      <c r="S35" s="44" t="s">
        <v>374</v>
      </c>
      <c r="T35" s="46" t="s">
        <v>32</v>
      </c>
      <c r="U35" s="37" t="s">
        <v>33</v>
      </c>
      <c r="V35" s="38">
        <v>3600</v>
      </c>
      <c r="W35" s="38">
        <v>3600</v>
      </c>
      <c r="X35" s="33"/>
      <c r="Y35" s="160">
        <v>0</v>
      </c>
      <c r="Z35" s="160">
        <v>0</v>
      </c>
      <c r="AA35" s="33"/>
      <c r="AB35" s="38">
        <v>3600</v>
      </c>
      <c r="AC35" s="33"/>
      <c r="AD35" s="48">
        <v>733.86</v>
      </c>
      <c r="AE35" s="49">
        <v>0.20385</v>
      </c>
      <c r="AF35" s="48">
        <v>2866.14</v>
      </c>
      <c r="AG35" s="158">
        <v>2866.14</v>
      </c>
      <c r="AH35" s="47"/>
      <c r="AI35" s="48">
        <v>733.86</v>
      </c>
      <c r="AJ35" s="48">
        <v>733.86</v>
      </c>
      <c r="AK35" s="47"/>
      <c r="AL35" s="48">
        <v>210</v>
      </c>
      <c r="AM35" s="49">
        <v>5.8333333333333334E-2</v>
      </c>
      <c r="AN35" s="48">
        <v>523.86</v>
      </c>
      <c r="AO35" s="34">
        <v>70</v>
      </c>
      <c r="AP35" s="34">
        <v>70</v>
      </c>
      <c r="AQ35" s="34">
        <v>70</v>
      </c>
      <c r="AR35" s="34">
        <v>0</v>
      </c>
      <c r="AS35" s="34">
        <v>346</v>
      </c>
      <c r="AT35" s="34">
        <v>346</v>
      </c>
      <c r="AU35" s="34">
        <v>346</v>
      </c>
      <c r="AV35" s="34">
        <v>346</v>
      </c>
      <c r="AW35" s="34">
        <v>346</v>
      </c>
      <c r="AX35" s="34">
        <v>346</v>
      </c>
      <c r="AY35" s="34">
        <v>346</v>
      </c>
      <c r="AZ35" s="34">
        <v>346</v>
      </c>
      <c r="BA35" s="34">
        <v>622</v>
      </c>
      <c r="BB35" s="40">
        <f t="shared" si="1"/>
        <v>3600</v>
      </c>
      <c r="BC35" s="40">
        <f t="shared" si="2"/>
        <v>0</v>
      </c>
      <c r="BD35" s="104" t="str">
        <f>+IF(Tabla1[[#This Row],[NO CERT]]=0,"NO","SI")</f>
        <v>SI</v>
      </c>
    </row>
    <row r="36" spans="1:56" x14ac:dyDescent="0.25">
      <c r="A36" s="41" t="s">
        <v>437</v>
      </c>
      <c r="B36" s="42" t="s">
        <v>15</v>
      </c>
      <c r="C36" s="43" t="s">
        <v>1447</v>
      </c>
      <c r="D36" s="44" t="s">
        <v>438</v>
      </c>
      <c r="E36" s="43" t="s">
        <v>439</v>
      </c>
      <c r="F36" s="43" t="s">
        <v>440</v>
      </c>
      <c r="G36" s="43" t="s">
        <v>1486</v>
      </c>
      <c r="H36" s="44" t="s">
        <v>2818</v>
      </c>
      <c r="I36" s="44" t="s">
        <v>484</v>
      </c>
      <c r="J36" s="44" t="s">
        <v>1441</v>
      </c>
      <c r="K36" s="44" t="s">
        <v>515</v>
      </c>
      <c r="L36" s="44" t="s">
        <v>1103</v>
      </c>
      <c r="M36" s="44" t="s">
        <v>1103</v>
      </c>
      <c r="N36" s="43" t="s">
        <v>1091</v>
      </c>
      <c r="O36" s="43" t="s">
        <v>1343</v>
      </c>
      <c r="P36" s="45" t="s">
        <v>44</v>
      </c>
      <c r="Q36" s="44" t="s">
        <v>1091</v>
      </c>
      <c r="R36" s="44" t="s">
        <v>552</v>
      </c>
      <c r="S36" s="44" t="s">
        <v>375</v>
      </c>
      <c r="T36" s="46" t="s">
        <v>74</v>
      </c>
      <c r="U36" s="37" t="s">
        <v>75</v>
      </c>
      <c r="V36" s="38">
        <v>1200</v>
      </c>
      <c r="W36" s="38">
        <v>200</v>
      </c>
      <c r="X36" s="33"/>
      <c r="Y36" s="160">
        <v>0</v>
      </c>
      <c r="Z36" s="160">
        <v>0</v>
      </c>
      <c r="AA36" s="33"/>
      <c r="AB36" s="38">
        <v>200</v>
      </c>
      <c r="AC36" s="33"/>
      <c r="AD36" s="48">
        <v>200</v>
      </c>
      <c r="AE36" s="49">
        <v>1</v>
      </c>
      <c r="AF36" s="48">
        <v>0</v>
      </c>
      <c r="AG36" s="158">
        <v>0</v>
      </c>
      <c r="AH36" s="47"/>
      <c r="AI36" s="48">
        <v>200</v>
      </c>
      <c r="AJ36" s="48">
        <v>60</v>
      </c>
      <c r="AK36" s="47"/>
      <c r="AL36" s="48">
        <v>60</v>
      </c>
      <c r="AM36" s="49">
        <v>0.3</v>
      </c>
      <c r="AN36" s="48">
        <v>140</v>
      </c>
      <c r="AO36" s="34">
        <v>0</v>
      </c>
      <c r="AP36" s="34">
        <v>20</v>
      </c>
      <c r="AQ36" s="34">
        <v>40</v>
      </c>
      <c r="AR36" s="34">
        <v>0</v>
      </c>
      <c r="AS36" s="34">
        <v>50</v>
      </c>
      <c r="AT36" s="34">
        <v>50</v>
      </c>
      <c r="AU36" s="34">
        <v>40</v>
      </c>
      <c r="AV36" s="34">
        <v>0</v>
      </c>
      <c r="AW36" s="34">
        <v>0</v>
      </c>
      <c r="AX36" s="34">
        <v>0</v>
      </c>
      <c r="AY36" s="34">
        <v>0</v>
      </c>
      <c r="AZ36" s="34">
        <v>0</v>
      </c>
      <c r="BA36" s="34">
        <v>0</v>
      </c>
      <c r="BB36" s="40">
        <f t="shared" si="1"/>
        <v>200</v>
      </c>
      <c r="BC36" s="40">
        <f t="shared" si="2"/>
        <v>0</v>
      </c>
      <c r="BD36" s="104" t="str">
        <f>+IF(Tabla1[[#This Row],[NO CERT]]=0,"NO","SI")</f>
        <v>NO</v>
      </c>
    </row>
    <row r="37" spans="1:56" x14ac:dyDescent="0.25">
      <c r="A37" s="41" t="s">
        <v>437</v>
      </c>
      <c r="B37" s="42" t="s">
        <v>15</v>
      </c>
      <c r="C37" s="43" t="s">
        <v>1447</v>
      </c>
      <c r="D37" s="44" t="s">
        <v>438</v>
      </c>
      <c r="E37" s="43" t="s">
        <v>439</v>
      </c>
      <c r="F37" s="43" t="s">
        <v>440</v>
      </c>
      <c r="G37" s="43" t="s">
        <v>1486</v>
      </c>
      <c r="H37" s="44" t="s">
        <v>2823</v>
      </c>
      <c r="I37" s="44" t="s">
        <v>484</v>
      </c>
      <c r="J37" s="44" t="s">
        <v>1441</v>
      </c>
      <c r="K37" s="44" t="s">
        <v>511</v>
      </c>
      <c r="L37" s="44" t="s">
        <v>1103</v>
      </c>
      <c r="M37" s="44" t="s">
        <v>1103</v>
      </c>
      <c r="N37" s="43" t="s">
        <v>1091</v>
      </c>
      <c r="O37" s="43" t="s">
        <v>1343</v>
      </c>
      <c r="P37" s="45" t="s">
        <v>44</v>
      </c>
      <c r="Q37" s="44" t="s">
        <v>1091</v>
      </c>
      <c r="R37" s="44" t="s">
        <v>552</v>
      </c>
      <c r="S37" s="44" t="s">
        <v>380</v>
      </c>
      <c r="T37" s="46" t="s">
        <v>36</v>
      </c>
      <c r="U37" s="37" t="s">
        <v>21</v>
      </c>
      <c r="V37" s="38">
        <v>7000</v>
      </c>
      <c r="W37" s="38">
        <v>7000</v>
      </c>
      <c r="X37" s="33"/>
      <c r="Y37" s="160">
        <v>0</v>
      </c>
      <c r="Z37" s="160">
        <v>0</v>
      </c>
      <c r="AA37" s="33"/>
      <c r="AB37" s="38">
        <v>7000</v>
      </c>
      <c r="AC37" s="33"/>
      <c r="AD37" s="48">
        <v>0</v>
      </c>
      <c r="AE37" s="49">
        <v>0</v>
      </c>
      <c r="AF37" s="48">
        <v>7000</v>
      </c>
      <c r="AG37" s="158">
        <v>7000</v>
      </c>
      <c r="AH37" s="47"/>
      <c r="AI37" s="48">
        <v>0</v>
      </c>
      <c r="AJ37" s="48">
        <v>0</v>
      </c>
      <c r="AK37" s="47"/>
      <c r="AL37" s="48">
        <v>0</v>
      </c>
      <c r="AM37" s="49">
        <v>0</v>
      </c>
      <c r="AN37" s="48">
        <v>0</v>
      </c>
      <c r="AO37" s="34">
        <v>0</v>
      </c>
      <c r="AP37" s="34">
        <v>0</v>
      </c>
      <c r="AQ37" s="34">
        <v>0</v>
      </c>
      <c r="AR37" s="34">
        <v>0</v>
      </c>
      <c r="AS37" s="34">
        <v>0</v>
      </c>
      <c r="AT37" s="34">
        <v>3000</v>
      </c>
      <c r="AU37" s="34">
        <v>0</v>
      </c>
      <c r="AV37" s="34">
        <v>4000</v>
      </c>
      <c r="AW37" s="34">
        <v>0</v>
      </c>
      <c r="AX37" s="34">
        <v>0</v>
      </c>
      <c r="AY37" s="34">
        <v>0</v>
      </c>
      <c r="AZ37" s="34">
        <v>0</v>
      </c>
      <c r="BA37" s="34">
        <v>0</v>
      </c>
      <c r="BB37" s="40">
        <f t="shared" si="1"/>
        <v>7000</v>
      </c>
      <c r="BC37" s="40">
        <f t="shared" si="2"/>
        <v>0</v>
      </c>
      <c r="BD37" s="104" t="str">
        <f>+IF(Tabla1[[#This Row],[NO CERT]]=0,"NO","SI")</f>
        <v>SI</v>
      </c>
    </row>
    <row r="38" spans="1:56" x14ac:dyDescent="0.25">
      <c r="A38" s="41" t="s">
        <v>437</v>
      </c>
      <c r="B38" s="42" t="s">
        <v>15</v>
      </c>
      <c r="C38" s="43" t="s">
        <v>1447</v>
      </c>
      <c r="D38" s="44" t="s">
        <v>438</v>
      </c>
      <c r="E38" s="43" t="s">
        <v>439</v>
      </c>
      <c r="F38" s="43" t="s">
        <v>440</v>
      </c>
      <c r="G38" s="43" t="s">
        <v>1486</v>
      </c>
      <c r="H38" s="44" t="s">
        <v>520</v>
      </c>
      <c r="I38" s="44" t="s">
        <v>484</v>
      </c>
      <c r="J38" s="44" t="s">
        <v>1441</v>
      </c>
      <c r="K38" s="44" t="s">
        <v>515</v>
      </c>
      <c r="L38" s="44" t="s">
        <v>1103</v>
      </c>
      <c r="M38" s="44" t="s">
        <v>1103</v>
      </c>
      <c r="N38" s="43" t="s">
        <v>1091</v>
      </c>
      <c r="O38" s="43" t="s">
        <v>1343</v>
      </c>
      <c r="P38" s="45" t="s">
        <v>44</v>
      </c>
      <c r="Q38" s="44" t="s">
        <v>1091</v>
      </c>
      <c r="R38" s="44" t="s">
        <v>552</v>
      </c>
      <c r="S38" s="44" t="s">
        <v>382</v>
      </c>
      <c r="T38" s="46" t="s">
        <v>37</v>
      </c>
      <c r="U38" s="37" t="s">
        <v>38</v>
      </c>
      <c r="V38" s="38">
        <v>96000</v>
      </c>
      <c r="W38" s="38">
        <v>57019</v>
      </c>
      <c r="X38" s="33"/>
      <c r="Y38" s="160">
        <v>0</v>
      </c>
      <c r="Z38" s="160">
        <v>0</v>
      </c>
      <c r="AA38" s="33"/>
      <c r="AB38" s="38">
        <v>57019</v>
      </c>
      <c r="AC38" s="33"/>
      <c r="AD38" s="48">
        <v>35100</v>
      </c>
      <c r="AE38" s="49">
        <v>0.61558427892456902</v>
      </c>
      <c r="AF38" s="48">
        <v>21919</v>
      </c>
      <c r="AG38" s="158">
        <v>21919</v>
      </c>
      <c r="AH38" s="47"/>
      <c r="AI38" s="48">
        <v>35100</v>
      </c>
      <c r="AJ38" s="48">
        <v>35100</v>
      </c>
      <c r="AK38" s="47"/>
      <c r="AL38" s="48">
        <v>14100</v>
      </c>
      <c r="AM38" s="49">
        <v>0.24728599238850207</v>
      </c>
      <c r="AN38" s="48">
        <v>21000</v>
      </c>
      <c r="AO38" s="34">
        <v>4500</v>
      </c>
      <c r="AP38" s="34">
        <v>4800</v>
      </c>
      <c r="AQ38" s="34">
        <v>4800</v>
      </c>
      <c r="AR38" s="34">
        <v>0</v>
      </c>
      <c r="AS38" s="34">
        <v>4800</v>
      </c>
      <c r="AT38" s="34">
        <v>4800</v>
      </c>
      <c r="AU38" s="34">
        <v>4800</v>
      </c>
      <c r="AV38" s="34">
        <v>4800</v>
      </c>
      <c r="AW38" s="34">
        <v>4800</v>
      </c>
      <c r="AX38" s="34">
        <v>4800</v>
      </c>
      <c r="AY38" s="34">
        <v>4800</v>
      </c>
      <c r="AZ38" s="34">
        <v>4800</v>
      </c>
      <c r="BA38" s="34">
        <v>4519</v>
      </c>
      <c r="BB38" s="40">
        <f t="shared" si="1"/>
        <v>57019</v>
      </c>
      <c r="BC38" s="40">
        <f t="shared" si="2"/>
        <v>0</v>
      </c>
      <c r="BD38" s="104" t="str">
        <f>+IF(Tabla1[[#This Row],[NO CERT]]=0,"NO","SI")</f>
        <v>SI</v>
      </c>
    </row>
    <row r="39" spans="1:56" x14ac:dyDescent="0.25">
      <c r="A39" s="41" t="s">
        <v>437</v>
      </c>
      <c r="B39" s="42" t="s">
        <v>15</v>
      </c>
      <c r="C39" s="43" t="s">
        <v>1447</v>
      </c>
      <c r="D39" s="44" t="s">
        <v>438</v>
      </c>
      <c r="E39" s="43" t="s">
        <v>439</v>
      </c>
      <c r="F39" s="43" t="s">
        <v>440</v>
      </c>
      <c r="G39" s="43" t="s">
        <v>1486</v>
      </c>
      <c r="H39" s="44" t="s">
        <v>42</v>
      </c>
      <c r="I39" s="44" t="s">
        <v>484</v>
      </c>
      <c r="J39" s="44" t="s">
        <v>1441</v>
      </c>
      <c r="K39" s="44" t="s">
        <v>511</v>
      </c>
      <c r="L39" s="44" t="s">
        <v>1103</v>
      </c>
      <c r="M39" s="44" t="s">
        <v>1103</v>
      </c>
      <c r="N39" s="43" t="s">
        <v>1091</v>
      </c>
      <c r="O39" s="43" t="s">
        <v>1343</v>
      </c>
      <c r="P39" s="45" t="s">
        <v>44</v>
      </c>
      <c r="Q39" s="44" t="s">
        <v>1091</v>
      </c>
      <c r="R39" s="44" t="s">
        <v>552</v>
      </c>
      <c r="S39" s="44" t="s">
        <v>359</v>
      </c>
      <c r="T39" s="46" t="s">
        <v>41</v>
      </c>
      <c r="U39" s="37" t="s">
        <v>42</v>
      </c>
      <c r="V39" s="38">
        <v>48000</v>
      </c>
      <c r="W39" s="38">
        <v>58800</v>
      </c>
      <c r="X39" s="33"/>
      <c r="Y39" s="160">
        <v>0</v>
      </c>
      <c r="Z39" s="160">
        <v>0</v>
      </c>
      <c r="AA39" s="33"/>
      <c r="AB39" s="38">
        <v>58800</v>
      </c>
      <c r="AC39" s="33"/>
      <c r="AD39" s="48">
        <v>25900</v>
      </c>
      <c r="AE39" s="49">
        <v>0.44047619047619047</v>
      </c>
      <c r="AF39" s="48">
        <v>32900</v>
      </c>
      <c r="AG39" s="158">
        <v>32900</v>
      </c>
      <c r="AH39" s="47"/>
      <c r="AI39" s="48">
        <v>25900</v>
      </c>
      <c r="AJ39" s="48">
        <v>24570</v>
      </c>
      <c r="AK39" s="47"/>
      <c r="AL39" s="48">
        <v>10470</v>
      </c>
      <c r="AM39" s="49">
        <v>0.17806122448979592</v>
      </c>
      <c r="AN39" s="48">
        <v>15430</v>
      </c>
      <c r="AO39" s="34">
        <v>1000</v>
      </c>
      <c r="AP39" s="34">
        <v>4735</v>
      </c>
      <c r="AQ39" s="34">
        <v>4735</v>
      </c>
      <c r="AR39" s="34">
        <v>0</v>
      </c>
      <c r="AS39" s="34">
        <v>4200</v>
      </c>
      <c r="AT39" s="34">
        <v>4200</v>
      </c>
      <c r="AU39" s="34">
        <v>4200</v>
      </c>
      <c r="AV39" s="34">
        <v>3800</v>
      </c>
      <c r="AW39" s="34">
        <v>3800</v>
      </c>
      <c r="AX39" s="34">
        <v>3800</v>
      </c>
      <c r="AY39" s="34">
        <v>3800</v>
      </c>
      <c r="AZ39" s="34">
        <v>3800</v>
      </c>
      <c r="BA39" s="34">
        <v>16730</v>
      </c>
      <c r="BB39" s="40">
        <f t="shared" si="1"/>
        <v>58800</v>
      </c>
      <c r="BC39" s="40">
        <f t="shared" si="2"/>
        <v>0</v>
      </c>
      <c r="BD39" s="104" t="str">
        <f>+IF(Tabla1[[#This Row],[NO CERT]]=0,"NO","SI")</f>
        <v>SI</v>
      </c>
    </row>
    <row r="40" spans="1:56" x14ac:dyDescent="0.25">
      <c r="A40" s="41" t="s">
        <v>437</v>
      </c>
      <c r="B40" s="42" t="s">
        <v>15</v>
      </c>
      <c r="C40" s="43" t="s">
        <v>1447</v>
      </c>
      <c r="D40" s="44" t="s">
        <v>438</v>
      </c>
      <c r="E40" s="43" t="s">
        <v>439</v>
      </c>
      <c r="F40" s="43" t="s">
        <v>440</v>
      </c>
      <c r="G40" s="43" t="s">
        <v>1486</v>
      </c>
      <c r="H40" s="44" t="s">
        <v>521</v>
      </c>
      <c r="I40" s="44" t="s">
        <v>521</v>
      </c>
      <c r="J40" s="44" t="s">
        <v>1441</v>
      </c>
      <c r="K40" s="44" t="s">
        <v>515</v>
      </c>
      <c r="L40" s="44" t="s">
        <v>1103</v>
      </c>
      <c r="M40" s="44" t="s">
        <v>1103</v>
      </c>
      <c r="N40" s="43" t="s">
        <v>1091</v>
      </c>
      <c r="O40" s="43" t="s">
        <v>1343</v>
      </c>
      <c r="P40" s="45" t="s">
        <v>44</v>
      </c>
      <c r="Q40" s="44" t="s">
        <v>1091</v>
      </c>
      <c r="R40" s="44" t="s">
        <v>552</v>
      </c>
      <c r="S40" s="44" t="s">
        <v>1375</v>
      </c>
      <c r="T40" s="46" t="s">
        <v>43</v>
      </c>
      <c r="U40" s="37" t="s">
        <v>1377</v>
      </c>
      <c r="V40" s="38">
        <v>20000</v>
      </c>
      <c r="W40" s="38">
        <v>20000</v>
      </c>
      <c r="X40" s="33"/>
      <c r="Y40" s="160">
        <v>0</v>
      </c>
      <c r="Z40" s="160">
        <v>0</v>
      </c>
      <c r="AA40" s="33"/>
      <c r="AB40" s="38">
        <v>20000</v>
      </c>
      <c r="AC40" s="33"/>
      <c r="AD40" s="48">
        <v>20000</v>
      </c>
      <c r="AE40" s="49">
        <v>1</v>
      </c>
      <c r="AF40" s="48">
        <v>0</v>
      </c>
      <c r="AG40" s="158">
        <v>0</v>
      </c>
      <c r="AH40" s="47"/>
      <c r="AI40" s="48">
        <v>20000</v>
      </c>
      <c r="AJ40" s="48">
        <v>20000</v>
      </c>
      <c r="AK40" s="47"/>
      <c r="AL40" s="48">
        <v>0</v>
      </c>
      <c r="AM40" s="49">
        <v>0</v>
      </c>
      <c r="AN40" s="48">
        <v>20000</v>
      </c>
      <c r="AO40" s="34">
        <v>0</v>
      </c>
      <c r="AP40" s="34">
        <v>0</v>
      </c>
      <c r="AQ40" s="34">
        <v>0</v>
      </c>
      <c r="AR40" s="34">
        <v>0</v>
      </c>
      <c r="AS40" s="34">
        <v>2500</v>
      </c>
      <c r="AT40" s="34">
        <v>2500</v>
      </c>
      <c r="AU40" s="34">
        <v>2500</v>
      </c>
      <c r="AV40" s="34">
        <v>2500</v>
      </c>
      <c r="AW40" s="34">
        <v>2500</v>
      </c>
      <c r="AX40" s="34">
        <v>2500</v>
      </c>
      <c r="AY40" s="34">
        <v>2500</v>
      </c>
      <c r="AZ40" s="34">
        <v>2500</v>
      </c>
      <c r="BA40" s="34">
        <v>0</v>
      </c>
      <c r="BB40" s="40">
        <f t="shared" si="1"/>
        <v>20000</v>
      </c>
      <c r="BC40" s="40">
        <f t="shared" si="2"/>
        <v>0</v>
      </c>
      <c r="BD40" s="104" t="str">
        <f>+IF(Tabla1[[#This Row],[NO CERT]]=0,"NO","SI")</f>
        <v>NO</v>
      </c>
    </row>
    <row r="41" spans="1:56" x14ac:dyDescent="0.25">
      <c r="A41" s="41" t="s">
        <v>437</v>
      </c>
      <c r="B41" s="42" t="s">
        <v>15</v>
      </c>
      <c r="C41" s="43" t="s">
        <v>1447</v>
      </c>
      <c r="D41" s="44" t="s">
        <v>438</v>
      </c>
      <c r="E41" s="43" t="s">
        <v>439</v>
      </c>
      <c r="F41" s="43" t="s">
        <v>440</v>
      </c>
      <c r="G41" s="43" t="s">
        <v>1487</v>
      </c>
      <c r="H41" s="44" t="s">
        <v>514</v>
      </c>
      <c r="I41" s="44" t="s">
        <v>514</v>
      </c>
      <c r="J41" s="44" t="s">
        <v>1441</v>
      </c>
      <c r="K41" s="44" t="s">
        <v>511</v>
      </c>
      <c r="L41" s="44" t="s">
        <v>1103</v>
      </c>
      <c r="M41" s="44" t="s">
        <v>1103</v>
      </c>
      <c r="N41" s="43" t="s">
        <v>1100</v>
      </c>
      <c r="O41" s="43" t="s">
        <v>1344</v>
      </c>
      <c r="P41" s="45" t="s">
        <v>47</v>
      </c>
      <c r="Q41" s="44" t="s">
        <v>1100</v>
      </c>
      <c r="R41" s="44" t="s">
        <v>1371</v>
      </c>
      <c r="S41" s="44" t="s">
        <v>1372</v>
      </c>
      <c r="T41" s="46" t="s">
        <v>1337</v>
      </c>
      <c r="U41" s="37" t="s">
        <v>1340</v>
      </c>
      <c r="V41" s="38">
        <v>1200</v>
      </c>
      <c r="W41" s="38">
        <v>1200</v>
      </c>
      <c r="X41" s="33"/>
      <c r="Y41" s="160">
        <v>0</v>
      </c>
      <c r="Z41" s="160">
        <v>0</v>
      </c>
      <c r="AA41" s="33"/>
      <c r="AB41" s="38">
        <v>1200</v>
      </c>
      <c r="AC41" s="33"/>
      <c r="AD41" s="48">
        <v>1200</v>
      </c>
      <c r="AE41" s="49">
        <v>1</v>
      </c>
      <c r="AF41" s="48">
        <v>0</v>
      </c>
      <c r="AG41" s="158">
        <v>0</v>
      </c>
      <c r="AH41" s="47"/>
      <c r="AI41" s="48">
        <v>1200</v>
      </c>
      <c r="AJ41" s="48">
        <v>0</v>
      </c>
      <c r="AK41" s="47"/>
      <c r="AL41" s="48">
        <v>0</v>
      </c>
      <c r="AM41" s="49">
        <v>0</v>
      </c>
      <c r="AN41" s="48">
        <v>1200</v>
      </c>
      <c r="AO41" s="34">
        <v>0</v>
      </c>
      <c r="AP41" s="34">
        <v>0</v>
      </c>
      <c r="AQ41" s="34">
        <v>0</v>
      </c>
      <c r="AR41" s="34">
        <v>0</v>
      </c>
      <c r="AS41" s="34">
        <v>0</v>
      </c>
      <c r="AT41" s="34">
        <v>0</v>
      </c>
      <c r="AU41" s="34">
        <v>0</v>
      </c>
      <c r="AV41" s="34">
        <v>600</v>
      </c>
      <c r="AW41" s="34">
        <v>0</v>
      </c>
      <c r="AX41" s="34">
        <v>0</v>
      </c>
      <c r="AY41" s="34">
        <v>0</v>
      </c>
      <c r="AZ41" s="34">
        <v>0</v>
      </c>
      <c r="BA41" s="34">
        <v>600</v>
      </c>
      <c r="BB41" s="40">
        <f t="shared" si="1"/>
        <v>1200</v>
      </c>
      <c r="BC41" s="40">
        <f t="shared" si="2"/>
        <v>0</v>
      </c>
      <c r="BD41" s="104" t="str">
        <f>+IF(Tabla1[[#This Row],[NO CERT]]=0,"NO","SI")</f>
        <v>NO</v>
      </c>
    </row>
    <row r="42" spans="1:56" x14ac:dyDescent="0.25">
      <c r="A42" s="41" t="s">
        <v>437</v>
      </c>
      <c r="B42" s="42" t="s">
        <v>15</v>
      </c>
      <c r="C42" s="43" t="s">
        <v>1447</v>
      </c>
      <c r="D42" s="44" t="s">
        <v>438</v>
      </c>
      <c r="E42" s="43" t="s">
        <v>439</v>
      </c>
      <c r="F42" s="43" t="s">
        <v>440</v>
      </c>
      <c r="G42" s="43" t="s">
        <v>1487</v>
      </c>
      <c r="H42" s="44" t="s">
        <v>514</v>
      </c>
      <c r="I42" s="44" t="s">
        <v>514</v>
      </c>
      <c r="J42" s="44" t="s">
        <v>1441</v>
      </c>
      <c r="K42" s="44" t="s">
        <v>511</v>
      </c>
      <c r="L42" s="44" t="s">
        <v>1103</v>
      </c>
      <c r="M42" s="44" t="s">
        <v>1103</v>
      </c>
      <c r="N42" s="43" t="s">
        <v>1100</v>
      </c>
      <c r="O42" s="43" t="s">
        <v>1344</v>
      </c>
      <c r="P42" s="45" t="s">
        <v>47</v>
      </c>
      <c r="Q42" s="44" t="s">
        <v>1100</v>
      </c>
      <c r="R42" s="44" t="s">
        <v>1371</v>
      </c>
      <c r="S42" s="44" t="s">
        <v>2389</v>
      </c>
      <c r="T42" s="46" t="s">
        <v>2387</v>
      </c>
      <c r="U42" s="37" t="s">
        <v>2388</v>
      </c>
      <c r="V42" s="38">
        <v>0</v>
      </c>
      <c r="W42" s="38">
        <v>200</v>
      </c>
      <c r="X42" s="33"/>
      <c r="Y42" s="160">
        <v>0</v>
      </c>
      <c r="Z42" s="160">
        <v>0</v>
      </c>
      <c r="AA42" s="33"/>
      <c r="AB42" s="38">
        <v>200</v>
      </c>
      <c r="AC42" s="33"/>
      <c r="AD42" s="48">
        <v>200</v>
      </c>
      <c r="AE42" s="49">
        <v>1</v>
      </c>
      <c r="AF42" s="48">
        <v>0</v>
      </c>
      <c r="AG42" s="158">
        <v>0</v>
      </c>
      <c r="AH42" s="47"/>
      <c r="AI42" s="48">
        <v>200</v>
      </c>
      <c r="AJ42" s="48">
        <v>200</v>
      </c>
      <c r="AK42" s="47"/>
      <c r="AL42" s="48">
        <v>200</v>
      </c>
      <c r="AM42" s="49">
        <v>1</v>
      </c>
      <c r="AN42" s="48">
        <v>0</v>
      </c>
      <c r="AO42" s="34">
        <v>200</v>
      </c>
      <c r="AP42" s="34">
        <v>0</v>
      </c>
      <c r="AQ42" s="34">
        <v>0</v>
      </c>
      <c r="AR42" s="34">
        <v>0</v>
      </c>
      <c r="AS42" s="34">
        <v>0</v>
      </c>
      <c r="AT42" s="34">
        <v>0</v>
      </c>
      <c r="AU42" s="34">
        <v>0</v>
      </c>
      <c r="AV42" s="34">
        <v>0</v>
      </c>
      <c r="AW42" s="34">
        <v>0</v>
      </c>
      <c r="AX42" s="34">
        <v>0</v>
      </c>
      <c r="AY42" s="34">
        <v>0</v>
      </c>
      <c r="AZ42" s="34">
        <v>0</v>
      </c>
      <c r="BA42" s="34">
        <v>0</v>
      </c>
      <c r="BB42" s="40">
        <f t="shared" si="1"/>
        <v>200</v>
      </c>
      <c r="BC42" s="40">
        <f t="shared" si="2"/>
        <v>0</v>
      </c>
      <c r="BD42" s="104" t="str">
        <f>+IF(Tabla1[[#This Row],[NO CERT]]=0,"NO","SI")</f>
        <v>NO</v>
      </c>
    </row>
    <row r="43" spans="1:56" x14ac:dyDescent="0.25">
      <c r="A43" s="41" t="s">
        <v>437</v>
      </c>
      <c r="B43" s="42" t="s">
        <v>15</v>
      </c>
      <c r="C43" s="43" t="s">
        <v>1447</v>
      </c>
      <c r="D43" s="44" t="s">
        <v>438</v>
      </c>
      <c r="E43" s="43" t="s">
        <v>439</v>
      </c>
      <c r="F43" s="43" t="s">
        <v>440</v>
      </c>
      <c r="G43" s="43" t="s">
        <v>1487</v>
      </c>
      <c r="H43" s="44" t="s">
        <v>514</v>
      </c>
      <c r="I43" s="44" t="s">
        <v>514</v>
      </c>
      <c r="J43" s="44" t="s">
        <v>1441</v>
      </c>
      <c r="K43" s="44" t="s">
        <v>511</v>
      </c>
      <c r="L43" s="44" t="s">
        <v>1103</v>
      </c>
      <c r="M43" s="44" t="s">
        <v>1103</v>
      </c>
      <c r="N43" s="43" t="s">
        <v>1100</v>
      </c>
      <c r="O43" s="43" t="s">
        <v>1344</v>
      </c>
      <c r="P43" s="45" t="s">
        <v>47</v>
      </c>
      <c r="Q43" s="44" t="s">
        <v>1100</v>
      </c>
      <c r="R43" s="44" t="s">
        <v>1371</v>
      </c>
      <c r="S43" s="44" t="s">
        <v>1373</v>
      </c>
      <c r="T43" s="46" t="s">
        <v>1336</v>
      </c>
      <c r="U43" s="37" t="s">
        <v>1339</v>
      </c>
      <c r="V43" s="38">
        <v>59742</v>
      </c>
      <c r="W43" s="38">
        <v>62741</v>
      </c>
      <c r="X43" s="33"/>
      <c r="Y43" s="160">
        <v>0</v>
      </c>
      <c r="Z43" s="160">
        <v>0</v>
      </c>
      <c r="AA43" s="33"/>
      <c r="AB43" s="38">
        <v>62741</v>
      </c>
      <c r="AC43" s="33"/>
      <c r="AD43" s="48">
        <v>62741</v>
      </c>
      <c r="AE43" s="49">
        <v>1</v>
      </c>
      <c r="AF43" s="48">
        <v>0</v>
      </c>
      <c r="AG43" s="158">
        <v>0</v>
      </c>
      <c r="AH43" s="47"/>
      <c r="AI43" s="48">
        <v>62741</v>
      </c>
      <c r="AJ43" s="48">
        <v>11477.57</v>
      </c>
      <c r="AK43" s="47"/>
      <c r="AL43" s="48">
        <v>11477.57</v>
      </c>
      <c r="AM43" s="49">
        <v>0.18293571986420362</v>
      </c>
      <c r="AN43" s="48">
        <v>51263.43</v>
      </c>
      <c r="AO43" s="34">
        <v>2465.86</v>
      </c>
      <c r="AP43" s="34">
        <v>4047.52</v>
      </c>
      <c r="AQ43" s="34">
        <v>4964.1899999999996</v>
      </c>
      <c r="AR43" s="34">
        <v>0</v>
      </c>
      <c r="AS43" s="34">
        <v>4978.38</v>
      </c>
      <c r="AT43" s="34">
        <v>4978.38</v>
      </c>
      <c r="AU43" s="34">
        <v>4978.38</v>
      </c>
      <c r="AV43" s="34">
        <v>4978.38</v>
      </c>
      <c r="AW43" s="34">
        <v>4978.38</v>
      </c>
      <c r="AX43" s="34">
        <v>4978.38</v>
      </c>
      <c r="AY43" s="34">
        <v>4978.38</v>
      </c>
      <c r="AZ43" s="34">
        <v>4978.38</v>
      </c>
      <c r="BA43" s="34">
        <v>11436.390000000007</v>
      </c>
      <c r="BB43" s="40">
        <f t="shared" si="1"/>
        <v>62741</v>
      </c>
      <c r="BC43" s="40">
        <f t="shared" si="2"/>
        <v>0</v>
      </c>
      <c r="BD43" s="104" t="str">
        <f>+IF(Tabla1[[#This Row],[NO CERT]]=0,"NO","SI")</f>
        <v>NO</v>
      </c>
    </row>
    <row r="44" spans="1:56" x14ac:dyDescent="0.25">
      <c r="A44" s="41" t="s">
        <v>437</v>
      </c>
      <c r="B44" s="42" t="s">
        <v>15</v>
      </c>
      <c r="C44" s="43" t="s">
        <v>1447</v>
      </c>
      <c r="D44" s="44" t="s">
        <v>438</v>
      </c>
      <c r="E44" s="43" t="s">
        <v>439</v>
      </c>
      <c r="F44" s="43" t="s">
        <v>440</v>
      </c>
      <c r="G44" s="43" t="s">
        <v>1487</v>
      </c>
      <c r="H44" s="44" t="s">
        <v>514</v>
      </c>
      <c r="I44" s="44" t="s">
        <v>514</v>
      </c>
      <c r="J44" s="44" t="s">
        <v>1441</v>
      </c>
      <c r="K44" s="44" t="s">
        <v>511</v>
      </c>
      <c r="L44" s="44" t="s">
        <v>1103</v>
      </c>
      <c r="M44" s="44" t="s">
        <v>1103</v>
      </c>
      <c r="N44" s="43" t="s">
        <v>1100</v>
      </c>
      <c r="O44" s="43" t="s">
        <v>1344</v>
      </c>
      <c r="P44" s="45" t="s">
        <v>47</v>
      </c>
      <c r="Q44" s="44" t="s">
        <v>1100</v>
      </c>
      <c r="R44" s="44" t="s">
        <v>1371</v>
      </c>
      <c r="S44" s="44" t="s">
        <v>1374</v>
      </c>
      <c r="T44" s="46" t="s">
        <v>1338</v>
      </c>
      <c r="U44" s="37" t="s">
        <v>1341</v>
      </c>
      <c r="V44" s="38">
        <v>5011</v>
      </c>
      <c r="W44" s="38">
        <v>5201</v>
      </c>
      <c r="X44" s="33"/>
      <c r="Y44" s="160">
        <v>0</v>
      </c>
      <c r="Z44" s="160">
        <v>0</v>
      </c>
      <c r="AA44" s="33"/>
      <c r="AB44" s="38">
        <v>5201</v>
      </c>
      <c r="AC44" s="33"/>
      <c r="AD44" s="48">
        <v>5201</v>
      </c>
      <c r="AE44" s="49">
        <v>1</v>
      </c>
      <c r="AF44" s="48">
        <v>0</v>
      </c>
      <c r="AG44" s="158">
        <v>0</v>
      </c>
      <c r="AH44" s="47"/>
      <c r="AI44" s="48">
        <v>5201</v>
      </c>
      <c r="AJ44" s="48">
        <v>1009.22</v>
      </c>
      <c r="AK44" s="47"/>
      <c r="AL44" s="48">
        <v>1009.22</v>
      </c>
      <c r="AM44" s="49">
        <v>0.19404345318208038</v>
      </c>
      <c r="AN44" s="48">
        <v>4191.78</v>
      </c>
      <c r="AO44" s="34">
        <v>216.68</v>
      </c>
      <c r="AP44" s="34">
        <v>359.18</v>
      </c>
      <c r="AQ44" s="34">
        <v>433.36</v>
      </c>
      <c r="AR44" s="34">
        <v>0</v>
      </c>
      <c r="AS44" s="34">
        <v>417.58000000000004</v>
      </c>
      <c r="AT44" s="34">
        <v>417.58000000000004</v>
      </c>
      <c r="AU44" s="34">
        <v>417.58000000000004</v>
      </c>
      <c r="AV44" s="34">
        <v>417.58000000000004</v>
      </c>
      <c r="AW44" s="34">
        <v>417.58000000000004</v>
      </c>
      <c r="AX44" s="34">
        <v>417.58000000000004</v>
      </c>
      <c r="AY44" s="34">
        <v>417.58000000000004</v>
      </c>
      <c r="AZ44" s="34">
        <v>417.58000000000004</v>
      </c>
      <c r="BA44" s="34">
        <v>851.14000000000033</v>
      </c>
      <c r="BB44" s="40">
        <f t="shared" si="1"/>
        <v>5201</v>
      </c>
      <c r="BC44" s="40">
        <f t="shared" si="2"/>
        <v>0</v>
      </c>
      <c r="BD44" s="104" t="str">
        <f>+IF(Tabla1[[#This Row],[NO CERT]]=0,"NO","SI")</f>
        <v>NO</v>
      </c>
    </row>
    <row r="45" spans="1:56" x14ac:dyDescent="0.25">
      <c r="A45" s="41" t="s">
        <v>437</v>
      </c>
      <c r="B45" s="42" t="s">
        <v>15</v>
      </c>
      <c r="C45" s="43" t="s">
        <v>1447</v>
      </c>
      <c r="D45" s="44" t="s">
        <v>438</v>
      </c>
      <c r="E45" s="43" t="s">
        <v>439</v>
      </c>
      <c r="F45" s="43" t="s">
        <v>440</v>
      </c>
      <c r="G45" s="43" t="s">
        <v>1487</v>
      </c>
      <c r="H45" s="44" t="s">
        <v>519</v>
      </c>
      <c r="I45" s="44" t="s">
        <v>71</v>
      </c>
      <c r="J45" s="44" t="s">
        <v>1441</v>
      </c>
      <c r="K45" s="44" t="s">
        <v>515</v>
      </c>
      <c r="L45" s="44" t="s">
        <v>1103</v>
      </c>
      <c r="M45" s="44" t="s">
        <v>1103</v>
      </c>
      <c r="N45" s="43" t="s">
        <v>1100</v>
      </c>
      <c r="O45" s="43" t="s">
        <v>1344</v>
      </c>
      <c r="P45" s="45" t="s">
        <v>47</v>
      </c>
      <c r="Q45" s="44" t="s">
        <v>1100</v>
      </c>
      <c r="R45" s="44" t="s">
        <v>552</v>
      </c>
      <c r="S45" s="44" t="s">
        <v>361</v>
      </c>
      <c r="T45" s="46" t="s">
        <v>22</v>
      </c>
      <c r="U45" s="37" t="s">
        <v>23</v>
      </c>
      <c r="V45" s="38">
        <v>6909</v>
      </c>
      <c r="W45" s="38">
        <v>4175</v>
      </c>
      <c r="X45" s="33"/>
      <c r="Y45" s="160">
        <v>0</v>
      </c>
      <c r="Z45" s="160">
        <v>0</v>
      </c>
      <c r="AA45" s="33"/>
      <c r="AB45" s="38">
        <v>4175</v>
      </c>
      <c r="AC45" s="33"/>
      <c r="AD45" s="48">
        <v>4057.73</v>
      </c>
      <c r="AE45" s="49">
        <v>0.97191137724550902</v>
      </c>
      <c r="AF45" s="48">
        <v>117.26999999999998</v>
      </c>
      <c r="AG45" s="158">
        <v>117.26999999999998</v>
      </c>
      <c r="AH45" s="47"/>
      <c r="AI45" s="48">
        <v>4057.73</v>
      </c>
      <c r="AJ45" s="48">
        <v>335.5</v>
      </c>
      <c r="AK45" s="47"/>
      <c r="AL45" s="48">
        <v>335.5</v>
      </c>
      <c r="AM45" s="49">
        <v>8.0359281437125743E-2</v>
      </c>
      <c r="AN45" s="48">
        <v>3722.23</v>
      </c>
      <c r="AO45" s="34">
        <v>0</v>
      </c>
      <c r="AP45" s="34">
        <v>335.5</v>
      </c>
      <c r="AQ45" s="34">
        <v>0</v>
      </c>
      <c r="AR45" s="34">
        <v>0</v>
      </c>
      <c r="AS45" s="34">
        <v>347.91666666666669</v>
      </c>
      <c r="AT45" s="34">
        <v>347.91666666666669</v>
      </c>
      <c r="AU45" s="34">
        <v>347.91666666666669</v>
      </c>
      <c r="AV45" s="34">
        <v>347.91666666666669</v>
      </c>
      <c r="AW45" s="34">
        <v>347.91666666666669</v>
      </c>
      <c r="AX45" s="34">
        <v>347.91666666666669</v>
      </c>
      <c r="AY45" s="34">
        <v>347.91666666666669</v>
      </c>
      <c r="AZ45" s="34">
        <v>347.91666666666669</v>
      </c>
      <c r="BA45" s="34">
        <v>1056.166666666667</v>
      </c>
      <c r="BB45" s="40">
        <f t="shared" si="1"/>
        <v>4175</v>
      </c>
      <c r="BC45" s="40">
        <f t="shared" si="2"/>
        <v>0</v>
      </c>
      <c r="BD45" s="104" t="str">
        <f>+IF(Tabla1[[#This Row],[NO CERT]]=0,"NO","SI")</f>
        <v>SI</v>
      </c>
    </row>
    <row r="46" spans="1:56" x14ac:dyDescent="0.25">
      <c r="A46" s="41" t="s">
        <v>437</v>
      </c>
      <c r="B46" s="42" t="s">
        <v>15</v>
      </c>
      <c r="C46" s="43" t="s">
        <v>1447</v>
      </c>
      <c r="D46" s="44" t="s">
        <v>438</v>
      </c>
      <c r="E46" s="43" t="s">
        <v>439</v>
      </c>
      <c r="F46" s="43" t="s">
        <v>440</v>
      </c>
      <c r="G46" s="43" t="s">
        <v>1487</v>
      </c>
      <c r="H46" s="44" t="s">
        <v>71</v>
      </c>
      <c r="I46" s="44" t="s">
        <v>71</v>
      </c>
      <c r="J46" s="44" t="s">
        <v>1441</v>
      </c>
      <c r="K46" s="44" t="s">
        <v>515</v>
      </c>
      <c r="L46" s="44" t="s">
        <v>1103</v>
      </c>
      <c r="M46" s="44" t="s">
        <v>1103</v>
      </c>
      <c r="N46" s="43" t="s">
        <v>1100</v>
      </c>
      <c r="O46" s="43" t="s">
        <v>1344</v>
      </c>
      <c r="P46" s="45" t="s">
        <v>47</v>
      </c>
      <c r="Q46" s="44" t="s">
        <v>1100</v>
      </c>
      <c r="R46" s="44" t="s">
        <v>552</v>
      </c>
      <c r="S46" s="44" t="s">
        <v>364</v>
      </c>
      <c r="T46" s="46" t="s">
        <v>17</v>
      </c>
      <c r="U46" s="37" t="s">
        <v>18</v>
      </c>
      <c r="V46" s="38">
        <v>1200</v>
      </c>
      <c r="W46" s="38">
        <v>1200</v>
      </c>
      <c r="X46" s="33"/>
      <c r="Y46" s="160">
        <v>0</v>
      </c>
      <c r="Z46" s="160">
        <v>0</v>
      </c>
      <c r="AA46" s="33"/>
      <c r="AB46" s="38">
        <v>1200</v>
      </c>
      <c r="AC46" s="33"/>
      <c r="AD46" s="48">
        <v>1200</v>
      </c>
      <c r="AE46" s="49">
        <v>1</v>
      </c>
      <c r="AF46" s="48">
        <v>0</v>
      </c>
      <c r="AG46" s="158">
        <v>0</v>
      </c>
      <c r="AH46" s="47"/>
      <c r="AI46" s="48">
        <v>1200</v>
      </c>
      <c r="AJ46" s="48">
        <v>500</v>
      </c>
      <c r="AK46" s="47"/>
      <c r="AL46" s="48">
        <v>500</v>
      </c>
      <c r="AM46" s="49">
        <v>0.41666666666666669</v>
      </c>
      <c r="AN46" s="48">
        <v>700</v>
      </c>
      <c r="AO46" s="34">
        <v>500</v>
      </c>
      <c r="AP46" s="34">
        <v>0</v>
      </c>
      <c r="AQ46" s="34">
        <v>0</v>
      </c>
      <c r="AR46" s="34">
        <v>0</v>
      </c>
      <c r="AS46" s="34">
        <v>200</v>
      </c>
      <c r="AT46" s="34">
        <v>100</v>
      </c>
      <c r="AU46" s="34">
        <v>100</v>
      </c>
      <c r="AV46" s="34">
        <v>100</v>
      </c>
      <c r="AW46" s="34">
        <v>100</v>
      </c>
      <c r="AX46" s="34">
        <v>100</v>
      </c>
      <c r="AY46" s="34">
        <v>0</v>
      </c>
      <c r="AZ46" s="34">
        <v>0</v>
      </c>
      <c r="BA46" s="34">
        <v>0</v>
      </c>
      <c r="BB46" s="40">
        <f t="shared" si="1"/>
        <v>1200</v>
      </c>
      <c r="BC46" s="40">
        <f t="shared" si="2"/>
        <v>0</v>
      </c>
      <c r="BD46" s="104" t="str">
        <f>+IF(Tabla1[[#This Row],[NO CERT]]=0,"NO","SI")</f>
        <v>NO</v>
      </c>
    </row>
    <row r="47" spans="1:56" x14ac:dyDescent="0.25">
      <c r="A47" s="41" t="s">
        <v>437</v>
      </c>
      <c r="B47" s="42" t="s">
        <v>15</v>
      </c>
      <c r="C47" s="43" t="s">
        <v>1447</v>
      </c>
      <c r="D47" s="44" t="s">
        <v>438</v>
      </c>
      <c r="E47" s="43" t="s">
        <v>439</v>
      </c>
      <c r="F47" s="43" t="s">
        <v>440</v>
      </c>
      <c r="G47" s="43" t="s">
        <v>1487</v>
      </c>
      <c r="H47" s="44" t="s">
        <v>71</v>
      </c>
      <c r="I47" s="44" t="s">
        <v>71</v>
      </c>
      <c r="J47" s="44" t="s">
        <v>1441</v>
      </c>
      <c r="K47" s="44" t="s">
        <v>511</v>
      </c>
      <c r="L47" s="44" t="s">
        <v>1103</v>
      </c>
      <c r="M47" s="44" t="s">
        <v>1103</v>
      </c>
      <c r="N47" s="43" t="s">
        <v>1100</v>
      </c>
      <c r="O47" s="43" t="s">
        <v>1344</v>
      </c>
      <c r="P47" s="45" t="s">
        <v>47</v>
      </c>
      <c r="Q47" s="44" t="s">
        <v>1100</v>
      </c>
      <c r="R47" s="44" t="s">
        <v>552</v>
      </c>
      <c r="S47" s="44" t="s">
        <v>365</v>
      </c>
      <c r="T47" s="46" t="s">
        <v>20</v>
      </c>
      <c r="U47" s="37" t="s">
        <v>21</v>
      </c>
      <c r="V47" s="38">
        <v>800</v>
      </c>
      <c r="W47" s="38">
        <v>800</v>
      </c>
      <c r="X47" s="33"/>
      <c r="Y47" s="160">
        <v>0</v>
      </c>
      <c r="Z47" s="160">
        <v>0</v>
      </c>
      <c r="AA47" s="33"/>
      <c r="AB47" s="38">
        <v>800</v>
      </c>
      <c r="AC47" s="33"/>
      <c r="AD47" s="48">
        <v>0</v>
      </c>
      <c r="AE47" s="49">
        <v>0</v>
      </c>
      <c r="AF47" s="48">
        <v>800</v>
      </c>
      <c r="AG47" s="158">
        <v>800</v>
      </c>
      <c r="AH47" s="47"/>
      <c r="AI47" s="48">
        <v>0</v>
      </c>
      <c r="AJ47" s="48">
        <v>0</v>
      </c>
      <c r="AK47" s="47"/>
      <c r="AL47" s="48">
        <v>0</v>
      </c>
      <c r="AM47" s="49">
        <v>0</v>
      </c>
      <c r="AN47" s="48">
        <v>0</v>
      </c>
      <c r="AO47" s="34">
        <v>0</v>
      </c>
      <c r="AP47" s="34">
        <v>0</v>
      </c>
      <c r="AQ47" s="34">
        <v>0</v>
      </c>
      <c r="AR47" s="34">
        <v>0</v>
      </c>
      <c r="AS47" s="34">
        <v>0</v>
      </c>
      <c r="AT47" s="34">
        <v>800</v>
      </c>
      <c r="AU47" s="34">
        <v>0</v>
      </c>
      <c r="AV47" s="34">
        <v>0</v>
      </c>
      <c r="AW47" s="34">
        <v>0</v>
      </c>
      <c r="AX47" s="34">
        <v>0</v>
      </c>
      <c r="AY47" s="34">
        <v>0</v>
      </c>
      <c r="AZ47" s="34">
        <v>0</v>
      </c>
      <c r="BA47" s="34">
        <v>0</v>
      </c>
      <c r="BB47" s="40">
        <f t="shared" si="1"/>
        <v>800</v>
      </c>
      <c r="BC47" s="40">
        <f t="shared" si="2"/>
        <v>0</v>
      </c>
      <c r="BD47" s="104" t="str">
        <f>+IF(Tabla1[[#This Row],[NO CERT]]=0,"NO","SI")</f>
        <v>SI</v>
      </c>
    </row>
    <row r="48" spans="1:56" x14ac:dyDescent="0.25">
      <c r="A48" s="41" t="s">
        <v>437</v>
      </c>
      <c r="B48" s="42" t="s">
        <v>15</v>
      </c>
      <c r="C48" s="43" t="s">
        <v>1447</v>
      </c>
      <c r="D48" s="44" t="s">
        <v>438</v>
      </c>
      <c r="E48" s="43" t="s">
        <v>439</v>
      </c>
      <c r="F48" s="43" t="s">
        <v>440</v>
      </c>
      <c r="G48" s="43" t="s">
        <v>1487</v>
      </c>
      <c r="H48" s="44" t="s">
        <v>2829</v>
      </c>
      <c r="I48" s="44" t="s">
        <v>71</v>
      </c>
      <c r="J48" s="44" t="s">
        <v>1441</v>
      </c>
      <c r="K48" s="44" t="s">
        <v>511</v>
      </c>
      <c r="L48" s="44" t="s">
        <v>1103</v>
      </c>
      <c r="M48" s="44" t="s">
        <v>1103</v>
      </c>
      <c r="N48" s="43" t="s">
        <v>1100</v>
      </c>
      <c r="O48" s="43" t="s">
        <v>1344</v>
      </c>
      <c r="P48" s="45" t="s">
        <v>47</v>
      </c>
      <c r="Q48" s="44" t="s">
        <v>1100</v>
      </c>
      <c r="R48" s="44" t="s">
        <v>552</v>
      </c>
      <c r="S48" s="44" t="s">
        <v>466</v>
      </c>
      <c r="T48" s="46" t="s">
        <v>465</v>
      </c>
      <c r="U48" s="37" t="s">
        <v>467</v>
      </c>
      <c r="V48" s="38">
        <v>3500</v>
      </c>
      <c r="W48" s="38">
        <v>3500</v>
      </c>
      <c r="X48" s="33"/>
      <c r="Y48" s="160">
        <v>0</v>
      </c>
      <c r="Z48" s="160">
        <v>0</v>
      </c>
      <c r="AA48" s="33"/>
      <c r="AB48" s="38">
        <v>3500</v>
      </c>
      <c r="AC48" s="33"/>
      <c r="AD48" s="48">
        <v>0</v>
      </c>
      <c r="AE48" s="49">
        <v>0</v>
      </c>
      <c r="AF48" s="48">
        <v>3500</v>
      </c>
      <c r="AG48" s="158">
        <v>3500</v>
      </c>
      <c r="AH48" s="47"/>
      <c r="AI48" s="48">
        <v>0</v>
      </c>
      <c r="AJ48" s="48">
        <v>0</v>
      </c>
      <c r="AK48" s="47"/>
      <c r="AL48" s="48">
        <v>0</v>
      </c>
      <c r="AM48" s="49">
        <v>0</v>
      </c>
      <c r="AN48" s="48">
        <v>0</v>
      </c>
      <c r="AO48" s="34">
        <v>0</v>
      </c>
      <c r="AP48" s="34">
        <v>0</v>
      </c>
      <c r="AQ48" s="34">
        <v>0</v>
      </c>
      <c r="AR48" s="34">
        <v>0</v>
      </c>
      <c r="AS48" s="34">
        <v>0</v>
      </c>
      <c r="AT48" s="34">
        <v>3500</v>
      </c>
      <c r="AU48" s="34">
        <v>0</v>
      </c>
      <c r="AV48" s="34">
        <v>0</v>
      </c>
      <c r="AW48" s="34">
        <v>0</v>
      </c>
      <c r="AX48" s="34">
        <v>0</v>
      </c>
      <c r="AY48" s="34">
        <v>0</v>
      </c>
      <c r="AZ48" s="34">
        <v>0</v>
      </c>
      <c r="BA48" s="34">
        <v>0</v>
      </c>
      <c r="BB48" s="40">
        <f t="shared" si="1"/>
        <v>3500</v>
      </c>
      <c r="BC48" s="40">
        <f t="shared" si="2"/>
        <v>0</v>
      </c>
      <c r="BD48" s="104" t="str">
        <f>+IF(Tabla1[[#This Row],[NO CERT]]=0,"NO","SI")</f>
        <v>SI</v>
      </c>
    </row>
    <row r="49" spans="1:56" x14ac:dyDescent="0.25">
      <c r="A49" s="41" t="s">
        <v>437</v>
      </c>
      <c r="B49" s="42" t="s">
        <v>15</v>
      </c>
      <c r="C49" s="43" t="s">
        <v>1447</v>
      </c>
      <c r="D49" s="44" t="s">
        <v>438</v>
      </c>
      <c r="E49" s="43" t="s">
        <v>439</v>
      </c>
      <c r="F49" s="43" t="s">
        <v>440</v>
      </c>
      <c r="G49" s="43" t="s">
        <v>1487</v>
      </c>
      <c r="H49" s="44" t="s">
        <v>1407</v>
      </c>
      <c r="I49" s="44" t="s">
        <v>484</v>
      </c>
      <c r="J49" s="44" t="s">
        <v>1441</v>
      </c>
      <c r="K49" s="44" t="s">
        <v>515</v>
      </c>
      <c r="L49" s="44" t="s">
        <v>1103</v>
      </c>
      <c r="M49" s="44" t="s">
        <v>1103</v>
      </c>
      <c r="N49" s="43" t="s">
        <v>1100</v>
      </c>
      <c r="O49" s="43" t="s">
        <v>1344</v>
      </c>
      <c r="P49" s="45" t="s">
        <v>47</v>
      </c>
      <c r="Q49" s="44" t="s">
        <v>1100</v>
      </c>
      <c r="R49" s="44" t="s">
        <v>552</v>
      </c>
      <c r="S49" s="44" t="s">
        <v>357</v>
      </c>
      <c r="T49" s="46" t="s">
        <v>24</v>
      </c>
      <c r="U49" s="37" t="s">
        <v>25</v>
      </c>
      <c r="V49" s="38">
        <v>3600</v>
      </c>
      <c r="W49" s="38">
        <v>3600</v>
      </c>
      <c r="X49" s="33"/>
      <c r="Y49" s="160">
        <v>0</v>
      </c>
      <c r="Z49" s="160">
        <v>0</v>
      </c>
      <c r="AA49" s="33"/>
      <c r="AB49" s="38">
        <v>3600</v>
      </c>
      <c r="AC49" s="33"/>
      <c r="AD49" s="48">
        <v>3600</v>
      </c>
      <c r="AE49" s="49">
        <v>1</v>
      </c>
      <c r="AF49" s="48">
        <v>0</v>
      </c>
      <c r="AG49" s="158">
        <v>0</v>
      </c>
      <c r="AH49" s="47"/>
      <c r="AI49" s="48">
        <v>3600</v>
      </c>
      <c r="AJ49" s="48">
        <v>0</v>
      </c>
      <c r="AK49" s="47"/>
      <c r="AL49" s="48">
        <v>0</v>
      </c>
      <c r="AM49" s="49">
        <v>0</v>
      </c>
      <c r="AN49" s="48">
        <v>3600</v>
      </c>
      <c r="AO49" s="34">
        <v>0</v>
      </c>
      <c r="AP49" s="34">
        <v>0</v>
      </c>
      <c r="AQ49" s="34">
        <v>0</v>
      </c>
      <c r="AR49" s="34">
        <v>0</v>
      </c>
      <c r="AS49" s="34">
        <v>600</v>
      </c>
      <c r="AT49" s="34">
        <v>600</v>
      </c>
      <c r="AU49" s="34">
        <v>600</v>
      </c>
      <c r="AV49" s="34">
        <v>600</v>
      </c>
      <c r="AW49" s="34">
        <v>600</v>
      </c>
      <c r="AX49" s="34">
        <v>600</v>
      </c>
      <c r="AY49" s="34">
        <v>0</v>
      </c>
      <c r="AZ49" s="34">
        <v>0</v>
      </c>
      <c r="BA49" s="34">
        <v>0</v>
      </c>
      <c r="BB49" s="40">
        <f t="shared" si="1"/>
        <v>3600</v>
      </c>
      <c r="BC49" s="40">
        <f t="shared" si="2"/>
        <v>0</v>
      </c>
      <c r="BD49" s="104" t="str">
        <f>+IF(Tabla1[[#This Row],[NO CERT]]=0,"NO","SI")</f>
        <v>NO</v>
      </c>
    </row>
    <row r="50" spans="1:56" x14ac:dyDescent="0.25">
      <c r="A50" s="41" t="s">
        <v>437</v>
      </c>
      <c r="B50" s="42" t="s">
        <v>15</v>
      </c>
      <c r="C50" s="43" t="s">
        <v>1447</v>
      </c>
      <c r="D50" s="44" t="s">
        <v>438</v>
      </c>
      <c r="E50" s="43" t="s">
        <v>439</v>
      </c>
      <c r="F50" s="43" t="s">
        <v>440</v>
      </c>
      <c r="G50" s="43" t="s">
        <v>1487</v>
      </c>
      <c r="H50" s="44" t="s">
        <v>1407</v>
      </c>
      <c r="I50" s="44" t="s">
        <v>484</v>
      </c>
      <c r="J50" s="44" t="s">
        <v>1440</v>
      </c>
      <c r="K50" s="44" t="s">
        <v>515</v>
      </c>
      <c r="L50" s="44" t="s">
        <v>1103</v>
      </c>
      <c r="M50" s="44" t="s">
        <v>1103</v>
      </c>
      <c r="N50" s="43" t="s">
        <v>1100</v>
      </c>
      <c r="O50" s="43" t="s">
        <v>1344</v>
      </c>
      <c r="P50" s="45" t="s">
        <v>47</v>
      </c>
      <c r="Q50" s="44" t="s">
        <v>1100</v>
      </c>
      <c r="R50" s="44" t="s">
        <v>552</v>
      </c>
      <c r="S50" s="44" t="s">
        <v>358</v>
      </c>
      <c r="T50" s="46" t="s">
        <v>26</v>
      </c>
      <c r="U50" s="37" t="s">
        <v>27</v>
      </c>
      <c r="V50" s="38">
        <v>3600</v>
      </c>
      <c r="W50" s="38">
        <v>3600</v>
      </c>
      <c r="X50" s="33"/>
      <c r="Y50" s="160">
        <v>0</v>
      </c>
      <c r="Z50" s="160">
        <v>0</v>
      </c>
      <c r="AA50" s="33"/>
      <c r="AB50" s="38">
        <v>3600</v>
      </c>
      <c r="AC50" s="33"/>
      <c r="AD50" s="48">
        <v>3600</v>
      </c>
      <c r="AE50" s="49">
        <v>1</v>
      </c>
      <c r="AF50" s="48">
        <v>0</v>
      </c>
      <c r="AG50" s="158">
        <v>0</v>
      </c>
      <c r="AH50" s="47"/>
      <c r="AI50" s="48">
        <v>3600</v>
      </c>
      <c r="AJ50" s="48">
        <v>0</v>
      </c>
      <c r="AK50" s="47"/>
      <c r="AL50" s="48">
        <v>0</v>
      </c>
      <c r="AM50" s="49">
        <v>0</v>
      </c>
      <c r="AN50" s="48">
        <v>3600</v>
      </c>
      <c r="AO50" s="34">
        <v>0</v>
      </c>
      <c r="AP50" s="34">
        <v>0</v>
      </c>
      <c r="AQ50" s="34">
        <v>0</v>
      </c>
      <c r="AR50" s="34">
        <v>0</v>
      </c>
      <c r="AS50" s="34">
        <v>600</v>
      </c>
      <c r="AT50" s="34">
        <v>600</v>
      </c>
      <c r="AU50" s="34">
        <v>600</v>
      </c>
      <c r="AV50" s="34">
        <v>600</v>
      </c>
      <c r="AW50" s="34">
        <v>600</v>
      </c>
      <c r="AX50" s="34">
        <v>600</v>
      </c>
      <c r="AY50" s="34">
        <v>0</v>
      </c>
      <c r="AZ50" s="34">
        <v>0</v>
      </c>
      <c r="BA50" s="34">
        <v>0</v>
      </c>
      <c r="BB50" s="40">
        <f t="shared" si="1"/>
        <v>3600</v>
      </c>
      <c r="BC50" s="40">
        <f t="shared" si="2"/>
        <v>0</v>
      </c>
      <c r="BD50" s="104" t="str">
        <f>+IF(Tabla1[[#This Row],[NO CERT]]=0,"NO","SI")</f>
        <v>NO</v>
      </c>
    </row>
    <row r="51" spans="1:56" x14ac:dyDescent="0.25">
      <c r="A51" s="41" t="s">
        <v>437</v>
      </c>
      <c r="B51" s="42" t="s">
        <v>15</v>
      </c>
      <c r="C51" s="43" t="s">
        <v>1447</v>
      </c>
      <c r="D51" s="44" t="s">
        <v>438</v>
      </c>
      <c r="E51" s="43" t="s">
        <v>439</v>
      </c>
      <c r="F51" s="43" t="s">
        <v>440</v>
      </c>
      <c r="G51" s="43" t="s">
        <v>1487</v>
      </c>
      <c r="H51" s="44" t="s">
        <v>484</v>
      </c>
      <c r="I51" s="44" t="s">
        <v>484</v>
      </c>
      <c r="J51" s="44" t="s">
        <v>1441</v>
      </c>
      <c r="K51" s="44" t="s">
        <v>515</v>
      </c>
      <c r="L51" s="44" t="s">
        <v>1103</v>
      </c>
      <c r="M51" s="44" t="s">
        <v>1103</v>
      </c>
      <c r="N51" s="43" t="s">
        <v>1100</v>
      </c>
      <c r="O51" s="43" t="s">
        <v>1344</v>
      </c>
      <c r="P51" s="45" t="s">
        <v>47</v>
      </c>
      <c r="Q51" s="44" t="s">
        <v>1100</v>
      </c>
      <c r="R51" s="44" t="s">
        <v>552</v>
      </c>
      <c r="S51" s="44" t="s">
        <v>369</v>
      </c>
      <c r="T51" s="46" t="s">
        <v>28</v>
      </c>
      <c r="U51" s="37" t="s">
        <v>29</v>
      </c>
      <c r="V51" s="38">
        <v>0</v>
      </c>
      <c r="W51" s="38">
        <v>1000</v>
      </c>
      <c r="X51" s="33"/>
      <c r="Y51" s="160">
        <v>0</v>
      </c>
      <c r="Z51" s="160">
        <v>0</v>
      </c>
      <c r="AA51" s="33"/>
      <c r="AB51" s="38">
        <v>1000</v>
      </c>
      <c r="AC51" s="33"/>
      <c r="AD51" s="48">
        <v>1000</v>
      </c>
      <c r="AE51" s="49">
        <v>1</v>
      </c>
      <c r="AF51" s="48">
        <v>0</v>
      </c>
      <c r="AG51" s="158">
        <v>0</v>
      </c>
      <c r="AH51" s="47"/>
      <c r="AI51" s="48">
        <v>1000</v>
      </c>
      <c r="AJ51" s="48">
        <v>0</v>
      </c>
      <c r="AK51" s="47"/>
      <c r="AL51" s="48">
        <v>0</v>
      </c>
      <c r="AM51" s="49">
        <v>0</v>
      </c>
      <c r="AN51" s="48">
        <v>1000</v>
      </c>
      <c r="AO51" s="34">
        <v>0</v>
      </c>
      <c r="AP51" s="34">
        <v>0</v>
      </c>
      <c r="AQ51" s="34">
        <v>0</v>
      </c>
      <c r="AR51" s="34">
        <v>0</v>
      </c>
      <c r="AS51" s="34">
        <v>100</v>
      </c>
      <c r="AT51" s="34">
        <v>100</v>
      </c>
      <c r="AU51" s="34">
        <v>100</v>
      </c>
      <c r="AV51" s="34">
        <v>100</v>
      </c>
      <c r="AW51" s="34">
        <v>100</v>
      </c>
      <c r="AX51" s="34">
        <v>100</v>
      </c>
      <c r="AY51" s="34">
        <v>100</v>
      </c>
      <c r="AZ51" s="34">
        <v>100</v>
      </c>
      <c r="BA51" s="34">
        <v>200</v>
      </c>
      <c r="BB51" s="40">
        <f t="shared" si="1"/>
        <v>1000</v>
      </c>
      <c r="BC51" s="40">
        <f t="shared" si="2"/>
        <v>0</v>
      </c>
      <c r="BD51" s="104" t="str">
        <f>+IF(Tabla1[[#This Row],[NO CERT]]=0,"NO","SI")</f>
        <v>NO</v>
      </c>
    </row>
    <row r="52" spans="1:56" x14ac:dyDescent="0.25">
      <c r="A52" s="41" t="s">
        <v>437</v>
      </c>
      <c r="B52" s="42" t="s">
        <v>15</v>
      </c>
      <c r="C52" s="43" t="s">
        <v>1447</v>
      </c>
      <c r="D52" s="44" t="s">
        <v>438</v>
      </c>
      <c r="E52" s="43" t="s">
        <v>439</v>
      </c>
      <c r="F52" s="43" t="s">
        <v>440</v>
      </c>
      <c r="G52" s="43" t="s">
        <v>1487</v>
      </c>
      <c r="H52" s="44" t="s">
        <v>2816</v>
      </c>
      <c r="I52" s="44" t="s">
        <v>484</v>
      </c>
      <c r="J52" s="44" t="s">
        <v>1441</v>
      </c>
      <c r="K52" s="44" t="s">
        <v>511</v>
      </c>
      <c r="L52" s="44" t="s">
        <v>1103</v>
      </c>
      <c r="M52" s="44" t="s">
        <v>1103</v>
      </c>
      <c r="N52" s="43" t="s">
        <v>1100</v>
      </c>
      <c r="O52" s="43" t="s">
        <v>1344</v>
      </c>
      <c r="P52" s="45" t="s">
        <v>47</v>
      </c>
      <c r="Q52" s="44" t="s">
        <v>1100</v>
      </c>
      <c r="R52" s="44" t="s">
        <v>552</v>
      </c>
      <c r="S52" s="44" t="s">
        <v>370</v>
      </c>
      <c r="T52" s="46" t="s">
        <v>45</v>
      </c>
      <c r="U52" s="37" t="s">
        <v>46</v>
      </c>
      <c r="V52" s="38">
        <v>18000</v>
      </c>
      <c r="W52" s="38">
        <v>29540</v>
      </c>
      <c r="X52" s="33"/>
      <c r="Y52" s="160">
        <v>0</v>
      </c>
      <c r="Z52" s="160">
        <v>0</v>
      </c>
      <c r="AA52" s="33"/>
      <c r="AB52" s="38">
        <v>29540</v>
      </c>
      <c r="AC52" s="33"/>
      <c r="AD52" s="48">
        <v>4539.8</v>
      </c>
      <c r="AE52" s="49">
        <v>0.15368314150304671</v>
      </c>
      <c r="AF52" s="48">
        <v>25000.2</v>
      </c>
      <c r="AG52" s="158">
        <v>25000.2</v>
      </c>
      <c r="AH52" s="47"/>
      <c r="AI52" s="48">
        <v>4539.8</v>
      </c>
      <c r="AJ52" s="48">
        <v>4539.8</v>
      </c>
      <c r="AK52" s="47"/>
      <c r="AL52" s="48">
        <v>4539.8</v>
      </c>
      <c r="AM52" s="49">
        <v>0.15368314150304671</v>
      </c>
      <c r="AN52" s="48">
        <v>0</v>
      </c>
      <c r="AO52" s="34">
        <v>0</v>
      </c>
      <c r="AP52" s="34">
        <v>2079</v>
      </c>
      <c r="AQ52" s="34">
        <v>2460.8000000000002</v>
      </c>
      <c r="AR52" s="34">
        <v>0</v>
      </c>
      <c r="AS52" s="34">
        <v>1862.1</v>
      </c>
      <c r="AT52" s="34">
        <v>1862.1</v>
      </c>
      <c r="AU52" s="34">
        <v>1862.1</v>
      </c>
      <c r="AV52" s="34">
        <v>1862.1</v>
      </c>
      <c r="AW52" s="34">
        <v>1862.1</v>
      </c>
      <c r="AX52" s="34">
        <v>1862.1</v>
      </c>
      <c r="AY52" s="34">
        <v>1862.1</v>
      </c>
      <c r="AZ52" s="34">
        <v>1862.1</v>
      </c>
      <c r="BA52" s="34">
        <v>10103.400000000001</v>
      </c>
      <c r="BB52" s="40">
        <f t="shared" si="1"/>
        <v>29540</v>
      </c>
      <c r="BC52" s="40">
        <f t="shared" si="2"/>
        <v>0</v>
      </c>
      <c r="BD52" s="104" t="str">
        <f>+IF(Tabla1[[#This Row],[NO CERT]]=0,"NO","SI")</f>
        <v>SI</v>
      </c>
    </row>
    <row r="53" spans="1:56" x14ac:dyDescent="0.25">
      <c r="A53" s="41" t="s">
        <v>437</v>
      </c>
      <c r="B53" s="42" t="s">
        <v>15</v>
      </c>
      <c r="C53" s="43" t="s">
        <v>1447</v>
      </c>
      <c r="D53" s="44" t="s">
        <v>438</v>
      </c>
      <c r="E53" s="43" t="s">
        <v>439</v>
      </c>
      <c r="F53" s="43" t="s">
        <v>440</v>
      </c>
      <c r="G53" s="43" t="s">
        <v>1487</v>
      </c>
      <c r="H53" s="44" t="s">
        <v>2816</v>
      </c>
      <c r="I53" s="44" t="s">
        <v>484</v>
      </c>
      <c r="J53" s="44" t="s">
        <v>1441</v>
      </c>
      <c r="K53" s="44" t="s">
        <v>511</v>
      </c>
      <c r="L53" s="44" t="s">
        <v>1103</v>
      </c>
      <c r="M53" s="44" t="s">
        <v>1103</v>
      </c>
      <c r="N53" s="43" t="s">
        <v>1100</v>
      </c>
      <c r="O53" s="43" t="s">
        <v>1344</v>
      </c>
      <c r="P53" s="45" t="s">
        <v>47</v>
      </c>
      <c r="Q53" s="44" t="s">
        <v>1100</v>
      </c>
      <c r="R53" s="44" t="s">
        <v>552</v>
      </c>
      <c r="S53" s="44" t="s">
        <v>374</v>
      </c>
      <c r="T53" s="46" t="s">
        <v>32</v>
      </c>
      <c r="U53" s="37" t="s">
        <v>33</v>
      </c>
      <c r="V53" s="38">
        <v>1800</v>
      </c>
      <c r="W53" s="38">
        <v>1800</v>
      </c>
      <c r="X53" s="33"/>
      <c r="Y53" s="160">
        <v>0</v>
      </c>
      <c r="Z53" s="160">
        <v>0</v>
      </c>
      <c r="AA53" s="33"/>
      <c r="AB53" s="38">
        <v>1800</v>
      </c>
      <c r="AC53" s="33"/>
      <c r="AD53" s="48">
        <v>1350</v>
      </c>
      <c r="AE53" s="49">
        <v>0.75</v>
      </c>
      <c r="AF53" s="48">
        <v>450</v>
      </c>
      <c r="AG53" s="158">
        <v>450</v>
      </c>
      <c r="AH53" s="47"/>
      <c r="AI53" s="48">
        <v>1350</v>
      </c>
      <c r="AJ53" s="48">
        <v>1350</v>
      </c>
      <c r="AK53" s="47"/>
      <c r="AL53" s="48">
        <v>270</v>
      </c>
      <c r="AM53" s="49">
        <v>0.15</v>
      </c>
      <c r="AN53" s="48">
        <v>1080</v>
      </c>
      <c r="AO53" s="34">
        <v>135</v>
      </c>
      <c r="AP53" s="34">
        <v>135</v>
      </c>
      <c r="AQ53" s="34">
        <v>0</v>
      </c>
      <c r="AR53" s="34">
        <v>0</v>
      </c>
      <c r="AS53" s="34">
        <v>150</v>
      </c>
      <c r="AT53" s="34">
        <v>150</v>
      </c>
      <c r="AU53" s="34">
        <v>150</v>
      </c>
      <c r="AV53" s="34">
        <v>150</v>
      </c>
      <c r="AW53" s="34">
        <v>150</v>
      </c>
      <c r="AX53" s="34">
        <v>150</v>
      </c>
      <c r="AY53" s="34">
        <v>150</v>
      </c>
      <c r="AZ53" s="34">
        <v>82.5</v>
      </c>
      <c r="BA53" s="34">
        <v>397.5</v>
      </c>
      <c r="BB53" s="40">
        <f t="shared" si="1"/>
        <v>1800</v>
      </c>
      <c r="BC53" s="40">
        <f t="shared" si="2"/>
        <v>0</v>
      </c>
      <c r="BD53" s="104" t="str">
        <f>+IF(Tabla1[[#This Row],[NO CERT]]=0,"NO","SI")</f>
        <v>SI</v>
      </c>
    </row>
    <row r="54" spans="1:56" x14ac:dyDescent="0.25">
      <c r="A54" s="41" t="s">
        <v>437</v>
      </c>
      <c r="B54" s="42" t="s">
        <v>15</v>
      </c>
      <c r="C54" s="43" t="s">
        <v>1447</v>
      </c>
      <c r="D54" s="44" t="s">
        <v>438</v>
      </c>
      <c r="E54" s="43" t="s">
        <v>439</v>
      </c>
      <c r="F54" s="43" t="s">
        <v>440</v>
      </c>
      <c r="G54" s="43" t="s">
        <v>1487</v>
      </c>
      <c r="H54" s="44" t="s">
        <v>2818</v>
      </c>
      <c r="I54" s="44" t="s">
        <v>484</v>
      </c>
      <c r="J54" s="44" t="s">
        <v>1441</v>
      </c>
      <c r="K54" s="44" t="s">
        <v>515</v>
      </c>
      <c r="L54" s="44" t="s">
        <v>1103</v>
      </c>
      <c r="M54" s="44" t="s">
        <v>1103</v>
      </c>
      <c r="N54" s="43" t="s">
        <v>1100</v>
      </c>
      <c r="O54" s="43" t="s">
        <v>1344</v>
      </c>
      <c r="P54" s="45" t="s">
        <v>47</v>
      </c>
      <c r="Q54" s="44" t="s">
        <v>1100</v>
      </c>
      <c r="R54" s="44" t="s">
        <v>552</v>
      </c>
      <c r="S54" s="44" t="s">
        <v>375</v>
      </c>
      <c r="T54" s="46" t="s">
        <v>74</v>
      </c>
      <c r="U54" s="37" t="s">
        <v>75</v>
      </c>
      <c r="V54" s="38">
        <v>1200</v>
      </c>
      <c r="W54" s="38">
        <v>1200</v>
      </c>
      <c r="X54" s="33"/>
      <c r="Y54" s="160">
        <v>0</v>
      </c>
      <c r="Z54" s="160">
        <v>0</v>
      </c>
      <c r="AA54" s="33"/>
      <c r="AB54" s="38">
        <v>1200</v>
      </c>
      <c r="AC54" s="33"/>
      <c r="AD54" s="48">
        <v>1200</v>
      </c>
      <c r="AE54" s="49">
        <v>1</v>
      </c>
      <c r="AF54" s="48">
        <v>0</v>
      </c>
      <c r="AG54" s="158">
        <v>0</v>
      </c>
      <c r="AH54" s="47"/>
      <c r="AI54" s="48">
        <v>1200</v>
      </c>
      <c r="AJ54" s="48">
        <v>0</v>
      </c>
      <c r="AK54" s="47"/>
      <c r="AL54" s="48">
        <v>0</v>
      </c>
      <c r="AM54" s="49">
        <v>0</v>
      </c>
      <c r="AN54" s="48">
        <v>1200</v>
      </c>
      <c r="AO54" s="34">
        <v>0</v>
      </c>
      <c r="AP54" s="34">
        <v>0</v>
      </c>
      <c r="AQ54" s="34">
        <v>0</v>
      </c>
      <c r="AR54" s="34">
        <v>0</v>
      </c>
      <c r="AS54" s="34">
        <v>120</v>
      </c>
      <c r="AT54" s="34">
        <v>120</v>
      </c>
      <c r="AU54" s="34">
        <v>120</v>
      </c>
      <c r="AV54" s="34">
        <v>120</v>
      </c>
      <c r="AW54" s="34">
        <v>120</v>
      </c>
      <c r="AX54" s="34">
        <v>120</v>
      </c>
      <c r="AY54" s="34">
        <v>120</v>
      </c>
      <c r="AZ54" s="34">
        <v>120</v>
      </c>
      <c r="BA54" s="34">
        <v>240</v>
      </c>
      <c r="BB54" s="40">
        <f t="shared" si="1"/>
        <v>1200</v>
      </c>
      <c r="BC54" s="40">
        <f t="shared" si="2"/>
        <v>0</v>
      </c>
      <c r="BD54" s="104" t="str">
        <f>+IF(Tabla1[[#This Row],[NO CERT]]=0,"NO","SI")</f>
        <v>NO</v>
      </c>
    </row>
    <row r="55" spans="1:56" x14ac:dyDescent="0.25">
      <c r="A55" s="41" t="s">
        <v>437</v>
      </c>
      <c r="B55" s="42" t="s">
        <v>15</v>
      </c>
      <c r="C55" s="43" t="s">
        <v>1447</v>
      </c>
      <c r="D55" s="44" t="s">
        <v>438</v>
      </c>
      <c r="E55" s="43" t="s">
        <v>439</v>
      </c>
      <c r="F55" s="43" t="s">
        <v>440</v>
      </c>
      <c r="G55" s="43" t="s">
        <v>1487</v>
      </c>
      <c r="H55" s="44" t="s">
        <v>2823</v>
      </c>
      <c r="I55" s="44" t="s">
        <v>484</v>
      </c>
      <c r="J55" s="44" t="s">
        <v>1441</v>
      </c>
      <c r="K55" s="44" t="s">
        <v>511</v>
      </c>
      <c r="L55" s="44" t="s">
        <v>1103</v>
      </c>
      <c r="M55" s="44" t="s">
        <v>1103</v>
      </c>
      <c r="N55" s="43" t="s">
        <v>1100</v>
      </c>
      <c r="O55" s="43" t="s">
        <v>1344</v>
      </c>
      <c r="P55" s="45" t="s">
        <v>47</v>
      </c>
      <c r="Q55" s="44" t="s">
        <v>1100</v>
      </c>
      <c r="R55" s="44" t="s">
        <v>552</v>
      </c>
      <c r="S55" s="44" t="s">
        <v>380</v>
      </c>
      <c r="T55" s="46" t="s">
        <v>36</v>
      </c>
      <c r="U55" s="37" t="s">
        <v>21</v>
      </c>
      <c r="V55" s="38">
        <v>7000</v>
      </c>
      <c r="W55" s="38">
        <v>7000</v>
      </c>
      <c r="X55" s="33"/>
      <c r="Y55" s="160">
        <v>0</v>
      </c>
      <c r="Z55" s="160">
        <v>0</v>
      </c>
      <c r="AA55" s="33"/>
      <c r="AB55" s="38">
        <v>7000</v>
      </c>
      <c r="AC55" s="33"/>
      <c r="AD55" s="48">
        <v>0</v>
      </c>
      <c r="AE55" s="49">
        <v>0</v>
      </c>
      <c r="AF55" s="48">
        <v>7000</v>
      </c>
      <c r="AG55" s="158">
        <v>7000</v>
      </c>
      <c r="AH55" s="47"/>
      <c r="AI55" s="48">
        <v>0</v>
      </c>
      <c r="AJ55" s="48">
        <v>0</v>
      </c>
      <c r="AK55" s="47"/>
      <c r="AL55" s="48">
        <v>0</v>
      </c>
      <c r="AM55" s="49">
        <v>0</v>
      </c>
      <c r="AN55" s="48">
        <v>0</v>
      </c>
      <c r="AO55" s="34">
        <v>0</v>
      </c>
      <c r="AP55" s="34">
        <v>0</v>
      </c>
      <c r="AQ55" s="34">
        <v>0</v>
      </c>
      <c r="AR55" s="34">
        <v>0</v>
      </c>
      <c r="AS55" s="34">
        <v>0</v>
      </c>
      <c r="AT55" s="34">
        <v>0</v>
      </c>
      <c r="AU55" s="34">
        <v>3000</v>
      </c>
      <c r="AV55" s="34">
        <v>0</v>
      </c>
      <c r="AW55" s="34">
        <v>4000</v>
      </c>
      <c r="AX55" s="34">
        <v>0</v>
      </c>
      <c r="AY55" s="34">
        <v>0</v>
      </c>
      <c r="AZ55" s="34">
        <v>0</v>
      </c>
      <c r="BA55" s="34">
        <v>0</v>
      </c>
      <c r="BB55" s="40">
        <f t="shared" si="1"/>
        <v>7000</v>
      </c>
      <c r="BC55" s="40">
        <f t="shared" si="2"/>
        <v>0</v>
      </c>
      <c r="BD55" s="104" t="str">
        <f>+IF(Tabla1[[#This Row],[NO CERT]]=0,"NO","SI")</f>
        <v>SI</v>
      </c>
    </row>
    <row r="56" spans="1:56" x14ac:dyDescent="0.25">
      <c r="A56" s="41" t="s">
        <v>437</v>
      </c>
      <c r="B56" s="42" t="s">
        <v>15</v>
      </c>
      <c r="C56" s="43" t="s">
        <v>1447</v>
      </c>
      <c r="D56" s="44" t="s">
        <v>438</v>
      </c>
      <c r="E56" s="43" t="s">
        <v>439</v>
      </c>
      <c r="F56" s="43" t="s">
        <v>440</v>
      </c>
      <c r="G56" s="43" t="s">
        <v>1487</v>
      </c>
      <c r="H56" s="44" t="s">
        <v>520</v>
      </c>
      <c r="I56" s="44" t="s">
        <v>484</v>
      </c>
      <c r="J56" s="44" t="s">
        <v>1441</v>
      </c>
      <c r="K56" s="44" t="s">
        <v>515</v>
      </c>
      <c r="L56" s="44" t="s">
        <v>1103</v>
      </c>
      <c r="M56" s="44" t="s">
        <v>1103</v>
      </c>
      <c r="N56" s="43" t="s">
        <v>1100</v>
      </c>
      <c r="O56" s="43" t="s">
        <v>1344</v>
      </c>
      <c r="P56" s="45" t="s">
        <v>47</v>
      </c>
      <c r="Q56" s="44" t="s">
        <v>1100</v>
      </c>
      <c r="R56" s="44" t="s">
        <v>552</v>
      </c>
      <c r="S56" s="44" t="s">
        <v>382</v>
      </c>
      <c r="T56" s="46" t="s">
        <v>37</v>
      </c>
      <c r="U56" s="37" t="s">
        <v>38</v>
      </c>
      <c r="V56" s="38">
        <v>180000</v>
      </c>
      <c r="W56" s="38">
        <v>0</v>
      </c>
      <c r="X56" s="33"/>
      <c r="Y56" s="160">
        <v>0</v>
      </c>
      <c r="Z56" s="160">
        <v>0</v>
      </c>
      <c r="AA56" s="33"/>
      <c r="AB56" s="38">
        <v>0</v>
      </c>
      <c r="AC56" s="33"/>
      <c r="AD56" s="48">
        <v>0</v>
      </c>
      <c r="AE56" s="49">
        <v>0</v>
      </c>
      <c r="AF56" s="48">
        <v>0</v>
      </c>
      <c r="AG56" s="158">
        <v>0</v>
      </c>
      <c r="AH56" s="47"/>
      <c r="AI56" s="48">
        <v>0</v>
      </c>
      <c r="AJ56" s="48">
        <v>0</v>
      </c>
      <c r="AK56" s="47"/>
      <c r="AL56" s="48">
        <v>0</v>
      </c>
      <c r="AM56" s="49">
        <v>0</v>
      </c>
      <c r="AN56" s="48">
        <v>0</v>
      </c>
      <c r="AO56" s="34">
        <v>0</v>
      </c>
      <c r="AP56" s="34">
        <v>0</v>
      </c>
      <c r="AQ56" s="34">
        <v>0</v>
      </c>
      <c r="AR56" s="34">
        <v>0</v>
      </c>
      <c r="AS56" s="34">
        <v>0</v>
      </c>
      <c r="AT56" s="34">
        <v>0</v>
      </c>
      <c r="AU56" s="34">
        <v>0</v>
      </c>
      <c r="AV56" s="34">
        <v>0</v>
      </c>
      <c r="AW56" s="34">
        <v>0</v>
      </c>
      <c r="AX56" s="34">
        <v>0</v>
      </c>
      <c r="AY56" s="34">
        <v>0</v>
      </c>
      <c r="AZ56" s="34">
        <v>0</v>
      </c>
      <c r="BA56" s="34">
        <v>0</v>
      </c>
      <c r="BB56" s="40">
        <f t="shared" si="1"/>
        <v>0</v>
      </c>
      <c r="BC56" s="40">
        <f t="shared" si="2"/>
        <v>0</v>
      </c>
      <c r="BD56" s="104" t="str">
        <f>+IF(Tabla1[[#This Row],[NO CERT]]=0,"NO","SI")</f>
        <v>NO</v>
      </c>
    </row>
    <row r="57" spans="1:56" x14ac:dyDescent="0.25">
      <c r="A57" s="41" t="s">
        <v>437</v>
      </c>
      <c r="B57" s="42" t="s">
        <v>15</v>
      </c>
      <c r="C57" s="43" t="s">
        <v>1447</v>
      </c>
      <c r="D57" s="44" t="s">
        <v>438</v>
      </c>
      <c r="E57" s="43" t="s">
        <v>439</v>
      </c>
      <c r="F57" s="43" t="s">
        <v>440</v>
      </c>
      <c r="G57" s="43" t="s">
        <v>1487</v>
      </c>
      <c r="H57" s="44" t="s">
        <v>42</v>
      </c>
      <c r="I57" s="44" t="s">
        <v>484</v>
      </c>
      <c r="J57" s="44" t="s">
        <v>1440</v>
      </c>
      <c r="K57" s="44" t="s">
        <v>511</v>
      </c>
      <c r="L57" s="44" t="s">
        <v>1103</v>
      </c>
      <c r="M57" s="44" t="s">
        <v>1103</v>
      </c>
      <c r="N57" s="43" t="s">
        <v>1100</v>
      </c>
      <c r="O57" s="43" t="s">
        <v>1344</v>
      </c>
      <c r="P57" s="45" t="s">
        <v>47</v>
      </c>
      <c r="Q57" s="44" t="s">
        <v>1100</v>
      </c>
      <c r="R57" s="44" t="s">
        <v>552</v>
      </c>
      <c r="S57" s="44" t="s">
        <v>359</v>
      </c>
      <c r="T57" s="46" t="s">
        <v>41</v>
      </c>
      <c r="U57" s="37" t="s">
        <v>42</v>
      </c>
      <c r="V57" s="38">
        <v>2400</v>
      </c>
      <c r="W57" s="38">
        <v>17600</v>
      </c>
      <c r="X57" s="33"/>
      <c r="Y57" s="160">
        <v>0</v>
      </c>
      <c r="Z57" s="160">
        <v>0</v>
      </c>
      <c r="AA57" s="33"/>
      <c r="AB57" s="38">
        <v>17600</v>
      </c>
      <c r="AC57" s="33"/>
      <c r="AD57" s="48">
        <v>5900</v>
      </c>
      <c r="AE57" s="49">
        <v>0.33522727272727271</v>
      </c>
      <c r="AF57" s="48">
        <v>11700</v>
      </c>
      <c r="AG57" s="158">
        <v>11700</v>
      </c>
      <c r="AH57" s="47"/>
      <c r="AI57" s="48">
        <v>5900</v>
      </c>
      <c r="AJ57" s="48">
        <v>4900</v>
      </c>
      <c r="AK57" s="47"/>
      <c r="AL57" s="48">
        <v>3600</v>
      </c>
      <c r="AM57" s="49">
        <v>0.20454545454545456</v>
      </c>
      <c r="AN57" s="48">
        <v>2300</v>
      </c>
      <c r="AO57" s="34">
        <v>1000</v>
      </c>
      <c r="AP57" s="34">
        <v>1300</v>
      </c>
      <c r="AQ57" s="34">
        <v>1300</v>
      </c>
      <c r="AR57" s="34">
        <v>0</v>
      </c>
      <c r="AS57" s="34">
        <v>1300</v>
      </c>
      <c r="AT57" s="34">
        <v>1000</v>
      </c>
      <c r="AU57" s="34">
        <v>0</v>
      </c>
      <c r="AV57" s="34">
        <v>0</v>
      </c>
      <c r="AW57" s="34">
        <v>0</v>
      </c>
      <c r="AX57" s="34">
        <v>0</v>
      </c>
      <c r="AY57" s="34">
        <v>0</v>
      </c>
      <c r="AZ57" s="34">
        <v>0</v>
      </c>
      <c r="BA57" s="34">
        <v>11700</v>
      </c>
      <c r="BB57" s="40">
        <f t="shared" si="1"/>
        <v>17600</v>
      </c>
      <c r="BC57" s="40">
        <f t="shared" si="2"/>
        <v>0</v>
      </c>
      <c r="BD57" s="104" t="str">
        <f>+IF(Tabla1[[#This Row],[NO CERT]]=0,"NO","SI")</f>
        <v>SI</v>
      </c>
    </row>
    <row r="58" spans="1:56" x14ac:dyDescent="0.25">
      <c r="A58" s="41" t="s">
        <v>437</v>
      </c>
      <c r="B58" s="42" t="s">
        <v>15</v>
      </c>
      <c r="C58" s="43" t="s">
        <v>1447</v>
      </c>
      <c r="D58" s="44" t="s">
        <v>438</v>
      </c>
      <c r="E58" s="43" t="s">
        <v>439</v>
      </c>
      <c r="F58" s="43" t="s">
        <v>440</v>
      </c>
      <c r="G58" s="43" t="s">
        <v>1487</v>
      </c>
      <c r="H58" s="44" t="s">
        <v>521</v>
      </c>
      <c r="I58" s="44" t="s">
        <v>521</v>
      </c>
      <c r="J58" s="44" t="s">
        <v>1441</v>
      </c>
      <c r="K58" s="44" t="s">
        <v>515</v>
      </c>
      <c r="L58" s="44" t="s">
        <v>1103</v>
      </c>
      <c r="M58" s="44" t="s">
        <v>1103</v>
      </c>
      <c r="N58" s="43" t="s">
        <v>1100</v>
      </c>
      <c r="O58" s="43" t="s">
        <v>1344</v>
      </c>
      <c r="P58" s="45" t="s">
        <v>47</v>
      </c>
      <c r="Q58" s="44" t="s">
        <v>1100</v>
      </c>
      <c r="R58" s="44" t="s">
        <v>552</v>
      </c>
      <c r="S58" s="44" t="s">
        <v>1375</v>
      </c>
      <c r="T58" s="46" t="s">
        <v>43</v>
      </c>
      <c r="U58" s="37" t="s">
        <v>1377</v>
      </c>
      <c r="V58" s="38">
        <v>20000</v>
      </c>
      <c r="W58" s="38">
        <v>20000</v>
      </c>
      <c r="X58" s="33"/>
      <c r="Y58" s="160">
        <v>0</v>
      </c>
      <c r="Z58" s="160">
        <v>0</v>
      </c>
      <c r="AA58" s="33"/>
      <c r="AB58" s="38">
        <v>20000</v>
      </c>
      <c r="AC58" s="33"/>
      <c r="AD58" s="48">
        <v>12500</v>
      </c>
      <c r="AE58" s="49">
        <v>0.625</v>
      </c>
      <c r="AF58" s="48">
        <v>7500</v>
      </c>
      <c r="AG58" s="158">
        <v>7500</v>
      </c>
      <c r="AH58" s="47"/>
      <c r="AI58" s="48">
        <v>12500</v>
      </c>
      <c r="AJ58" s="48">
        <v>12500</v>
      </c>
      <c r="AK58" s="47"/>
      <c r="AL58" s="48">
        <v>7500</v>
      </c>
      <c r="AM58" s="49">
        <v>0.375</v>
      </c>
      <c r="AN58" s="48">
        <v>5000</v>
      </c>
      <c r="AO58" s="34">
        <v>0</v>
      </c>
      <c r="AP58" s="34">
        <v>2500</v>
      </c>
      <c r="AQ58" s="34">
        <v>5000</v>
      </c>
      <c r="AR58" s="34">
        <v>0</v>
      </c>
      <c r="AS58" s="34">
        <v>2500</v>
      </c>
      <c r="AT58" s="34">
        <v>2500</v>
      </c>
      <c r="AU58" s="34">
        <v>2500</v>
      </c>
      <c r="AV58" s="34">
        <v>2500</v>
      </c>
      <c r="AW58" s="34">
        <v>2500</v>
      </c>
      <c r="AX58" s="34">
        <v>0</v>
      </c>
      <c r="AY58" s="34">
        <v>0</v>
      </c>
      <c r="AZ58" s="34">
        <v>0</v>
      </c>
      <c r="BA58" s="34">
        <v>0</v>
      </c>
      <c r="BB58" s="40">
        <f t="shared" si="1"/>
        <v>20000</v>
      </c>
      <c r="BC58" s="40">
        <f t="shared" si="2"/>
        <v>0</v>
      </c>
      <c r="BD58" s="104" t="str">
        <f>+IF(Tabla1[[#This Row],[NO CERT]]=0,"NO","SI")</f>
        <v>SI</v>
      </c>
    </row>
    <row r="59" spans="1:56" x14ac:dyDescent="0.25">
      <c r="A59" s="41" t="s">
        <v>437</v>
      </c>
      <c r="B59" s="42" t="s">
        <v>15</v>
      </c>
      <c r="C59" s="43" t="s">
        <v>1447</v>
      </c>
      <c r="D59" s="44" t="s">
        <v>438</v>
      </c>
      <c r="E59" s="43" t="s">
        <v>439</v>
      </c>
      <c r="F59" s="43" t="s">
        <v>440</v>
      </c>
      <c r="G59" s="43" t="s">
        <v>1488</v>
      </c>
      <c r="H59" s="44" t="s">
        <v>2815</v>
      </c>
      <c r="I59" s="44" t="s">
        <v>2815</v>
      </c>
      <c r="J59" s="44" t="s">
        <v>1440</v>
      </c>
      <c r="K59" s="44" t="s">
        <v>511</v>
      </c>
      <c r="L59" s="44" t="s">
        <v>1103</v>
      </c>
      <c r="M59" s="44" t="s">
        <v>1103</v>
      </c>
      <c r="N59" s="43" t="s">
        <v>1092</v>
      </c>
      <c r="O59" s="43" t="s">
        <v>1345</v>
      </c>
      <c r="P59" s="45" t="s">
        <v>50</v>
      </c>
      <c r="Q59" s="44" t="s">
        <v>1092</v>
      </c>
      <c r="R59" s="44" t="s">
        <v>1371</v>
      </c>
      <c r="S59" s="44" t="s">
        <v>448</v>
      </c>
      <c r="T59" s="46" t="s">
        <v>447</v>
      </c>
      <c r="U59" s="37" t="s">
        <v>449</v>
      </c>
      <c r="V59" s="38">
        <v>0</v>
      </c>
      <c r="W59" s="38">
        <v>0</v>
      </c>
      <c r="X59" s="33"/>
      <c r="Y59" s="160">
        <v>0</v>
      </c>
      <c r="Z59" s="160">
        <v>0</v>
      </c>
      <c r="AA59" s="33"/>
      <c r="AB59" s="38">
        <v>0</v>
      </c>
      <c r="AC59" s="33"/>
      <c r="AD59" s="48">
        <v>0</v>
      </c>
      <c r="AE59" s="49">
        <v>0</v>
      </c>
      <c r="AF59" s="48">
        <v>0</v>
      </c>
      <c r="AG59" s="158">
        <v>0</v>
      </c>
      <c r="AH59" s="47"/>
      <c r="AI59" s="48">
        <v>0</v>
      </c>
      <c r="AJ59" s="48">
        <v>0</v>
      </c>
      <c r="AK59" s="47"/>
      <c r="AL59" s="48">
        <v>0</v>
      </c>
      <c r="AM59" s="49">
        <v>0</v>
      </c>
      <c r="AN59" s="48">
        <v>0</v>
      </c>
      <c r="AO59" s="34">
        <v>0</v>
      </c>
      <c r="AP59" s="34">
        <v>0</v>
      </c>
      <c r="AQ59" s="34">
        <v>0</v>
      </c>
      <c r="AR59" s="34">
        <v>0</v>
      </c>
      <c r="AS59" s="34">
        <v>0</v>
      </c>
      <c r="AT59" s="34">
        <v>0</v>
      </c>
      <c r="AU59" s="34">
        <v>0</v>
      </c>
      <c r="AV59" s="34">
        <v>0</v>
      </c>
      <c r="AW59" s="34">
        <v>0</v>
      </c>
      <c r="AX59" s="34">
        <v>0</v>
      </c>
      <c r="AY59" s="34">
        <v>0</v>
      </c>
      <c r="AZ59" s="34">
        <v>0</v>
      </c>
      <c r="BA59" s="34">
        <v>0</v>
      </c>
      <c r="BB59" s="40">
        <f t="shared" si="1"/>
        <v>0</v>
      </c>
      <c r="BC59" s="40">
        <f t="shared" si="2"/>
        <v>0</v>
      </c>
      <c r="BD59" s="104" t="str">
        <f>+IF(Tabla1[[#This Row],[NO CERT]]=0,"NO","SI")</f>
        <v>NO</v>
      </c>
    </row>
    <row r="60" spans="1:56" x14ac:dyDescent="0.25">
      <c r="A60" s="41" t="s">
        <v>437</v>
      </c>
      <c r="B60" s="42" t="s">
        <v>15</v>
      </c>
      <c r="C60" s="43" t="s">
        <v>1447</v>
      </c>
      <c r="D60" s="44" t="s">
        <v>438</v>
      </c>
      <c r="E60" s="43" t="s">
        <v>439</v>
      </c>
      <c r="F60" s="43" t="s">
        <v>440</v>
      </c>
      <c r="G60" s="43" t="s">
        <v>1488</v>
      </c>
      <c r="H60" s="44" t="s">
        <v>2815</v>
      </c>
      <c r="I60" s="44" t="s">
        <v>2815</v>
      </c>
      <c r="J60" s="44" t="s">
        <v>1440</v>
      </c>
      <c r="K60" s="44" t="s">
        <v>511</v>
      </c>
      <c r="L60" s="44" t="s">
        <v>1103</v>
      </c>
      <c r="M60" s="44" t="s">
        <v>1103</v>
      </c>
      <c r="N60" s="43" t="s">
        <v>1092</v>
      </c>
      <c r="O60" s="43" t="s">
        <v>1345</v>
      </c>
      <c r="P60" s="45" t="s">
        <v>50</v>
      </c>
      <c r="Q60" s="44" t="s">
        <v>1092</v>
      </c>
      <c r="R60" s="44" t="s">
        <v>1371</v>
      </c>
      <c r="S60" s="44" t="s">
        <v>451</v>
      </c>
      <c r="T60" s="46" t="s">
        <v>450</v>
      </c>
      <c r="U60" s="37" t="s">
        <v>452</v>
      </c>
      <c r="V60" s="38">
        <v>0</v>
      </c>
      <c r="W60" s="38">
        <v>0</v>
      </c>
      <c r="X60" s="33"/>
      <c r="Y60" s="160">
        <v>0</v>
      </c>
      <c r="Z60" s="160">
        <v>0</v>
      </c>
      <c r="AA60" s="33"/>
      <c r="AB60" s="38">
        <v>0</v>
      </c>
      <c r="AC60" s="33"/>
      <c r="AD60" s="48">
        <v>0</v>
      </c>
      <c r="AE60" s="49">
        <v>0</v>
      </c>
      <c r="AF60" s="48">
        <v>0</v>
      </c>
      <c r="AG60" s="158">
        <v>0</v>
      </c>
      <c r="AH60" s="47"/>
      <c r="AI60" s="48">
        <v>0</v>
      </c>
      <c r="AJ60" s="48">
        <v>0</v>
      </c>
      <c r="AK60" s="47"/>
      <c r="AL60" s="48">
        <v>0</v>
      </c>
      <c r="AM60" s="49">
        <v>0</v>
      </c>
      <c r="AN60" s="48">
        <v>0</v>
      </c>
      <c r="AO60" s="34">
        <v>0</v>
      </c>
      <c r="AP60" s="34">
        <v>0</v>
      </c>
      <c r="AQ60" s="34">
        <v>0</v>
      </c>
      <c r="AR60" s="34">
        <v>0</v>
      </c>
      <c r="AS60" s="34">
        <v>0</v>
      </c>
      <c r="AT60" s="34">
        <v>0</v>
      </c>
      <c r="AU60" s="34">
        <v>0</v>
      </c>
      <c r="AV60" s="34">
        <v>0</v>
      </c>
      <c r="AW60" s="34">
        <v>0</v>
      </c>
      <c r="AX60" s="34">
        <v>0</v>
      </c>
      <c r="AY60" s="34">
        <v>0</v>
      </c>
      <c r="AZ60" s="34">
        <v>0</v>
      </c>
      <c r="BA60" s="34">
        <v>0</v>
      </c>
      <c r="BB60" s="40">
        <f t="shared" si="1"/>
        <v>0</v>
      </c>
      <c r="BC60" s="40">
        <f t="shared" si="2"/>
        <v>0</v>
      </c>
      <c r="BD60" s="104" t="str">
        <f>+IF(Tabla1[[#This Row],[NO CERT]]=0,"NO","SI")</f>
        <v>NO</v>
      </c>
    </row>
    <row r="61" spans="1:56" x14ac:dyDescent="0.25">
      <c r="A61" s="41" t="s">
        <v>437</v>
      </c>
      <c r="B61" s="42" t="s">
        <v>15</v>
      </c>
      <c r="C61" s="43" t="s">
        <v>1447</v>
      </c>
      <c r="D61" s="44" t="s">
        <v>438</v>
      </c>
      <c r="E61" s="43" t="s">
        <v>439</v>
      </c>
      <c r="F61" s="43" t="s">
        <v>440</v>
      </c>
      <c r="G61" s="43" t="s">
        <v>1488</v>
      </c>
      <c r="H61" s="44" t="s">
        <v>2815</v>
      </c>
      <c r="I61" s="44" t="s">
        <v>2815</v>
      </c>
      <c r="J61" s="44" t="s">
        <v>1441</v>
      </c>
      <c r="K61" s="44" t="s">
        <v>511</v>
      </c>
      <c r="L61" s="44" t="s">
        <v>1103</v>
      </c>
      <c r="M61" s="44" t="s">
        <v>1103</v>
      </c>
      <c r="N61" s="43" t="s">
        <v>1092</v>
      </c>
      <c r="O61" s="43" t="s">
        <v>1345</v>
      </c>
      <c r="P61" s="45" t="s">
        <v>50</v>
      </c>
      <c r="Q61" s="44" t="s">
        <v>1092</v>
      </c>
      <c r="R61" s="44" t="s">
        <v>1371</v>
      </c>
      <c r="S61" s="44" t="s">
        <v>454</v>
      </c>
      <c r="T61" s="46" t="s">
        <v>453</v>
      </c>
      <c r="U61" s="37" t="s">
        <v>455</v>
      </c>
      <c r="V61" s="38">
        <v>0</v>
      </c>
      <c r="W61" s="38">
        <v>0</v>
      </c>
      <c r="X61" s="33"/>
      <c r="Y61" s="160">
        <v>0</v>
      </c>
      <c r="Z61" s="160">
        <v>0</v>
      </c>
      <c r="AA61" s="33"/>
      <c r="AB61" s="38">
        <v>0</v>
      </c>
      <c r="AC61" s="33"/>
      <c r="AD61" s="48">
        <v>0</v>
      </c>
      <c r="AE61" s="49">
        <v>0</v>
      </c>
      <c r="AF61" s="48">
        <v>0</v>
      </c>
      <c r="AG61" s="158">
        <v>0</v>
      </c>
      <c r="AH61" s="47"/>
      <c r="AI61" s="48">
        <v>0</v>
      </c>
      <c r="AJ61" s="48">
        <v>0</v>
      </c>
      <c r="AK61" s="47"/>
      <c r="AL61" s="48">
        <v>0</v>
      </c>
      <c r="AM61" s="49">
        <v>0</v>
      </c>
      <c r="AN61" s="48">
        <v>0</v>
      </c>
      <c r="AO61" s="34">
        <v>0</v>
      </c>
      <c r="AP61" s="34">
        <v>0</v>
      </c>
      <c r="AQ61" s="34">
        <v>0</v>
      </c>
      <c r="AR61" s="34">
        <v>0</v>
      </c>
      <c r="AS61" s="34">
        <v>0</v>
      </c>
      <c r="AT61" s="34">
        <v>0</v>
      </c>
      <c r="AU61" s="34">
        <v>0</v>
      </c>
      <c r="AV61" s="34">
        <v>0</v>
      </c>
      <c r="AW61" s="34">
        <v>0</v>
      </c>
      <c r="AX61" s="34">
        <v>0</v>
      </c>
      <c r="AY61" s="34">
        <v>0</v>
      </c>
      <c r="AZ61" s="34">
        <v>0</v>
      </c>
      <c r="BA61" s="34">
        <v>0</v>
      </c>
      <c r="BB61" s="40">
        <f t="shared" si="1"/>
        <v>0</v>
      </c>
      <c r="BC61" s="40">
        <f t="shared" si="2"/>
        <v>0</v>
      </c>
      <c r="BD61" s="104" t="str">
        <f>+IF(Tabla1[[#This Row],[NO CERT]]=0,"NO","SI")</f>
        <v>NO</v>
      </c>
    </row>
    <row r="62" spans="1:56" x14ac:dyDescent="0.25">
      <c r="A62" s="41" t="s">
        <v>437</v>
      </c>
      <c r="B62" s="42" t="s">
        <v>15</v>
      </c>
      <c r="C62" s="43" t="s">
        <v>1447</v>
      </c>
      <c r="D62" s="44" t="s">
        <v>438</v>
      </c>
      <c r="E62" s="43" t="s">
        <v>439</v>
      </c>
      <c r="F62" s="43" t="s">
        <v>440</v>
      </c>
      <c r="G62" s="43" t="s">
        <v>1488</v>
      </c>
      <c r="H62" s="44" t="s">
        <v>514</v>
      </c>
      <c r="I62" s="44" t="s">
        <v>514</v>
      </c>
      <c r="J62" s="44" t="s">
        <v>1441</v>
      </c>
      <c r="K62" s="44" t="s">
        <v>511</v>
      </c>
      <c r="L62" s="44" t="s">
        <v>1103</v>
      </c>
      <c r="M62" s="44" t="s">
        <v>1103</v>
      </c>
      <c r="N62" s="43" t="s">
        <v>1092</v>
      </c>
      <c r="O62" s="43" t="s">
        <v>1345</v>
      </c>
      <c r="P62" s="45" t="s">
        <v>50</v>
      </c>
      <c r="Q62" s="44" t="s">
        <v>1092</v>
      </c>
      <c r="R62" s="44" t="s">
        <v>1371</v>
      </c>
      <c r="S62" s="44" t="s">
        <v>1372</v>
      </c>
      <c r="T62" s="46" t="s">
        <v>1337</v>
      </c>
      <c r="U62" s="37" t="s">
        <v>1340</v>
      </c>
      <c r="V62" s="38">
        <v>1800</v>
      </c>
      <c r="W62" s="38">
        <v>1800</v>
      </c>
      <c r="X62" s="33"/>
      <c r="Y62" s="160">
        <v>0</v>
      </c>
      <c r="Z62" s="160">
        <v>0</v>
      </c>
      <c r="AA62" s="33"/>
      <c r="AB62" s="38">
        <v>1800</v>
      </c>
      <c r="AC62" s="33"/>
      <c r="AD62" s="48">
        <v>1800</v>
      </c>
      <c r="AE62" s="49">
        <v>1</v>
      </c>
      <c r="AF62" s="48">
        <v>0</v>
      </c>
      <c r="AG62" s="158">
        <v>0</v>
      </c>
      <c r="AH62" s="47"/>
      <c r="AI62" s="48">
        <v>1800</v>
      </c>
      <c r="AJ62" s="48">
        <v>0</v>
      </c>
      <c r="AK62" s="47"/>
      <c r="AL62" s="48">
        <v>0</v>
      </c>
      <c r="AM62" s="49">
        <v>0</v>
      </c>
      <c r="AN62" s="48">
        <v>1800</v>
      </c>
      <c r="AO62" s="34">
        <v>0</v>
      </c>
      <c r="AP62" s="34">
        <v>0</v>
      </c>
      <c r="AQ62" s="34">
        <v>0</v>
      </c>
      <c r="AR62" s="34">
        <v>0</v>
      </c>
      <c r="AS62" s="34">
        <v>0</v>
      </c>
      <c r="AT62" s="34">
        <v>0</v>
      </c>
      <c r="AU62" s="34">
        <v>0</v>
      </c>
      <c r="AV62" s="34">
        <v>900</v>
      </c>
      <c r="AW62" s="34">
        <v>0</v>
      </c>
      <c r="AX62" s="34">
        <v>0</v>
      </c>
      <c r="AY62" s="34">
        <v>0</v>
      </c>
      <c r="AZ62" s="34">
        <v>0</v>
      </c>
      <c r="BA62" s="34">
        <v>900</v>
      </c>
      <c r="BB62" s="40">
        <f t="shared" si="1"/>
        <v>1800</v>
      </c>
      <c r="BC62" s="40">
        <f t="shared" si="2"/>
        <v>0</v>
      </c>
      <c r="BD62" s="104" t="str">
        <f>+IF(Tabla1[[#This Row],[NO CERT]]=0,"NO","SI")</f>
        <v>NO</v>
      </c>
    </row>
    <row r="63" spans="1:56" x14ac:dyDescent="0.25">
      <c r="A63" s="41" t="s">
        <v>437</v>
      </c>
      <c r="B63" s="42" t="s">
        <v>15</v>
      </c>
      <c r="C63" s="43" t="s">
        <v>1447</v>
      </c>
      <c r="D63" s="44" t="s">
        <v>438</v>
      </c>
      <c r="E63" s="43" t="s">
        <v>439</v>
      </c>
      <c r="F63" s="43" t="s">
        <v>440</v>
      </c>
      <c r="G63" s="43" t="s">
        <v>1488</v>
      </c>
      <c r="H63" s="44" t="s">
        <v>514</v>
      </c>
      <c r="I63" s="44" t="s">
        <v>514</v>
      </c>
      <c r="J63" s="44" t="s">
        <v>1440</v>
      </c>
      <c r="K63" s="44" t="s">
        <v>511</v>
      </c>
      <c r="L63" s="44" t="s">
        <v>1103</v>
      </c>
      <c r="M63" s="44" t="s">
        <v>1103</v>
      </c>
      <c r="N63" s="43" t="s">
        <v>1092</v>
      </c>
      <c r="O63" s="43" t="s">
        <v>1345</v>
      </c>
      <c r="P63" s="45" t="s">
        <v>50</v>
      </c>
      <c r="Q63" s="44" t="s">
        <v>1092</v>
      </c>
      <c r="R63" s="44" t="s">
        <v>1371</v>
      </c>
      <c r="S63" s="44" t="s">
        <v>2389</v>
      </c>
      <c r="T63" s="46" t="s">
        <v>2387</v>
      </c>
      <c r="U63" s="37" t="s">
        <v>2388</v>
      </c>
      <c r="V63" s="38">
        <v>0</v>
      </c>
      <c r="W63" s="38">
        <v>600</v>
      </c>
      <c r="X63" s="33"/>
      <c r="Y63" s="160">
        <v>0</v>
      </c>
      <c r="Z63" s="160">
        <v>0</v>
      </c>
      <c r="AA63" s="33"/>
      <c r="AB63" s="38">
        <v>600</v>
      </c>
      <c r="AC63" s="33"/>
      <c r="AD63" s="48">
        <v>600</v>
      </c>
      <c r="AE63" s="49">
        <v>1</v>
      </c>
      <c r="AF63" s="48">
        <v>0</v>
      </c>
      <c r="AG63" s="158">
        <v>0</v>
      </c>
      <c r="AH63" s="47"/>
      <c r="AI63" s="48">
        <v>600</v>
      </c>
      <c r="AJ63" s="48">
        <v>600</v>
      </c>
      <c r="AK63" s="47"/>
      <c r="AL63" s="48">
        <v>600</v>
      </c>
      <c r="AM63" s="49">
        <v>1</v>
      </c>
      <c r="AN63" s="48">
        <v>0</v>
      </c>
      <c r="AO63" s="34">
        <v>600</v>
      </c>
      <c r="AP63" s="34">
        <v>0</v>
      </c>
      <c r="AQ63" s="34">
        <v>0</v>
      </c>
      <c r="AR63" s="34">
        <v>0</v>
      </c>
      <c r="AS63" s="34">
        <v>0</v>
      </c>
      <c r="AT63" s="34">
        <v>0</v>
      </c>
      <c r="AU63" s="34">
        <v>0</v>
      </c>
      <c r="AV63" s="34">
        <v>0</v>
      </c>
      <c r="AW63" s="34">
        <v>0</v>
      </c>
      <c r="AX63" s="34">
        <v>0</v>
      </c>
      <c r="AY63" s="34">
        <v>0</v>
      </c>
      <c r="AZ63" s="34">
        <v>0</v>
      </c>
      <c r="BA63" s="34">
        <v>0</v>
      </c>
      <c r="BB63" s="40">
        <f t="shared" si="1"/>
        <v>600</v>
      </c>
      <c r="BC63" s="40">
        <f t="shared" si="2"/>
        <v>0</v>
      </c>
      <c r="BD63" s="104" t="str">
        <f>+IF(Tabla1[[#This Row],[NO CERT]]=0,"NO","SI")</f>
        <v>NO</v>
      </c>
    </row>
    <row r="64" spans="1:56" x14ac:dyDescent="0.25">
      <c r="A64" s="41" t="s">
        <v>437</v>
      </c>
      <c r="B64" s="42" t="s">
        <v>15</v>
      </c>
      <c r="C64" s="43" t="s">
        <v>1447</v>
      </c>
      <c r="D64" s="44" t="s">
        <v>438</v>
      </c>
      <c r="E64" s="43" t="s">
        <v>439</v>
      </c>
      <c r="F64" s="43" t="s">
        <v>440</v>
      </c>
      <c r="G64" s="43" t="s">
        <v>1488</v>
      </c>
      <c r="H64" s="44" t="s">
        <v>514</v>
      </c>
      <c r="I64" s="44" t="s">
        <v>514</v>
      </c>
      <c r="J64" s="44" t="s">
        <v>1440</v>
      </c>
      <c r="K64" s="44" t="s">
        <v>511</v>
      </c>
      <c r="L64" s="44" t="s">
        <v>1103</v>
      </c>
      <c r="M64" s="44" t="s">
        <v>1103</v>
      </c>
      <c r="N64" s="43" t="s">
        <v>1092</v>
      </c>
      <c r="O64" s="43" t="s">
        <v>1345</v>
      </c>
      <c r="P64" s="45" t="s">
        <v>50</v>
      </c>
      <c r="Q64" s="44" t="s">
        <v>1092</v>
      </c>
      <c r="R64" s="44" t="s">
        <v>1371</v>
      </c>
      <c r="S64" s="44" t="s">
        <v>1380</v>
      </c>
      <c r="T64" s="46" t="s">
        <v>1378</v>
      </c>
      <c r="U64" s="37" t="s">
        <v>1379</v>
      </c>
      <c r="V64" s="38">
        <v>74613</v>
      </c>
      <c r="W64" s="38">
        <v>79471</v>
      </c>
      <c r="X64" s="33"/>
      <c r="Y64" s="160">
        <v>0</v>
      </c>
      <c r="Z64" s="160">
        <v>0</v>
      </c>
      <c r="AA64" s="33"/>
      <c r="AB64" s="38">
        <v>79471</v>
      </c>
      <c r="AC64" s="33"/>
      <c r="AD64" s="48">
        <v>79471</v>
      </c>
      <c r="AE64" s="49">
        <v>1</v>
      </c>
      <c r="AF64" s="48">
        <v>0</v>
      </c>
      <c r="AG64" s="158">
        <v>0</v>
      </c>
      <c r="AH64" s="47"/>
      <c r="AI64" s="48">
        <v>79471</v>
      </c>
      <c r="AJ64" s="48">
        <v>19535.89</v>
      </c>
      <c r="AK64" s="47"/>
      <c r="AL64" s="48">
        <v>19535.89</v>
      </c>
      <c r="AM64" s="49">
        <v>0.24582413710661749</v>
      </c>
      <c r="AN64" s="48">
        <v>59935.11</v>
      </c>
      <c r="AO64" s="34">
        <v>6616.1</v>
      </c>
      <c r="AP64" s="34">
        <v>6403.2</v>
      </c>
      <c r="AQ64" s="34">
        <v>6516.59</v>
      </c>
      <c r="AR64" s="34">
        <v>0</v>
      </c>
      <c r="AS64" s="34">
        <v>6217.57</v>
      </c>
      <c r="AT64" s="34">
        <v>6217.57</v>
      </c>
      <c r="AU64" s="34">
        <v>6217.57</v>
      </c>
      <c r="AV64" s="34">
        <v>6217.57</v>
      </c>
      <c r="AW64" s="34">
        <v>6217.57</v>
      </c>
      <c r="AX64" s="34">
        <v>6217.57</v>
      </c>
      <c r="AY64" s="34">
        <v>6217.57</v>
      </c>
      <c r="AZ64" s="34">
        <v>6217.57</v>
      </c>
      <c r="BA64" s="34">
        <v>10194.550000000003</v>
      </c>
      <c r="BB64" s="40">
        <f t="shared" si="1"/>
        <v>79471</v>
      </c>
      <c r="BC64" s="40">
        <f t="shared" si="2"/>
        <v>0</v>
      </c>
      <c r="BD64" s="104" t="str">
        <f>+IF(Tabla1[[#This Row],[NO CERT]]=0,"NO","SI")</f>
        <v>NO</v>
      </c>
    </row>
    <row r="65" spans="1:56" x14ac:dyDescent="0.25">
      <c r="A65" s="41" t="s">
        <v>437</v>
      </c>
      <c r="B65" s="42" t="s">
        <v>15</v>
      </c>
      <c r="C65" s="43" t="s">
        <v>1447</v>
      </c>
      <c r="D65" s="44" t="s">
        <v>438</v>
      </c>
      <c r="E65" s="43" t="s">
        <v>439</v>
      </c>
      <c r="F65" s="43" t="s">
        <v>440</v>
      </c>
      <c r="G65" s="43" t="s">
        <v>1488</v>
      </c>
      <c r="H65" s="44" t="s">
        <v>2815</v>
      </c>
      <c r="I65" s="44" t="s">
        <v>2815</v>
      </c>
      <c r="J65" s="44" t="s">
        <v>1441</v>
      </c>
      <c r="K65" s="44" t="s">
        <v>515</v>
      </c>
      <c r="L65" s="44" t="s">
        <v>1103</v>
      </c>
      <c r="M65" s="44" t="s">
        <v>1103</v>
      </c>
      <c r="N65" s="43" t="s">
        <v>1092</v>
      </c>
      <c r="O65" s="43" t="s">
        <v>1345</v>
      </c>
      <c r="P65" s="45" t="s">
        <v>50</v>
      </c>
      <c r="Q65" s="44" t="s">
        <v>1092</v>
      </c>
      <c r="R65" s="44" t="s">
        <v>1371</v>
      </c>
      <c r="S65" s="44" t="s">
        <v>1409</v>
      </c>
      <c r="T65" s="46" t="s">
        <v>1396</v>
      </c>
      <c r="U65" s="37" t="s">
        <v>1397</v>
      </c>
      <c r="V65" s="38">
        <v>0</v>
      </c>
      <c r="W65" s="38">
        <v>0</v>
      </c>
      <c r="X65" s="33"/>
      <c r="Y65" s="160">
        <v>0</v>
      </c>
      <c r="Z65" s="160">
        <v>0</v>
      </c>
      <c r="AA65" s="33"/>
      <c r="AB65" s="38">
        <v>0</v>
      </c>
      <c r="AC65" s="33"/>
      <c r="AD65" s="48">
        <v>0</v>
      </c>
      <c r="AE65" s="49">
        <v>0</v>
      </c>
      <c r="AF65" s="48">
        <v>0</v>
      </c>
      <c r="AG65" s="158">
        <v>0</v>
      </c>
      <c r="AH65" s="47"/>
      <c r="AI65" s="48">
        <v>0</v>
      </c>
      <c r="AJ65" s="48">
        <v>0</v>
      </c>
      <c r="AK65" s="47"/>
      <c r="AL65" s="48">
        <v>0</v>
      </c>
      <c r="AM65" s="49">
        <v>0</v>
      </c>
      <c r="AN65" s="48">
        <v>0</v>
      </c>
      <c r="AO65" s="34">
        <v>0</v>
      </c>
      <c r="AP65" s="34">
        <v>0</v>
      </c>
      <c r="AQ65" s="34">
        <v>0</v>
      </c>
      <c r="AR65" s="34">
        <v>0</v>
      </c>
      <c r="AS65" s="34">
        <v>0</v>
      </c>
      <c r="AT65" s="34">
        <v>0</v>
      </c>
      <c r="AU65" s="34">
        <v>0</v>
      </c>
      <c r="AV65" s="34">
        <v>0</v>
      </c>
      <c r="AW65" s="34">
        <v>0</v>
      </c>
      <c r="AX65" s="34">
        <v>0</v>
      </c>
      <c r="AY65" s="34">
        <v>0</v>
      </c>
      <c r="AZ65" s="34">
        <v>0</v>
      </c>
      <c r="BA65" s="34">
        <v>0</v>
      </c>
      <c r="BB65" s="40">
        <f t="shared" si="1"/>
        <v>0</v>
      </c>
      <c r="BC65" s="40">
        <f t="shared" si="2"/>
        <v>0</v>
      </c>
      <c r="BD65" s="104" t="str">
        <f>+IF(Tabla1[[#This Row],[NO CERT]]=0,"NO","SI")</f>
        <v>NO</v>
      </c>
    </row>
    <row r="66" spans="1:56" x14ac:dyDescent="0.25">
      <c r="A66" s="41" t="s">
        <v>437</v>
      </c>
      <c r="B66" s="42" t="s">
        <v>15</v>
      </c>
      <c r="C66" s="43" t="s">
        <v>1447</v>
      </c>
      <c r="D66" s="44" t="s">
        <v>438</v>
      </c>
      <c r="E66" s="43" t="s">
        <v>439</v>
      </c>
      <c r="F66" s="43" t="s">
        <v>440</v>
      </c>
      <c r="G66" s="43" t="s">
        <v>1488</v>
      </c>
      <c r="H66" s="44" t="s">
        <v>514</v>
      </c>
      <c r="I66" s="44" t="s">
        <v>514</v>
      </c>
      <c r="J66" s="44" t="s">
        <v>1441</v>
      </c>
      <c r="K66" s="44" t="s">
        <v>511</v>
      </c>
      <c r="L66" s="44" t="s">
        <v>1103</v>
      </c>
      <c r="M66" s="44" t="s">
        <v>1103</v>
      </c>
      <c r="N66" s="43" t="s">
        <v>1092</v>
      </c>
      <c r="O66" s="43" t="s">
        <v>1345</v>
      </c>
      <c r="P66" s="45" t="s">
        <v>50</v>
      </c>
      <c r="Q66" s="44" t="s">
        <v>1092</v>
      </c>
      <c r="R66" s="44" t="s">
        <v>1371</v>
      </c>
      <c r="S66" s="44" t="s">
        <v>1374</v>
      </c>
      <c r="T66" s="46" t="s">
        <v>1338</v>
      </c>
      <c r="U66" s="37" t="s">
        <v>1341</v>
      </c>
      <c r="V66" s="38">
        <v>6266</v>
      </c>
      <c r="W66" s="38">
        <v>6706</v>
      </c>
      <c r="X66" s="33"/>
      <c r="Y66" s="160">
        <v>0</v>
      </c>
      <c r="Z66" s="160">
        <v>0</v>
      </c>
      <c r="AA66" s="33"/>
      <c r="AB66" s="38">
        <v>6706</v>
      </c>
      <c r="AC66" s="33"/>
      <c r="AD66" s="48">
        <v>6706</v>
      </c>
      <c r="AE66" s="49">
        <v>1</v>
      </c>
      <c r="AF66" s="48">
        <v>0</v>
      </c>
      <c r="AG66" s="158">
        <v>0</v>
      </c>
      <c r="AH66" s="47"/>
      <c r="AI66" s="48">
        <v>6706</v>
      </c>
      <c r="AJ66" s="48">
        <v>1647.93</v>
      </c>
      <c r="AK66" s="47"/>
      <c r="AL66" s="48">
        <v>1647.93</v>
      </c>
      <c r="AM66" s="49">
        <v>0.24573963614673427</v>
      </c>
      <c r="AN66" s="48">
        <v>5058.07</v>
      </c>
      <c r="AO66" s="34">
        <v>558.74</v>
      </c>
      <c r="AP66" s="34">
        <v>539.89</v>
      </c>
      <c r="AQ66" s="34">
        <v>549.29999999999995</v>
      </c>
      <c r="AR66" s="34">
        <v>0</v>
      </c>
      <c r="AS66" s="34">
        <v>522.16000000000008</v>
      </c>
      <c r="AT66" s="34">
        <v>522.16000000000008</v>
      </c>
      <c r="AU66" s="34">
        <v>522.16000000000008</v>
      </c>
      <c r="AV66" s="34">
        <v>522.16000000000008</v>
      </c>
      <c r="AW66" s="34">
        <v>522.16000000000008</v>
      </c>
      <c r="AX66" s="34">
        <v>522.16000000000008</v>
      </c>
      <c r="AY66" s="34">
        <v>522.16000000000008</v>
      </c>
      <c r="AZ66" s="34">
        <v>522.16000000000008</v>
      </c>
      <c r="BA66" s="34">
        <v>880.79000000000087</v>
      </c>
      <c r="BB66" s="40">
        <f t="shared" si="1"/>
        <v>6706</v>
      </c>
      <c r="BC66" s="40">
        <f t="shared" si="2"/>
        <v>0</v>
      </c>
      <c r="BD66" s="104" t="str">
        <f>+IF(Tabla1[[#This Row],[NO CERT]]=0,"NO","SI")</f>
        <v>NO</v>
      </c>
    </row>
    <row r="67" spans="1:56" x14ac:dyDescent="0.25">
      <c r="A67" s="41" t="s">
        <v>437</v>
      </c>
      <c r="B67" s="42" t="s">
        <v>15</v>
      </c>
      <c r="C67" s="43" t="s">
        <v>1447</v>
      </c>
      <c r="D67" s="44" t="s">
        <v>438</v>
      </c>
      <c r="E67" s="43" t="s">
        <v>439</v>
      </c>
      <c r="F67" s="43" t="s">
        <v>440</v>
      </c>
      <c r="G67" s="43" t="s">
        <v>1488</v>
      </c>
      <c r="H67" s="44" t="s">
        <v>2815</v>
      </c>
      <c r="I67" s="44" t="s">
        <v>2815</v>
      </c>
      <c r="J67" s="44" t="s">
        <v>1440</v>
      </c>
      <c r="K67" s="44" t="s">
        <v>515</v>
      </c>
      <c r="L67" s="44" t="s">
        <v>1103</v>
      </c>
      <c r="M67" s="44" t="s">
        <v>1103</v>
      </c>
      <c r="N67" s="43" t="s">
        <v>1092</v>
      </c>
      <c r="O67" s="43" t="s">
        <v>1345</v>
      </c>
      <c r="P67" s="45" t="s">
        <v>50</v>
      </c>
      <c r="Q67" s="44" t="s">
        <v>1092</v>
      </c>
      <c r="R67" s="44" t="s">
        <v>1371</v>
      </c>
      <c r="S67" s="44" t="s">
        <v>1411</v>
      </c>
      <c r="T67" s="46" t="s">
        <v>1410</v>
      </c>
      <c r="U67" s="37" t="s">
        <v>1412</v>
      </c>
      <c r="V67" s="38">
        <v>0</v>
      </c>
      <c r="W67" s="38">
        <v>0</v>
      </c>
      <c r="X67" s="33"/>
      <c r="Y67" s="160">
        <v>0</v>
      </c>
      <c r="Z67" s="160">
        <v>0</v>
      </c>
      <c r="AA67" s="33"/>
      <c r="AB67" s="38">
        <v>0</v>
      </c>
      <c r="AC67" s="33"/>
      <c r="AD67" s="48">
        <v>0</v>
      </c>
      <c r="AE67" s="49">
        <v>0</v>
      </c>
      <c r="AF67" s="48">
        <v>0</v>
      </c>
      <c r="AG67" s="158">
        <v>0</v>
      </c>
      <c r="AH67" s="47"/>
      <c r="AI67" s="48">
        <v>0</v>
      </c>
      <c r="AJ67" s="48">
        <v>0</v>
      </c>
      <c r="AK67" s="47"/>
      <c r="AL67" s="48">
        <v>0</v>
      </c>
      <c r="AM67" s="49">
        <v>0</v>
      </c>
      <c r="AN67" s="48">
        <v>0</v>
      </c>
      <c r="AO67" s="34">
        <v>0</v>
      </c>
      <c r="AP67" s="34">
        <v>0</v>
      </c>
      <c r="AQ67" s="34">
        <v>0</v>
      </c>
      <c r="AR67" s="34">
        <v>0</v>
      </c>
      <c r="AS67" s="34">
        <v>0</v>
      </c>
      <c r="AT67" s="34">
        <v>0</v>
      </c>
      <c r="AU67" s="34">
        <v>0</v>
      </c>
      <c r="AV67" s="34">
        <v>0</v>
      </c>
      <c r="AW67" s="34">
        <v>0</v>
      </c>
      <c r="AX67" s="34">
        <v>0</v>
      </c>
      <c r="AY67" s="34">
        <v>0</v>
      </c>
      <c r="AZ67" s="34">
        <v>0</v>
      </c>
      <c r="BA67" s="34">
        <v>0</v>
      </c>
      <c r="BB67" s="40">
        <f t="shared" si="1"/>
        <v>0</v>
      </c>
      <c r="BC67" s="40">
        <f t="shared" si="2"/>
        <v>0</v>
      </c>
      <c r="BD67" s="104" t="str">
        <f>+IF(Tabla1[[#This Row],[NO CERT]]=0,"NO","SI")</f>
        <v>NO</v>
      </c>
    </row>
    <row r="68" spans="1:56" x14ac:dyDescent="0.25">
      <c r="A68" s="41" t="s">
        <v>437</v>
      </c>
      <c r="B68" s="42" t="s">
        <v>15</v>
      </c>
      <c r="C68" s="43" t="s">
        <v>1447</v>
      </c>
      <c r="D68" s="44" t="s">
        <v>438</v>
      </c>
      <c r="E68" s="43" t="s">
        <v>439</v>
      </c>
      <c r="F68" s="43" t="s">
        <v>440</v>
      </c>
      <c r="G68" s="43" t="s">
        <v>1488</v>
      </c>
      <c r="H68" s="44" t="s">
        <v>519</v>
      </c>
      <c r="I68" s="44" t="s">
        <v>71</v>
      </c>
      <c r="J68" s="44" t="s">
        <v>1440</v>
      </c>
      <c r="K68" s="44" t="s">
        <v>515</v>
      </c>
      <c r="L68" s="44" t="s">
        <v>1103</v>
      </c>
      <c r="M68" s="44" t="s">
        <v>1103</v>
      </c>
      <c r="N68" s="43" t="s">
        <v>1092</v>
      </c>
      <c r="O68" s="43" t="s">
        <v>1345</v>
      </c>
      <c r="P68" s="45" t="s">
        <v>50</v>
      </c>
      <c r="Q68" s="44" t="s">
        <v>1092</v>
      </c>
      <c r="R68" s="44" t="s">
        <v>552</v>
      </c>
      <c r="S68" s="44" t="s">
        <v>361</v>
      </c>
      <c r="T68" s="46" t="s">
        <v>22</v>
      </c>
      <c r="U68" s="37" t="s">
        <v>23</v>
      </c>
      <c r="V68" s="38">
        <v>6909</v>
      </c>
      <c r="W68" s="38">
        <v>6909</v>
      </c>
      <c r="X68" s="33"/>
      <c r="Y68" s="160">
        <v>0</v>
      </c>
      <c r="Z68" s="160">
        <v>0</v>
      </c>
      <c r="AA68" s="33"/>
      <c r="AB68" s="38">
        <v>6909</v>
      </c>
      <c r="AC68" s="33"/>
      <c r="AD68" s="48">
        <v>6435</v>
      </c>
      <c r="AE68" s="49">
        <v>0.93139383412939647</v>
      </c>
      <c r="AF68" s="48">
        <v>474</v>
      </c>
      <c r="AG68" s="158">
        <v>474</v>
      </c>
      <c r="AH68" s="47"/>
      <c r="AI68" s="48">
        <v>6435</v>
      </c>
      <c r="AJ68" s="48">
        <v>612.5</v>
      </c>
      <c r="AK68" s="47"/>
      <c r="AL68" s="48">
        <v>612.5</v>
      </c>
      <c r="AM68" s="49">
        <v>8.8652482269503549E-2</v>
      </c>
      <c r="AN68" s="48">
        <v>5822.5</v>
      </c>
      <c r="AO68" s="34">
        <v>0</v>
      </c>
      <c r="AP68" s="34">
        <v>0</v>
      </c>
      <c r="AQ68" s="34">
        <v>612.5</v>
      </c>
      <c r="AR68" s="34">
        <v>0</v>
      </c>
      <c r="AS68" s="34">
        <v>575.75</v>
      </c>
      <c r="AT68" s="34">
        <v>575.75</v>
      </c>
      <c r="AU68" s="34">
        <v>575.75</v>
      </c>
      <c r="AV68" s="34">
        <v>575.75</v>
      </c>
      <c r="AW68" s="34">
        <v>575.75</v>
      </c>
      <c r="AX68" s="34">
        <v>575.75</v>
      </c>
      <c r="AY68" s="34">
        <v>575.75</v>
      </c>
      <c r="AZ68" s="34">
        <v>575.75</v>
      </c>
      <c r="BA68" s="34">
        <v>1690.5</v>
      </c>
      <c r="BB68" s="40">
        <f t="shared" si="1"/>
        <v>6909</v>
      </c>
      <c r="BC68" s="40">
        <f t="shared" si="2"/>
        <v>0</v>
      </c>
      <c r="BD68" s="104" t="str">
        <f>+IF(Tabla1[[#This Row],[NO CERT]]=0,"NO","SI")</f>
        <v>SI</v>
      </c>
    </row>
    <row r="69" spans="1:56" x14ac:dyDescent="0.25">
      <c r="A69" s="41" t="s">
        <v>437</v>
      </c>
      <c r="B69" s="42" t="s">
        <v>15</v>
      </c>
      <c r="C69" s="43" t="s">
        <v>1447</v>
      </c>
      <c r="D69" s="44" t="s">
        <v>438</v>
      </c>
      <c r="E69" s="43" t="s">
        <v>439</v>
      </c>
      <c r="F69" s="43" t="s">
        <v>440</v>
      </c>
      <c r="G69" s="43" t="s">
        <v>1488</v>
      </c>
      <c r="H69" s="44" t="s">
        <v>71</v>
      </c>
      <c r="I69" s="44" t="s">
        <v>71</v>
      </c>
      <c r="J69" s="44" t="s">
        <v>1441</v>
      </c>
      <c r="K69" s="44" t="s">
        <v>515</v>
      </c>
      <c r="L69" s="44" t="s">
        <v>1103</v>
      </c>
      <c r="M69" s="44" t="s">
        <v>1103</v>
      </c>
      <c r="N69" s="43" t="s">
        <v>1092</v>
      </c>
      <c r="O69" s="43" t="s">
        <v>1345</v>
      </c>
      <c r="P69" s="45" t="s">
        <v>50</v>
      </c>
      <c r="Q69" s="44" t="s">
        <v>1092</v>
      </c>
      <c r="R69" s="44" t="s">
        <v>552</v>
      </c>
      <c r="S69" s="44" t="s">
        <v>364</v>
      </c>
      <c r="T69" s="46" t="s">
        <v>17</v>
      </c>
      <c r="U69" s="37" t="s">
        <v>18</v>
      </c>
      <c r="V69" s="38">
        <v>1200</v>
      </c>
      <c r="W69" s="38">
        <v>1200</v>
      </c>
      <c r="X69" s="33"/>
      <c r="Y69" s="160">
        <v>0</v>
      </c>
      <c r="Z69" s="160">
        <v>0</v>
      </c>
      <c r="AA69" s="33"/>
      <c r="AB69" s="38">
        <v>1200</v>
      </c>
      <c r="AC69" s="33"/>
      <c r="AD69" s="48">
        <v>1200</v>
      </c>
      <c r="AE69" s="49">
        <v>1</v>
      </c>
      <c r="AF69" s="48">
        <v>0</v>
      </c>
      <c r="AG69" s="158">
        <v>0</v>
      </c>
      <c r="AH69" s="47"/>
      <c r="AI69" s="48">
        <v>1200</v>
      </c>
      <c r="AJ69" s="48">
        <v>1150.5</v>
      </c>
      <c r="AK69" s="47"/>
      <c r="AL69" s="48">
        <v>1150.5</v>
      </c>
      <c r="AM69" s="49">
        <v>0.95874999999999999</v>
      </c>
      <c r="AN69" s="48">
        <v>49.5</v>
      </c>
      <c r="AO69" s="34">
        <v>500</v>
      </c>
      <c r="AP69" s="34">
        <v>650.5</v>
      </c>
      <c r="AQ69" s="34">
        <v>0</v>
      </c>
      <c r="AR69" s="34">
        <v>0</v>
      </c>
      <c r="AS69" s="34">
        <v>49.5</v>
      </c>
      <c r="AT69" s="34">
        <v>0</v>
      </c>
      <c r="AU69" s="34">
        <v>0</v>
      </c>
      <c r="AV69" s="34">
        <v>0</v>
      </c>
      <c r="AW69" s="34">
        <v>0</v>
      </c>
      <c r="AX69" s="34">
        <v>0</v>
      </c>
      <c r="AY69" s="34">
        <v>0</v>
      </c>
      <c r="AZ69" s="34">
        <v>0</v>
      </c>
      <c r="BA69" s="34">
        <v>0</v>
      </c>
      <c r="BB69" s="40">
        <f t="shared" si="1"/>
        <v>1200</v>
      </c>
      <c r="BC69" s="40">
        <f t="shared" si="2"/>
        <v>0</v>
      </c>
      <c r="BD69" s="104" t="str">
        <f>+IF(Tabla1[[#This Row],[NO CERT]]=0,"NO","SI")</f>
        <v>NO</v>
      </c>
    </row>
    <row r="70" spans="1:56" x14ac:dyDescent="0.25">
      <c r="A70" s="41" t="s">
        <v>437</v>
      </c>
      <c r="B70" s="42" t="s">
        <v>15</v>
      </c>
      <c r="C70" s="43" t="s">
        <v>1447</v>
      </c>
      <c r="D70" s="44" t="s">
        <v>438</v>
      </c>
      <c r="E70" s="43" t="s">
        <v>439</v>
      </c>
      <c r="F70" s="43" t="s">
        <v>440</v>
      </c>
      <c r="G70" s="43" t="s">
        <v>1488</v>
      </c>
      <c r="H70" s="44" t="s">
        <v>71</v>
      </c>
      <c r="I70" s="44" t="s">
        <v>71</v>
      </c>
      <c r="J70" s="44" t="s">
        <v>1440</v>
      </c>
      <c r="K70" s="44" t="s">
        <v>511</v>
      </c>
      <c r="L70" s="44" t="s">
        <v>1103</v>
      </c>
      <c r="M70" s="44" t="s">
        <v>1103</v>
      </c>
      <c r="N70" s="43" t="s">
        <v>1092</v>
      </c>
      <c r="O70" s="43" t="s">
        <v>1345</v>
      </c>
      <c r="P70" s="45" t="s">
        <v>50</v>
      </c>
      <c r="Q70" s="44" t="s">
        <v>1092</v>
      </c>
      <c r="R70" s="44" t="s">
        <v>552</v>
      </c>
      <c r="S70" s="44" t="s">
        <v>365</v>
      </c>
      <c r="T70" s="46" t="s">
        <v>20</v>
      </c>
      <c r="U70" s="37" t="s">
        <v>21</v>
      </c>
      <c r="V70" s="38">
        <v>800</v>
      </c>
      <c r="W70" s="38">
        <v>800</v>
      </c>
      <c r="X70" s="33"/>
      <c r="Y70" s="160">
        <v>0</v>
      </c>
      <c r="Z70" s="160">
        <v>0</v>
      </c>
      <c r="AA70" s="33"/>
      <c r="AB70" s="38">
        <v>800</v>
      </c>
      <c r="AC70" s="33"/>
      <c r="AD70" s="48">
        <v>0</v>
      </c>
      <c r="AE70" s="49">
        <v>0</v>
      </c>
      <c r="AF70" s="48">
        <v>800</v>
      </c>
      <c r="AG70" s="158">
        <v>800</v>
      </c>
      <c r="AH70" s="47"/>
      <c r="AI70" s="48">
        <v>0</v>
      </c>
      <c r="AJ70" s="48">
        <v>0</v>
      </c>
      <c r="AK70" s="47"/>
      <c r="AL70" s="48">
        <v>0</v>
      </c>
      <c r="AM70" s="49">
        <v>0</v>
      </c>
      <c r="AN70" s="48">
        <v>0</v>
      </c>
      <c r="AO70" s="34">
        <v>0</v>
      </c>
      <c r="AP70" s="34">
        <v>0</v>
      </c>
      <c r="AQ70" s="34">
        <v>0</v>
      </c>
      <c r="AR70" s="34">
        <v>0</v>
      </c>
      <c r="AS70" s="34">
        <v>0</v>
      </c>
      <c r="AT70" s="34">
        <v>800</v>
      </c>
      <c r="AU70" s="34">
        <v>0</v>
      </c>
      <c r="AV70" s="34">
        <v>0</v>
      </c>
      <c r="AW70" s="34">
        <v>0</v>
      </c>
      <c r="AX70" s="34">
        <v>0</v>
      </c>
      <c r="AY70" s="34">
        <v>0</v>
      </c>
      <c r="AZ70" s="34">
        <v>0</v>
      </c>
      <c r="BA70" s="34">
        <v>0</v>
      </c>
      <c r="BB70" s="40">
        <f t="shared" ref="BB70:BB133" si="3">+SUM(AO70:BA70)</f>
        <v>800</v>
      </c>
      <c r="BC70" s="40">
        <f t="shared" ref="BC70:BC133" si="4">+W70-BB70</f>
        <v>0</v>
      </c>
      <c r="BD70" s="104" t="str">
        <f>+IF(Tabla1[[#This Row],[NO CERT]]=0,"NO","SI")</f>
        <v>SI</v>
      </c>
    </row>
    <row r="71" spans="1:56" x14ac:dyDescent="0.25">
      <c r="A71" s="41" t="s">
        <v>437</v>
      </c>
      <c r="B71" s="42" t="s">
        <v>15</v>
      </c>
      <c r="C71" s="43" t="s">
        <v>1447</v>
      </c>
      <c r="D71" s="44" t="s">
        <v>438</v>
      </c>
      <c r="E71" s="43" t="s">
        <v>439</v>
      </c>
      <c r="F71" s="43" t="s">
        <v>440</v>
      </c>
      <c r="G71" s="43" t="s">
        <v>1488</v>
      </c>
      <c r="H71" s="44" t="s">
        <v>2829</v>
      </c>
      <c r="I71" s="44" t="s">
        <v>71</v>
      </c>
      <c r="J71" s="44" t="s">
        <v>1441</v>
      </c>
      <c r="K71" s="44" t="s">
        <v>511</v>
      </c>
      <c r="L71" s="44" t="s">
        <v>1103</v>
      </c>
      <c r="M71" s="44" t="s">
        <v>1103</v>
      </c>
      <c r="N71" s="43" t="s">
        <v>1092</v>
      </c>
      <c r="O71" s="43" t="s">
        <v>1345</v>
      </c>
      <c r="P71" s="45" t="s">
        <v>50</v>
      </c>
      <c r="Q71" s="44" t="s">
        <v>1092</v>
      </c>
      <c r="R71" s="44" t="s">
        <v>552</v>
      </c>
      <c r="S71" s="44" t="s">
        <v>466</v>
      </c>
      <c r="T71" s="46" t="s">
        <v>465</v>
      </c>
      <c r="U71" s="37" t="s">
        <v>467</v>
      </c>
      <c r="V71" s="38">
        <v>3500</v>
      </c>
      <c r="W71" s="38">
        <v>3500</v>
      </c>
      <c r="X71" s="33"/>
      <c r="Y71" s="160">
        <v>0</v>
      </c>
      <c r="Z71" s="160">
        <v>0</v>
      </c>
      <c r="AA71" s="33"/>
      <c r="AB71" s="38">
        <v>3500</v>
      </c>
      <c r="AC71" s="33"/>
      <c r="AD71" s="48">
        <v>0</v>
      </c>
      <c r="AE71" s="49">
        <v>0</v>
      </c>
      <c r="AF71" s="48">
        <v>3500</v>
      </c>
      <c r="AG71" s="158">
        <v>3500</v>
      </c>
      <c r="AH71" s="47"/>
      <c r="AI71" s="48">
        <v>0</v>
      </c>
      <c r="AJ71" s="48">
        <v>0</v>
      </c>
      <c r="AK71" s="47"/>
      <c r="AL71" s="48">
        <v>0</v>
      </c>
      <c r="AM71" s="49">
        <v>0</v>
      </c>
      <c r="AN71" s="48">
        <v>0</v>
      </c>
      <c r="AO71" s="34">
        <v>0</v>
      </c>
      <c r="AP71" s="34">
        <v>0</v>
      </c>
      <c r="AQ71" s="34">
        <v>0</v>
      </c>
      <c r="AR71" s="34">
        <v>0</v>
      </c>
      <c r="AS71" s="34">
        <v>0</v>
      </c>
      <c r="AT71" s="34">
        <v>3500</v>
      </c>
      <c r="AU71" s="34">
        <v>0</v>
      </c>
      <c r="AV71" s="34">
        <v>0</v>
      </c>
      <c r="AW71" s="34">
        <v>0</v>
      </c>
      <c r="AX71" s="34">
        <v>0</v>
      </c>
      <c r="AY71" s="34">
        <v>0</v>
      </c>
      <c r="AZ71" s="34">
        <v>0</v>
      </c>
      <c r="BA71" s="34">
        <v>0</v>
      </c>
      <c r="BB71" s="40">
        <f t="shared" si="3"/>
        <v>3500</v>
      </c>
      <c r="BC71" s="40">
        <f t="shared" si="4"/>
        <v>0</v>
      </c>
      <c r="BD71" s="104" t="str">
        <f>+IF(Tabla1[[#This Row],[NO CERT]]=0,"NO","SI")</f>
        <v>SI</v>
      </c>
    </row>
    <row r="72" spans="1:56" x14ac:dyDescent="0.25">
      <c r="A72" s="41" t="s">
        <v>437</v>
      </c>
      <c r="B72" s="42" t="s">
        <v>15</v>
      </c>
      <c r="C72" s="43" t="s">
        <v>1447</v>
      </c>
      <c r="D72" s="44" t="s">
        <v>438</v>
      </c>
      <c r="E72" s="43" t="s">
        <v>439</v>
      </c>
      <c r="F72" s="43" t="s">
        <v>440</v>
      </c>
      <c r="G72" s="43" t="s">
        <v>1488</v>
      </c>
      <c r="H72" s="44" t="s">
        <v>1407</v>
      </c>
      <c r="I72" s="44" t="s">
        <v>484</v>
      </c>
      <c r="J72" s="44" t="s">
        <v>1441</v>
      </c>
      <c r="K72" s="44" t="s">
        <v>515</v>
      </c>
      <c r="L72" s="44" t="s">
        <v>1103</v>
      </c>
      <c r="M72" s="44" t="s">
        <v>1103</v>
      </c>
      <c r="N72" s="43" t="s">
        <v>1092</v>
      </c>
      <c r="O72" s="43" t="s">
        <v>1345</v>
      </c>
      <c r="P72" s="45" t="s">
        <v>50</v>
      </c>
      <c r="Q72" s="44" t="s">
        <v>1092</v>
      </c>
      <c r="R72" s="44" t="s">
        <v>552</v>
      </c>
      <c r="S72" s="44" t="s">
        <v>357</v>
      </c>
      <c r="T72" s="46" t="s">
        <v>24</v>
      </c>
      <c r="U72" s="37" t="s">
        <v>25</v>
      </c>
      <c r="V72" s="38">
        <v>3600</v>
      </c>
      <c r="W72" s="38">
        <v>3600</v>
      </c>
      <c r="X72" s="33"/>
      <c r="Y72" s="160">
        <v>0</v>
      </c>
      <c r="Z72" s="160">
        <v>0</v>
      </c>
      <c r="AA72" s="33"/>
      <c r="AB72" s="38">
        <v>3600</v>
      </c>
      <c r="AC72" s="33"/>
      <c r="AD72" s="48">
        <v>3600</v>
      </c>
      <c r="AE72" s="49">
        <v>1</v>
      </c>
      <c r="AF72" s="48">
        <v>0</v>
      </c>
      <c r="AG72" s="158">
        <v>0</v>
      </c>
      <c r="AH72" s="47"/>
      <c r="AI72" s="48">
        <v>3600</v>
      </c>
      <c r="AJ72" s="48">
        <v>0</v>
      </c>
      <c r="AK72" s="47"/>
      <c r="AL72" s="48">
        <v>0</v>
      </c>
      <c r="AM72" s="49">
        <v>0</v>
      </c>
      <c r="AN72" s="48">
        <v>3600</v>
      </c>
      <c r="AO72" s="34">
        <v>0</v>
      </c>
      <c r="AP72" s="34">
        <v>0</v>
      </c>
      <c r="AQ72" s="34">
        <v>0</v>
      </c>
      <c r="AR72" s="34">
        <v>0</v>
      </c>
      <c r="AS72" s="34">
        <v>600</v>
      </c>
      <c r="AT72" s="34">
        <v>600</v>
      </c>
      <c r="AU72" s="34">
        <v>600</v>
      </c>
      <c r="AV72" s="34">
        <v>600</v>
      </c>
      <c r="AW72" s="34">
        <v>600</v>
      </c>
      <c r="AX72" s="34">
        <v>600</v>
      </c>
      <c r="AY72" s="34">
        <v>0</v>
      </c>
      <c r="AZ72" s="34">
        <v>0</v>
      </c>
      <c r="BA72" s="34">
        <v>0</v>
      </c>
      <c r="BB72" s="40">
        <f t="shared" si="3"/>
        <v>3600</v>
      </c>
      <c r="BC72" s="40">
        <f t="shared" si="4"/>
        <v>0</v>
      </c>
      <c r="BD72" s="104" t="str">
        <f>+IF(Tabla1[[#This Row],[NO CERT]]=0,"NO","SI")</f>
        <v>NO</v>
      </c>
    </row>
    <row r="73" spans="1:56" x14ac:dyDescent="0.25">
      <c r="A73" s="41" t="s">
        <v>437</v>
      </c>
      <c r="B73" s="42" t="s">
        <v>15</v>
      </c>
      <c r="C73" s="43" t="s">
        <v>1447</v>
      </c>
      <c r="D73" s="44" t="s">
        <v>438</v>
      </c>
      <c r="E73" s="43" t="s">
        <v>439</v>
      </c>
      <c r="F73" s="43" t="s">
        <v>440</v>
      </c>
      <c r="G73" s="43" t="s">
        <v>1488</v>
      </c>
      <c r="H73" s="44" t="s">
        <v>1407</v>
      </c>
      <c r="I73" s="44" t="s">
        <v>484</v>
      </c>
      <c r="J73" s="44" t="s">
        <v>1441</v>
      </c>
      <c r="K73" s="44" t="s">
        <v>515</v>
      </c>
      <c r="L73" s="44" t="s">
        <v>1103</v>
      </c>
      <c r="M73" s="44" t="s">
        <v>1103</v>
      </c>
      <c r="N73" s="43" t="s">
        <v>1092</v>
      </c>
      <c r="O73" s="43" t="s">
        <v>1345</v>
      </c>
      <c r="P73" s="45" t="s">
        <v>50</v>
      </c>
      <c r="Q73" s="44" t="s">
        <v>1092</v>
      </c>
      <c r="R73" s="44" t="s">
        <v>552</v>
      </c>
      <c r="S73" s="44" t="s">
        <v>358</v>
      </c>
      <c r="T73" s="46" t="s">
        <v>26</v>
      </c>
      <c r="U73" s="37" t="s">
        <v>27</v>
      </c>
      <c r="V73" s="38">
        <v>3600</v>
      </c>
      <c r="W73" s="38">
        <v>3600</v>
      </c>
      <c r="X73" s="33"/>
      <c r="Y73" s="160">
        <v>0</v>
      </c>
      <c r="Z73" s="160">
        <v>0</v>
      </c>
      <c r="AA73" s="33"/>
      <c r="AB73" s="38">
        <v>3600</v>
      </c>
      <c r="AC73" s="33"/>
      <c r="AD73" s="48">
        <v>3600</v>
      </c>
      <c r="AE73" s="49">
        <v>1</v>
      </c>
      <c r="AF73" s="48">
        <v>0</v>
      </c>
      <c r="AG73" s="158">
        <v>0</v>
      </c>
      <c r="AH73" s="47"/>
      <c r="AI73" s="48">
        <v>3600</v>
      </c>
      <c r="AJ73" s="48">
        <v>0</v>
      </c>
      <c r="AK73" s="47"/>
      <c r="AL73" s="48">
        <v>0</v>
      </c>
      <c r="AM73" s="49">
        <v>0</v>
      </c>
      <c r="AN73" s="48">
        <v>3600</v>
      </c>
      <c r="AO73" s="34">
        <v>0</v>
      </c>
      <c r="AP73" s="34">
        <v>0</v>
      </c>
      <c r="AQ73" s="34">
        <v>0</v>
      </c>
      <c r="AR73" s="34">
        <v>0</v>
      </c>
      <c r="AS73" s="34">
        <v>600</v>
      </c>
      <c r="AT73" s="34">
        <v>600</v>
      </c>
      <c r="AU73" s="34">
        <v>600</v>
      </c>
      <c r="AV73" s="34">
        <v>600</v>
      </c>
      <c r="AW73" s="34">
        <v>600</v>
      </c>
      <c r="AX73" s="34">
        <v>600</v>
      </c>
      <c r="AY73" s="34">
        <v>0</v>
      </c>
      <c r="AZ73" s="34">
        <v>0</v>
      </c>
      <c r="BA73" s="34">
        <v>0</v>
      </c>
      <c r="BB73" s="40">
        <f t="shared" si="3"/>
        <v>3600</v>
      </c>
      <c r="BC73" s="40">
        <f t="shared" si="4"/>
        <v>0</v>
      </c>
      <c r="BD73" s="104" t="str">
        <f>+IF(Tabla1[[#This Row],[NO CERT]]=0,"NO","SI")</f>
        <v>NO</v>
      </c>
    </row>
    <row r="74" spans="1:56" x14ac:dyDescent="0.25">
      <c r="A74" s="41" t="s">
        <v>437</v>
      </c>
      <c r="B74" s="42" t="s">
        <v>15</v>
      </c>
      <c r="C74" s="43" t="s">
        <v>1447</v>
      </c>
      <c r="D74" s="44" t="s">
        <v>438</v>
      </c>
      <c r="E74" s="43" t="s">
        <v>439</v>
      </c>
      <c r="F74" s="43" t="s">
        <v>440</v>
      </c>
      <c r="G74" s="43" t="s">
        <v>1488</v>
      </c>
      <c r="H74" s="44" t="s">
        <v>484</v>
      </c>
      <c r="I74" s="44" t="s">
        <v>484</v>
      </c>
      <c r="J74" s="44" t="s">
        <v>1441</v>
      </c>
      <c r="K74" s="44" t="s">
        <v>515</v>
      </c>
      <c r="L74" s="44" t="s">
        <v>1103</v>
      </c>
      <c r="M74" s="44" t="s">
        <v>1103</v>
      </c>
      <c r="N74" s="43" t="s">
        <v>1092</v>
      </c>
      <c r="O74" s="43" t="s">
        <v>1345</v>
      </c>
      <c r="P74" s="45" t="s">
        <v>50</v>
      </c>
      <c r="Q74" s="44" t="s">
        <v>1092</v>
      </c>
      <c r="R74" s="44" t="s">
        <v>552</v>
      </c>
      <c r="S74" s="44" t="s">
        <v>369</v>
      </c>
      <c r="T74" s="46" t="s">
        <v>28</v>
      </c>
      <c r="U74" s="37" t="s">
        <v>29</v>
      </c>
      <c r="V74" s="38">
        <v>0</v>
      </c>
      <c r="W74" s="38">
        <v>1000</v>
      </c>
      <c r="X74" s="33"/>
      <c r="Y74" s="160">
        <v>0</v>
      </c>
      <c r="Z74" s="160">
        <v>0</v>
      </c>
      <c r="AA74" s="33"/>
      <c r="AB74" s="38">
        <v>1000</v>
      </c>
      <c r="AC74" s="33"/>
      <c r="AD74" s="48">
        <v>1000</v>
      </c>
      <c r="AE74" s="49">
        <v>1</v>
      </c>
      <c r="AF74" s="48">
        <v>0</v>
      </c>
      <c r="AG74" s="158">
        <v>0</v>
      </c>
      <c r="AH74" s="47"/>
      <c r="AI74" s="48">
        <v>1000</v>
      </c>
      <c r="AJ74" s="48">
        <v>10</v>
      </c>
      <c r="AK74" s="47"/>
      <c r="AL74" s="48">
        <v>10</v>
      </c>
      <c r="AM74" s="49">
        <v>0.01</v>
      </c>
      <c r="AN74" s="48">
        <v>990</v>
      </c>
      <c r="AO74" s="34">
        <v>0</v>
      </c>
      <c r="AP74" s="34">
        <v>10</v>
      </c>
      <c r="AQ74" s="34">
        <v>0</v>
      </c>
      <c r="AR74" s="34">
        <v>0</v>
      </c>
      <c r="AS74" s="34">
        <v>100</v>
      </c>
      <c r="AT74" s="34">
        <v>100</v>
      </c>
      <c r="AU74" s="34">
        <v>100</v>
      </c>
      <c r="AV74" s="34">
        <v>100</v>
      </c>
      <c r="AW74" s="34">
        <v>100</v>
      </c>
      <c r="AX74" s="34">
        <v>100</v>
      </c>
      <c r="AY74" s="34">
        <v>100</v>
      </c>
      <c r="AZ74" s="34">
        <v>100</v>
      </c>
      <c r="BA74" s="34">
        <v>190</v>
      </c>
      <c r="BB74" s="40">
        <f t="shared" si="3"/>
        <v>1000</v>
      </c>
      <c r="BC74" s="40">
        <f t="shared" si="4"/>
        <v>0</v>
      </c>
      <c r="BD74" s="104" t="str">
        <f>+IF(Tabla1[[#This Row],[NO CERT]]=0,"NO","SI")</f>
        <v>NO</v>
      </c>
    </row>
    <row r="75" spans="1:56" x14ac:dyDescent="0.25">
      <c r="A75" s="41" t="s">
        <v>437</v>
      </c>
      <c r="B75" s="42" t="s">
        <v>15</v>
      </c>
      <c r="C75" s="43" t="s">
        <v>1447</v>
      </c>
      <c r="D75" s="44" t="s">
        <v>438</v>
      </c>
      <c r="E75" s="43" t="s">
        <v>439</v>
      </c>
      <c r="F75" s="43" t="s">
        <v>440</v>
      </c>
      <c r="G75" s="43" t="s">
        <v>1488</v>
      </c>
      <c r="H75" s="44" t="s">
        <v>2816</v>
      </c>
      <c r="I75" s="44" t="s">
        <v>484</v>
      </c>
      <c r="J75" s="44" t="s">
        <v>1440</v>
      </c>
      <c r="K75" s="44" t="s">
        <v>511</v>
      </c>
      <c r="L75" s="44" t="s">
        <v>1103</v>
      </c>
      <c r="M75" s="44" t="s">
        <v>1103</v>
      </c>
      <c r="N75" s="43" t="s">
        <v>1092</v>
      </c>
      <c r="O75" s="43" t="s">
        <v>1345</v>
      </c>
      <c r="P75" s="45" t="s">
        <v>50</v>
      </c>
      <c r="Q75" s="44" t="s">
        <v>1092</v>
      </c>
      <c r="R75" s="44" t="s">
        <v>552</v>
      </c>
      <c r="S75" s="44" t="s">
        <v>371</v>
      </c>
      <c r="T75" s="46" t="s">
        <v>48</v>
      </c>
      <c r="U75" s="37" t="s">
        <v>49</v>
      </c>
      <c r="V75" s="38">
        <v>0</v>
      </c>
      <c r="W75" s="38">
        <v>800</v>
      </c>
      <c r="X75" s="33"/>
      <c r="Y75" s="160">
        <v>0</v>
      </c>
      <c r="Z75" s="160">
        <v>0</v>
      </c>
      <c r="AA75" s="33"/>
      <c r="AB75" s="38">
        <v>800</v>
      </c>
      <c r="AC75" s="33"/>
      <c r="AD75" s="48">
        <v>800</v>
      </c>
      <c r="AE75" s="49">
        <v>1</v>
      </c>
      <c r="AF75" s="48">
        <v>0</v>
      </c>
      <c r="AG75" s="158">
        <v>0</v>
      </c>
      <c r="AH75" s="47"/>
      <c r="AI75" s="48">
        <v>800</v>
      </c>
      <c r="AJ75" s="48">
        <v>800</v>
      </c>
      <c r="AK75" s="47"/>
      <c r="AL75" s="48">
        <v>104.2</v>
      </c>
      <c r="AM75" s="49">
        <v>0.13025</v>
      </c>
      <c r="AN75" s="48">
        <v>695.8</v>
      </c>
      <c r="AO75" s="34">
        <v>0</v>
      </c>
      <c r="AP75" s="34">
        <v>0</v>
      </c>
      <c r="AQ75" s="34">
        <v>104.2</v>
      </c>
      <c r="AR75" s="34">
        <v>0</v>
      </c>
      <c r="AS75" s="34">
        <v>80</v>
      </c>
      <c r="AT75" s="34">
        <v>80</v>
      </c>
      <c r="AU75" s="34">
        <v>80</v>
      </c>
      <c r="AV75" s="34">
        <v>80</v>
      </c>
      <c r="AW75" s="34">
        <v>80</v>
      </c>
      <c r="AX75" s="34">
        <v>80</v>
      </c>
      <c r="AY75" s="34">
        <v>80</v>
      </c>
      <c r="AZ75" s="34">
        <v>80</v>
      </c>
      <c r="BA75" s="34">
        <v>55.799999999999955</v>
      </c>
      <c r="BB75" s="40">
        <f t="shared" si="3"/>
        <v>800</v>
      </c>
      <c r="BC75" s="40">
        <f t="shared" si="4"/>
        <v>0</v>
      </c>
      <c r="BD75" s="104" t="str">
        <f>+IF(Tabla1[[#This Row],[NO CERT]]=0,"NO","SI")</f>
        <v>NO</v>
      </c>
    </row>
    <row r="76" spans="1:56" x14ac:dyDescent="0.25">
      <c r="A76" s="41" t="s">
        <v>437</v>
      </c>
      <c r="B76" s="42" t="s">
        <v>15</v>
      </c>
      <c r="C76" s="43" t="s">
        <v>1447</v>
      </c>
      <c r="D76" s="44" t="s">
        <v>438</v>
      </c>
      <c r="E76" s="43" t="s">
        <v>439</v>
      </c>
      <c r="F76" s="43" t="s">
        <v>440</v>
      </c>
      <c r="G76" s="43" t="s">
        <v>1488</v>
      </c>
      <c r="H76" s="44" t="s">
        <v>2816</v>
      </c>
      <c r="I76" s="44" t="s">
        <v>484</v>
      </c>
      <c r="J76" s="44" t="s">
        <v>1441</v>
      </c>
      <c r="K76" s="44" t="s">
        <v>511</v>
      </c>
      <c r="L76" s="44" t="s">
        <v>1103</v>
      </c>
      <c r="M76" s="44" t="s">
        <v>1103</v>
      </c>
      <c r="N76" s="43" t="s">
        <v>1092</v>
      </c>
      <c r="O76" s="43" t="s">
        <v>1345</v>
      </c>
      <c r="P76" s="45" t="s">
        <v>50</v>
      </c>
      <c r="Q76" s="44" t="s">
        <v>1092</v>
      </c>
      <c r="R76" s="44" t="s">
        <v>552</v>
      </c>
      <c r="S76" s="44" t="s">
        <v>374</v>
      </c>
      <c r="T76" s="46" t="s">
        <v>32</v>
      </c>
      <c r="U76" s="37" t="s">
        <v>33</v>
      </c>
      <c r="V76" s="38">
        <v>0</v>
      </c>
      <c r="W76" s="38">
        <v>3630</v>
      </c>
      <c r="X76" s="33"/>
      <c r="Y76" s="160">
        <v>0</v>
      </c>
      <c r="Z76" s="160">
        <v>0</v>
      </c>
      <c r="AA76" s="33"/>
      <c r="AB76" s="38">
        <v>3630</v>
      </c>
      <c r="AC76" s="33"/>
      <c r="AD76" s="48">
        <v>3300</v>
      </c>
      <c r="AE76" s="49">
        <v>0.90909090909090906</v>
      </c>
      <c r="AF76" s="48">
        <v>330</v>
      </c>
      <c r="AG76" s="158">
        <v>330</v>
      </c>
      <c r="AH76" s="47"/>
      <c r="AI76" s="48">
        <v>3300</v>
      </c>
      <c r="AJ76" s="48">
        <v>3300</v>
      </c>
      <c r="AK76" s="47"/>
      <c r="AL76" s="48">
        <v>900</v>
      </c>
      <c r="AM76" s="49">
        <v>0.24793388429752067</v>
      </c>
      <c r="AN76" s="48">
        <v>2400</v>
      </c>
      <c r="AO76" s="34">
        <v>300</v>
      </c>
      <c r="AP76" s="34">
        <v>0</v>
      </c>
      <c r="AQ76" s="34">
        <v>600</v>
      </c>
      <c r="AR76" s="34">
        <v>0</v>
      </c>
      <c r="AS76" s="34">
        <v>320</v>
      </c>
      <c r="AT76" s="34">
        <v>320</v>
      </c>
      <c r="AU76" s="34">
        <v>320</v>
      </c>
      <c r="AV76" s="34">
        <v>320</v>
      </c>
      <c r="AW76" s="34">
        <v>320</v>
      </c>
      <c r="AX76" s="34">
        <v>320</v>
      </c>
      <c r="AY76" s="34">
        <v>320</v>
      </c>
      <c r="AZ76" s="34">
        <v>320</v>
      </c>
      <c r="BA76" s="34">
        <v>170</v>
      </c>
      <c r="BB76" s="40">
        <f t="shared" si="3"/>
        <v>3630</v>
      </c>
      <c r="BC76" s="40">
        <f t="shared" si="4"/>
        <v>0</v>
      </c>
      <c r="BD76" s="104" t="str">
        <f>+IF(Tabla1[[#This Row],[NO CERT]]=0,"NO","SI")</f>
        <v>SI</v>
      </c>
    </row>
    <row r="77" spans="1:56" x14ac:dyDescent="0.25">
      <c r="A77" s="41" t="s">
        <v>437</v>
      </c>
      <c r="B77" s="42" t="s">
        <v>15</v>
      </c>
      <c r="C77" s="43" t="s">
        <v>1447</v>
      </c>
      <c r="D77" s="44" t="s">
        <v>438</v>
      </c>
      <c r="E77" s="43" t="s">
        <v>439</v>
      </c>
      <c r="F77" s="43" t="s">
        <v>440</v>
      </c>
      <c r="G77" s="43" t="s">
        <v>1488</v>
      </c>
      <c r="H77" s="44" t="s">
        <v>2818</v>
      </c>
      <c r="I77" s="44" t="s">
        <v>484</v>
      </c>
      <c r="J77" s="44" t="s">
        <v>1441</v>
      </c>
      <c r="K77" s="44" t="s">
        <v>515</v>
      </c>
      <c r="L77" s="44" t="s">
        <v>1103</v>
      </c>
      <c r="M77" s="44" t="s">
        <v>1103</v>
      </c>
      <c r="N77" s="43" t="s">
        <v>1092</v>
      </c>
      <c r="O77" s="43" t="s">
        <v>1345</v>
      </c>
      <c r="P77" s="45" t="s">
        <v>50</v>
      </c>
      <c r="Q77" s="44" t="s">
        <v>1092</v>
      </c>
      <c r="R77" s="44" t="s">
        <v>552</v>
      </c>
      <c r="S77" s="44" t="s">
        <v>375</v>
      </c>
      <c r="T77" s="46" t="s">
        <v>74</v>
      </c>
      <c r="U77" s="37" t="s">
        <v>75</v>
      </c>
      <c r="V77" s="38">
        <v>1200</v>
      </c>
      <c r="W77" s="38">
        <v>1200</v>
      </c>
      <c r="X77" s="33"/>
      <c r="Y77" s="160">
        <v>0</v>
      </c>
      <c r="Z77" s="160">
        <v>0</v>
      </c>
      <c r="AA77" s="33"/>
      <c r="AB77" s="38">
        <v>1200</v>
      </c>
      <c r="AC77" s="33"/>
      <c r="AD77" s="48">
        <v>1200</v>
      </c>
      <c r="AE77" s="49">
        <v>1</v>
      </c>
      <c r="AF77" s="48">
        <v>0</v>
      </c>
      <c r="AG77" s="158">
        <v>0</v>
      </c>
      <c r="AH77" s="47"/>
      <c r="AI77" s="48">
        <v>1200</v>
      </c>
      <c r="AJ77" s="48">
        <v>0</v>
      </c>
      <c r="AK77" s="47"/>
      <c r="AL77" s="48">
        <v>0</v>
      </c>
      <c r="AM77" s="49">
        <v>0</v>
      </c>
      <c r="AN77" s="48">
        <v>1200</v>
      </c>
      <c r="AO77" s="34">
        <v>0</v>
      </c>
      <c r="AP77" s="34">
        <v>0</v>
      </c>
      <c r="AQ77" s="34">
        <v>0</v>
      </c>
      <c r="AR77" s="34">
        <v>0</v>
      </c>
      <c r="AS77" s="34">
        <v>120</v>
      </c>
      <c r="AT77" s="34">
        <v>120</v>
      </c>
      <c r="AU77" s="34">
        <v>120</v>
      </c>
      <c r="AV77" s="34">
        <v>120</v>
      </c>
      <c r="AW77" s="34">
        <v>120</v>
      </c>
      <c r="AX77" s="34">
        <v>120</v>
      </c>
      <c r="AY77" s="34">
        <v>120</v>
      </c>
      <c r="AZ77" s="34">
        <v>120</v>
      </c>
      <c r="BA77" s="34">
        <v>240</v>
      </c>
      <c r="BB77" s="40">
        <f t="shared" si="3"/>
        <v>1200</v>
      </c>
      <c r="BC77" s="40">
        <f t="shared" si="4"/>
        <v>0</v>
      </c>
      <c r="BD77" s="104" t="str">
        <f>+IF(Tabla1[[#This Row],[NO CERT]]=0,"NO","SI")</f>
        <v>NO</v>
      </c>
    </row>
    <row r="78" spans="1:56" x14ac:dyDescent="0.25">
      <c r="A78" s="41" t="s">
        <v>437</v>
      </c>
      <c r="B78" s="42" t="s">
        <v>15</v>
      </c>
      <c r="C78" s="43" t="s">
        <v>1447</v>
      </c>
      <c r="D78" s="44" t="s">
        <v>438</v>
      </c>
      <c r="E78" s="43" t="s">
        <v>439</v>
      </c>
      <c r="F78" s="43" t="s">
        <v>440</v>
      </c>
      <c r="G78" s="43" t="s">
        <v>1488</v>
      </c>
      <c r="H78" s="44" t="s">
        <v>539</v>
      </c>
      <c r="I78" s="44" t="s">
        <v>484</v>
      </c>
      <c r="J78" s="44" t="s">
        <v>1440</v>
      </c>
      <c r="K78" s="44" t="s">
        <v>515</v>
      </c>
      <c r="L78" s="44" t="s">
        <v>1103</v>
      </c>
      <c r="M78" s="44" t="s">
        <v>1103</v>
      </c>
      <c r="N78" s="43" t="s">
        <v>1092</v>
      </c>
      <c r="O78" s="43" t="s">
        <v>1345</v>
      </c>
      <c r="P78" s="45" t="s">
        <v>50</v>
      </c>
      <c r="Q78" s="44" t="s">
        <v>1092</v>
      </c>
      <c r="R78" s="44" t="s">
        <v>552</v>
      </c>
      <c r="S78" s="44" t="s">
        <v>379</v>
      </c>
      <c r="T78" s="46" t="s">
        <v>34</v>
      </c>
      <c r="U78" s="37" t="s">
        <v>35</v>
      </c>
      <c r="V78" s="38">
        <v>0</v>
      </c>
      <c r="W78" s="38">
        <v>111255</v>
      </c>
      <c r="X78" s="33"/>
      <c r="Y78" s="160">
        <v>0</v>
      </c>
      <c r="Z78" s="160">
        <v>0</v>
      </c>
      <c r="AA78" s="33"/>
      <c r="AB78" s="38">
        <v>111255</v>
      </c>
      <c r="AC78" s="33"/>
      <c r="AD78" s="48">
        <v>0</v>
      </c>
      <c r="AE78" s="49">
        <v>0</v>
      </c>
      <c r="AF78" s="48">
        <v>111255</v>
      </c>
      <c r="AG78" s="158">
        <v>111255</v>
      </c>
      <c r="AH78" s="47"/>
      <c r="AI78" s="48">
        <v>0</v>
      </c>
      <c r="AJ78" s="48">
        <v>0</v>
      </c>
      <c r="AK78" s="47"/>
      <c r="AL78" s="48">
        <v>0</v>
      </c>
      <c r="AM78" s="49">
        <v>0</v>
      </c>
      <c r="AN78" s="48">
        <v>0</v>
      </c>
      <c r="AO78" s="34">
        <v>0</v>
      </c>
      <c r="AP78" s="34">
        <v>0</v>
      </c>
      <c r="AQ78" s="34">
        <v>0</v>
      </c>
      <c r="AR78" s="34">
        <v>0</v>
      </c>
      <c r="AS78" s="34">
        <v>10114.09090909091</v>
      </c>
      <c r="AT78" s="34">
        <v>10114.09090909091</v>
      </c>
      <c r="AU78" s="34">
        <v>10114.09090909091</v>
      </c>
      <c r="AV78" s="34">
        <v>10114.09090909091</v>
      </c>
      <c r="AW78" s="34">
        <v>10114.09090909091</v>
      </c>
      <c r="AX78" s="34">
        <v>10114.09090909091</v>
      </c>
      <c r="AY78" s="34">
        <v>10114.09090909091</v>
      </c>
      <c r="AZ78" s="34">
        <v>10114.09090909091</v>
      </c>
      <c r="BA78" s="34">
        <v>30342.272727272721</v>
      </c>
      <c r="BB78" s="40">
        <f t="shared" si="3"/>
        <v>111255</v>
      </c>
      <c r="BC78" s="40">
        <f t="shared" si="4"/>
        <v>0</v>
      </c>
      <c r="BD78" s="104" t="str">
        <f>+IF(Tabla1[[#This Row],[NO CERT]]=0,"NO","SI")</f>
        <v>SI</v>
      </c>
    </row>
    <row r="79" spans="1:56" x14ac:dyDescent="0.25">
      <c r="A79" s="41" t="s">
        <v>437</v>
      </c>
      <c r="B79" s="42" t="s">
        <v>15</v>
      </c>
      <c r="C79" s="43" t="s">
        <v>1447</v>
      </c>
      <c r="D79" s="44" t="s">
        <v>438</v>
      </c>
      <c r="E79" s="43" t="s">
        <v>439</v>
      </c>
      <c r="F79" s="43" t="s">
        <v>440</v>
      </c>
      <c r="G79" s="43" t="s">
        <v>1488</v>
      </c>
      <c r="H79" s="44" t="s">
        <v>2823</v>
      </c>
      <c r="I79" s="44" t="s">
        <v>484</v>
      </c>
      <c r="J79" s="44" t="s">
        <v>1441</v>
      </c>
      <c r="K79" s="44" t="s">
        <v>511</v>
      </c>
      <c r="L79" s="44" t="s">
        <v>1103</v>
      </c>
      <c r="M79" s="44" t="s">
        <v>1103</v>
      </c>
      <c r="N79" s="43" t="s">
        <v>1092</v>
      </c>
      <c r="O79" s="43" t="s">
        <v>1345</v>
      </c>
      <c r="P79" s="45" t="s">
        <v>50</v>
      </c>
      <c r="Q79" s="44" t="s">
        <v>1092</v>
      </c>
      <c r="R79" s="44" t="s">
        <v>552</v>
      </c>
      <c r="S79" s="44" t="s">
        <v>380</v>
      </c>
      <c r="T79" s="46" t="s">
        <v>36</v>
      </c>
      <c r="U79" s="37" t="s">
        <v>21</v>
      </c>
      <c r="V79" s="38">
        <v>4500</v>
      </c>
      <c r="W79" s="38">
        <v>4500</v>
      </c>
      <c r="X79" s="33"/>
      <c r="Y79" s="160">
        <v>0</v>
      </c>
      <c r="Z79" s="160">
        <v>0</v>
      </c>
      <c r="AA79" s="33"/>
      <c r="AB79" s="38">
        <v>4500</v>
      </c>
      <c r="AC79" s="33"/>
      <c r="AD79" s="48">
        <v>0</v>
      </c>
      <c r="AE79" s="49">
        <v>0</v>
      </c>
      <c r="AF79" s="48">
        <v>4500</v>
      </c>
      <c r="AG79" s="158">
        <v>4500</v>
      </c>
      <c r="AH79" s="47"/>
      <c r="AI79" s="48">
        <v>0</v>
      </c>
      <c r="AJ79" s="48">
        <v>0</v>
      </c>
      <c r="AK79" s="47"/>
      <c r="AL79" s="48">
        <v>0</v>
      </c>
      <c r="AM79" s="49">
        <v>0</v>
      </c>
      <c r="AN79" s="48">
        <v>0</v>
      </c>
      <c r="AO79" s="34">
        <v>0</v>
      </c>
      <c r="AP79" s="34">
        <v>0</v>
      </c>
      <c r="AQ79" s="34">
        <v>0</v>
      </c>
      <c r="AR79" s="34">
        <v>0</v>
      </c>
      <c r="AS79" s="34">
        <v>0</v>
      </c>
      <c r="AT79" s="34">
        <v>1500</v>
      </c>
      <c r="AU79" s="34">
        <v>0</v>
      </c>
      <c r="AV79" s="34">
        <v>3000</v>
      </c>
      <c r="AW79" s="34">
        <v>0</v>
      </c>
      <c r="AX79" s="34">
        <v>0</v>
      </c>
      <c r="AY79" s="34">
        <v>0</v>
      </c>
      <c r="AZ79" s="34">
        <v>0</v>
      </c>
      <c r="BA79" s="34">
        <v>0</v>
      </c>
      <c r="BB79" s="40">
        <f t="shared" si="3"/>
        <v>4500</v>
      </c>
      <c r="BC79" s="40">
        <f t="shared" si="4"/>
        <v>0</v>
      </c>
      <c r="BD79" s="104" t="str">
        <f>+IF(Tabla1[[#This Row],[NO CERT]]=0,"NO","SI")</f>
        <v>SI</v>
      </c>
    </row>
    <row r="80" spans="1:56" x14ac:dyDescent="0.25">
      <c r="A80" s="41" t="s">
        <v>437</v>
      </c>
      <c r="B80" s="42" t="s">
        <v>15</v>
      </c>
      <c r="C80" s="43" t="s">
        <v>1447</v>
      </c>
      <c r="D80" s="44" t="s">
        <v>438</v>
      </c>
      <c r="E80" s="43" t="s">
        <v>439</v>
      </c>
      <c r="F80" s="43" t="s">
        <v>440</v>
      </c>
      <c r="G80" s="43" t="s">
        <v>1488</v>
      </c>
      <c r="H80" s="44" t="s">
        <v>520</v>
      </c>
      <c r="I80" s="44" t="s">
        <v>484</v>
      </c>
      <c r="J80" s="44" t="s">
        <v>1440</v>
      </c>
      <c r="K80" s="44" t="s">
        <v>515</v>
      </c>
      <c r="L80" s="44" t="s">
        <v>1103</v>
      </c>
      <c r="M80" s="44" t="s">
        <v>1103</v>
      </c>
      <c r="N80" s="43" t="s">
        <v>1092</v>
      </c>
      <c r="O80" s="43" t="s">
        <v>1345</v>
      </c>
      <c r="P80" s="45" t="s">
        <v>50</v>
      </c>
      <c r="Q80" s="44" t="s">
        <v>1092</v>
      </c>
      <c r="R80" s="44" t="s">
        <v>552</v>
      </c>
      <c r="S80" s="44" t="s">
        <v>382</v>
      </c>
      <c r="T80" s="46" t="s">
        <v>37</v>
      </c>
      <c r="U80" s="37" t="s">
        <v>38</v>
      </c>
      <c r="V80" s="38">
        <v>63050</v>
      </c>
      <c r="W80" s="38">
        <v>63050</v>
      </c>
      <c r="X80" s="33"/>
      <c r="Y80" s="160">
        <v>0</v>
      </c>
      <c r="Z80" s="160">
        <v>0</v>
      </c>
      <c r="AA80" s="33"/>
      <c r="AB80" s="38">
        <v>63050</v>
      </c>
      <c r="AC80" s="33"/>
      <c r="AD80" s="48">
        <v>58200</v>
      </c>
      <c r="AE80" s="49">
        <v>0.92307692307692313</v>
      </c>
      <c r="AF80" s="48">
        <v>4850</v>
      </c>
      <c r="AG80" s="158">
        <v>4850</v>
      </c>
      <c r="AH80" s="47"/>
      <c r="AI80" s="48">
        <v>58200</v>
      </c>
      <c r="AJ80" s="48">
        <v>58200</v>
      </c>
      <c r="AK80" s="47"/>
      <c r="AL80" s="48">
        <v>9700</v>
      </c>
      <c r="AM80" s="49">
        <v>0.15384615384615385</v>
      </c>
      <c r="AN80" s="48">
        <v>48500</v>
      </c>
      <c r="AO80" s="34">
        <v>0</v>
      </c>
      <c r="AP80" s="34">
        <v>4850</v>
      </c>
      <c r="AQ80" s="34">
        <v>4850</v>
      </c>
      <c r="AR80" s="34">
        <v>0</v>
      </c>
      <c r="AS80" s="34">
        <v>6305</v>
      </c>
      <c r="AT80" s="34">
        <v>6305</v>
      </c>
      <c r="AU80" s="34">
        <v>6305</v>
      </c>
      <c r="AV80" s="34">
        <v>6305</v>
      </c>
      <c r="AW80" s="34">
        <v>6305</v>
      </c>
      <c r="AX80" s="34">
        <v>6305</v>
      </c>
      <c r="AY80" s="34">
        <v>6305</v>
      </c>
      <c r="AZ80" s="34">
        <v>6305</v>
      </c>
      <c r="BA80" s="34">
        <v>2910</v>
      </c>
      <c r="BB80" s="40">
        <f t="shared" si="3"/>
        <v>63050</v>
      </c>
      <c r="BC80" s="40">
        <f t="shared" si="4"/>
        <v>0</v>
      </c>
      <c r="BD80" s="104" t="str">
        <f>+IF(Tabla1[[#This Row],[NO CERT]]=0,"NO","SI")</f>
        <v>SI</v>
      </c>
    </row>
    <row r="81" spans="1:56" x14ac:dyDescent="0.25">
      <c r="A81" s="41" t="s">
        <v>437</v>
      </c>
      <c r="B81" s="42" t="s">
        <v>15</v>
      </c>
      <c r="C81" s="43" t="s">
        <v>1447</v>
      </c>
      <c r="D81" s="44" t="s">
        <v>438</v>
      </c>
      <c r="E81" s="43" t="s">
        <v>439</v>
      </c>
      <c r="F81" s="43" t="s">
        <v>440</v>
      </c>
      <c r="G81" s="43" t="s">
        <v>1488</v>
      </c>
      <c r="H81" s="44" t="s">
        <v>42</v>
      </c>
      <c r="I81" s="44" t="s">
        <v>484</v>
      </c>
      <c r="J81" s="44" t="s">
        <v>1441</v>
      </c>
      <c r="K81" s="44" t="s">
        <v>511</v>
      </c>
      <c r="L81" s="44" t="s">
        <v>1103</v>
      </c>
      <c r="M81" s="44" t="s">
        <v>1103</v>
      </c>
      <c r="N81" s="43" t="s">
        <v>1092</v>
      </c>
      <c r="O81" s="43" t="s">
        <v>1345</v>
      </c>
      <c r="P81" s="45" t="s">
        <v>50</v>
      </c>
      <c r="Q81" s="44" t="s">
        <v>1092</v>
      </c>
      <c r="R81" s="44" t="s">
        <v>552</v>
      </c>
      <c r="S81" s="44" t="s">
        <v>359</v>
      </c>
      <c r="T81" s="46" t="s">
        <v>41</v>
      </c>
      <c r="U81" s="37" t="s">
        <v>42</v>
      </c>
      <c r="V81" s="38">
        <v>39600</v>
      </c>
      <c r="W81" s="38">
        <v>39600</v>
      </c>
      <c r="X81" s="33"/>
      <c r="Y81" s="160">
        <v>0</v>
      </c>
      <c r="Z81" s="160">
        <v>0</v>
      </c>
      <c r="AA81" s="33"/>
      <c r="AB81" s="38">
        <v>39600</v>
      </c>
      <c r="AC81" s="33"/>
      <c r="AD81" s="48">
        <v>13200</v>
      </c>
      <c r="AE81" s="49">
        <v>0.33333333333333331</v>
      </c>
      <c r="AF81" s="48">
        <v>26400</v>
      </c>
      <c r="AG81" s="158">
        <v>26400</v>
      </c>
      <c r="AH81" s="47"/>
      <c r="AI81" s="48">
        <v>13200</v>
      </c>
      <c r="AJ81" s="48">
        <v>11861.3</v>
      </c>
      <c r="AK81" s="47"/>
      <c r="AL81" s="48">
        <v>8261.2999999999993</v>
      </c>
      <c r="AM81" s="49">
        <v>0.20861868686868684</v>
      </c>
      <c r="AN81" s="48">
        <v>4938.7000000000007</v>
      </c>
      <c r="AO81" s="34">
        <v>1000</v>
      </c>
      <c r="AP81" s="34">
        <v>3661.3</v>
      </c>
      <c r="AQ81" s="34">
        <v>3600</v>
      </c>
      <c r="AR81" s="34">
        <v>0</v>
      </c>
      <c r="AS81" s="34">
        <v>3500</v>
      </c>
      <c r="AT81" s="34">
        <v>3500</v>
      </c>
      <c r="AU81" s="34">
        <v>3500</v>
      </c>
      <c r="AV81" s="34">
        <v>3100</v>
      </c>
      <c r="AW81" s="34">
        <v>3100</v>
      </c>
      <c r="AX81" s="34">
        <v>3100</v>
      </c>
      <c r="AY81" s="34">
        <v>3100</v>
      </c>
      <c r="AZ81" s="34">
        <v>3100</v>
      </c>
      <c r="BA81" s="34">
        <v>5338.6999999999971</v>
      </c>
      <c r="BB81" s="40">
        <f t="shared" si="3"/>
        <v>39600</v>
      </c>
      <c r="BC81" s="40">
        <f t="shared" si="4"/>
        <v>0</v>
      </c>
      <c r="BD81" s="104" t="str">
        <f>+IF(Tabla1[[#This Row],[NO CERT]]=0,"NO","SI")</f>
        <v>SI</v>
      </c>
    </row>
    <row r="82" spans="1:56" x14ac:dyDescent="0.25">
      <c r="A82" s="41" t="s">
        <v>437</v>
      </c>
      <c r="B82" s="42" t="s">
        <v>15</v>
      </c>
      <c r="C82" s="43" t="s">
        <v>1447</v>
      </c>
      <c r="D82" s="44" t="s">
        <v>438</v>
      </c>
      <c r="E82" s="43" t="s">
        <v>439</v>
      </c>
      <c r="F82" s="43" t="s">
        <v>440</v>
      </c>
      <c r="G82" s="43" t="s">
        <v>1488</v>
      </c>
      <c r="H82" s="44" t="s">
        <v>521</v>
      </c>
      <c r="I82" s="44" t="s">
        <v>521</v>
      </c>
      <c r="J82" s="44" t="s">
        <v>1441</v>
      </c>
      <c r="K82" s="44" t="s">
        <v>515</v>
      </c>
      <c r="L82" s="44" t="s">
        <v>1103</v>
      </c>
      <c r="M82" s="44" t="s">
        <v>1103</v>
      </c>
      <c r="N82" s="43" t="s">
        <v>1092</v>
      </c>
      <c r="O82" s="43" t="s">
        <v>1345</v>
      </c>
      <c r="P82" s="45" t="s">
        <v>50</v>
      </c>
      <c r="Q82" s="44" t="s">
        <v>1092</v>
      </c>
      <c r="R82" s="44" t="s">
        <v>552</v>
      </c>
      <c r="S82" s="44" t="s">
        <v>1375</v>
      </c>
      <c r="T82" s="46" t="s">
        <v>43</v>
      </c>
      <c r="U82" s="37" t="s">
        <v>1377</v>
      </c>
      <c r="V82" s="38">
        <v>20000</v>
      </c>
      <c r="W82" s="38">
        <v>20000</v>
      </c>
      <c r="X82" s="33"/>
      <c r="Y82" s="160">
        <v>0</v>
      </c>
      <c r="Z82" s="160">
        <v>0</v>
      </c>
      <c r="AA82" s="33"/>
      <c r="AB82" s="38">
        <v>20000</v>
      </c>
      <c r="AC82" s="33"/>
      <c r="AD82" s="48">
        <v>10000</v>
      </c>
      <c r="AE82" s="49">
        <v>0.5</v>
      </c>
      <c r="AF82" s="48">
        <v>10000</v>
      </c>
      <c r="AG82" s="158">
        <v>10000</v>
      </c>
      <c r="AH82" s="47"/>
      <c r="AI82" s="48">
        <v>10000</v>
      </c>
      <c r="AJ82" s="48">
        <v>10000</v>
      </c>
      <c r="AK82" s="47"/>
      <c r="AL82" s="48">
        <v>2500</v>
      </c>
      <c r="AM82" s="49">
        <v>0.125</v>
      </c>
      <c r="AN82" s="48">
        <v>7500</v>
      </c>
      <c r="AO82" s="34">
        <v>0</v>
      </c>
      <c r="AP82" s="34">
        <v>0</v>
      </c>
      <c r="AQ82" s="34">
        <v>2500</v>
      </c>
      <c r="AR82" s="34">
        <v>0</v>
      </c>
      <c r="AS82" s="34">
        <v>2500</v>
      </c>
      <c r="AT82" s="34">
        <v>2500</v>
      </c>
      <c r="AU82" s="34">
        <v>2500</v>
      </c>
      <c r="AV82" s="34">
        <v>2500</v>
      </c>
      <c r="AW82" s="34">
        <v>2500</v>
      </c>
      <c r="AX82" s="34">
        <v>2500</v>
      </c>
      <c r="AY82" s="34">
        <v>2500</v>
      </c>
      <c r="AZ82" s="34">
        <v>0</v>
      </c>
      <c r="BA82" s="34">
        <v>0</v>
      </c>
      <c r="BB82" s="40">
        <f t="shared" si="3"/>
        <v>20000</v>
      </c>
      <c r="BC82" s="40">
        <f t="shared" si="4"/>
        <v>0</v>
      </c>
      <c r="BD82" s="104" t="str">
        <f>+IF(Tabla1[[#This Row],[NO CERT]]=0,"NO","SI")</f>
        <v>SI</v>
      </c>
    </row>
    <row r="83" spans="1:56" x14ac:dyDescent="0.25">
      <c r="A83" s="41" t="s">
        <v>437</v>
      </c>
      <c r="B83" s="42" t="s">
        <v>15</v>
      </c>
      <c r="C83" s="43" t="s">
        <v>1447</v>
      </c>
      <c r="D83" s="44" t="s">
        <v>438</v>
      </c>
      <c r="E83" s="43" t="s">
        <v>439</v>
      </c>
      <c r="F83" s="43" t="s">
        <v>440</v>
      </c>
      <c r="G83" s="43" t="s">
        <v>1489</v>
      </c>
      <c r="H83" s="44" t="s">
        <v>514</v>
      </c>
      <c r="I83" s="44" t="s">
        <v>514</v>
      </c>
      <c r="J83" s="44" t="s">
        <v>1441</v>
      </c>
      <c r="K83" s="44" t="s">
        <v>511</v>
      </c>
      <c r="L83" s="44" t="s">
        <v>1103</v>
      </c>
      <c r="M83" s="44" t="s">
        <v>1103</v>
      </c>
      <c r="N83" s="43" t="s">
        <v>1093</v>
      </c>
      <c r="O83" s="43" t="s">
        <v>1346</v>
      </c>
      <c r="P83" s="45" t="s">
        <v>51</v>
      </c>
      <c r="Q83" s="44" t="s">
        <v>1093</v>
      </c>
      <c r="R83" s="44" t="s">
        <v>1371</v>
      </c>
      <c r="S83" s="44" t="s">
        <v>1372</v>
      </c>
      <c r="T83" s="46" t="s">
        <v>1337</v>
      </c>
      <c r="U83" s="37" t="s">
        <v>1340</v>
      </c>
      <c r="V83" s="38">
        <v>1200</v>
      </c>
      <c r="W83" s="38">
        <v>1200</v>
      </c>
      <c r="X83" s="33"/>
      <c r="Y83" s="160">
        <v>0</v>
      </c>
      <c r="Z83" s="160">
        <v>0</v>
      </c>
      <c r="AA83" s="33"/>
      <c r="AB83" s="38">
        <v>1200</v>
      </c>
      <c r="AC83" s="33"/>
      <c r="AD83" s="48">
        <v>1200</v>
      </c>
      <c r="AE83" s="49">
        <v>1</v>
      </c>
      <c r="AF83" s="48">
        <v>0</v>
      </c>
      <c r="AG83" s="158">
        <v>0</v>
      </c>
      <c r="AH83" s="47"/>
      <c r="AI83" s="48">
        <v>1200</v>
      </c>
      <c r="AJ83" s="48">
        <v>0</v>
      </c>
      <c r="AK83" s="47"/>
      <c r="AL83" s="48">
        <v>0</v>
      </c>
      <c r="AM83" s="49">
        <v>0</v>
      </c>
      <c r="AN83" s="48">
        <v>1200</v>
      </c>
      <c r="AO83" s="34">
        <v>0</v>
      </c>
      <c r="AP83" s="34">
        <v>0</v>
      </c>
      <c r="AQ83" s="34">
        <v>0</v>
      </c>
      <c r="AR83" s="34">
        <v>0</v>
      </c>
      <c r="AS83" s="34">
        <v>0</v>
      </c>
      <c r="AT83" s="34">
        <v>0</v>
      </c>
      <c r="AU83" s="34">
        <v>0</v>
      </c>
      <c r="AV83" s="34">
        <v>600</v>
      </c>
      <c r="AW83" s="34">
        <v>0</v>
      </c>
      <c r="AX83" s="34">
        <v>0</v>
      </c>
      <c r="AY83" s="34">
        <v>0</v>
      </c>
      <c r="AZ83" s="34">
        <v>0</v>
      </c>
      <c r="BA83" s="34">
        <v>600</v>
      </c>
      <c r="BB83" s="40">
        <f t="shared" si="3"/>
        <v>1200</v>
      </c>
      <c r="BC83" s="40">
        <f t="shared" si="4"/>
        <v>0</v>
      </c>
      <c r="BD83" s="104" t="str">
        <f>+IF(Tabla1[[#This Row],[NO CERT]]=0,"NO","SI")</f>
        <v>NO</v>
      </c>
    </row>
    <row r="84" spans="1:56" x14ac:dyDescent="0.25">
      <c r="A84" s="41" t="s">
        <v>437</v>
      </c>
      <c r="B84" s="42" t="s">
        <v>15</v>
      </c>
      <c r="C84" s="43" t="s">
        <v>1447</v>
      </c>
      <c r="D84" s="44" t="s">
        <v>438</v>
      </c>
      <c r="E84" s="43" t="s">
        <v>439</v>
      </c>
      <c r="F84" s="43" t="s">
        <v>440</v>
      </c>
      <c r="G84" s="43" t="s">
        <v>1489</v>
      </c>
      <c r="H84" s="44" t="s">
        <v>514</v>
      </c>
      <c r="I84" s="44" t="s">
        <v>514</v>
      </c>
      <c r="J84" s="44" t="s">
        <v>1441</v>
      </c>
      <c r="K84" s="44" t="s">
        <v>511</v>
      </c>
      <c r="L84" s="44" t="s">
        <v>1103</v>
      </c>
      <c r="M84" s="44" t="s">
        <v>1103</v>
      </c>
      <c r="N84" s="43" t="s">
        <v>1093</v>
      </c>
      <c r="O84" s="43" t="s">
        <v>1346</v>
      </c>
      <c r="P84" s="45" t="s">
        <v>51</v>
      </c>
      <c r="Q84" s="44" t="s">
        <v>1093</v>
      </c>
      <c r="R84" s="44" t="s">
        <v>1371</v>
      </c>
      <c r="S84" s="44" t="s">
        <v>2389</v>
      </c>
      <c r="T84" s="46" t="s">
        <v>2387</v>
      </c>
      <c r="U84" s="37" t="s">
        <v>2388</v>
      </c>
      <c r="V84" s="38">
        <v>0</v>
      </c>
      <c r="W84" s="38">
        <v>400</v>
      </c>
      <c r="X84" s="33"/>
      <c r="Y84" s="160">
        <v>0</v>
      </c>
      <c r="Z84" s="160">
        <v>0</v>
      </c>
      <c r="AA84" s="33"/>
      <c r="AB84" s="38">
        <v>400</v>
      </c>
      <c r="AC84" s="33"/>
      <c r="AD84" s="48">
        <v>400</v>
      </c>
      <c r="AE84" s="49">
        <v>1</v>
      </c>
      <c r="AF84" s="48">
        <v>0</v>
      </c>
      <c r="AG84" s="158">
        <v>0</v>
      </c>
      <c r="AH84" s="47"/>
      <c r="AI84" s="48">
        <v>400</v>
      </c>
      <c r="AJ84" s="48">
        <v>400</v>
      </c>
      <c r="AK84" s="47"/>
      <c r="AL84" s="48">
        <v>400</v>
      </c>
      <c r="AM84" s="49">
        <v>1</v>
      </c>
      <c r="AN84" s="48">
        <v>0</v>
      </c>
      <c r="AO84" s="34">
        <v>400</v>
      </c>
      <c r="AP84" s="34">
        <v>0</v>
      </c>
      <c r="AQ84" s="34">
        <v>0</v>
      </c>
      <c r="AR84" s="34">
        <v>0</v>
      </c>
      <c r="AS84" s="34">
        <v>0</v>
      </c>
      <c r="AT84" s="34">
        <v>0</v>
      </c>
      <c r="AU84" s="34">
        <v>0</v>
      </c>
      <c r="AV84" s="34">
        <v>0</v>
      </c>
      <c r="AW84" s="34">
        <v>0</v>
      </c>
      <c r="AX84" s="34">
        <v>0</v>
      </c>
      <c r="AY84" s="34">
        <v>0</v>
      </c>
      <c r="AZ84" s="34">
        <v>0</v>
      </c>
      <c r="BA84" s="34">
        <v>0</v>
      </c>
      <c r="BB84" s="40">
        <f t="shared" si="3"/>
        <v>400</v>
      </c>
      <c r="BC84" s="40">
        <f t="shared" si="4"/>
        <v>0</v>
      </c>
      <c r="BD84" s="104" t="str">
        <f>+IF(Tabla1[[#This Row],[NO CERT]]=0,"NO","SI")</f>
        <v>NO</v>
      </c>
    </row>
    <row r="85" spans="1:56" x14ac:dyDescent="0.25">
      <c r="A85" s="41" t="s">
        <v>437</v>
      </c>
      <c r="B85" s="42" t="s">
        <v>15</v>
      </c>
      <c r="C85" s="43" t="s">
        <v>1447</v>
      </c>
      <c r="D85" s="44" t="s">
        <v>438</v>
      </c>
      <c r="E85" s="43" t="s">
        <v>439</v>
      </c>
      <c r="F85" s="43" t="s">
        <v>440</v>
      </c>
      <c r="G85" s="43" t="s">
        <v>1489</v>
      </c>
      <c r="H85" s="44" t="s">
        <v>514</v>
      </c>
      <c r="I85" s="44" t="s">
        <v>514</v>
      </c>
      <c r="J85" s="44" t="s">
        <v>1441</v>
      </c>
      <c r="K85" s="44" t="s">
        <v>511</v>
      </c>
      <c r="L85" s="44" t="s">
        <v>1103</v>
      </c>
      <c r="M85" s="44" t="s">
        <v>1103</v>
      </c>
      <c r="N85" s="43" t="s">
        <v>1093</v>
      </c>
      <c r="O85" s="43" t="s">
        <v>1346</v>
      </c>
      <c r="P85" s="45" t="s">
        <v>51</v>
      </c>
      <c r="Q85" s="44" t="s">
        <v>1093</v>
      </c>
      <c r="R85" s="44" t="s">
        <v>1371</v>
      </c>
      <c r="S85" s="44" t="s">
        <v>1380</v>
      </c>
      <c r="T85" s="46" t="s">
        <v>1378</v>
      </c>
      <c r="U85" s="37" t="s">
        <v>1379</v>
      </c>
      <c r="V85" s="38">
        <v>25971</v>
      </c>
      <c r="W85" s="38">
        <v>27171</v>
      </c>
      <c r="X85" s="33"/>
      <c r="Y85" s="160">
        <v>0</v>
      </c>
      <c r="Z85" s="160">
        <v>0</v>
      </c>
      <c r="AA85" s="33"/>
      <c r="AB85" s="38">
        <v>27171</v>
      </c>
      <c r="AC85" s="33"/>
      <c r="AD85" s="48">
        <v>27171</v>
      </c>
      <c r="AE85" s="49">
        <v>1</v>
      </c>
      <c r="AF85" s="48">
        <v>0</v>
      </c>
      <c r="AG85" s="158">
        <v>0</v>
      </c>
      <c r="AH85" s="47"/>
      <c r="AI85" s="48">
        <v>27171</v>
      </c>
      <c r="AJ85" s="48">
        <v>6791.74</v>
      </c>
      <c r="AK85" s="47"/>
      <c r="AL85" s="48">
        <v>6791.74</v>
      </c>
      <c r="AM85" s="49">
        <v>0.24996282801516323</v>
      </c>
      <c r="AN85" s="48">
        <v>20379.260000000002</v>
      </c>
      <c r="AO85" s="34">
        <v>2263.36</v>
      </c>
      <c r="AP85" s="34">
        <v>2264.19</v>
      </c>
      <c r="AQ85" s="34">
        <v>2264.19</v>
      </c>
      <c r="AR85" s="34">
        <v>0</v>
      </c>
      <c r="AS85" s="34">
        <v>2164.19</v>
      </c>
      <c r="AT85" s="34">
        <v>2164.19</v>
      </c>
      <c r="AU85" s="34">
        <v>2164.19</v>
      </c>
      <c r="AV85" s="34">
        <v>2164.19</v>
      </c>
      <c r="AW85" s="34">
        <v>2164.19</v>
      </c>
      <c r="AX85" s="34">
        <v>2164.19</v>
      </c>
      <c r="AY85" s="34">
        <v>2164.19</v>
      </c>
      <c r="AZ85" s="34">
        <v>2164.19</v>
      </c>
      <c r="BA85" s="34">
        <v>3065.7400000000016</v>
      </c>
      <c r="BB85" s="40">
        <f t="shared" si="3"/>
        <v>27171</v>
      </c>
      <c r="BC85" s="40">
        <f t="shared" si="4"/>
        <v>0</v>
      </c>
      <c r="BD85" s="104" t="str">
        <f>+IF(Tabla1[[#This Row],[NO CERT]]=0,"NO","SI")</f>
        <v>NO</v>
      </c>
    </row>
    <row r="86" spans="1:56" x14ac:dyDescent="0.25">
      <c r="A86" s="41" t="s">
        <v>437</v>
      </c>
      <c r="B86" s="42" t="s">
        <v>15</v>
      </c>
      <c r="C86" s="43" t="s">
        <v>1447</v>
      </c>
      <c r="D86" s="44" t="s">
        <v>438</v>
      </c>
      <c r="E86" s="43" t="s">
        <v>439</v>
      </c>
      <c r="F86" s="43" t="s">
        <v>440</v>
      </c>
      <c r="G86" s="43" t="s">
        <v>1489</v>
      </c>
      <c r="H86" s="44" t="s">
        <v>514</v>
      </c>
      <c r="I86" s="44" t="s">
        <v>514</v>
      </c>
      <c r="J86" s="44" t="s">
        <v>1441</v>
      </c>
      <c r="K86" s="44" t="s">
        <v>511</v>
      </c>
      <c r="L86" s="44" t="s">
        <v>1103</v>
      </c>
      <c r="M86" s="44" t="s">
        <v>1103</v>
      </c>
      <c r="N86" s="43" t="s">
        <v>1093</v>
      </c>
      <c r="O86" s="43" t="s">
        <v>1346</v>
      </c>
      <c r="P86" s="45" t="s">
        <v>51</v>
      </c>
      <c r="Q86" s="44" t="s">
        <v>1093</v>
      </c>
      <c r="R86" s="44" t="s">
        <v>1371</v>
      </c>
      <c r="S86" s="44" t="s">
        <v>1373</v>
      </c>
      <c r="T86" s="46" t="s">
        <v>1336</v>
      </c>
      <c r="U86" s="37" t="s">
        <v>1339</v>
      </c>
      <c r="V86" s="38">
        <v>31971</v>
      </c>
      <c r="W86" s="38">
        <v>33171</v>
      </c>
      <c r="X86" s="33"/>
      <c r="Y86" s="160">
        <v>0</v>
      </c>
      <c r="Z86" s="160">
        <v>0</v>
      </c>
      <c r="AA86" s="33"/>
      <c r="AB86" s="38">
        <v>33171</v>
      </c>
      <c r="AC86" s="33"/>
      <c r="AD86" s="48">
        <v>33171</v>
      </c>
      <c r="AE86" s="49">
        <v>1</v>
      </c>
      <c r="AF86" s="48">
        <v>0</v>
      </c>
      <c r="AG86" s="158">
        <v>0</v>
      </c>
      <c r="AH86" s="47"/>
      <c r="AI86" s="48">
        <v>33171</v>
      </c>
      <c r="AJ86" s="48">
        <v>6536.38</v>
      </c>
      <c r="AK86" s="47"/>
      <c r="AL86" s="48">
        <v>6536.38</v>
      </c>
      <c r="AM86" s="49">
        <v>0.19705103855777636</v>
      </c>
      <c r="AN86" s="48">
        <v>26634.62</v>
      </c>
      <c r="AO86" s="34">
        <v>2650.63</v>
      </c>
      <c r="AP86" s="34">
        <v>2649.08</v>
      </c>
      <c r="AQ86" s="34">
        <v>1236.67</v>
      </c>
      <c r="AR86" s="34">
        <v>0</v>
      </c>
      <c r="AS86" s="34">
        <v>2664.19</v>
      </c>
      <c r="AT86" s="34">
        <v>2664.19</v>
      </c>
      <c r="AU86" s="34">
        <v>2664.19</v>
      </c>
      <c r="AV86" s="34">
        <v>2664.19</v>
      </c>
      <c r="AW86" s="34">
        <v>2664.19</v>
      </c>
      <c r="AX86" s="34">
        <v>2664.19</v>
      </c>
      <c r="AY86" s="34">
        <v>2664.19</v>
      </c>
      <c r="AZ86" s="34">
        <v>2664.19</v>
      </c>
      <c r="BA86" s="34">
        <v>5321.1000000000058</v>
      </c>
      <c r="BB86" s="40">
        <f t="shared" si="3"/>
        <v>33171</v>
      </c>
      <c r="BC86" s="40">
        <f t="shared" si="4"/>
        <v>0</v>
      </c>
      <c r="BD86" s="104" t="str">
        <f>+IF(Tabla1[[#This Row],[NO CERT]]=0,"NO","SI")</f>
        <v>NO</v>
      </c>
    </row>
    <row r="87" spans="1:56" x14ac:dyDescent="0.25">
      <c r="A87" s="41" t="s">
        <v>437</v>
      </c>
      <c r="B87" s="42" t="s">
        <v>15</v>
      </c>
      <c r="C87" s="43" t="s">
        <v>1447</v>
      </c>
      <c r="D87" s="44" t="s">
        <v>438</v>
      </c>
      <c r="E87" s="43" t="s">
        <v>439</v>
      </c>
      <c r="F87" s="43" t="s">
        <v>440</v>
      </c>
      <c r="G87" s="43" t="s">
        <v>1489</v>
      </c>
      <c r="H87" s="44" t="s">
        <v>514</v>
      </c>
      <c r="I87" s="44" t="s">
        <v>514</v>
      </c>
      <c r="J87" s="44" t="s">
        <v>1441</v>
      </c>
      <c r="K87" s="44" t="s">
        <v>511</v>
      </c>
      <c r="L87" s="44" t="s">
        <v>1103</v>
      </c>
      <c r="M87" s="44" t="s">
        <v>1103</v>
      </c>
      <c r="N87" s="43" t="s">
        <v>1093</v>
      </c>
      <c r="O87" s="43" t="s">
        <v>1346</v>
      </c>
      <c r="P87" s="45" t="s">
        <v>51</v>
      </c>
      <c r="Q87" s="44" t="s">
        <v>1093</v>
      </c>
      <c r="R87" s="44" t="s">
        <v>1371</v>
      </c>
      <c r="S87" s="44" t="s">
        <v>1374</v>
      </c>
      <c r="T87" s="46" t="s">
        <v>1338</v>
      </c>
      <c r="U87" s="37" t="s">
        <v>1341</v>
      </c>
      <c r="V87" s="38">
        <v>4783</v>
      </c>
      <c r="W87" s="38">
        <v>5046</v>
      </c>
      <c r="X87" s="33"/>
      <c r="Y87" s="160">
        <v>0</v>
      </c>
      <c r="Z87" s="160">
        <v>0</v>
      </c>
      <c r="AA87" s="33"/>
      <c r="AB87" s="38">
        <v>5046</v>
      </c>
      <c r="AC87" s="33"/>
      <c r="AD87" s="48">
        <v>5046</v>
      </c>
      <c r="AE87" s="49">
        <v>1</v>
      </c>
      <c r="AF87" s="48">
        <v>0</v>
      </c>
      <c r="AG87" s="158">
        <v>0</v>
      </c>
      <c r="AH87" s="47"/>
      <c r="AI87" s="48">
        <v>5046</v>
      </c>
      <c r="AJ87" s="48">
        <v>1155.9199999999998</v>
      </c>
      <c r="AK87" s="47"/>
      <c r="AL87" s="48">
        <v>1155.9199999999998</v>
      </c>
      <c r="AM87" s="49">
        <v>0.22907649623464127</v>
      </c>
      <c r="AN87" s="48">
        <v>3890.08</v>
      </c>
      <c r="AO87" s="34">
        <v>420.38</v>
      </c>
      <c r="AP87" s="34">
        <v>420.46</v>
      </c>
      <c r="AQ87" s="34">
        <v>315.08</v>
      </c>
      <c r="AR87" s="34">
        <v>0</v>
      </c>
      <c r="AS87" s="34">
        <v>398.58000000000004</v>
      </c>
      <c r="AT87" s="34">
        <v>398.58000000000004</v>
      </c>
      <c r="AU87" s="34">
        <v>398.58000000000004</v>
      </c>
      <c r="AV87" s="34">
        <v>398.58000000000004</v>
      </c>
      <c r="AW87" s="34">
        <v>398.58000000000004</v>
      </c>
      <c r="AX87" s="34">
        <v>398.58000000000004</v>
      </c>
      <c r="AY87" s="34">
        <v>398.58000000000004</v>
      </c>
      <c r="AZ87" s="34">
        <v>398.58000000000004</v>
      </c>
      <c r="BA87" s="34">
        <v>701.44000000000051</v>
      </c>
      <c r="BB87" s="40">
        <f t="shared" si="3"/>
        <v>5046</v>
      </c>
      <c r="BC87" s="40">
        <f t="shared" si="4"/>
        <v>0</v>
      </c>
      <c r="BD87" s="104" t="str">
        <f>+IF(Tabla1[[#This Row],[NO CERT]]=0,"NO","SI")</f>
        <v>NO</v>
      </c>
    </row>
    <row r="88" spans="1:56" x14ac:dyDescent="0.25">
      <c r="A88" s="41" t="s">
        <v>437</v>
      </c>
      <c r="B88" s="42" t="s">
        <v>15</v>
      </c>
      <c r="C88" s="43" t="s">
        <v>1447</v>
      </c>
      <c r="D88" s="44" t="s">
        <v>438</v>
      </c>
      <c r="E88" s="43" t="s">
        <v>439</v>
      </c>
      <c r="F88" s="43" t="s">
        <v>440</v>
      </c>
      <c r="G88" s="43" t="s">
        <v>1489</v>
      </c>
      <c r="H88" s="44" t="s">
        <v>519</v>
      </c>
      <c r="I88" s="44" t="s">
        <v>71</v>
      </c>
      <c r="J88" s="44" t="s">
        <v>1441</v>
      </c>
      <c r="K88" s="44" t="s">
        <v>515</v>
      </c>
      <c r="L88" s="44" t="s">
        <v>1103</v>
      </c>
      <c r="M88" s="44" t="s">
        <v>1103</v>
      </c>
      <c r="N88" s="43" t="s">
        <v>1093</v>
      </c>
      <c r="O88" s="43" t="s">
        <v>1346</v>
      </c>
      <c r="P88" s="45" t="s">
        <v>51</v>
      </c>
      <c r="Q88" s="44" t="s">
        <v>1093</v>
      </c>
      <c r="R88" s="44" t="s">
        <v>552</v>
      </c>
      <c r="S88" s="44" t="s">
        <v>361</v>
      </c>
      <c r="T88" s="46" t="s">
        <v>22</v>
      </c>
      <c r="U88" s="37" t="s">
        <v>23</v>
      </c>
      <c r="V88" s="38">
        <v>6909</v>
      </c>
      <c r="W88" s="38">
        <v>6909</v>
      </c>
      <c r="X88" s="33"/>
      <c r="Y88" s="160">
        <v>0</v>
      </c>
      <c r="Z88" s="160">
        <v>0</v>
      </c>
      <c r="AA88" s="33"/>
      <c r="AB88" s="38">
        <v>6909</v>
      </c>
      <c r="AC88" s="33"/>
      <c r="AD88" s="48">
        <v>1800</v>
      </c>
      <c r="AE88" s="49">
        <v>0.26052974381241856</v>
      </c>
      <c r="AF88" s="48">
        <v>5109</v>
      </c>
      <c r="AG88" s="158">
        <v>5109</v>
      </c>
      <c r="AH88" s="47"/>
      <c r="AI88" s="48">
        <v>1800</v>
      </c>
      <c r="AJ88" s="48">
        <v>486</v>
      </c>
      <c r="AK88" s="47"/>
      <c r="AL88" s="48">
        <v>0</v>
      </c>
      <c r="AM88" s="49">
        <v>0</v>
      </c>
      <c r="AN88" s="48">
        <v>1800</v>
      </c>
      <c r="AO88" s="34">
        <v>0</v>
      </c>
      <c r="AP88" s="34">
        <v>0</v>
      </c>
      <c r="AQ88" s="34">
        <v>0</v>
      </c>
      <c r="AR88" s="34">
        <v>0</v>
      </c>
      <c r="AS88" s="34">
        <v>575.75</v>
      </c>
      <c r="AT88" s="34">
        <v>575.75</v>
      </c>
      <c r="AU88" s="34">
        <v>575.75</v>
      </c>
      <c r="AV88" s="34">
        <v>575.75</v>
      </c>
      <c r="AW88" s="34">
        <v>575.75</v>
      </c>
      <c r="AX88" s="34">
        <v>575.75</v>
      </c>
      <c r="AY88" s="34">
        <v>575.75</v>
      </c>
      <c r="AZ88" s="34">
        <v>575.75</v>
      </c>
      <c r="BA88" s="34">
        <v>2303</v>
      </c>
      <c r="BB88" s="40">
        <f t="shared" si="3"/>
        <v>6909</v>
      </c>
      <c r="BC88" s="40">
        <f t="shared" si="4"/>
        <v>0</v>
      </c>
      <c r="BD88" s="104" t="str">
        <f>+IF(Tabla1[[#This Row],[NO CERT]]=0,"NO","SI")</f>
        <v>SI</v>
      </c>
    </row>
    <row r="89" spans="1:56" x14ac:dyDescent="0.25">
      <c r="A89" s="41" t="s">
        <v>437</v>
      </c>
      <c r="B89" s="42" t="s">
        <v>15</v>
      </c>
      <c r="C89" s="43" t="s">
        <v>1447</v>
      </c>
      <c r="D89" s="44" t="s">
        <v>438</v>
      </c>
      <c r="E89" s="43" t="s">
        <v>439</v>
      </c>
      <c r="F89" s="43" t="s">
        <v>440</v>
      </c>
      <c r="G89" s="43" t="s">
        <v>1489</v>
      </c>
      <c r="H89" s="44" t="s">
        <v>71</v>
      </c>
      <c r="I89" s="44" t="s">
        <v>71</v>
      </c>
      <c r="J89" s="44" t="s">
        <v>1441</v>
      </c>
      <c r="K89" s="44" t="s">
        <v>515</v>
      </c>
      <c r="L89" s="44" t="s">
        <v>1103</v>
      </c>
      <c r="M89" s="44" t="s">
        <v>1103</v>
      </c>
      <c r="N89" s="43" t="s">
        <v>1093</v>
      </c>
      <c r="O89" s="43" t="s">
        <v>1346</v>
      </c>
      <c r="P89" s="45" t="s">
        <v>51</v>
      </c>
      <c r="Q89" s="44" t="s">
        <v>1093</v>
      </c>
      <c r="R89" s="44" t="s">
        <v>552</v>
      </c>
      <c r="S89" s="44" t="s">
        <v>364</v>
      </c>
      <c r="T89" s="46" t="s">
        <v>17</v>
      </c>
      <c r="U89" s="37" t="s">
        <v>18</v>
      </c>
      <c r="V89" s="38">
        <v>1200</v>
      </c>
      <c r="W89" s="38">
        <v>1200</v>
      </c>
      <c r="X89" s="33"/>
      <c r="Y89" s="160">
        <v>0</v>
      </c>
      <c r="Z89" s="160">
        <v>0</v>
      </c>
      <c r="AA89" s="33"/>
      <c r="AB89" s="38">
        <v>1200</v>
      </c>
      <c r="AC89" s="33"/>
      <c r="AD89" s="48">
        <v>1200</v>
      </c>
      <c r="AE89" s="49">
        <v>1</v>
      </c>
      <c r="AF89" s="48">
        <v>0</v>
      </c>
      <c r="AG89" s="158">
        <v>0</v>
      </c>
      <c r="AH89" s="47"/>
      <c r="AI89" s="48">
        <v>1200</v>
      </c>
      <c r="AJ89" s="48">
        <v>711.5</v>
      </c>
      <c r="AK89" s="47"/>
      <c r="AL89" s="48">
        <v>711.5</v>
      </c>
      <c r="AM89" s="49">
        <v>0.59291666666666665</v>
      </c>
      <c r="AN89" s="48">
        <v>488.5</v>
      </c>
      <c r="AO89" s="34">
        <v>500</v>
      </c>
      <c r="AP89" s="34">
        <v>211.5</v>
      </c>
      <c r="AQ89" s="34">
        <v>0</v>
      </c>
      <c r="AR89" s="34">
        <v>0</v>
      </c>
      <c r="AS89" s="34">
        <v>200</v>
      </c>
      <c r="AT89" s="34">
        <v>88.5</v>
      </c>
      <c r="AU89" s="34">
        <v>100</v>
      </c>
      <c r="AV89" s="34">
        <v>100</v>
      </c>
      <c r="AW89" s="34">
        <v>0</v>
      </c>
      <c r="AX89" s="34">
        <v>0</v>
      </c>
      <c r="AY89" s="34">
        <v>0</v>
      </c>
      <c r="AZ89" s="34">
        <v>0</v>
      </c>
      <c r="BA89" s="34">
        <v>0</v>
      </c>
      <c r="BB89" s="40">
        <f t="shared" si="3"/>
        <v>1200</v>
      </c>
      <c r="BC89" s="40">
        <f t="shared" si="4"/>
        <v>0</v>
      </c>
      <c r="BD89" s="104" t="str">
        <f>+IF(Tabla1[[#This Row],[NO CERT]]=0,"NO","SI")</f>
        <v>NO</v>
      </c>
    </row>
    <row r="90" spans="1:56" x14ac:dyDescent="0.25">
      <c r="A90" s="41" t="s">
        <v>437</v>
      </c>
      <c r="B90" s="42" t="s">
        <v>15</v>
      </c>
      <c r="C90" s="43" t="s">
        <v>1447</v>
      </c>
      <c r="D90" s="44" t="s">
        <v>438</v>
      </c>
      <c r="E90" s="43" t="s">
        <v>439</v>
      </c>
      <c r="F90" s="43" t="s">
        <v>440</v>
      </c>
      <c r="G90" s="43" t="s">
        <v>1489</v>
      </c>
      <c r="H90" s="44" t="s">
        <v>71</v>
      </c>
      <c r="I90" s="44" t="s">
        <v>71</v>
      </c>
      <c r="J90" s="44" t="s">
        <v>1441</v>
      </c>
      <c r="K90" s="44" t="s">
        <v>511</v>
      </c>
      <c r="L90" s="44" t="s">
        <v>1103</v>
      </c>
      <c r="M90" s="44" t="s">
        <v>1103</v>
      </c>
      <c r="N90" s="43" t="s">
        <v>1093</v>
      </c>
      <c r="O90" s="43" t="s">
        <v>1346</v>
      </c>
      <c r="P90" s="45" t="s">
        <v>51</v>
      </c>
      <c r="Q90" s="44" t="s">
        <v>1093</v>
      </c>
      <c r="R90" s="44" t="s">
        <v>552</v>
      </c>
      <c r="S90" s="44" t="s">
        <v>365</v>
      </c>
      <c r="T90" s="46" t="s">
        <v>20</v>
      </c>
      <c r="U90" s="37" t="s">
        <v>21</v>
      </c>
      <c r="V90" s="38">
        <v>800</v>
      </c>
      <c r="W90" s="38">
        <v>800</v>
      </c>
      <c r="X90" s="33"/>
      <c r="Y90" s="160">
        <v>0</v>
      </c>
      <c r="Z90" s="160">
        <v>0</v>
      </c>
      <c r="AA90" s="33"/>
      <c r="AB90" s="38">
        <v>800</v>
      </c>
      <c r="AC90" s="33"/>
      <c r="AD90" s="48">
        <v>0</v>
      </c>
      <c r="AE90" s="49">
        <v>0</v>
      </c>
      <c r="AF90" s="48">
        <v>800</v>
      </c>
      <c r="AG90" s="158">
        <v>800</v>
      </c>
      <c r="AH90" s="47"/>
      <c r="AI90" s="48">
        <v>0</v>
      </c>
      <c r="AJ90" s="48">
        <v>0</v>
      </c>
      <c r="AK90" s="47"/>
      <c r="AL90" s="48">
        <v>0</v>
      </c>
      <c r="AM90" s="49">
        <v>0</v>
      </c>
      <c r="AN90" s="48">
        <v>0</v>
      </c>
      <c r="AO90" s="34">
        <v>0</v>
      </c>
      <c r="AP90" s="34">
        <v>0</v>
      </c>
      <c r="AQ90" s="34">
        <v>0</v>
      </c>
      <c r="AR90" s="34">
        <v>0</v>
      </c>
      <c r="AS90" s="34">
        <v>0</v>
      </c>
      <c r="AT90" s="34">
        <v>800</v>
      </c>
      <c r="AU90" s="34">
        <v>0</v>
      </c>
      <c r="AV90" s="34">
        <v>0</v>
      </c>
      <c r="AW90" s="34">
        <v>0</v>
      </c>
      <c r="AX90" s="34">
        <v>0</v>
      </c>
      <c r="AY90" s="34">
        <v>0</v>
      </c>
      <c r="AZ90" s="34">
        <v>0</v>
      </c>
      <c r="BA90" s="34">
        <v>0</v>
      </c>
      <c r="BB90" s="40">
        <f t="shared" si="3"/>
        <v>800</v>
      </c>
      <c r="BC90" s="40">
        <f t="shared" si="4"/>
        <v>0</v>
      </c>
      <c r="BD90" s="104" t="str">
        <f>+IF(Tabla1[[#This Row],[NO CERT]]=0,"NO","SI")</f>
        <v>SI</v>
      </c>
    </row>
    <row r="91" spans="1:56" x14ac:dyDescent="0.25">
      <c r="A91" s="41" t="s">
        <v>437</v>
      </c>
      <c r="B91" s="42" t="s">
        <v>15</v>
      </c>
      <c r="C91" s="43" t="s">
        <v>1447</v>
      </c>
      <c r="D91" s="44" t="s">
        <v>438</v>
      </c>
      <c r="E91" s="43" t="s">
        <v>439</v>
      </c>
      <c r="F91" s="43" t="s">
        <v>440</v>
      </c>
      <c r="G91" s="43" t="s">
        <v>1489</v>
      </c>
      <c r="H91" s="44" t="s">
        <v>2829</v>
      </c>
      <c r="I91" s="44" t="s">
        <v>71</v>
      </c>
      <c r="J91" s="44" t="s">
        <v>1441</v>
      </c>
      <c r="K91" s="44" t="s">
        <v>511</v>
      </c>
      <c r="L91" s="44" t="s">
        <v>1103</v>
      </c>
      <c r="M91" s="44" t="s">
        <v>1103</v>
      </c>
      <c r="N91" s="43" t="s">
        <v>1093</v>
      </c>
      <c r="O91" s="43" t="s">
        <v>1346</v>
      </c>
      <c r="P91" s="45" t="s">
        <v>51</v>
      </c>
      <c r="Q91" s="44" t="s">
        <v>1093</v>
      </c>
      <c r="R91" s="44" t="s">
        <v>552</v>
      </c>
      <c r="S91" s="44" t="s">
        <v>466</v>
      </c>
      <c r="T91" s="46" t="s">
        <v>465</v>
      </c>
      <c r="U91" s="37" t="s">
        <v>467</v>
      </c>
      <c r="V91" s="38">
        <v>3500</v>
      </c>
      <c r="W91" s="38">
        <v>3500</v>
      </c>
      <c r="X91" s="33"/>
      <c r="Y91" s="160">
        <v>0</v>
      </c>
      <c r="Z91" s="160">
        <v>0</v>
      </c>
      <c r="AA91" s="33"/>
      <c r="AB91" s="38">
        <v>3500</v>
      </c>
      <c r="AC91" s="33"/>
      <c r="AD91" s="48">
        <v>0</v>
      </c>
      <c r="AE91" s="49">
        <v>0</v>
      </c>
      <c r="AF91" s="48">
        <v>3500</v>
      </c>
      <c r="AG91" s="158">
        <v>3500</v>
      </c>
      <c r="AH91" s="47"/>
      <c r="AI91" s="48">
        <v>0</v>
      </c>
      <c r="AJ91" s="48">
        <v>0</v>
      </c>
      <c r="AK91" s="47"/>
      <c r="AL91" s="48">
        <v>0</v>
      </c>
      <c r="AM91" s="49">
        <v>0</v>
      </c>
      <c r="AN91" s="48">
        <v>0</v>
      </c>
      <c r="AO91" s="34">
        <v>0</v>
      </c>
      <c r="AP91" s="34">
        <v>0</v>
      </c>
      <c r="AQ91" s="34">
        <v>0</v>
      </c>
      <c r="AR91" s="34">
        <v>0</v>
      </c>
      <c r="AS91" s="34">
        <v>0</v>
      </c>
      <c r="AT91" s="34">
        <v>3500</v>
      </c>
      <c r="AU91" s="34">
        <v>0</v>
      </c>
      <c r="AV91" s="34">
        <v>0</v>
      </c>
      <c r="AW91" s="34">
        <v>0</v>
      </c>
      <c r="AX91" s="34">
        <v>0</v>
      </c>
      <c r="AY91" s="34">
        <v>0</v>
      </c>
      <c r="AZ91" s="34">
        <v>0</v>
      </c>
      <c r="BA91" s="34">
        <v>0</v>
      </c>
      <c r="BB91" s="40">
        <f t="shared" si="3"/>
        <v>3500</v>
      </c>
      <c r="BC91" s="40">
        <f t="shared" si="4"/>
        <v>0</v>
      </c>
      <c r="BD91" s="104" t="str">
        <f>+IF(Tabla1[[#This Row],[NO CERT]]=0,"NO","SI")</f>
        <v>SI</v>
      </c>
    </row>
    <row r="92" spans="1:56" x14ac:dyDescent="0.25">
      <c r="A92" s="41" t="s">
        <v>437</v>
      </c>
      <c r="B92" s="42" t="s">
        <v>15</v>
      </c>
      <c r="C92" s="43" t="s">
        <v>1447</v>
      </c>
      <c r="D92" s="44" t="s">
        <v>438</v>
      </c>
      <c r="E92" s="43" t="s">
        <v>439</v>
      </c>
      <c r="F92" s="43" t="s">
        <v>440</v>
      </c>
      <c r="G92" s="43" t="s">
        <v>1489</v>
      </c>
      <c r="H92" s="44" t="s">
        <v>1407</v>
      </c>
      <c r="I92" s="44" t="s">
        <v>484</v>
      </c>
      <c r="J92" s="44" t="s">
        <v>1441</v>
      </c>
      <c r="K92" s="44" t="s">
        <v>515</v>
      </c>
      <c r="L92" s="44" t="s">
        <v>1103</v>
      </c>
      <c r="M92" s="44" t="s">
        <v>1103</v>
      </c>
      <c r="N92" s="43" t="s">
        <v>1093</v>
      </c>
      <c r="O92" s="43" t="s">
        <v>1346</v>
      </c>
      <c r="P92" s="45" t="s">
        <v>51</v>
      </c>
      <c r="Q92" s="44" t="s">
        <v>1093</v>
      </c>
      <c r="R92" s="44" t="s">
        <v>552</v>
      </c>
      <c r="S92" s="44" t="s">
        <v>357</v>
      </c>
      <c r="T92" s="46" t="s">
        <v>24</v>
      </c>
      <c r="U92" s="37" t="s">
        <v>25</v>
      </c>
      <c r="V92" s="38">
        <v>3600</v>
      </c>
      <c r="W92" s="38">
        <v>3600</v>
      </c>
      <c r="X92" s="33"/>
      <c r="Y92" s="160">
        <v>0</v>
      </c>
      <c r="Z92" s="160">
        <v>0</v>
      </c>
      <c r="AA92" s="33"/>
      <c r="AB92" s="38">
        <v>3600</v>
      </c>
      <c r="AC92" s="33"/>
      <c r="AD92" s="48">
        <v>3600</v>
      </c>
      <c r="AE92" s="49">
        <v>1</v>
      </c>
      <c r="AF92" s="48">
        <v>0</v>
      </c>
      <c r="AG92" s="158">
        <v>0</v>
      </c>
      <c r="AH92" s="47"/>
      <c r="AI92" s="48">
        <v>3600</v>
      </c>
      <c r="AJ92" s="48">
        <v>0</v>
      </c>
      <c r="AK92" s="47"/>
      <c r="AL92" s="48">
        <v>0</v>
      </c>
      <c r="AM92" s="49">
        <v>0</v>
      </c>
      <c r="AN92" s="48">
        <v>3600</v>
      </c>
      <c r="AO92" s="34">
        <v>0</v>
      </c>
      <c r="AP92" s="34">
        <v>0</v>
      </c>
      <c r="AQ92" s="34">
        <v>0</v>
      </c>
      <c r="AR92" s="34">
        <v>0</v>
      </c>
      <c r="AS92" s="34">
        <v>600</v>
      </c>
      <c r="AT92" s="34">
        <v>600</v>
      </c>
      <c r="AU92" s="34">
        <v>600</v>
      </c>
      <c r="AV92" s="34">
        <v>600</v>
      </c>
      <c r="AW92" s="34">
        <v>600</v>
      </c>
      <c r="AX92" s="34">
        <v>600</v>
      </c>
      <c r="AY92" s="34">
        <v>0</v>
      </c>
      <c r="AZ92" s="34">
        <v>0</v>
      </c>
      <c r="BA92" s="34">
        <v>0</v>
      </c>
      <c r="BB92" s="40">
        <f t="shared" si="3"/>
        <v>3600</v>
      </c>
      <c r="BC92" s="40">
        <f t="shared" si="4"/>
        <v>0</v>
      </c>
      <c r="BD92" s="104" t="str">
        <f>+IF(Tabla1[[#This Row],[NO CERT]]=0,"NO","SI")</f>
        <v>NO</v>
      </c>
    </row>
    <row r="93" spans="1:56" x14ac:dyDescent="0.25">
      <c r="A93" s="41" t="s">
        <v>437</v>
      </c>
      <c r="B93" s="42" t="s">
        <v>15</v>
      </c>
      <c r="C93" s="43" t="s">
        <v>1447</v>
      </c>
      <c r="D93" s="44" t="s">
        <v>438</v>
      </c>
      <c r="E93" s="43" t="s">
        <v>439</v>
      </c>
      <c r="F93" s="43" t="s">
        <v>440</v>
      </c>
      <c r="G93" s="43" t="s">
        <v>1489</v>
      </c>
      <c r="H93" s="44" t="s">
        <v>1407</v>
      </c>
      <c r="I93" s="44" t="s">
        <v>484</v>
      </c>
      <c r="J93" s="44" t="s">
        <v>1441</v>
      </c>
      <c r="K93" s="44" t="s">
        <v>515</v>
      </c>
      <c r="L93" s="44" t="s">
        <v>1103</v>
      </c>
      <c r="M93" s="44" t="s">
        <v>1103</v>
      </c>
      <c r="N93" s="43" t="s">
        <v>1093</v>
      </c>
      <c r="O93" s="43" t="s">
        <v>1346</v>
      </c>
      <c r="P93" s="45" t="s">
        <v>51</v>
      </c>
      <c r="Q93" s="44" t="s">
        <v>1093</v>
      </c>
      <c r="R93" s="44" t="s">
        <v>552</v>
      </c>
      <c r="S93" s="44" t="s">
        <v>358</v>
      </c>
      <c r="T93" s="46" t="s">
        <v>26</v>
      </c>
      <c r="U93" s="37" t="s">
        <v>27</v>
      </c>
      <c r="V93" s="38">
        <v>3600</v>
      </c>
      <c r="W93" s="38">
        <v>3600</v>
      </c>
      <c r="X93" s="33"/>
      <c r="Y93" s="160">
        <v>0</v>
      </c>
      <c r="Z93" s="160">
        <v>0</v>
      </c>
      <c r="AA93" s="33"/>
      <c r="AB93" s="38">
        <v>3600</v>
      </c>
      <c r="AC93" s="33"/>
      <c r="AD93" s="48">
        <v>3600</v>
      </c>
      <c r="AE93" s="49">
        <v>1</v>
      </c>
      <c r="AF93" s="48">
        <v>0</v>
      </c>
      <c r="AG93" s="158">
        <v>0</v>
      </c>
      <c r="AH93" s="47"/>
      <c r="AI93" s="48">
        <v>3600</v>
      </c>
      <c r="AJ93" s="48">
        <v>0</v>
      </c>
      <c r="AK93" s="47"/>
      <c r="AL93" s="48">
        <v>0</v>
      </c>
      <c r="AM93" s="49">
        <v>0</v>
      </c>
      <c r="AN93" s="48">
        <v>3600</v>
      </c>
      <c r="AO93" s="34">
        <v>0</v>
      </c>
      <c r="AP93" s="34">
        <v>0</v>
      </c>
      <c r="AQ93" s="34">
        <v>0</v>
      </c>
      <c r="AR93" s="34">
        <v>0</v>
      </c>
      <c r="AS93" s="34">
        <v>600</v>
      </c>
      <c r="AT93" s="34">
        <v>600</v>
      </c>
      <c r="AU93" s="34">
        <v>600</v>
      </c>
      <c r="AV93" s="34">
        <v>600</v>
      </c>
      <c r="AW93" s="34">
        <v>600</v>
      </c>
      <c r="AX93" s="34">
        <v>600</v>
      </c>
      <c r="AY93" s="34">
        <v>0</v>
      </c>
      <c r="AZ93" s="34">
        <v>0</v>
      </c>
      <c r="BA93" s="34">
        <v>0</v>
      </c>
      <c r="BB93" s="40">
        <f t="shared" si="3"/>
        <v>3600</v>
      </c>
      <c r="BC93" s="40">
        <f t="shared" si="4"/>
        <v>0</v>
      </c>
      <c r="BD93" s="104" t="str">
        <f>+IF(Tabla1[[#This Row],[NO CERT]]=0,"NO","SI")</f>
        <v>NO</v>
      </c>
    </row>
    <row r="94" spans="1:56" x14ac:dyDescent="0.25">
      <c r="A94" s="41" t="s">
        <v>437</v>
      </c>
      <c r="B94" s="42" t="s">
        <v>15</v>
      </c>
      <c r="C94" s="43" t="s">
        <v>1447</v>
      </c>
      <c r="D94" s="44" t="s">
        <v>438</v>
      </c>
      <c r="E94" s="43" t="s">
        <v>439</v>
      </c>
      <c r="F94" s="43" t="s">
        <v>440</v>
      </c>
      <c r="G94" s="43" t="s">
        <v>1489</v>
      </c>
      <c r="H94" s="44" t="s">
        <v>484</v>
      </c>
      <c r="I94" s="44" t="s">
        <v>484</v>
      </c>
      <c r="J94" s="44" t="s">
        <v>1441</v>
      </c>
      <c r="K94" s="44" t="s">
        <v>515</v>
      </c>
      <c r="L94" s="44" t="s">
        <v>1103</v>
      </c>
      <c r="M94" s="44" t="s">
        <v>1103</v>
      </c>
      <c r="N94" s="43" t="s">
        <v>1093</v>
      </c>
      <c r="O94" s="43" t="s">
        <v>1346</v>
      </c>
      <c r="P94" s="45" t="s">
        <v>51</v>
      </c>
      <c r="Q94" s="44" t="s">
        <v>1093</v>
      </c>
      <c r="R94" s="44" t="s">
        <v>552</v>
      </c>
      <c r="S94" s="44" t="s">
        <v>369</v>
      </c>
      <c r="T94" s="46" t="s">
        <v>28</v>
      </c>
      <c r="U94" s="37" t="s">
        <v>29</v>
      </c>
      <c r="V94" s="38">
        <v>0</v>
      </c>
      <c r="W94" s="38">
        <v>1000</v>
      </c>
      <c r="X94" s="33"/>
      <c r="Y94" s="160">
        <v>0</v>
      </c>
      <c r="Z94" s="160">
        <v>0</v>
      </c>
      <c r="AA94" s="33"/>
      <c r="AB94" s="38">
        <v>1000</v>
      </c>
      <c r="AC94" s="33"/>
      <c r="AD94" s="48">
        <v>1000</v>
      </c>
      <c r="AE94" s="49">
        <v>1</v>
      </c>
      <c r="AF94" s="48">
        <v>0</v>
      </c>
      <c r="AG94" s="158">
        <v>0</v>
      </c>
      <c r="AH94" s="47"/>
      <c r="AI94" s="48">
        <v>1000</v>
      </c>
      <c r="AJ94" s="48">
        <v>40</v>
      </c>
      <c r="AK94" s="47"/>
      <c r="AL94" s="48">
        <v>40</v>
      </c>
      <c r="AM94" s="49">
        <v>0.04</v>
      </c>
      <c r="AN94" s="48">
        <v>960</v>
      </c>
      <c r="AO94" s="34">
        <v>0</v>
      </c>
      <c r="AP94" s="34">
        <v>40</v>
      </c>
      <c r="AQ94" s="34">
        <v>0</v>
      </c>
      <c r="AR94" s="34">
        <v>0</v>
      </c>
      <c r="AS94" s="34">
        <v>100</v>
      </c>
      <c r="AT94" s="34">
        <v>100</v>
      </c>
      <c r="AU94" s="34">
        <v>100</v>
      </c>
      <c r="AV94" s="34">
        <v>100</v>
      </c>
      <c r="AW94" s="34">
        <v>100</v>
      </c>
      <c r="AX94" s="34">
        <v>100</v>
      </c>
      <c r="AY94" s="34">
        <v>100</v>
      </c>
      <c r="AZ94" s="34">
        <v>100</v>
      </c>
      <c r="BA94" s="34">
        <v>160</v>
      </c>
      <c r="BB94" s="40">
        <f t="shared" si="3"/>
        <v>1000</v>
      </c>
      <c r="BC94" s="40">
        <f t="shared" si="4"/>
        <v>0</v>
      </c>
      <c r="BD94" s="104" t="str">
        <f>+IF(Tabla1[[#This Row],[NO CERT]]=0,"NO","SI")</f>
        <v>NO</v>
      </c>
    </row>
    <row r="95" spans="1:56" x14ac:dyDescent="0.25">
      <c r="A95" s="41" t="s">
        <v>437</v>
      </c>
      <c r="B95" s="42" t="s">
        <v>15</v>
      </c>
      <c r="C95" s="43" t="s">
        <v>1447</v>
      </c>
      <c r="D95" s="44" t="s">
        <v>438</v>
      </c>
      <c r="E95" s="43" t="s">
        <v>439</v>
      </c>
      <c r="F95" s="43" t="s">
        <v>440</v>
      </c>
      <c r="G95" s="43" t="s">
        <v>1489</v>
      </c>
      <c r="H95" s="44" t="s">
        <v>2816</v>
      </c>
      <c r="I95" s="44" t="s">
        <v>484</v>
      </c>
      <c r="J95" s="44" t="s">
        <v>1441</v>
      </c>
      <c r="K95" s="44" t="s">
        <v>511</v>
      </c>
      <c r="L95" s="44" t="s">
        <v>1103</v>
      </c>
      <c r="M95" s="44" t="s">
        <v>1103</v>
      </c>
      <c r="N95" s="43" t="s">
        <v>1093</v>
      </c>
      <c r="O95" s="43" t="s">
        <v>1346</v>
      </c>
      <c r="P95" s="45" t="s">
        <v>51</v>
      </c>
      <c r="Q95" s="44" t="s">
        <v>1093</v>
      </c>
      <c r="R95" s="44" t="s">
        <v>552</v>
      </c>
      <c r="S95" s="44" t="s">
        <v>370</v>
      </c>
      <c r="T95" s="46" t="s">
        <v>45</v>
      </c>
      <c r="U95" s="37" t="s">
        <v>46</v>
      </c>
      <c r="V95" s="38">
        <v>3600</v>
      </c>
      <c r="W95" s="38">
        <v>3490</v>
      </c>
      <c r="X95" s="33"/>
      <c r="Y95" s="160">
        <v>0</v>
      </c>
      <c r="Z95" s="160">
        <v>0</v>
      </c>
      <c r="AA95" s="33"/>
      <c r="AB95" s="38">
        <v>3490</v>
      </c>
      <c r="AC95" s="33"/>
      <c r="AD95" s="48">
        <v>2500</v>
      </c>
      <c r="AE95" s="49">
        <v>0.71633237822349571</v>
      </c>
      <c r="AF95" s="48">
        <v>990</v>
      </c>
      <c r="AG95" s="158">
        <v>990</v>
      </c>
      <c r="AH95" s="47"/>
      <c r="AI95" s="48">
        <v>2500</v>
      </c>
      <c r="AJ95" s="48">
        <v>2500</v>
      </c>
      <c r="AK95" s="47"/>
      <c r="AL95" s="48">
        <v>332.8</v>
      </c>
      <c r="AM95" s="49">
        <v>9.5358166189111748E-2</v>
      </c>
      <c r="AN95" s="48">
        <v>2167.1999999999998</v>
      </c>
      <c r="AO95" s="34">
        <v>0</v>
      </c>
      <c r="AP95" s="34">
        <v>163.4</v>
      </c>
      <c r="AQ95" s="34">
        <v>169.4</v>
      </c>
      <c r="AR95" s="34">
        <v>0</v>
      </c>
      <c r="AS95" s="34">
        <v>343.65999999999997</v>
      </c>
      <c r="AT95" s="34">
        <v>343.65999999999997</v>
      </c>
      <c r="AU95" s="34">
        <v>343.65999999999997</v>
      </c>
      <c r="AV95" s="34">
        <v>343.65999999999997</v>
      </c>
      <c r="AW95" s="34">
        <v>343.65999999999997</v>
      </c>
      <c r="AX95" s="34">
        <v>343.65999999999997</v>
      </c>
      <c r="AY95" s="34">
        <v>343.65999999999997</v>
      </c>
      <c r="AZ95" s="34">
        <v>343.65999999999997</v>
      </c>
      <c r="BA95" s="34">
        <v>407.92000000000053</v>
      </c>
      <c r="BB95" s="40">
        <f t="shared" si="3"/>
        <v>3490</v>
      </c>
      <c r="BC95" s="40">
        <f t="shared" si="4"/>
        <v>0</v>
      </c>
      <c r="BD95" s="104" t="str">
        <f>+IF(Tabla1[[#This Row],[NO CERT]]=0,"NO","SI")</f>
        <v>SI</v>
      </c>
    </row>
    <row r="96" spans="1:56" x14ac:dyDescent="0.25">
      <c r="A96" s="41" t="s">
        <v>437</v>
      </c>
      <c r="B96" s="42" t="s">
        <v>15</v>
      </c>
      <c r="C96" s="43" t="s">
        <v>1447</v>
      </c>
      <c r="D96" s="44" t="s">
        <v>438</v>
      </c>
      <c r="E96" s="43" t="s">
        <v>439</v>
      </c>
      <c r="F96" s="43" t="s">
        <v>440</v>
      </c>
      <c r="G96" s="43" t="s">
        <v>1489</v>
      </c>
      <c r="H96" s="44" t="s">
        <v>2816</v>
      </c>
      <c r="I96" s="44" t="s">
        <v>484</v>
      </c>
      <c r="J96" s="44" t="s">
        <v>1441</v>
      </c>
      <c r="K96" s="44" t="s">
        <v>511</v>
      </c>
      <c r="L96" s="44" t="s">
        <v>1103</v>
      </c>
      <c r="M96" s="44" t="s">
        <v>1103</v>
      </c>
      <c r="N96" s="43" t="s">
        <v>1093</v>
      </c>
      <c r="O96" s="43" t="s">
        <v>1346</v>
      </c>
      <c r="P96" s="45" t="s">
        <v>51</v>
      </c>
      <c r="Q96" s="44" t="s">
        <v>1093</v>
      </c>
      <c r="R96" s="44" t="s">
        <v>552</v>
      </c>
      <c r="S96" s="44" t="s">
        <v>371</v>
      </c>
      <c r="T96" s="46" t="s">
        <v>48</v>
      </c>
      <c r="U96" s="37" t="s">
        <v>49</v>
      </c>
      <c r="V96" s="38">
        <v>1200</v>
      </c>
      <c r="W96" s="38">
        <v>700</v>
      </c>
      <c r="X96" s="33"/>
      <c r="Y96" s="160">
        <v>0</v>
      </c>
      <c r="Z96" s="160">
        <v>0</v>
      </c>
      <c r="AA96" s="33"/>
      <c r="AB96" s="38">
        <v>700</v>
      </c>
      <c r="AC96" s="33"/>
      <c r="AD96" s="48">
        <v>700</v>
      </c>
      <c r="AE96" s="49">
        <v>1</v>
      </c>
      <c r="AF96" s="48">
        <v>0</v>
      </c>
      <c r="AG96" s="158">
        <v>0</v>
      </c>
      <c r="AH96" s="47"/>
      <c r="AI96" s="48">
        <v>700</v>
      </c>
      <c r="AJ96" s="48">
        <v>700</v>
      </c>
      <c r="AK96" s="47"/>
      <c r="AL96" s="48">
        <v>95.5</v>
      </c>
      <c r="AM96" s="49">
        <v>0.13642857142857143</v>
      </c>
      <c r="AN96" s="48">
        <v>604.5</v>
      </c>
      <c r="AO96" s="34">
        <v>0</v>
      </c>
      <c r="AP96" s="34">
        <v>78.900000000000006</v>
      </c>
      <c r="AQ96" s="34">
        <v>16.600000000000001</v>
      </c>
      <c r="AR96" s="34">
        <v>0</v>
      </c>
      <c r="AS96" s="34">
        <v>112.10999999999999</v>
      </c>
      <c r="AT96" s="34">
        <v>112.10999999999999</v>
      </c>
      <c r="AU96" s="34">
        <v>112.10999999999999</v>
      </c>
      <c r="AV96" s="34">
        <v>112.10999999999999</v>
      </c>
      <c r="AW96" s="34">
        <v>112.10999999999999</v>
      </c>
      <c r="AX96" s="34">
        <v>43.950000000000045</v>
      </c>
      <c r="AY96" s="34">
        <v>0</v>
      </c>
      <c r="AZ96" s="34">
        <v>0</v>
      </c>
      <c r="BA96" s="34">
        <v>0</v>
      </c>
      <c r="BB96" s="40">
        <f t="shared" si="3"/>
        <v>700</v>
      </c>
      <c r="BC96" s="40">
        <f t="shared" si="4"/>
        <v>0</v>
      </c>
      <c r="BD96" s="104" t="str">
        <f>+IF(Tabla1[[#This Row],[NO CERT]]=0,"NO","SI")</f>
        <v>NO</v>
      </c>
    </row>
    <row r="97" spans="1:56" x14ac:dyDescent="0.25">
      <c r="A97" s="41" t="s">
        <v>437</v>
      </c>
      <c r="B97" s="42" t="s">
        <v>15</v>
      </c>
      <c r="C97" s="43" t="s">
        <v>1447</v>
      </c>
      <c r="D97" s="44" t="s">
        <v>438</v>
      </c>
      <c r="E97" s="43" t="s">
        <v>439</v>
      </c>
      <c r="F97" s="43" t="s">
        <v>440</v>
      </c>
      <c r="G97" s="43" t="s">
        <v>1489</v>
      </c>
      <c r="H97" s="44" t="s">
        <v>2816</v>
      </c>
      <c r="I97" s="44" t="s">
        <v>484</v>
      </c>
      <c r="J97" s="44" t="s">
        <v>1441</v>
      </c>
      <c r="K97" s="44" t="s">
        <v>511</v>
      </c>
      <c r="L97" s="44" t="s">
        <v>1103</v>
      </c>
      <c r="M97" s="44" t="s">
        <v>1103</v>
      </c>
      <c r="N97" s="43" t="s">
        <v>1093</v>
      </c>
      <c r="O97" s="43" t="s">
        <v>1346</v>
      </c>
      <c r="P97" s="45" t="s">
        <v>51</v>
      </c>
      <c r="Q97" s="44" t="s">
        <v>1093</v>
      </c>
      <c r="R97" s="44" t="s">
        <v>552</v>
      </c>
      <c r="S97" s="44" t="s">
        <v>374</v>
      </c>
      <c r="T97" s="46" t="s">
        <v>32</v>
      </c>
      <c r="U97" s="37" t="s">
        <v>33</v>
      </c>
      <c r="V97" s="38">
        <v>7800</v>
      </c>
      <c r="W97" s="38">
        <v>7644</v>
      </c>
      <c r="X97" s="33"/>
      <c r="Y97" s="160">
        <v>0</v>
      </c>
      <c r="Z97" s="160">
        <v>0</v>
      </c>
      <c r="AA97" s="33"/>
      <c r="AB97" s="38">
        <v>7644</v>
      </c>
      <c r="AC97" s="33"/>
      <c r="AD97" s="48">
        <v>7644</v>
      </c>
      <c r="AE97" s="49">
        <v>1</v>
      </c>
      <c r="AF97" s="48">
        <v>0</v>
      </c>
      <c r="AG97" s="158">
        <v>0</v>
      </c>
      <c r="AH97" s="47"/>
      <c r="AI97" s="48">
        <v>7644</v>
      </c>
      <c r="AJ97" s="48">
        <v>7644</v>
      </c>
      <c r="AK97" s="47"/>
      <c r="AL97" s="48">
        <v>1274</v>
      </c>
      <c r="AM97" s="49">
        <v>0.16666666666666666</v>
      </c>
      <c r="AN97" s="48">
        <v>6370</v>
      </c>
      <c r="AO97" s="34">
        <v>0</v>
      </c>
      <c r="AP97" s="34">
        <v>637</v>
      </c>
      <c r="AQ97" s="34">
        <v>637</v>
      </c>
      <c r="AR97" s="34">
        <v>0</v>
      </c>
      <c r="AS97" s="34">
        <v>650</v>
      </c>
      <c r="AT97" s="34">
        <v>650</v>
      </c>
      <c r="AU97" s="34">
        <v>650</v>
      </c>
      <c r="AV97" s="34">
        <v>650</v>
      </c>
      <c r="AW97" s="34">
        <v>650</v>
      </c>
      <c r="AX97" s="34">
        <v>650</v>
      </c>
      <c r="AY97" s="34">
        <v>650</v>
      </c>
      <c r="AZ97" s="34">
        <v>650</v>
      </c>
      <c r="BA97" s="34">
        <v>1170</v>
      </c>
      <c r="BB97" s="40">
        <f t="shared" si="3"/>
        <v>7644</v>
      </c>
      <c r="BC97" s="40">
        <f t="shared" si="4"/>
        <v>0</v>
      </c>
      <c r="BD97" s="104" t="str">
        <f>+IF(Tabla1[[#This Row],[NO CERT]]=0,"NO","SI")</f>
        <v>NO</v>
      </c>
    </row>
    <row r="98" spans="1:56" x14ac:dyDescent="0.25">
      <c r="A98" s="41" t="s">
        <v>437</v>
      </c>
      <c r="B98" s="42" t="s">
        <v>15</v>
      </c>
      <c r="C98" s="43" t="s">
        <v>1447</v>
      </c>
      <c r="D98" s="44" t="s">
        <v>438</v>
      </c>
      <c r="E98" s="43" t="s">
        <v>439</v>
      </c>
      <c r="F98" s="43" t="s">
        <v>440</v>
      </c>
      <c r="G98" s="43" t="s">
        <v>1489</v>
      </c>
      <c r="H98" s="44" t="s">
        <v>2818</v>
      </c>
      <c r="I98" s="44" t="s">
        <v>484</v>
      </c>
      <c r="J98" s="44" t="s">
        <v>1441</v>
      </c>
      <c r="K98" s="44" t="s">
        <v>515</v>
      </c>
      <c r="L98" s="44" t="s">
        <v>1103</v>
      </c>
      <c r="M98" s="44" t="s">
        <v>1103</v>
      </c>
      <c r="N98" s="43" t="s">
        <v>1093</v>
      </c>
      <c r="O98" s="43" t="s">
        <v>1346</v>
      </c>
      <c r="P98" s="45" t="s">
        <v>51</v>
      </c>
      <c r="Q98" s="44" t="s">
        <v>1093</v>
      </c>
      <c r="R98" s="44" t="s">
        <v>552</v>
      </c>
      <c r="S98" s="44" t="s">
        <v>375</v>
      </c>
      <c r="T98" s="46" t="s">
        <v>74</v>
      </c>
      <c r="U98" s="37" t="s">
        <v>75</v>
      </c>
      <c r="V98" s="38">
        <v>1200</v>
      </c>
      <c r="W98" s="38">
        <v>1200</v>
      </c>
      <c r="X98" s="33"/>
      <c r="Y98" s="160">
        <v>0</v>
      </c>
      <c r="Z98" s="160">
        <v>0</v>
      </c>
      <c r="AA98" s="33"/>
      <c r="AB98" s="38">
        <v>1200</v>
      </c>
      <c r="AC98" s="33"/>
      <c r="AD98" s="48">
        <v>1200</v>
      </c>
      <c r="AE98" s="49">
        <v>1</v>
      </c>
      <c r="AF98" s="48">
        <v>0</v>
      </c>
      <c r="AG98" s="158">
        <v>0</v>
      </c>
      <c r="AH98" s="47"/>
      <c r="AI98" s="48">
        <v>1200</v>
      </c>
      <c r="AJ98" s="48">
        <v>0</v>
      </c>
      <c r="AK98" s="47"/>
      <c r="AL98" s="48">
        <v>0</v>
      </c>
      <c r="AM98" s="49">
        <v>0</v>
      </c>
      <c r="AN98" s="48">
        <v>1200</v>
      </c>
      <c r="AO98" s="34">
        <v>0</v>
      </c>
      <c r="AP98" s="34">
        <v>0</v>
      </c>
      <c r="AQ98" s="34">
        <v>0</v>
      </c>
      <c r="AR98" s="34">
        <v>0</v>
      </c>
      <c r="AS98" s="34">
        <v>120</v>
      </c>
      <c r="AT98" s="34">
        <v>120</v>
      </c>
      <c r="AU98" s="34">
        <v>120</v>
      </c>
      <c r="AV98" s="34">
        <v>120</v>
      </c>
      <c r="AW98" s="34">
        <v>120</v>
      </c>
      <c r="AX98" s="34">
        <v>120</v>
      </c>
      <c r="AY98" s="34">
        <v>120</v>
      </c>
      <c r="AZ98" s="34">
        <v>120</v>
      </c>
      <c r="BA98" s="34">
        <v>240</v>
      </c>
      <c r="BB98" s="40">
        <f t="shared" si="3"/>
        <v>1200</v>
      </c>
      <c r="BC98" s="40">
        <f t="shared" si="4"/>
        <v>0</v>
      </c>
      <c r="BD98" s="104" t="str">
        <f>+IF(Tabla1[[#This Row],[NO CERT]]=0,"NO","SI")</f>
        <v>NO</v>
      </c>
    </row>
    <row r="99" spans="1:56" x14ac:dyDescent="0.25">
      <c r="A99" s="41" t="s">
        <v>437</v>
      </c>
      <c r="B99" s="42" t="s">
        <v>15</v>
      </c>
      <c r="C99" s="43" t="s">
        <v>1447</v>
      </c>
      <c r="D99" s="44" t="s">
        <v>438</v>
      </c>
      <c r="E99" s="43" t="s">
        <v>439</v>
      </c>
      <c r="F99" s="43" t="s">
        <v>440</v>
      </c>
      <c r="G99" s="43" t="s">
        <v>1489</v>
      </c>
      <c r="H99" s="44" t="s">
        <v>539</v>
      </c>
      <c r="I99" s="44" t="s">
        <v>484</v>
      </c>
      <c r="J99" s="44" t="s">
        <v>1441</v>
      </c>
      <c r="K99" s="44" t="s">
        <v>515</v>
      </c>
      <c r="L99" s="44" t="s">
        <v>1103</v>
      </c>
      <c r="M99" s="44" t="s">
        <v>1103</v>
      </c>
      <c r="N99" s="43" t="s">
        <v>1093</v>
      </c>
      <c r="O99" s="43" t="s">
        <v>1346</v>
      </c>
      <c r="P99" s="45" t="s">
        <v>51</v>
      </c>
      <c r="Q99" s="44" t="s">
        <v>1093</v>
      </c>
      <c r="R99" s="44" t="s">
        <v>552</v>
      </c>
      <c r="S99" s="44" t="s">
        <v>379</v>
      </c>
      <c r="T99" s="46" t="s">
        <v>34</v>
      </c>
      <c r="U99" s="37" t="s">
        <v>35</v>
      </c>
      <c r="V99" s="38">
        <v>108000</v>
      </c>
      <c r="W99" s="38">
        <v>110548</v>
      </c>
      <c r="X99" s="33"/>
      <c r="Y99" s="160">
        <v>0</v>
      </c>
      <c r="Z99" s="160">
        <v>0</v>
      </c>
      <c r="AA99" s="33"/>
      <c r="AB99" s="38">
        <v>110548</v>
      </c>
      <c r="AC99" s="33"/>
      <c r="AD99" s="48">
        <v>110547.84</v>
      </c>
      <c r="AE99" s="49">
        <v>0.99999855266490567</v>
      </c>
      <c r="AF99" s="48">
        <v>0.16000000000349246</v>
      </c>
      <c r="AG99" s="158">
        <v>0.16000000000349246</v>
      </c>
      <c r="AH99" s="47"/>
      <c r="AI99" s="48">
        <v>110547.84</v>
      </c>
      <c r="AJ99" s="48">
        <v>110547.84</v>
      </c>
      <c r="AK99" s="47"/>
      <c r="AL99" s="48">
        <v>0</v>
      </c>
      <c r="AM99" s="49">
        <v>0</v>
      </c>
      <c r="AN99" s="48">
        <v>110547.84</v>
      </c>
      <c r="AO99" s="34">
        <v>0</v>
      </c>
      <c r="AP99" s="34">
        <v>0</v>
      </c>
      <c r="AQ99" s="34">
        <v>0</v>
      </c>
      <c r="AR99" s="34">
        <v>0</v>
      </c>
      <c r="AS99" s="34">
        <v>9000</v>
      </c>
      <c r="AT99" s="34">
        <v>9000</v>
      </c>
      <c r="AU99" s="34">
        <v>9000</v>
      </c>
      <c r="AV99" s="34">
        <v>9000</v>
      </c>
      <c r="AW99" s="34">
        <v>9000</v>
      </c>
      <c r="AX99" s="34">
        <v>9000</v>
      </c>
      <c r="AY99" s="34">
        <v>9000</v>
      </c>
      <c r="AZ99" s="34">
        <v>9000</v>
      </c>
      <c r="BA99" s="34">
        <v>38548</v>
      </c>
      <c r="BB99" s="40">
        <f t="shared" si="3"/>
        <v>110548</v>
      </c>
      <c r="BC99" s="40">
        <f t="shared" si="4"/>
        <v>0</v>
      </c>
      <c r="BD99" s="104" t="str">
        <f>+IF(Tabla1[[#This Row],[NO CERT]]=0,"NO","SI")</f>
        <v>SI</v>
      </c>
    </row>
    <row r="100" spans="1:56" x14ac:dyDescent="0.25">
      <c r="A100" s="41" t="s">
        <v>437</v>
      </c>
      <c r="B100" s="42" t="s">
        <v>15</v>
      </c>
      <c r="C100" s="43" t="s">
        <v>1447</v>
      </c>
      <c r="D100" s="44" t="s">
        <v>438</v>
      </c>
      <c r="E100" s="43" t="s">
        <v>439</v>
      </c>
      <c r="F100" s="43" t="s">
        <v>440</v>
      </c>
      <c r="G100" s="43" t="s">
        <v>1489</v>
      </c>
      <c r="H100" s="44" t="s">
        <v>2823</v>
      </c>
      <c r="I100" s="44" t="s">
        <v>484</v>
      </c>
      <c r="J100" s="44" t="s">
        <v>1441</v>
      </c>
      <c r="K100" s="44" t="s">
        <v>511</v>
      </c>
      <c r="L100" s="44" t="s">
        <v>1103</v>
      </c>
      <c r="M100" s="44" t="s">
        <v>1103</v>
      </c>
      <c r="N100" s="43" t="s">
        <v>1093</v>
      </c>
      <c r="O100" s="43" t="s">
        <v>1346</v>
      </c>
      <c r="P100" s="45" t="s">
        <v>51</v>
      </c>
      <c r="Q100" s="44" t="s">
        <v>1093</v>
      </c>
      <c r="R100" s="44" t="s">
        <v>552</v>
      </c>
      <c r="S100" s="44" t="s">
        <v>380</v>
      </c>
      <c r="T100" s="46" t="s">
        <v>36</v>
      </c>
      <c r="U100" s="37" t="s">
        <v>21</v>
      </c>
      <c r="V100" s="38">
        <v>6000</v>
      </c>
      <c r="W100" s="38">
        <v>6000</v>
      </c>
      <c r="X100" s="33"/>
      <c r="Y100" s="160">
        <v>0</v>
      </c>
      <c r="Z100" s="160">
        <v>0</v>
      </c>
      <c r="AA100" s="33"/>
      <c r="AB100" s="38">
        <v>6000</v>
      </c>
      <c r="AC100" s="33"/>
      <c r="AD100" s="48">
        <v>0</v>
      </c>
      <c r="AE100" s="49">
        <v>0</v>
      </c>
      <c r="AF100" s="48">
        <v>6000</v>
      </c>
      <c r="AG100" s="158">
        <v>6000</v>
      </c>
      <c r="AH100" s="47"/>
      <c r="AI100" s="48">
        <v>0</v>
      </c>
      <c r="AJ100" s="48">
        <v>0</v>
      </c>
      <c r="AK100" s="47"/>
      <c r="AL100" s="48">
        <v>0</v>
      </c>
      <c r="AM100" s="49">
        <v>0</v>
      </c>
      <c r="AN100" s="48">
        <v>0</v>
      </c>
      <c r="AO100" s="34">
        <v>0</v>
      </c>
      <c r="AP100" s="34">
        <v>0</v>
      </c>
      <c r="AQ100" s="34">
        <v>0</v>
      </c>
      <c r="AR100" s="34">
        <v>0</v>
      </c>
      <c r="AS100" s="34">
        <v>2000</v>
      </c>
      <c r="AT100" s="34">
        <v>0</v>
      </c>
      <c r="AU100" s="34">
        <v>4000</v>
      </c>
      <c r="AV100" s="34">
        <v>0</v>
      </c>
      <c r="AW100" s="34">
        <v>0</v>
      </c>
      <c r="AX100" s="34">
        <v>0</v>
      </c>
      <c r="AY100" s="34">
        <v>0</v>
      </c>
      <c r="AZ100" s="34">
        <v>0</v>
      </c>
      <c r="BA100" s="34">
        <v>0</v>
      </c>
      <c r="BB100" s="40">
        <f t="shared" si="3"/>
        <v>6000</v>
      </c>
      <c r="BC100" s="40">
        <f t="shared" si="4"/>
        <v>0</v>
      </c>
      <c r="BD100" s="104" t="str">
        <f>+IF(Tabla1[[#This Row],[NO CERT]]=0,"NO","SI")</f>
        <v>SI</v>
      </c>
    </row>
    <row r="101" spans="1:56" x14ac:dyDescent="0.25">
      <c r="A101" s="41" t="s">
        <v>437</v>
      </c>
      <c r="B101" s="42" t="s">
        <v>15</v>
      </c>
      <c r="C101" s="43" t="s">
        <v>1447</v>
      </c>
      <c r="D101" s="44" t="s">
        <v>438</v>
      </c>
      <c r="E101" s="43" t="s">
        <v>439</v>
      </c>
      <c r="F101" s="43" t="s">
        <v>440</v>
      </c>
      <c r="G101" s="43" t="s">
        <v>1489</v>
      </c>
      <c r="H101" s="44" t="s">
        <v>520</v>
      </c>
      <c r="I101" s="44" t="s">
        <v>484</v>
      </c>
      <c r="J101" s="44" t="s">
        <v>1441</v>
      </c>
      <c r="K101" s="44" t="s">
        <v>515</v>
      </c>
      <c r="L101" s="44" t="s">
        <v>1103</v>
      </c>
      <c r="M101" s="44" t="s">
        <v>1103</v>
      </c>
      <c r="N101" s="43" t="s">
        <v>1093</v>
      </c>
      <c r="O101" s="43" t="s">
        <v>1346</v>
      </c>
      <c r="P101" s="45" t="s">
        <v>51</v>
      </c>
      <c r="Q101" s="44" t="s">
        <v>1093</v>
      </c>
      <c r="R101" s="44" t="s">
        <v>552</v>
      </c>
      <c r="S101" s="44" t="s">
        <v>382</v>
      </c>
      <c r="T101" s="46" t="s">
        <v>37</v>
      </c>
      <c r="U101" s="37" t="s">
        <v>38</v>
      </c>
      <c r="V101" s="38">
        <v>79200</v>
      </c>
      <c r="W101" s="38">
        <v>79200</v>
      </c>
      <c r="X101" s="33"/>
      <c r="Y101" s="160">
        <v>0</v>
      </c>
      <c r="Z101" s="160">
        <v>0</v>
      </c>
      <c r="AA101" s="33"/>
      <c r="AB101" s="38">
        <v>79200</v>
      </c>
      <c r="AC101" s="33"/>
      <c r="AD101" s="48">
        <v>66000</v>
      </c>
      <c r="AE101" s="49">
        <v>0.83333333333333337</v>
      </c>
      <c r="AF101" s="48">
        <v>13200</v>
      </c>
      <c r="AG101" s="158">
        <v>13200</v>
      </c>
      <c r="AH101" s="47"/>
      <c r="AI101" s="48">
        <v>16500</v>
      </c>
      <c r="AJ101" s="48">
        <v>16500</v>
      </c>
      <c r="AK101" s="47"/>
      <c r="AL101" s="48">
        <v>16500</v>
      </c>
      <c r="AM101" s="49">
        <v>0.20833333333333334</v>
      </c>
      <c r="AN101" s="48">
        <v>49500</v>
      </c>
      <c r="AO101" s="34">
        <v>5500</v>
      </c>
      <c r="AP101" s="34">
        <v>0</v>
      </c>
      <c r="AQ101" s="34">
        <v>11000</v>
      </c>
      <c r="AR101" s="34">
        <v>0</v>
      </c>
      <c r="AS101" s="34">
        <v>6600</v>
      </c>
      <c r="AT101" s="34">
        <v>6600</v>
      </c>
      <c r="AU101" s="34">
        <v>6600</v>
      </c>
      <c r="AV101" s="34">
        <v>6600</v>
      </c>
      <c r="AW101" s="34">
        <v>6600</v>
      </c>
      <c r="AX101" s="34">
        <v>6600</v>
      </c>
      <c r="AY101" s="34">
        <v>6600</v>
      </c>
      <c r="AZ101" s="34">
        <v>6600</v>
      </c>
      <c r="BA101" s="34">
        <v>9900</v>
      </c>
      <c r="BB101" s="40">
        <f t="shared" si="3"/>
        <v>79200</v>
      </c>
      <c r="BC101" s="40">
        <f t="shared" si="4"/>
        <v>0</v>
      </c>
      <c r="BD101" s="104" t="str">
        <f>+IF(Tabla1[[#This Row],[NO CERT]]=0,"NO","SI")</f>
        <v>SI</v>
      </c>
    </row>
    <row r="102" spans="1:56" x14ac:dyDescent="0.25">
      <c r="A102" s="41" t="s">
        <v>437</v>
      </c>
      <c r="B102" s="42" t="s">
        <v>15</v>
      </c>
      <c r="C102" s="43" t="s">
        <v>1447</v>
      </c>
      <c r="D102" s="44" t="s">
        <v>438</v>
      </c>
      <c r="E102" s="43" t="s">
        <v>439</v>
      </c>
      <c r="F102" s="43" t="s">
        <v>440</v>
      </c>
      <c r="G102" s="43" t="s">
        <v>1489</v>
      </c>
      <c r="H102" s="44" t="s">
        <v>42</v>
      </c>
      <c r="I102" s="44" t="s">
        <v>484</v>
      </c>
      <c r="J102" s="44" t="s">
        <v>1441</v>
      </c>
      <c r="K102" s="44" t="s">
        <v>511</v>
      </c>
      <c r="L102" s="44" t="s">
        <v>1103</v>
      </c>
      <c r="M102" s="44" t="s">
        <v>1103</v>
      </c>
      <c r="N102" s="43" t="s">
        <v>1093</v>
      </c>
      <c r="O102" s="43" t="s">
        <v>1346</v>
      </c>
      <c r="P102" s="45" t="s">
        <v>51</v>
      </c>
      <c r="Q102" s="44" t="s">
        <v>1093</v>
      </c>
      <c r="R102" s="44" t="s">
        <v>552</v>
      </c>
      <c r="S102" s="44" t="s">
        <v>359</v>
      </c>
      <c r="T102" s="46" t="s">
        <v>41</v>
      </c>
      <c r="U102" s="37" t="s">
        <v>42</v>
      </c>
      <c r="V102" s="38">
        <v>27600</v>
      </c>
      <c r="W102" s="38">
        <v>17600</v>
      </c>
      <c r="X102" s="33"/>
      <c r="Y102" s="160">
        <v>0</v>
      </c>
      <c r="Z102" s="160">
        <v>0</v>
      </c>
      <c r="AA102" s="33"/>
      <c r="AB102" s="38">
        <v>17600</v>
      </c>
      <c r="AC102" s="33"/>
      <c r="AD102" s="48">
        <v>5900</v>
      </c>
      <c r="AE102" s="49">
        <v>0.33522727272727271</v>
      </c>
      <c r="AF102" s="48">
        <v>11700</v>
      </c>
      <c r="AG102" s="158">
        <v>11700</v>
      </c>
      <c r="AH102" s="47"/>
      <c r="AI102" s="48">
        <v>5900</v>
      </c>
      <c r="AJ102" s="48">
        <v>4900</v>
      </c>
      <c r="AK102" s="47"/>
      <c r="AL102" s="48">
        <v>3600</v>
      </c>
      <c r="AM102" s="49">
        <v>0.20454545454545456</v>
      </c>
      <c r="AN102" s="48">
        <v>2300</v>
      </c>
      <c r="AO102" s="34">
        <v>1000</v>
      </c>
      <c r="AP102" s="34">
        <v>1300</v>
      </c>
      <c r="AQ102" s="34">
        <v>1300</v>
      </c>
      <c r="AR102" s="34">
        <v>0</v>
      </c>
      <c r="AS102" s="34">
        <v>2300</v>
      </c>
      <c r="AT102" s="34">
        <v>2300</v>
      </c>
      <c r="AU102" s="34">
        <v>2300</v>
      </c>
      <c r="AV102" s="34">
        <v>2300</v>
      </c>
      <c r="AW102" s="34">
        <v>2300</v>
      </c>
      <c r="AX102" s="34">
        <v>1000</v>
      </c>
      <c r="AY102" s="34">
        <v>500</v>
      </c>
      <c r="AZ102" s="34">
        <v>500</v>
      </c>
      <c r="BA102" s="34">
        <v>500</v>
      </c>
      <c r="BB102" s="40">
        <f t="shared" si="3"/>
        <v>17600</v>
      </c>
      <c r="BC102" s="40">
        <f t="shared" si="4"/>
        <v>0</v>
      </c>
      <c r="BD102" s="104" t="str">
        <f>+IF(Tabla1[[#This Row],[NO CERT]]=0,"NO","SI")</f>
        <v>SI</v>
      </c>
    </row>
    <row r="103" spans="1:56" x14ac:dyDescent="0.25">
      <c r="A103" s="41" t="s">
        <v>437</v>
      </c>
      <c r="B103" s="42" t="s">
        <v>15</v>
      </c>
      <c r="C103" s="43" t="s">
        <v>1447</v>
      </c>
      <c r="D103" s="44" t="s">
        <v>438</v>
      </c>
      <c r="E103" s="43" t="s">
        <v>439</v>
      </c>
      <c r="F103" s="43" t="s">
        <v>440</v>
      </c>
      <c r="G103" s="43" t="s">
        <v>1489</v>
      </c>
      <c r="H103" s="44" t="s">
        <v>521</v>
      </c>
      <c r="I103" s="44" t="s">
        <v>521</v>
      </c>
      <c r="J103" s="44" t="s">
        <v>1441</v>
      </c>
      <c r="K103" s="44" t="s">
        <v>515</v>
      </c>
      <c r="L103" s="44" t="s">
        <v>1103</v>
      </c>
      <c r="M103" s="44" t="s">
        <v>1103</v>
      </c>
      <c r="N103" s="43" t="s">
        <v>1093</v>
      </c>
      <c r="O103" s="43" t="s">
        <v>1346</v>
      </c>
      <c r="P103" s="45" t="s">
        <v>51</v>
      </c>
      <c r="Q103" s="44" t="s">
        <v>1093</v>
      </c>
      <c r="R103" s="44" t="s">
        <v>552</v>
      </c>
      <c r="S103" s="44" t="s">
        <v>1375</v>
      </c>
      <c r="T103" s="46" t="s">
        <v>43</v>
      </c>
      <c r="U103" s="37" t="s">
        <v>1377</v>
      </c>
      <c r="V103" s="38">
        <v>20000</v>
      </c>
      <c r="W103" s="38">
        <v>20000</v>
      </c>
      <c r="X103" s="33"/>
      <c r="Y103" s="160">
        <v>0</v>
      </c>
      <c r="Z103" s="160">
        <v>0</v>
      </c>
      <c r="AA103" s="33"/>
      <c r="AB103" s="38">
        <v>20000</v>
      </c>
      <c r="AC103" s="33"/>
      <c r="AD103" s="48">
        <v>5000</v>
      </c>
      <c r="AE103" s="49">
        <v>0.25</v>
      </c>
      <c r="AF103" s="48">
        <v>15000</v>
      </c>
      <c r="AG103" s="158">
        <v>15000</v>
      </c>
      <c r="AH103" s="47"/>
      <c r="AI103" s="48">
        <v>5000</v>
      </c>
      <c r="AJ103" s="48">
        <v>5000</v>
      </c>
      <c r="AK103" s="47"/>
      <c r="AL103" s="48">
        <v>0</v>
      </c>
      <c r="AM103" s="49">
        <v>0</v>
      </c>
      <c r="AN103" s="48">
        <v>5000</v>
      </c>
      <c r="AO103" s="34">
        <v>0</v>
      </c>
      <c r="AP103" s="34">
        <v>0</v>
      </c>
      <c r="AQ103" s="34">
        <v>0</v>
      </c>
      <c r="AR103" s="34">
        <v>0</v>
      </c>
      <c r="AS103" s="34">
        <v>2500</v>
      </c>
      <c r="AT103" s="34">
        <v>2500</v>
      </c>
      <c r="AU103" s="34">
        <v>2500</v>
      </c>
      <c r="AV103" s="34">
        <v>2500</v>
      </c>
      <c r="AW103" s="34">
        <v>2500</v>
      </c>
      <c r="AX103" s="34">
        <v>2500</v>
      </c>
      <c r="AY103" s="34">
        <v>2500</v>
      </c>
      <c r="AZ103" s="34">
        <v>2500</v>
      </c>
      <c r="BA103" s="34">
        <v>0</v>
      </c>
      <c r="BB103" s="40">
        <f t="shared" si="3"/>
        <v>20000</v>
      </c>
      <c r="BC103" s="40">
        <f t="shared" si="4"/>
        <v>0</v>
      </c>
      <c r="BD103" s="104" t="str">
        <f>+IF(Tabla1[[#This Row],[NO CERT]]=0,"NO","SI")</f>
        <v>SI</v>
      </c>
    </row>
    <row r="104" spans="1:56" x14ac:dyDescent="0.25">
      <c r="A104" s="41" t="s">
        <v>437</v>
      </c>
      <c r="B104" s="42" t="s">
        <v>15</v>
      </c>
      <c r="C104" s="43" t="s">
        <v>1447</v>
      </c>
      <c r="D104" s="44" t="s">
        <v>438</v>
      </c>
      <c r="E104" s="43" t="s">
        <v>439</v>
      </c>
      <c r="F104" s="43" t="s">
        <v>440</v>
      </c>
      <c r="G104" s="43" t="s">
        <v>1490</v>
      </c>
      <c r="H104" s="44" t="s">
        <v>514</v>
      </c>
      <c r="I104" s="44" t="s">
        <v>514</v>
      </c>
      <c r="J104" s="44" t="s">
        <v>1441</v>
      </c>
      <c r="K104" s="44" t="s">
        <v>511</v>
      </c>
      <c r="L104" s="44" t="s">
        <v>1103</v>
      </c>
      <c r="M104" s="44" t="s">
        <v>1103</v>
      </c>
      <c r="N104" s="43" t="s">
        <v>1094</v>
      </c>
      <c r="O104" s="43" t="s">
        <v>1347</v>
      </c>
      <c r="P104" s="45" t="s">
        <v>54</v>
      </c>
      <c r="Q104" s="44" t="s">
        <v>1094</v>
      </c>
      <c r="R104" s="44" t="s">
        <v>1371</v>
      </c>
      <c r="S104" s="44" t="s">
        <v>1372</v>
      </c>
      <c r="T104" s="46" t="s">
        <v>1337</v>
      </c>
      <c r="U104" s="37" t="s">
        <v>1340</v>
      </c>
      <c r="V104" s="38">
        <v>1200</v>
      </c>
      <c r="W104" s="38">
        <v>1200</v>
      </c>
      <c r="X104" s="33"/>
      <c r="Y104" s="160">
        <v>0</v>
      </c>
      <c r="Z104" s="160">
        <v>0</v>
      </c>
      <c r="AA104" s="33"/>
      <c r="AB104" s="38">
        <v>1200</v>
      </c>
      <c r="AC104" s="33"/>
      <c r="AD104" s="48">
        <v>1200</v>
      </c>
      <c r="AE104" s="49">
        <v>1</v>
      </c>
      <c r="AF104" s="48">
        <v>0</v>
      </c>
      <c r="AG104" s="158">
        <v>0</v>
      </c>
      <c r="AH104" s="47"/>
      <c r="AI104" s="48">
        <v>1200</v>
      </c>
      <c r="AJ104" s="48">
        <v>0</v>
      </c>
      <c r="AK104" s="47"/>
      <c r="AL104" s="48">
        <v>0</v>
      </c>
      <c r="AM104" s="49">
        <v>0</v>
      </c>
      <c r="AN104" s="48">
        <v>1200</v>
      </c>
      <c r="AO104" s="34">
        <v>0</v>
      </c>
      <c r="AP104" s="34">
        <v>0</v>
      </c>
      <c r="AQ104" s="34">
        <v>0</v>
      </c>
      <c r="AR104" s="34">
        <v>0</v>
      </c>
      <c r="AS104" s="34">
        <v>0</v>
      </c>
      <c r="AT104" s="34">
        <v>0</v>
      </c>
      <c r="AU104" s="34">
        <v>0</v>
      </c>
      <c r="AV104" s="34">
        <v>600</v>
      </c>
      <c r="AW104" s="34">
        <v>0</v>
      </c>
      <c r="AX104" s="34">
        <v>0</v>
      </c>
      <c r="AY104" s="34">
        <v>0</v>
      </c>
      <c r="AZ104" s="34">
        <v>0</v>
      </c>
      <c r="BA104" s="34">
        <v>600</v>
      </c>
      <c r="BB104" s="40">
        <f t="shared" si="3"/>
        <v>1200</v>
      </c>
      <c r="BC104" s="40">
        <f t="shared" si="4"/>
        <v>0</v>
      </c>
      <c r="BD104" s="104" t="str">
        <f>+IF(Tabla1[[#This Row],[NO CERT]]=0,"NO","SI")</f>
        <v>NO</v>
      </c>
    </row>
    <row r="105" spans="1:56" x14ac:dyDescent="0.25">
      <c r="A105" s="41" t="s">
        <v>437</v>
      </c>
      <c r="B105" s="42" t="s">
        <v>15</v>
      </c>
      <c r="C105" s="43" t="s">
        <v>1447</v>
      </c>
      <c r="D105" s="44" t="s">
        <v>438</v>
      </c>
      <c r="E105" s="43" t="s">
        <v>439</v>
      </c>
      <c r="F105" s="43" t="s">
        <v>440</v>
      </c>
      <c r="G105" s="43" t="s">
        <v>1490</v>
      </c>
      <c r="H105" s="44" t="s">
        <v>514</v>
      </c>
      <c r="I105" s="44" t="s">
        <v>514</v>
      </c>
      <c r="J105" s="44" t="s">
        <v>1441</v>
      </c>
      <c r="K105" s="44" t="s">
        <v>511</v>
      </c>
      <c r="L105" s="44" t="s">
        <v>1103</v>
      </c>
      <c r="M105" s="44" t="s">
        <v>1103</v>
      </c>
      <c r="N105" s="43" t="s">
        <v>1094</v>
      </c>
      <c r="O105" s="43" t="s">
        <v>1347</v>
      </c>
      <c r="P105" s="45" t="s">
        <v>54</v>
      </c>
      <c r="Q105" s="44" t="s">
        <v>1094</v>
      </c>
      <c r="R105" s="44" t="s">
        <v>1371</v>
      </c>
      <c r="S105" s="44" t="s">
        <v>2389</v>
      </c>
      <c r="T105" s="46" t="s">
        <v>2387</v>
      </c>
      <c r="U105" s="37" t="s">
        <v>2388</v>
      </c>
      <c r="V105" s="38">
        <v>0</v>
      </c>
      <c r="W105" s="38">
        <v>400</v>
      </c>
      <c r="X105" s="33"/>
      <c r="Y105" s="160">
        <v>0</v>
      </c>
      <c r="Z105" s="160">
        <v>0</v>
      </c>
      <c r="AA105" s="33"/>
      <c r="AB105" s="38">
        <v>400</v>
      </c>
      <c r="AC105" s="33"/>
      <c r="AD105" s="48">
        <v>400</v>
      </c>
      <c r="AE105" s="49">
        <v>1</v>
      </c>
      <c r="AF105" s="48">
        <v>0</v>
      </c>
      <c r="AG105" s="158">
        <v>0</v>
      </c>
      <c r="AH105" s="47"/>
      <c r="AI105" s="48">
        <v>400</v>
      </c>
      <c r="AJ105" s="48">
        <v>400</v>
      </c>
      <c r="AK105" s="47"/>
      <c r="AL105" s="48">
        <v>400</v>
      </c>
      <c r="AM105" s="49">
        <v>1</v>
      </c>
      <c r="AN105" s="48">
        <v>0</v>
      </c>
      <c r="AO105" s="34">
        <v>400</v>
      </c>
      <c r="AP105" s="34">
        <v>0</v>
      </c>
      <c r="AQ105" s="34">
        <v>0</v>
      </c>
      <c r="AR105" s="34">
        <v>0</v>
      </c>
      <c r="AS105" s="34">
        <v>0</v>
      </c>
      <c r="AT105" s="34">
        <v>0</v>
      </c>
      <c r="AU105" s="34">
        <v>0</v>
      </c>
      <c r="AV105" s="34">
        <v>0</v>
      </c>
      <c r="AW105" s="34">
        <v>0</v>
      </c>
      <c r="AX105" s="34">
        <v>0</v>
      </c>
      <c r="AY105" s="34">
        <v>0</v>
      </c>
      <c r="AZ105" s="34">
        <v>0</v>
      </c>
      <c r="BA105" s="34">
        <v>0</v>
      </c>
      <c r="BB105" s="40">
        <f t="shared" si="3"/>
        <v>400</v>
      </c>
      <c r="BC105" s="40">
        <f t="shared" si="4"/>
        <v>0</v>
      </c>
      <c r="BD105" s="104" t="str">
        <f>+IF(Tabla1[[#This Row],[NO CERT]]=0,"NO","SI")</f>
        <v>NO</v>
      </c>
    </row>
    <row r="106" spans="1:56" x14ac:dyDescent="0.25">
      <c r="A106" s="41" t="s">
        <v>437</v>
      </c>
      <c r="B106" s="42" t="s">
        <v>15</v>
      </c>
      <c r="C106" s="43" t="s">
        <v>1447</v>
      </c>
      <c r="D106" s="44" t="s">
        <v>438</v>
      </c>
      <c r="E106" s="43" t="s">
        <v>439</v>
      </c>
      <c r="F106" s="43" t="s">
        <v>440</v>
      </c>
      <c r="G106" s="43" t="s">
        <v>1490</v>
      </c>
      <c r="H106" s="44" t="s">
        <v>514</v>
      </c>
      <c r="I106" s="44" t="s">
        <v>514</v>
      </c>
      <c r="J106" s="44" t="s">
        <v>1441</v>
      </c>
      <c r="K106" s="44" t="s">
        <v>511</v>
      </c>
      <c r="L106" s="44" t="s">
        <v>1103</v>
      </c>
      <c r="M106" s="44" t="s">
        <v>1103</v>
      </c>
      <c r="N106" s="43" t="s">
        <v>1094</v>
      </c>
      <c r="O106" s="43" t="s">
        <v>1347</v>
      </c>
      <c r="P106" s="45" t="s">
        <v>54</v>
      </c>
      <c r="Q106" s="44" t="s">
        <v>1094</v>
      </c>
      <c r="R106" s="44" t="s">
        <v>1371</v>
      </c>
      <c r="S106" s="44" t="s">
        <v>1380</v>
      </c>
      <c r="T106" s="46" t="s">
        <v>1378</v>
      </c>
      <c r="U106" s="37" t="s">
        <v>1379</v>
      </c>
      <c r="V106" s="38">
        <v>60342</v>
      </c>
      <c r="W106" s="38">
        <v>62742</v>
      </c>
      <c r="X106" s="33"/>
      <c r="Y106" s="160">
        <v>0</v>
      </c>
      <c r="Z106" s="160">
        <v>0</v>
      </c>
      <c r="AA106" s="33"/>
      <c r="AB106" s="38">
        <v>62742</v>
      </c>
      <c r="AC106" s="33"/>
      <c r="AD106" s="48">
        <v>62742</v>
      </c>
      <c r="AE106" s="49">
        <v>1</v>
      </c>
      <c r="AF106" s="48">
        <v>0</v>
      </c>
      <c r="AG106" s="158">
        <v>0</v>
      </c>
      <c r="AH106" s="47"/>
      <c r="AI106" s="48">
        <v>62742</v>
      </c>
      <c r="AJ106" s="48">
        <v>15685.16</v>
      </c>
      <c r="AK106" s="47"/>
      <c r="AL106" s="48">
        <v>15685.16</v>
      </c>
      <c r="AM106" s="49">
        <v>0.24999458098243602</v>
      </c>
      <c r="AN106" s="48">
        <v>47056.84</v>
      </c>
      <c r="AO106" s="34">
        <v>5229.3599999999997</v>
      </c>
      <c r="AP106" s="34">
        <v>5227.6099999999997</v>
      </c>
      <c r="AQ106" s="34">
        <v>5228.1899999999996</v>
      </c>
      <c r="AR106" s="34">
        <v>0</v>
      </c>
      <c r="AS106" s="34">
        <v>5028.38</v>
      </c>
      <c r="AT106" s="34">
        <v>5028.38</v>
      </c>
      <c r="AU106" s="34">
        <v>5028.38</v>
      </c>
      <c r="AV106" s="34">
        <v>5028.38</v>
      </c>
      <c r="AW106" s="34">
        <v>5028.38</v>
      </c>
      <c r="AX106" s="34">
        <v>5028.38</v>
      </c>
      <c r="AY106" s="34">
        <v>5028.38</v>
      </c>
      <c r="AZ106" s="34">
        <v>5028.38</v>
      </c>
      <c r="BA106" s="34">
        <v>6829.8000000000102</v>
      </c>
      <c r="BB106" s="40">
        <f t="shared" si="3"/>
        <v>62742</v>
      </c>
      <c r="BC106" s="40">
        <f t="shared" si="4"/>
        <v>0</v>
      </c>
      <c r="BD106" s="104" t="str">
        <f>+IF(Tabla1[[#This Row],[NO CERT]]=0,"NO","SI")</f>
        <v>NO</v>
      </c>
    </row>
    <row r="107" spans="1:56" x14ac:dyDescent="0.25">
      <c r="A107" s="41" t="s">
        <v>437</v>
      </c>
      <c r="B107" s="42" t="s">
        <v>15</v>
      </c>
      <c r="C107" s="43" t="s">
        <v>1447</v>
      </c>
      <c r="D107" s="44" t="s">
        <v>438</v>
      </c>
      <c r="E107" s="43" t="s">
        <v>439</v>
      </c>
      <c r="F107" s="43" t="s">
        <v>440</v>
      </c>
      <c r="G107" s="43" t="s">
        <v>1490</v>
      </c>
      <c r="H107" s="44" t="s">
        <v>514</v>
      </c>
      <c r="I107" s="44" t="s">
        <v>514</v>
      </c>
      <c r="J107" s="44" t="s">
        <v>1441</v>
      </c>
      <c r="K107" s="44" t="s">
        <v>511</v>
      </c>
      <c r="L107" s="44" t="s">
        <v>1103</v>
      </c>
      <c r="M107" s="44" t="s">
        <v>1103</v>
      </c>
      <c r="N107" s="43" t="s">
        <v>1094</v>
      </c>
      <c r="O107" s="43" t="s">
        <v>1347</v>
      </c>
      <c r="P107" s="45" t="s">
        <v>54</v>
      </c>
      <c r="Q107" s="44" t="s">
        <v>1094</v>
      </c>
      <c r="R107" s="44" t="s">
        <v>1371</v>
      </c>
      <c r="S107" s="44" t="s">
        <v>1374</v>
      </c>
      <c r="T107" s="46" t="s">
        <v>1338</v>
      </c>
      <c r="U107" s="37" t="s">
        <v>1341</v>
      </c>
      <c r="V107" s="38">
        <v>5006</v>
      </c>
      <c r="W107" s="38">
        <v>5201</v>
      </c>
      <c r="X107" s="33"/>
      <c r="Y107" s="160">
        <v>0</v>
      </c>
      <c r="Z107" s="160">
        <v>0</v>
      </c>
      <c r="AA107" s="33"/>
      <c r="AB107" s="38">
        <v>5201</v>
      </c>
      <c r="AC107" s="33"/>
      <c r="AD107" s="48">
        <v>5201</v>
      </c>
      <c r="AE107" s="49">
        <v>1</v>
      </c>
      <c r="AF107" s="48">
        <v>0</v>
      </c>
      <c r="AG107" s="158">
        <v>0</v>
      </c>
      <c r="AH107" s="47"/>
      <c r="AI107" s="48">
        <v>5201</v>
      </c>
      <c r="AJ107" s="48">
        <v>1300.08</v>
      </c>
      <c r="AK107" s="47"/>
      <c r="AL107" s="48">
        <v>1300.08</v>
      </c>
      <c r="AM107" s="49">
        <v>0.24996731397808111</v>
      </c>
      <c r="AN107" s="48">
        <v>3900.92</v>
      </c>
      <c r="AO107" s="34">
        <v>433.36</v>
      </c>
      <c r="AP107" s="34">
        <v>433.36</v>
      </c>
      <c r="AQ107" s="34">
        <v>433.36</v>
      </c>
      <c r="AR107" s="34">
        <v>0</v>
      </c>
      <c r="AS107" s="34">
        <v>417.16</v>
      </c>
      <c r="AT107" s="34">
        <v>417.16</v>
      </c>
      <c r="AU107" s="34">
        <v>417.16</v>
      </c>
      <c r="AV107" s="34">
        <v>417.16</v>
      </c>
      <c r="AW107" s="34">
        <v>417.16</v>
      </c>
      <c r="AX107" s="34">
        <v>417.16</v>
      </c>
      <c r="AY107" s="34">
        <v>417.16</v>
      </c>
      <c r="AZ107" s="34">
        <v>417.16</v>
      </c>
      <c r="BA107" s="34">
        <v>563.64000000000033</v>
      </c>
      <c r="BB107" s="40">
        <f t="shared" si="3"/>
        <v>5201</v>
      </c>
      <c r="BC107" s="40">
        <f t="shared" si="4"/>
        <v>0</v>
      </c>
      <c r="BD107" s="104" t="str">
        <f>+IF(Tabla1[[#This Row],[NO CERT]]=0,"NO","SI")</f>
        <v>NO</v>
      </c>
    </row>
    <row r="108" spans="1:56" x14ac:dyDescent="0.25">
      <c r="A108" s="41" t="s">
        <v>437</v>
      </c>
      <c r="B108" s="42" t="s">
        <v>15</v>
      </c>
      <c r="C108" s="43" t="s">
        <v>1447</v>
      </c>
      <c r="D108" s="44" t="s">
        <v>438</v>
      </c>
      <c r="E108" s="43" t="s">
        <v>439</v>
      </c>
      <c r="F108" s="43" t="s">
        <v>440</v>
      </c>
      <c r="G108" s="43" t="s">
        <v>1490</v>
      </c>
      <c r="H108" s="44" t="s">
        <v>519</v>
      </c>
      <c r="I108" s="44" t="s">
        <v>71</v>
      </c>
      <c r="J108" s="44" t="s">
        <v>1440</v>
      </c>
      <c r="K108" s="44" t="s">
        <v>515</v>
      </c>
      <c r="L108" s="44" t="s">
        <v>1103</v>
      </c>
      <c r="M108" s="44" t="s">
        <v>1103</v>
      </c>
      <c r="N108" s="43" t="s">
        <v>1094</v>
      </c>
      <c r="O108" s="43" t="s">
        <v>1347</v>
      </c>
      <c r="P108" s="45" t="s">
        <v>54</v>
      </c>
      <c r="Q108" s="44" t="s">
        <v>1094</v>
      </c>
      <c r="R108" s="44" t="s">
        <v>552</v>
      </c>
      <c r="S108" s="44" t="s">
        <v>361</v>
      </c>
      <c r="T108" s="46" t="s">
        <v>22</v>
      </c>
      <c r="U108" s="37" t="s">
        <v>23</v>
      </c>
      <c r="V108" s="38">
        <v>6909</v>
      </c>
      <c r="W108" s="38">
        <v>6909</v>
      </c>
      <c r="X108" s="33"/>
      <c r="Y108" s="160">
        <v>0</v>
      </c>
      <c r="Z108" s="160">
        <v>0</v>
      </c>
      <c r="AA108" s="33"/>
      <c r="AB108" s="38">
        <v>6909</v>
      </c>
      <c r="AC108" s="33"/>
      <c r="AD108" s="48">
        <v>1846.01</v>
      </c>
      <c r="AE108" s="49">
        <v>0.26718917354175714</v>
      </c>
      <c r="AF108" s="48">
        <v>5062.99</v>
      </c>
      <c r="AG108" s="158">
        <v>5062.99</v>
      </c>
      <c r="AH108" s="47"/>
      <c r="AI108" s="48">
        <v>1846.01</v>
      </c>
      <c r="AJ108" s="48">
        <v>186.9</v>
      </c>
      <c r="AK108" s="47"/>
      <c r="AL108" s="48">
        <v>0</v>
      </c>
      <c r="AM108" s="49">
        <v>0</v>
      </c>
      <c r="AN108" s="48">
        <v>1846.01</v>
      </c>
      <c r="AO108" s="34">
        <v>0</v>
      </c>
      <c r="AP108" s="34">
        <v>0</v>
      </c>
      <c r="AQ108" s="34">
        <v>0</v>
      </c>
      <c r="AR108" s="34">
        <v>0</v>
      </c>
      <c r="AS108" s="34">
        <v>575.75</v>
      </c>
      <c r="AT108" s="34">
        <v>575.75</v>
      </c>
      <c r="AU108" s="34">
        <v>575.75</v>
      </c>
      <c r="AV108" s="34">
        <v>575.75</v>
      </c>
      <c r="AW108" s="34">
        <v>575.75</v>
      </c>
      <c r="AX108" s="34">
        <v>575.75</v>
      </c>
      <c r="AY108" s="34">
        <v>575.75</v>
      </c>
      <c r="AZ108" s="34">
        <v>575.75</v>
      </c>
      <c r="BA108" s="34">
        <v>2303</v>
      </c>
      <c r="BB108" s="40">
        <f t="shared" si="3"/>
        <v>6909</v>
      </c>
      <c r="BC108" s="40">
        <f t="shared" si="4"/>
        <v>0</v>
      </c>
      <c r="BD108" s="104" t="str">
        <f>+IF(Tabla1[[#This Row],[NO CERT]]=0,"NO","SI")</f>
        <v>SI</v>
      </c>
    </row>
    <row r="109" spans="1:56" x14ac:dyDescent="0.25">
      <c r="A109" s="41" t="s">
        <v>437</v>
      </c>
      <c r="B109" s="42" t="s">
        <v>15</v>
      </c>
      <c r="C109" s="43" t="s">
        <v>1447</v>
      </c>
      <c r="D109" s="44" t="s">
        <v>438</v>
      </c>
      <c r="E109" s="43" t="s">
        <v>439</v>
      </c>
      <c r="F109" s="43" t="s">
        <v>440</v>
      </c>
      <c r="G109" s="43" t="s">
        <v>1490</v>
      </c>
      <c r="H109" s="44" t="s">
        <v>71</v>
      </c>
      <c r="I109" s="44" t="s">
        <v>71</v>
      </c>
      <c r="J109" s="44" t="s">
        <v>1441</v>
      </c>
      <c r="K109" s="44" t="s">
        <v>515</v>
      </c>
      <c r="L109" s="44" t="s">
        <v>1103</v>
      </c>
      <c r="M109" s="44" t="s">
        <v>1103</v>
      </c>
      <c r="N109" s="43" t="s">
        <v>1094</v>
      </c>
      <c r="O109" s="43" t="s">
        <v>1347</v>
      </c>
      <c r="P109" s="45" t="s">
        <v>54</v>
      </c>
      <c r="Q109" s="44" t="s">
        <v>1094</v>
      </c>
      <c r="R109" s="44" t="s">
        <v>552</v>
      </c>
      <c r="S109" s="44" t="s">
        <v>364</v>
      </c>
      <c r="T109" s="46" t="s">
        <v>17</v>
      </c>
      <c r="U109" s="37" t="s">
        <v>18</v>
      </c>
      <c r="V109" s="38">
        <v>1200</v>
      </c>
      <c r="W109" s="38">
        <v>1200</v>
      </c>
      <c r="X109" s="33"/>
      <c r="Y109" s="160">
        <v>0</v>
      </c>
      <c r="Z109" s="160">
        <v>0</v>
      </c>
      <c r="AA109" s="33"/>
      <c r="AB109" s="38">
        <v>1200</v>
      </c>
      <c r="AC109" s="33"/>
      <c r="AD109" s="48">
        <v>1200</v>
      </c>
      <c r="AE109" s="49">
        <v>1</v>
      </c>
      <c r="AF109" s="48">
        <v>0</v>
      </c>
      <c r="AG109" s="158">
        <v>0</v>
      </c>
      <c r="AH109" s="47"/>
      <c r="AI109" s="48">
        <v>1200</v>
      </c>
      <c r="AJ109" s="48">
        <v>738.3</v>
      </c>
      <c r="AK109" s="47"/>
      <c r="AL109" s="48">
        <v>738.3</v>
      </c>
      <c r="AM109" s="49">
        <v>0.61524999999999996</v>
      </c>
      <c r="AN109" s="48">
        <v>461.70000000000005</v>
      </c>
      <c r="AO109" s="34">
        <v>500</v>
      </c>
      <c r="AP109" s="34">
        <v>0</v>
      </c>
      <c r="AQ109" s="34">
        <v>238.3</v>
      </c>
      <c r="AR109" s="34">
        <v>0</v>
      </c>
      <c r="AS109" s="34">
        <v>200</v>
      </c>
      <c r="AT109" s="34">
        <v>100</v>
      </c>
      <c r="AU109" s="34">
        <v>100</v>
      </c>
      <c r="AV109" s="34">
        <v>61.700000000000045</v>
      </c>
      <c r="AW109" s="34">
        <v>0</v>
      </c>
      <c r="AX109" s="34">
        <v>0</v>
      </c>
      <c r="AY109" s="34">
        <v>0</v>
      </c>
      <c r="AZ109" s="34">
        <v>0</v>
      </c>
      <c r="BA109" s="34">
        <v>0</v>
      </c>
      <c r="BB109" s="40">
        <f t="shared" si="3"/>
        <v>1200</v>
      </c>
      <c r="BC109" s="40">
        <f t="shared" si="4"/>
        <v>0</v>
      </c>
      <c r="BD109" s="104" t="str">
        <f>+IF(Tabla1[[#This Row],[NO CERT]]=0,"NO","SI")</f>
        <v>NO</v>
      </c>
    </row>
    <row r="110" spans="1:56" x14ac:dyDescent="0.25">
      <c r="A110" s="41" t="s">
        <v>437</v>
      </c>
      <c r="B110" s="42" t="s">
        <v>15</v>
      </c>
      <c r="C110" s="43" t="s">
        <v>1447</v>
      </c>
      <c r="D110" s="44" t="s">
        <v>438</v>
      </c>
      <c r="E110" s="43" t="s">
        <v>439</v>
      </c>
      <c r="F110" s="43" t="s">
        <v>440</v>
      </c>
      <c r="G110" s="43" t="s">
        <v>1490</v>
      </c>
      <c r="H110" s="44" t="s">
        <v>71</v>
      </c>
      <c r="I110" s="44" t="s">
        <v>71</v>
      </c>
      <c r="J110" s="44" t="s">
        <v>1441</v>
      </c>
      <c r="K110" s="44" t="s">
        <v>511</v>
      </c>
      <c r="L110" s="44" t="s">
        <v>1103</v>
      </c>
      <c r="M110" s="44" t="s">
        <v>1103</v>
      </c>
      <c r="N110" s="43" t="s">
        <v>1094</v>
      </c>
      <c r="O110" s="43" t="s">
        <v>1347</v>
      </c>
      <c r="P110" s="45" t="s">
        <v>54</v>
      </c>
      <c r="Q110" s="44" t="s">
        <v>1094</v>
      </c>
      <c r="R110" s="44" t="s">
        <v>552</v>
      </c>
      <c r="S110" s="44" t="s">
        <v>365</v>
      </c>
      <c r="T110" s="46" t="s">
        <v>20</v>
      </c>
      <c r="U110" s="37" t="s">
        <v>21</v>
      </c>
      <c r="V110" s="38">
        <v>800</v>
      </c>
      <c r="W110" s="38">
        <v>800</v>
      </c>
      <c r="X110" s="33"/>
      <c r="Y110" s="160">
        <v>0</v>
      </c>
      <c r="Z110" s="160">
        <v>0</v>
      </c>
      <c r="AA110" s="33"/>
      <c r="AB110" s="38">
        <v>800</v>
      </c>
      <c r="AC110" s="33"/>
      <c r="AD110" s="48">
        <v>0</v>
      </c>
      <c r="AE110" s="49">
        <v>0</v>
      </c>
      <c r="AF110" s="48">
        <v>800</v>
      </c>
      <c r="AG110" s="158">
        <v>800</v>
      </c>
      <c r="AH110" s="47"/>
      <c r="AI110" s="48">
        <v>0</v>
      </c>
      <c r="AJ110" s="48">
        <v>0</v>
      </c>
      <c r="AK110" s="47"/>
      <c r="AL110" s="48">
        <v>0</v>
      </c>
      <c r="AM110" s="49">
        <v>0</v>
      </c>
      <c r="AN110" s="48">
        <v>0</v>
      </c>
      <c r="AO110" s="34">
        <v>0</v>
      </c>
      <c r="AP110" s="34">
        <v>0</v>
      </c>
      <c r="AQ110" s="34">
        <v>0</v>
      </c>
      <c r="AR110" s="34">
        <v>0</v>
      </c>
      <c r="AS110" s="34">
        <v>0</v>
      </c>
      <c r="AT110" s="34">
        <v>800</v>
      </c>
      <c r="AU110" s="34">
        <v>0</v>
      </c>
      <c r="AV110" s="34">
        <v>0</v>
      </c>
      <c r="AW110" s="34">
        <v>0</v>
      </c>
      <c r="AX110" s="34">
        <v>0</v>
      </c>
      <c r="AY110" s="34">
        <v>0</v>
      </c>
      <c r="AZ110" s="34">
        <v>0</v>
      </c>
      <c r="BA110" s="34">
        <v>0</v>
      </c>
      <c r="BB110" s="40">
        <f t="shared" si="3"/>
        <v>800</v>
      </c>
      <c r="BC110" s="40">
        <f t="shared" si="4"/>
        <v>0</v>
      </c>
      <c r="BD110" s="104" t="str">
        <f>+IF(Tabla1[[#This Row],[NO CERT]]=0,"NO","SI")</f>
        <v>SI</v>
      </c>
    </row>
    <row r="111" spans="1:56" x14ac:dyDescent="0.25">
      <c r="A111" s="41" t="s">
        <v>437</v>
      </c>
      <c r="B111" s="42" t="s">
        <v>15</v>
      </c>
      <c r="C111" s="43" t="s">
        <v>1447</v>
      </c>
      <c r="D111" s="44" t="s">
        <v>438</v>
      </c>
      <c r="E111" s="43" t="s">
        <v>439</v>
      </c>
      <c r="F111" s="43" t="s">
        <v>440</v>
      </c>
      <c r="G111" s="43" t="s">
        <v>1490</v>
      </c>
      <c r="H111" s="44" t="s">
        <v>2829</v>
      </c>
      <c r="I111" s="44" t="s">
        <v>71</v>
      </c>
      <c r="J111" s="44" t="s">
        <v>1440</v>
      </c>
      <c r="K111" s="44" t="s">
        <v>511</v>
      </c>
      <c r="L111" s="44" t="s">
        <v>1103</v>
      </c>
      <c r="M111" s="44" t="s">
        <v>1103</v>
      </c>
      <c r="N111" s="43" t="s">
        <v>1094</v>
      </c>
      <c r="O111" s="43" t="s">
        <v>1347</v>
      </c>
      <c r="P111" s="45" t="s">
        <v>54</v>
      </c>
      <c r="Q111" s="44" t="s">
        <v>1094</v>
      </c>
      <c r="R111" s="44" t="s">
        <v>552</v>
      </c>
      <c r="S111" s="44" t="s">
        <v>466</v>
      </c>
      <c r="T111" s="46" t="s">
        <v>465</v>
      </c>
      <c r="U111" s="37" t="s">
        <v>467</v>
      </c>
      <c r="V111" s="38">
        <v>3500</v>
      </c>
      <c r="W111" s="38">
        <v>3500</v>
      </c>
      <c r="X111" s="33"/>
      <c r="Y111" s="160">
        <v>0</v>
      </c>
      <c r="Z111" s="160">
        <v>0</v>
      </c>
      <c r="AA111" s="33"/>
      <c r="AB111" s="38">
        <v>3500</v>
      </c>
      <c r="AC111" s="33"/>
      <c r="AD111" s="48">
        <v>0</v>
      </c>
      <c r="AE111" s="49">
        <v>0</v>
      </c>
      <c r="AF111" s="48">
        <v>3500</v>
      </c>
      <c r="AG111" s="158">
        <v>3500</v>
      </c>
      <c r="AH111" s="47"/>
      <c r="AI111" s="48">
        <v>0</v>
      </c>
      <c r="AJ111" s="48">
        <v>0</v>
      </c>
      <c r="AK111" s="47"/>
      <c r="AL111" s="48">
        <v>0</v>
      </c>
      <c r="AM111" s="49">
        <v>0</v>
      </c>
      <c r="AN111" s="48">
        <v>0</v>
      </c>
      <c r="AO111" s="34">
        <v>0</v>
      </c>
      <c r="AP111" s="34">
        <v>0</v>
      </c>
      <c r="AQ111" s="34">
        <v>0</v>
      </c>
      <c r="AR111" s="34">
        <v>0</v>
      </c>
      <c r="AS111" s="34">
        <v>0</v>
      </c>
      <c r="AT111" s="34">
        <v>3500</v>
      </c>
      <c r="AU111" s="34">
        <v>0</v>
      </c>
      <c r="AV111" s="34">
        <v>0</v>
      </c>
      <c r="AW111" s="34">
        <v>0</v>
      </c>
      <c r="AX111" s="34">
        <v>0</v>
      </c>
      <c r="AY111" s="34">
        <v>0</v>
      </c>
      <c r="AZ111" s="34">
        <v>0</v>
      </c>
      <c r="BA111" s="34">
        <v>0</v>
      </c>
      <c r="BB111" s="40">
        <f t="shared" si="3"/>
        <v>3500</v>
      </c>
      <c r="BC111" s="40">
        <f t="shared" si="4"/>
        <v>0</v>
      </c>
      <c r="BD111" s="104" t="str">
        <f>+IF(Tabla1[[#This Row],[NO CERT]]=0,"NO","SI")</f>
        <v>SI</v>
      </c>
    </row>
    <row r="112" spans="1:56" x14ac:dyDescent="0.25">
      <c r="A112" s="41" t="s">
        <v>437</v>
      </c>
      <c r="B112" s="42" t="s">
        <v>15</v>
      </c>
      <c r="C112" s="43" t="s">
        <v>1447</v>
      </c>
      <c r="D112" s="44" t="s">
        <v>438</v>
      </c>
      <c r="E112" s="43" t="s">
        <v>439</v>
      </c>
      <c r="F112" s="43" t="s">
        <v>440</v>
      </c>
      <c r="G112" s="43" t="s">
        <v>1490</v>
      </c>
      <c r="H112" s="44" t="s">
        <v>1407</v>
      </c>
      <c r="I112" s="44" t="s">
        <v>484</v>
      </c>
      <c r="J112" s="44" t="s">
        <v>1441</v>
      </c>
      <c r="K112" s="44" t="s">
        <v>515</v>
      </c>
      <c r="L112" s="44" t="s">
        <v>1103</v>
      </c>
      <c r="M112" s="44" t="s">
        <v>1103</v>
      </c>
      <c r="N112" s="43" t="s">
        <v>1094</v>
      </c>
      <c r="O112" s="43" t="s">
        <v>1347</v>
      </c>
      <c r="P112" s="45" t="s">
        <v>54</v>
      </c>
      <c r="Q112" s="44" t="s">
        <v>1094</v>
      </c>
      <c r="R112" s="44" t="s">
        <v>552</v>
      </c>
      <c r="S112" s="44" t="s">
        <v>357</v>
      </c>
      <c r="T112" s="46" t="s">
        <v>24</v>
      </c>
      <c r="U112" s="37" t="s">
        <v>25</v>
      </c>
      <c r="V112" s="38">
        <v>3600</v>
      </c>
      <c r="W112" s="38">
        <v>3600</v>
      </c>
      <c r="X112" s="33"/>
      <c r="Y112" s="160">
        <v>0</v>
      </c>
      <c r="Z112" s="160">
        <v>0</v>
      </c>
      <c r="AA112" s="33"/>
      <c r="AB112" s="38">
        <v>3600</v>
      </c>
      <c r="AC112" s="33"/>
      <c r="AD112" s="48">
        <v>3600</v>
      </c>
      <c r="AE112" s="49">
        <v>1</v>
      </c>
      <c r="AF112" s="48">
        <v>0</v>
      </c>
      <c r="AG112" s="158">
        <v>0</v>
      </c>
      <c r="AH112" s="47"/>
      <c r="AI112" s="48">
        <v>3600</v>
      </c>
      <c r="AJ112" s="48">
        <v>14</v>
      </c>
      <c r="AK112" s="47"/>
      <c r="AL112" s="48">
        <v>14</v>
      </c>
      <c r="AM112" s="49">
        <v>3.8888888888888888E-3</v>
      </c>
      <c r="AN112" s="48">
        <v>3586</v>
      </c>
      <c r="AO112" s="34">
        <v>0</v>
      </c>
      <c r="AP112" s="34">
        <v>0</v>
      </c>
      <c r="AQ112" s="34">
        <v>14</v>
      </c>
      <c r="AR112" s="34">
        <v>0</v>
      </c>
      <c r="AS112" s="34">
        <v>600</v>
      </c>
      <c r="AT112" s="34">
        <v>600</v>
      </c>
      <c r="AU112" s="34">
        <v>600</v>
      </c>
      <c r="AV112" s="34">
        <v>600</v>
      </c>
      <c r="AW112" s="34">
        <v>600</v>
      </c>
      <c r="AX112" s="34">
        <v>586</v>
      </c>
      <c r="AY112" s="34">
        <v>0</v>
      </c>
      <c r="AZ112" s="34">
        <v>0</v>
      </c>
      <c r="BA112" s="34">
        <v>0</v>
      </c>
      <c r="BB112" s="40">
        <f t="shared" si="3"/>
        <v>3600</v>
      </c>
      <c r="BC112" s="40">
        <f t="shared" si="4"/>
        <v>0</v>
      </c>
      <c r="BD112" s="104" t="str">
        <f>+IF(Tabla1[[#This Row],[NO CERT]]=0,"NO","SI")</f>
        <v>NO</v>
      </c>
    </row>
    <row r="113" spans="1:56" x14ac:dyDescent="0.25">
      <c r="A113" s="41" t="s">
        <v>437</v>
      </c>
      <c r="B113" s="42" t="s">
        <v>15</v>
      </c>
      <c r="C113" s="43" t="s">
        <v>1447</v>
      </c>
      <c r="D113" s="44" t="s">
        <v>438</v>
      </c>
      <c r="E113" s="43" t="s">
        <v>439</v>
      </c>
      <c r="F113" s="43" t="s">
        <v>440</v>
      </c>
      <c r="G113" s="43" t="s">
        <v>1490</v>
      </c>
      <c r="H113" s="44" t="s">
        <v>1407</v>
      </c>
      <c r="I113" s="44" t="s">
        <v>484</v>
      </c>
      <c r="J113" s="44" t="s">
        <v>1441</v>
      </c>
      <c r="K113" s="44" t="s">
        <v>515</v>
      </c>
      <c r="L113" s="44" t="s">
        <v>1103</v>
      </c>
      <c r="M113" s="44" t="s">
        <v>1103</v>
      </c>
      <c r="N113" s="43" t="s">
        <v>1094</v>
      </c>
      <c r="O113" s="43" t="s">
        <v>1347</v>
      </c>
      <c r="P113" s="45" t="s">
        <v>54</v>
      </c>
      <c r="Q113" s="44" t="s">
        <v>1094</v>
      </c>
      <c r="R113" s="44" t="s">
        <v>552</v>
      </c>
      <c r="S113" s="44" t="s">
        <v>358</v>
      </c>
      <c r="T113" s="46" t="s">
        <v>26</v>
      </c>
      <c r="U113" s="37" t="s">
        <v>27</v>
      </c>
      <c r="V113" s="38">
        <v>3600</v>
      </c>
      <c r="W113" s="38">
        <v>3600</v>
      </c>
      <c r="X113" s="33"/>
      <c r="Y113" s="160">
        <v>0</v>
      </c>
      <c r="Z113" s="160">
        <v>0</v>
      </c>
      <c r="AA113" s="33"/>
      <c r="AB113" s="38">
        <v>3600</v>
      </c>
      <c r="AC113" s="33"/>
      <c r="AD113" s="48">
        <v>3600</v>
      </c>
      <c r="AE113" s="49">
        <v>1</v>
      </c>
      <c r="AF113" s="48">
        <v>0</v>
      </c>
      <c r="AG113" s="158">
        <v>0</v>
      </c>
      <c r="AH113" s="47"/>
      <c r="AI113" s="48">
        <v>3600</v>
      </c>
      <c r="AJ113" s="48">
        <v>625</v>
      </c>
      <c r="AK113" s="47"/>
      <c r="AL113" s="48">
        <v>625</v>
      </c>
      <c r="AM113" s="49">
        <v>0.1736111111111111</v>
      </c>
      <c r="AN113" s="48">
        <v>2975</v>
      </c>
      <c r="AO113" s="34">
        <v>0</v>
      </c>
      <c r="AP113" s="34">
        <v>0</v>
      </c>
      <c r="AQ113" s="34">
        <v>625</v>
      </c>
      <c r="AR113" s="34">
        <v>0</v>
      </c>
      <c r="AS113" s="34">
        <v>600</v>
      </c>
      <c r="AT113" s="34">
        <v>600</v>
      </c>
      <c r="AU113" s="34">
        <v>600</v>
      </c>
      <c r="AV113" s="34">
        <v>600</v>
      </c>
      <c r="AW113" s="34">
        <v>575</v>
      </c>
      <c r="AX113" s="34">
        <v>0</v>
      </c>
      <c r="AY113" s="34">
        <v>0</v>
      </c>
      <c r="AZ113" s="34">
        <v>0</v>
      </c>
      <c r="BA113" s="34">
        <v>0</v>
      </c>
      <c r="BB113" s="40">
        <f t="shared" si="3"/>
        <v>3600</v>
      </c>
      <c r="BC113" s="40">
        <f t="shared" si="4"/>
        <v>0</v>
      </c>
      <c r="BD113" s="104" t="str">
        <f>+IF(Tabla1[[#This Row],[NO CERT]]=0,"NO","SI")</f>
        <v>NO</v>
      </c>
    </row>
    <row r="114" spans="1:56" x14ac:dyDescent="0.25">
      <c r="A114" s="41" t="s">
        <v>437</v>
      </c>
      <c r="B114" s="42" t="s">
        <v>15</v>
      </c>
      <c r="C114" s="43" t="s">
        <v>1447</v>
      </c>
      <c r="D114" s="44" t="s">
        <v>438</v>
      </c>
      <c r="E114" s="43" t="s">
        <v>439</v>
      </c>
      <c r="F114" s="43" t="s">
        <v>440</v>
      </c>
      <c r="G114" s="43" t="s">
        <v>1490</v>
      </c>
      <c r="H114" s="44" t="s">
        <v>484</v>
      </c>
      <c r="I114" s="44" t="s">
        <v>484</v>
      </c>
      <c r="J114" s="44" t="s">
        <v>1441</v>
      </c>
      <c r="K114" s="44" t="s">
        <v>515</v>
      </c>
      <c r="L114" s="44" t="s">
        <v>1103</v>
      </c>
      <c r="M114" s="44" t="s">
        <v>1103</v>
      </c>
      <c r="N114" s="43" t="s">
        <v>1094</v>
      </c>
      <c r="O114" s="43" t="s">
        <v>1347</v>
      </c>
      <c r="P114" s="45" t="s">
        <v>54</v>
      </c>
      <c r="Q114" s="44" t="s">
        <v>1094</v>
      </c>
      <c r="R114" s="44" t="s">
        <v>552</v>
      </c>
      <c r="S114" s="44" t="s">
        <v>369</v>
      </c>
      <c r="T114" s="46" t="s">
        <v>28</v>
      </c>
      <c r="U114" s="37" t="s">
        <v>29</v>
      </c>
      <c r="V114" s="38">
        <v>0</v>
      </c>
      <c r="W114" s="38">
        <v>1000</v>
      </c>
      <c r="X114" s="33"/>
      <c r="Y114" s="160">
        <v>0</v>
      </c>
      <c r="Z114" s="160">
        <v>0</v>
      </c>
      <c r="AA114" s="33"/>
      <c r="AB114" s="38">
        <v>1000</v>
      </c>
      <c r="AC114" s="33"/>
      <c r="AD114" s="48">
        <v>1000</v>
      </c>
      <c r="AE114" s="49">
        <v>1</v>
      </c>
      <c r="AF114" s="48">
        <v>0</v>
      </c>
      <c r="AG114" s="158">
        <v>0</v>
      </c>
      <c r="AH114" s="47"/>
      <c r="AI114" s="48">
        <v>1000</v>
      </c>
      <c r="AJ114" s="48">
        <v>0</v>
      </c>
      <c r="AK114" s="47"/>
      <c r="AL114" s="48">
        <v>0</v>
      </c>
      <c r="AM114" s="49">
        <v>0</v>
      </c>
      <c r="AN114" s="48">
        <v>1000</v>
      </c>
      <c r="AO114" s="34">
        <v>0</v>
      </c>
      <c r="AP114" s="34">
        <v>0</v>
      </c>
      <c r="AQ114" s="34">
        <v>0</v>
      </c>
      <c r="AR114" s="34">
        <v>0</v>
      </c>
      <c r="AS114" s="34">
        <v>100</v>
      </c>
      <c r="AT114" s="34">
        <v>100</v>
      </c>
      <c r="AU114" s="34">
        <v>100</v>
      </c>
      <c r="AV114" s="34">
        <v>100</v>
      </c>
      <c r="AW114" s="34">
        <v>100</v>
      </c>
      <c r="AX114" s="34">
        <v>100</v>
      </c>
      <c r="AY114" s="34">
        <v>100</v>
      </c>
      <c r="AZ114" s="34">
        <v>100</v>
      </c>
      <c r="BA114" s="34">
        <v>200</v>
      </c>
      <c r="BB114" s="40">
        <f t="shared" si="3"/>
        <v>1000</v>
      </c>
      <c r="BC114" s="40">
        <f t="shared" si="4"/>
        <v>0</v>
      </c>
      <c r="BD114" s="104" t="str">
        <f>+IF(Tabla1[[#This Row],[NO CERT]]=0,"NO","SI")</f>
        <v>NO</v>
      </c>
    </row>
    <row r="115" spans="1:56" x14ac:dyDescent="0.25">
      <c r="A115" s="41" t="s">
        <v>437</v>
      </c>
      <c r="B115" s="42" t="s">
        <v>15</v>
      </c>
      <c r="C115" s="43" t="s">
        <v>1447</v>
      </c>
      <c r="D115" s="44" t="s">
        <v>438</v>
      </c>
      <c r="E115" s="43" t="s">
        <v>439</v>
      </c>
      <c r="F115" s="43" t="s">
        <v>440</v>
      </c>
      <c r="G115" s="43" t="s">
        <v>1490</v>
      </c>
      <c r="H115" s="44" t="s">
        <v>2816</v>
      </c>
      <c r="I115" s="44" t="s">
        <v>484</v>
      </c>
      <c r="J115" s="44" t="s">
        <v>1441</v>
      </c>
      <c r="K115" s="44" t="s">
        <v>511</v>
      </c>
      <c r="L115" s="44" t="s">
        <v>1103</v>
      </c>
      <c r="M115" s="44" t="s">
        <v>1103</v>
      </c>
      <c r="N115" s="43" t="s">
        <v>1094</v>
      </c>
      <c r="O115" s="43" t="s">
        <v>1347</v>
      </c>
      <c r="P115" s="45" t="s">
        <v>54</v>
      </c>
      <c r="Q115" s="44" t="s">
        <v>1094</v>
      </c>
      <c r="R115" s="44" t="s">
        <v>552</v>
      </c>
      <c r="S115" s="44" t="s">
        <v>370</v>
      </c>
      <c r="T115" s="46" t="s">
        <v>45</v>
      </c>
      <c r="U115" s="37" t="s">
        <v>46</v>
      </c>
      <c r="V115" s="38">
        <v>5472</v>
      </c>
      <c r="W115" s="38">
        <v>4800</v>
      </c>
      <c r="X115" s="33"/>
      <c r="Y115" s="160">
        <v>0</v>
      </c>
      <c r="Z115" s="160">
        <v>0</v>
      </c>
      <c r="AA115" s="33"/>
      <c r="AB115" s="38">
        <v>4800</v>
      </c>
      <c r="AC115" s="33"/>
      <c r="AD115" s="48">
        <v>4800</v>
      </c>
      <c r="AE115" s="49">
        <v>1</v>
      </c>
      <c r="AF115" s="48">
        <v>0</v>
      </c>
      <c r="AG115" s="158">
        <v>0</v>
      </c>
      <c r="AH115" s="47"/>
      <c r="AI115" s="48">
        <v>4800</v>
      </c>
      <c r="AJ115" s="48">
        <v>4800</v>
      </c>
      <c r="AK115" s="47"/>
      <c r="AL115" s="48">
        <v>1201.5999999999999</v>
      </c>
      <c r="AM115" s="49">
        <v>0.2503333333333333</v>
      </c>
      <c r="AN115" s="48">
        <v>3598.4</v>
      </c>
      <c r="AO115" s="34">
        <v>0</v>
      </c>
      <c r="AP115" s="34">
        <v>873.2</v>
      </c>
      <c r="AQ115" s="34">
        <v>328.4</v>
      </c>
      <c r="AR115" s="34">
        <v>0</v>
      </c>
      <c r="AS115" s="34">
        <v>392.68</v>
      </c>
      <c r="AT115" s="34">
        <v>392.68</v>
      </c>
      <c r="AU115" s="34">
        <v>392.68</v>
      </c>
      <c r="AV115" s="34">
        <v>392.68</v>
      </c>
      <c r="AW115" s="34">
        <v>392.68</v>
      </c>
      <c r="AX115" s="34">
        <v>392.68</v>
      </c>
      <c r="AY115" s="34">
        <v>392.68</v>
      </c>
      <c r="AZ115" s="34">
        <v>392.68</v>
      </c>
      <c r="BA115" s="34">
        <v>456.96000000000095</v>
      </c>
      <c r="BB115" s="40">
        <f t="shared" si="3"/>
        <v>4800</v>
      </c>
      <c r="BC115" s="40">
        <f t="shared" si="4"/>
        <v>0</v>
      </c>
      <c r="BD115" s="104" t="str">
        <f>+IF(Tabla1[[#This Row],[NO CERT]]=0,"NO","SI")</f>
        <v>NO</v>
      </c>
    </row>
    <row r="116" spans="1:56" x14ac:dyDescent="0.25">
      <c r="A116" s="41" t="s">
        <v>437</v>
      </c>
      <c r="B116" s="42" t="s">
        <v>15</v>
      </c>
      <c r="C116" s="43" t="s">
        <v>1447</v>
      </c>
      <c r="D116" s="44" t="s">
        <v>438</v>
      </c>
      <c r="E116" s="43" t="s">
        <v>439</v>
      </c>
      <c r="F116" s="43" t="s">
        <v>440</v>
      </c>
      <c r="G116" s="43" t="s">
        <v>1490</v>
      </c>
      <c r="H116" s="44" t="s">
        <v>2816</v>
      </c>
      <c r="I116" s="44" t="s">
        <v>484</v>
      </c>
      <c r="J116" s="44" t="s">
        <v>1440</v>
      </c>
      <c r="K116" s="44" t="s">
        <v>511</v>
      </c>
      <c r="L116" s="44" t="s">
        <v>1103</v>
      </c>
      <c r="M116" s="44" t="s">
        <v>1103</v>
      </c>
      <c r="N116" s="43" t="s">
        <v>1094</v>
      </c>
      <c r="O116" s="43" t="s">
        <v>1347</v>
      </c>
      <c r="P116" s="45" t="s">
        <v>54</v>
      </c>
      <c r="Q116" s="44" t="s">
        <v>1094</v>
      </c>
      <c r="R116" s="44" t="s">
        <v>552</v>
      </c>
      <c r="S116" s="44" t="s">
        <v>371</v>
      </c>
      <c r="T116" s="46" t="s">
        <v>48</v>
      </c>
      <c r="U116" s="37" t="s">
        <v>49</v>
      </c>
      <c r="V116" s="38">
        <v>1440</v>
      </c>
      <c r="W116" s="38">
        <v>1200</v>
      </c>
      <c r="X116" s="33"/>
      <c r="Y116" s="160">
        <v>0</v>
      </c>
      <c r="Z116" s="160">
        <v>0</v>
      </c>
      <c r="AA116" s="33"/>
      <c r="AB116" s="38">
        <v>1200</v>
      </c>
      <c r="AC116" s="33"/>
      <c r="AD116" s="48">
        <v>1200</v>
      </c>
      <c r="AE116" s="49">
        <v>1</v>
      </c>
      <c r="AF116" s="48">
        <v>0</v>
      </c>
      <c r="AG116" s="158">
        <v>0</v>
      </c>
      <c r="AH116" s="47"/>
      <c r="AI116" s="48">
        <v>1200</v>
      </c>
      <c r="AJ116" s="48">
        <v>1200</v>
      </c>
      <c r="AK116" s="47"/>
      <c r="AL116" s="48">
        <v>390</v>
      </c>
      <c r="AM116" s="49">
        <v>0.32500000000000001</v>
      </c>
      <c r="AN116" s="48">
        <v>810</v>
      </c>
      <c r="AO116" s="34">
        <v>0</v>
      </c>
      <c r="AP116" s="34">
        <v>222.6</v>
      </c>
      <c r="AQ116" s="34">
        <v>167.4</v>
      </c>
      <c r="AR116" s="34">
        <v>0</v>
      </c>
      <c r="AS116" s="34">
        <v>121.74000000000001</v>
      </c>
      <c r="AT116" s="34">
        <v>121.74000000000001</v>
      </c>
      <c r="AU116" s="34">
        <v>121.74000000000001</v>
      </c>
      <c r="AV116" s="34">
        <v>121.74000000000001</v>
      </c>
      <c r="AW116" s="34">
        <v>121.74000000000001</v>
      </c>
      <c r="AX116" s="34">
        <v>121.74000000000001</v>
      </c>
      <c r="AY116" s="34">
        <v>79.559999999999945</v>
      </c>
      <c r="AZ116" s="34">
        <v>0</v>
      </c>
      <c r="BA116" s="34">
        <v>0</v>
      </c>
      <c r="BB116" s="40">
        <f t="shared" si="3"/>
        <v>1200</v>
      </c>
      <c r="BC116" s="40">
        <f t="shared" si="4"/>
        <v>0</v>
      </c>
      <c r="BD116" s="104" t="str">
        <f>+IF(Tabla1[[#This Row],[NO CERT]]=0,"NO","SI")</f>
        <v>NO</v>
      </c>
    </row>
    <row r="117" spans="1:56" x14ac:dyDescent="0.25">
      <c r="A117" s="41" t="s">
        <v>437</v>
      </c>
      <c r="B117" s="42" t="s">
        <v>15</v>
      </c>
      <c r="C117" s="43" t="s">
        <v>1447</v>
      </c>
      <c r="D117" s="44" t="s">
        <v>438</v>
      </c>
      <c r="E117" s="43" t="s">
        <v>439</v>
      </c>
      <c r="F117" s="43" t="s">
        <v>440</v>
      </c>
      <c r="G117" s="43" t="s">
        <v>1490</v>
      </c>
      <c r="H117" s="44" t="s">
        <v>2816</v>
      </c>
      <c r="I117" s="44" t="s">
        <v>484</v>
      </c>
      <c r="J117" s="44" t="s">
        <v>1440</v>
      </c>
      <c r="K117" s="44" t="s">
        <v>511</v>
      </c>
      <c r="L117" s="44" t="s">
        <v>1103</v>
      </c>
      <c r="M117" s="44" t="s">
        <v>1103</v>
      </c>
      <c r="N117" s="43" t="s">
        <v>1094</v>
      </c>
      <c r="O117" s="43" t="s">
        <v>1347</v>
      </c>
      <c r="P117" s="45" t="s">
        <v>54</v>
      </c>
      <c r="Q117" s="44" t="s">
        <v>1094</v>
      </c>
      <c r="R117" s="44" t="s">
        <v>552</v>
      </c>
      <c r="S117" s="44" t="s">
        <v>374</v>
      </c>
      <c r="T117" s="46" t="s">
        <v>32</v>
      </c>
      <c r="U117" s="37" t="s">
        <v>33</v>
      </c>
      <c r="V117" s="38">
        <v>6120</v>
      </c>
      <c r="W117" s="38">
        <v>3570</v>
      </c>
      <c r="X117" s="33"/>
      <c r="Y117" s="160">
        <v>0</v>
      </c>
      <c r="Z117" s="160">
        <v>0</v>
      </c>
      <c r="AA117" s="33"/>
      <c r="AB117" s="38">
        <v>3570</v>
      </c>
      <c r="AC117" s="33"/>
      <c r="AD117" s="48">
        <v>3570</v>
      </c>
      <c r="AE117" s="49">
        <v>1</v>
      </c>
      <c r="AF117" s="48">
        <v>0</v>
      </c>
      <c r="AG117" s="158">
        <v>0</v>
      </c>
      <c r="AH117" s="47"/>
      <c r="AI117" s="48">
        <v>3570</v>
      </c>
      <c r="AJ117" s="48">
        <v>3570</v>
      </c>
      <c r="AK117" s="47"/>
      <c r="AL117" s="48">
        <v>1530</v>
      </c>
      <c r="AM117" s="49">
        <v>0.42857142857142855</v>
      </c>
      <c r="AN117" s="48">
        <v>2040</v>
      </c>
      <c r="AO117" s="34">
        <v>0</v>
      </c>
      <c r="AP117" s="34">
        <v>1020</v>
      </c>
      <c r="AQ117" s="34">
        <v>510</v>
      </c>
      <c r="AR117" s="34">
        <v>0</v>
      </c>
      <c r="AS117" s="34">
        <v>510</v>
      </c>
      <c r="AT117" s="34">
        <v>510</v>
      </c>
      <c r="AU117" s="34">
        <v>510</v>
      </c>
      <c r="AV117" s="34">
        <v>510</v>
      </c>
      <c r="AW117" s="34">
        <v>0</v>
      </c>
      <c r="AX117" s="34">
        <v>0</v>
      </c>
      <c r="AY117" s="34">
        <v>0</v>
      </c>
      <c r="AZ117" s="34">
        <v>0</v>
      </c>
      <c r="BA117" s="34">
        <v>0</v>
      </c>
      <c r="BB117" s="40">
        <f t="shared" si="3"/>
        <v>3570</v>
      </c>
      <c r="BC117" s="40">
        <f t="shared" si="4"/>
        <v>0</v>
      </c>
      <c r="BD117" s="104" t="str">
        <f>+IF(Tabla1[[#This Row],[NO CERT]]=0,"NO","SI")</f>
        <v>NO</v>
      </c>
    </row>
    <row r="118" spans="1:56" x14ac:dyDescent="0.25">
      <c r="A118" s="41" t="s">
        <v>437</v>
      </c>
      <c r="B118" s="42" t="s">
        <v>15</v>
      </c>
      <c r="C118" s="43" t="s">
        <v>1447</v>
      </c>
      <c r="D118" s="44" t="s">
        <v>438</v>
      </c>
      <c r="E118" s="43" t="s">
        <v>439</v>
      </c>
      <c r="F118" s="43" t="s">
        <v>440</v>
      </c>
      <c r="G118" s="43" t="s">
        <v>1490</v>
      </c>
      <c r="H118" s="44" t="s">
        <v>2818</v>
      </c>
      <c r="I118" s="44" t="s">
        <v>484</v>
      </c>
      <c r="J118" s="44" t="s">
        <v>1441</v>
      </c>
      <c r="K118" s="44" t="s">
        <v>515</v>
      </c>
      <c r="L118" s="44" t="s">
        <v>1103</v>
      </c>
      <c r="M118" s="44" t="s">
        <v>1103</v>
      </c>
      <c r="N118" s="43" t="s">
        <v>1094</v>
      </c>
      <c r="O118" s="43" t="s">
        <v>1347</v>
      </c>
      <c r="P118" s="45" t="s">
        <v>54</v>
      </c>
      <c r="Q118" s="44" t="s">
        <v>1094</v>
      </c>
      <c r="R118" s="44" t="s">
        <v>552</v>
      </c>
      <c r="S118" s="44" t="s">
        <v>375</v>
      </c>
      <c r="T118" s="46" t="s">
        <v>74</v>
      </c>
      <c r="U118" s="37" t="s">
        <v>75</v>
      </c>
      <c r="V118" s="38">
        <v>1200</v>
      </c>
      <c r="W118" s="38">
        <v>1200</v>
      </c>
      <c r="X118" s="33"/>
      <c r="Y118" s="160">
        <v>0</v>
      </c>
      <c r="Z118" s="160">
        <v>0</v>
      </c>
      <c r="AA118" s="33"/>
      <c r="AB118" s="38">
        <v>1200</v>
      </c>
      <c r="AC118" s="33"/>
      <c r="AD118" s="48">
        <v>1200</v>
      </c>
      <c r="AE118" s="49">
        <v>1</v>
      </c>
      <c r="AF118" s="48">
        <v>0</v>
      </c>
      <c r="AG118" s="158">
        <v>0</v>
      </c>
      <c r="AH118" s="47"/>
      <c r="AI118" s="48">
        <v>1200</v>
      </c>
      <c r="AJ118" s="48">
        <v>100</v>
      </c>
      <c r="AK118" s="47"/>
      <c r="AL118" s="48">
        <v>100</v>
      </c>
      <c r="AM118" s="49">
        <v>8.3333333333333329E-2</v>
      </c>
      <c r="AN118" s="48">
        <v>1100</v>
      </c>
      <c r="AO118" s="34">
        <v>0</v>
      </c>
      <c r="AP118" s="34">
        <v>0</v>
      </c>
      <c r="AQ118" s="34">
        <v>100</v>
      </c>
      <c r="AR118" s="34">
        <v>0</v>
      </c>
      <c r="AS118" s="34">
        <v>120</v>
      </c>
      <c r="AT118" s="34">
        <v>120</v>
      </c>
      <c r="AU118" s="34">
        <v>120</v>
      </c>
      <c r="AV118" s="34">
        <v>120</v>
      </c>
      <c r="AW118" s="34">
        <v>120</v>
      </c>
      <c r="AX118" s="34">
        <v>120</v>
      </c>
      <c r="AY118" s="34">
        <v>120</v>
      </c>
      <c r="AZ118" s="34">
        <v>120</v>
      </c>
      <c r="BA118" s="34">
        <v>140</v>
      </c>
      <c r="BB118" s="40">
        <f t="shared" si="3"/>
        <v>1200</v>
      </c>
      <c r="BC118" s="40">
        <f t="shared" si="4"/>
        <v>0</v>
      </c>
      <c r="BD118" s="104" t="str">
        <f>+IF(Tabla1[[#This Row],[NO CERT]]=0,"NO","SI")</f>
        <v>NO</v>
      </c>
    </row>
    <row r="119" spans="1:56" x14ac:dyDescent="0.25">
      <c r="A119" s="41" t="s">
        <v>437</v>
      </c>
      <c r="B119" s="42" t="s">
        <v>15</v>
      </c>
      <c r="C119" s="43" t="s">
        <v>1447</v>
      </c>
      <c r="D119" s="44" t="s">
        <v>438</v>
      </c>
      <c r="E119" s="43" t="s">
        <v>439</v>
      </c>
      <c r="F119" s="43" t="s">
        <v>440</v>
      </c>
      <c r="G119" s="43" t="s">
        <v>1490</v>
      </c>
      <c r="H119" s="44" t="s">
        <v>539</v>
      </c>
      <c r="I119" s="44" t="s">
        <v>484</v>
      </c>
      <c r="J119" s="44" t="s">
        <v>1441</v>
      </c>
      <c r="K119" s="44" t="s">
        <v>515</v>
      </c>
      <c r="L119" s="44" t="s">
        <v>1103</v>
      </c>
      <c r="M119" s="44" t="s">
        <v>1103</v>
      </c>
      <c r="N119" s="43" t="s">
        <v>1094</v>
      </c>
      <c r="O119" s="43" t="s">
        <v>1347</v>
      </c>
      <c r="P119" s="45" t="s">
        <v>54</v>
      </c>
      <c r="Q119" s="44" t="s">
        <v>1094</v>
      </c>
      <c r="R119" s="44" t="s">
        <v>552</v>
      </c>
      <c r="S119" s="44" t="s">
        <v>379</v>
      </c>
      <c r="T119" s="46" t="s">
        <v>34</v>
      </c>
      <c r="U119" s="37" t="s">
        <v>35</v>
      </c>
      <c r="V119" s="38">
        <v>108000</v>
      </c>
      <c r="W119" s="38">
        <v>105050</v>
      </c>
      <c r="X119" s="33"/>
      <c r="Y119" s="160">
        <v>0</v>
      </c>
      <c r="Z119" s="160">
        <v>0</v>
      </c>
      <c r="AA119" s="33"/>
      <c r="AB119" s="38">
        <v>105050</v>
      </c>
      <c r="AC119" s="33"/>
      <c r="AD119" s="48">
        <v>105049.2</v>
      </c>
      <c r="AE119" s="49">
        <v>0.99999238457877193</v>
      </c>
      <c r="AF119" s="48">
        <v>0.80000000000291038</v>
      </c>
      <c r="AG119" s="158">
        <v>0.80000000000291038</v>
      </c>
      <c r="AH119" s="47"/>
      <c r="AI119" s="48">
        <v>105049.2</v>
      </c>
      <c r="AJ119" s="48">
        <v>105049.2</v>
      </c>
      <c r="AK119" s="47"/>
      <c r="AL119" s="48">
        <v>8754.1</v>
      </c>
      <c r="AM119" s="49">
        <v>8.3332698714897666E-2</v>
      </c>
      <c r="AN119" s="48">
        <v>96295.099999999991</v>
      </c>
      <c r="AO119" s="34">
        <v>0</v>
      </c>
      <c r="AP119" s="34">
        <v>0</v>
      </c>
      <c r="AQ119" s="34">
        <v>8754.1</v>
      </c>
      <c r="AR119" s="34">
        <v>0</v>
      </c>
      <c r="AS119" s="34">
        <v>9000</v>
      </c>
      <c r="AT119" s="34">
        <v>9000</v>
      </c>
      <c r="AU119" s="34">
        <v>9000</v>
      </c>
      <c r="AV119" s="34">
        <v>9000</v>
      </c>
      <c r="AW119" s="34">
        <v>9000</v>
      </c>
      <c r="AX119" s="34">
        <v>9000</v>
      </c>
      <c r="AY119" s="34">
        <v>9000</v>
      </c>
      <c r="AZ119" s="34">
        <v>9000</v>
      </c>
      <c r="BA119" s="34">
        <v>24295.899999999994</v>
      </c>
      <c r="BB119" s="40">
        <f t="shared" si="3"/>
        <v>105050</v>
      </c>
      <c r="BC119" s="40">
        <f t="shared" si="4"/>
        <v>0</v>
      </c>
      <c r="BD119" s="104" t="str">
        <f>+IF(Tabla1[[#This Row],[NO CERT]]=0,"NO","SI")</f>
        <v>SI</v>
      </c>
    </row>
    <row r="120" spans="1:56" x14ac:dyDescent="0.25">
      <c r="A120" s="41" t="s">
        <v>437</v>
      </c>
      <c r="B120" s="42" t="s">
        <v>15</v>
      </c>
      <c r="C120" s="43" t="s">
        <v>1447</v>
      </c>
      <c r="D120" s="44" t="s">
        <v>438</v>
      </c>
      <c r="E120" s="43" t="s">
        <v>439</v>
      </c>
      <c r="F120" s="43" t="s">
        <v>440</v>
      </c>
      <c r="G120" s="43" t="s">
        <v>1490</v>
      </c>
      <c r="H120" s="44" t="s">
        <v>2823</v>
      </c>
      <c r="I120" s="44" t="s">
        <v>484</v>
      </c>
      <c r="J120" s="44" t="s">
        <v>1441</v>
      </c>
      <c r="K120" s="44" t="s">
        <v>511</v>
      </c>
      <c r="L120" s="44" t="s">
        <v>1103</v>
      </c>
      <c r="M120" s="44" t="s">
        <v>1103</v>
      </c>
      <c r="N120" s="43" t="s">
        <v>1094</v>
      </c>
      <c r="O120" s="43" t="s">
        <v>1347</v>
      </c>
      <c r="P120" s="45" t="s">
        <v>54</v>
      </c>
      <c r="Q120" s="44" t="s">
        <v>1094</v>
      </c>
      <c r="R120" s="44" t="s">
        <v>552</v>
      </c>
      <c r="S120" s="44" t="s">
        <v>380</v>
      </c>
      <c r="T120" s="46" t="s">
        <v>36</v>
      </c>
      <c r="U120" s="37" t="s">
        <v>21</v>
      </c>
      <c r="V120" s="38">
        <v>4500</v>
      </c>
      <c r="W120" s="38">
        <v>4500</v>
      </c>
      <c r="X120" s="33"/>
      <c r="Y120" s="160">
        <v>0</v>
      </c>
      <c r="Z120" s="160">
        <v>0</v>
      </c>
      <c r="AA120" s="33"/>
      <c r="AB120" s="38">
        <v>4500</v>
      </c>
      <c r="AC120" s="33"/>
      <c r="AD120" s="48">
        <v>0</v>
      </c>
      <c r="AE120" s="49">
        <v>0</v>
      </c>
      <c r="AF120" s="48">
        <v>4500</v>
      </c>
      <c r="AG120" s="158">
        <v>4500</v>
      </c>
      <c r="AH120" s="47"/>
      <c r="AI120" s="48">
        <v>0</v>
      </c>
      <c r="AJ120" s="48">
        <v>0</v>
      </c>
      <c r="AK120" s="47"/>
      <c r="AL120" s="48">
        <v>0</v>
      </c>
      <c r="AM120" s="49">
        <v>0</v>
      </c>
      <c r="AN120" s="48">
        <v>0</v>
      </c>
      <c r="AO120" s="34">
        <v>0</v>
      </c>
      <c r="AP120" s="34">
        <v>0</v>
      </c>
      <c r="AQ120" s="34">
        <v>0</v>
      </c>
      <c r="AR120" s="34">
        <v>0</v>
      </c>
      <c r="AS120" s="34">
        <v>0</v>
      </c>
      <c r="AT120" s="34">
        <v>1500</v>
      </c>
      <c r="AU120" s="34">
        <v>0</v>
      </c>
      <c r="AV120" s="34">
        <v>3000</v>
      </c>
      <c r="AW120" s="34">
        <v>0</v>
      </c>
      <c r="AX120" s="34">
        <v>0</v>
      </c>
      <c r="AY120" s="34">
        <v>0</v>
      </c>
      <c r="AZ120" s="34">
        <v>0</v>
      </c>
      <c r="BA120" s="34">
        <v>0</v>
      </c>
      <c r="BB120" s="40">
        <f t="shared" si="3"/>
        <v>4500</v>
      </c>
      <c r="BC120" s="40">
        <f t="shared" si="4"/>
        <v>0</v>
      </c>
      <c r="BD120" s="104" t="str">
        <f>+IF(Tabla1[[#This Row],[NO CERT]]=0,"NO","SI")</f>
        <v>SI</v>
      </c>
    </row>
    <row r="121" spans="1:56" x14ac:dyDescent="0.25">
      <c r="A121" s="41" t="s">
        <v>437</v>
      </c>
      <c r="B121" s="42" t="s">
        <v>15</v>
      </c>
      <c r="C121" s="43" t="s">
        <v>1447</v>
      </c>
      <c r="D121" s="44" t="s">
        <v>438</v>
      </c>
      <c r="E121" s="43" t="s">
        <v>439</v>
      </c>
      <c r="F121" s="43" t="s">
        <v>440</v>
      </c>
      <c r="G121" s="43" t="s">
        <v>1490</v>
      </c>
      <c r="H121" s="44" t="s">
        <v>520</v>
      </c>
      <c r="I121" s="44" t="s">
        <v>484</v>
      </c>
      <c r="J121" s="44" t="s">
        <v>1441</v>
      </c>
      <c r="K121" s="44" t="s">
        <v>515</v>
      </c>
      <c r="L121" s="44" t="s">
        <v>1103</v>
      </c>
      <c r="M121" s="44" t="s">
        <v>1103</v>
      </c>
      <c r="N121" s="43" t="s">
        <v>1094</v>
      </c>
      <c r="O121" s="43" t="s">
        <v>1347</v>
      </c>
      <c r="P121" s="45" t="s">
        <v>54</v>
      </c>
      <c r="Q121" s="44" t="s">
        <v>1094</v>
      </c>
      <c r="R121" s="44" t="s">
        <v>552</v>
      </c>
      <c r="S121" s="44" t="s">
        <v>382</v>
      </c>
      <c r="T121" s="46" t="s">
        <v>37</v>
      </c>
      <c r="U121" s="37" t="s">
        <v>38</v>
      </c>
      <c r="V121" s="38">
        <v>57600</v>
      </c>
      <c r="W121" s="38">
        <v>57600</v>
      </c>
      <c r="X121" s="33"/>
      <c r="Y121" s="160">
        <v>0</v>
      </c>
      <c r="Z121" s="160">
        <v>0</v>
      </c>
      <c r="AA121" s="33"/>
      <c r="AB121" s="38">
        <v>57600</v>
      </c>
      <c r="AC121" s="33"/>
      <c r="AD121" s="48">
        <v>48000</v>
      </c>
      <c r="AE121" s="49">
        <v>0.83333333333333337</v>
      </c>
      <c r="AF121" s="48">
        <v>9600</v>
      </c>
      <c r="AG121" s="158">
        <v>9600</v>
      </c>
      <c r="AH121" s="47"/>
      <c r="AI121" s="48">
        <v>48000</v>
      </c>
      <c r="AJ121" s="48">
        <v>48000</v>
      </c>
      <c r="AK121" s="47"/>
      <c r="AL121" s="48">
        <v>12000</v>
      </c>
      <c r="AM121" s="49">
        <v>0.20833333333333334</v>
      </c>
      <c r="AN121" s="48">
        <v>36000</v>
      </c>
      <c r="AO121" s="34">
        <v>0</v>
      </c>
      <c r="AP121" s="34">
        <v>8000</v>
      </c>
      <c r="AQ121" s="34">
        <v>4000</v>
      </c>
      <c r="AR121" s="34">
        <v>0</v>
      </c>
      <c r="AS121" s="34">
        <v>4800</v>
      </c>
      <c r="AT121" s="34">
        <v>4800</v>
      </c>
      <c r="AU121" s="34">
        <v>4800</v>
      </c>
      <c r="AV121" s="34">
        <v>4800</v>
      </c>
      <c r="AW121" s="34">
        <v>4800</v>
      </c>
      <c r="AX121" s="34">
        <v>4800</v>
      </c>
      <c r="AY121" s="34">
        <v>4800</v>
      </c>
      <c r="AZ121" s="34">
        <v>4800</v>
      </c>
      <c r="BA121" s="34">
        <v>7200</v>
      </c>
      <c r="BB121" s="40">
        <f t="shared" si="3"/>
        <v>57600</v>
      </c>
      <c r="BC121" s="40">
        <f t="shared" si="4"/>
        <v>0</v>
      </c>
      <c r="BD121" s="104" t="str">
        <f>+IF(Tabla1[[#This Row],[NO CERT]]=0,"NO","SI")</f>
        <v>SI</v>
      </c>
    </row>
    <row r="122" spans="1:56" x14ac:dyDescent="0.25">
      <c r="A122" s="41" t="s">
        <v>437</v>
      </c>
      <c r="B122" s="42" t="s">
        <v>15</v>
      </c>
      <c r="C122" s="43" t="s">
        <v>1447</v>
      </c>
      <c r="D122" s="44" t="s">
        <v>438</v>
      </c>
      <c r="E122" s="43" t="s">
        <v>439</v>
      </c>
      <c r="F122" s="43" t="s">
        <v>440</v>
      </c>
      <c r="G122" s="43" t="s">
        <v>1490</v>
      </c>
      <c r="H122" s="44" t="s">
        <v>42</v>
      </c>
      <c r="I122" s="44" t="s">
        <v>484</v>
      </c>
      <c r="J122" s="44" t="s">
        <v>1441</v>
      </c>
      <c r="K122" s="44" t="s">
        <v>511</v>
      </c>
      <c r="L122" s="44" t="s">
        <v>1103</v>
      </c>
      <c r="M122" s="44" t="s">
        <v>1103</v>
      </c>
      <c r="N122" s="43" t="s">
        <v>1094</v>
      </c>
      <c r="O122" s="43" t="s">
        <v>1347</v>
      </c>
      <c r="P122" s="45" t="s">
        <v>54</v>
      </c>
      <c r="Q122" s="44" t="s">
        <v>1094</v>
      </c>
      <c r="R122" s="44" t="s">
        <v>552</v>
      </c>
      <c r="S122" s="44" t="s">
        <v>359</v>
      </c>
      <c r="T122" s="46" t="s">
        <v>41</v>
      </c>
      <c r="U122" s="37" t="s">
        <v>42</v>
      </c>
      <c r="V122" s="38">
        <v>27600</v>
      </c>
      <c r="W122" s="38">
        <v>29300</v>
      </c>
      <c r="X122" s="33"/>
      <c r="Y122" s="160">
        <v>0</v>
      </c>
      <c r="Z122" s="160">
        <v>0</v>
      </c>
      <c r="AA122" s="33"/>
      <c r="AB122" s="38">
        <v>29300</v>
      </c>
      <c r="AC122" s="33"/>
      <c r="AD122" s="48">
        <v>7200</v>
      </c>
      <c r="AE122" s="49">
        <v>0.24573378839590443</v>
      </c>
      <c r="AF122" s="48">
        <v>22100</v>
      </c>
      <c r="AG122" s="158">
        <v>22100</v>
      </c>
      <c r="AH122" s="47"/>
      <c r="AI122" s="48">
        <v>7200</v>
      </c>
      <c r="AJ122" s="48">
        <v>6200</v>
      </c>
      <c r="AK122" s="47"/>
      <c r="AL122" s="48">
        <v>3600</v>
      </c>
      <c r="AM122" s="49">
        <v>0.12286689419795221</v>
      </c>
      <c r="AN122" s="48">
        <v>3600</v>
      </c>
      <c r="AO122" s="34">
        <v>1000</v>
      </c>
      <c r="AP122" s="34">
        <v>1300</v>
      </c>
      <c r="AQ122" s="34">
        <v>1300</v>
      </c>
      <c r="AR122" s="34">
        <v>0</v>
      </c>
      <c r="AS122" s="34">
        <v>2300</v>
      </c>
      <c r="AT122" s="34">
        <v>2300</v>
      </c>
      <c r="AU122" s="34">
        <v>2300</v>
      </c>
      <c r="AV122" s="34">
        <v>2300</v>
      </c>
      <c r="AW122" s="34">
        <v>2300</v>
      </c>
      <c r="AX122" s="34">
        <v>2300</v>
      </c>
      <c r="AY122" s="34">
        <v>2300</v>
      </c>
      <c r="AZ122" s="34">
        <v>2300</v>
      </c>
      <c r="BA122" s="34">
        <v>7300</v>
      </c>
      <c r="BB122" s="40">
        <f t="shared" si="3"/>
        <v>29300</v>
      </c>
      <c r="BC122" s="40">
        <f t="shared" si="4"/>
        <v>0</v>
      </c>
      <c r="BD122" s="104" t="str">
        <f>+IF(Tabla1[[#This Row],[NO CERT]]=0,"NO","SI")</f>
        <v>SI</v>
      </c>
    </row>
    <row r="123" spans="1:56" x14ac:dyDescent="0.25">
      <c r="A123" s="41" t="s">
        <v>437</v>
      </c>
      <c r="B123" s="42" t="s">
        <v>15</v>
      </c>
      <c r="C123" s="43" t="s">
        <v>1447</v>
      </c>
      <c r="D123" s="44" t="s">
        <v>438</v>
      </c>
      <c r="E123" s="43" t="s">
        <v>439</v>
      </c>
      <c r="F123" s="43" t="s">
        <v>440</v>
      </c>
      <c r="G123" s="43" t="s">
        <v>1490</v>
      </c>
      <c r="H123" s="44" t="s">
        <v>521</v>
      </c>
      <c r="I123" s="44" t="s">
        <v>521</v>
      </c>
      <c r="J123" s="44" t="s">
        <v>1441</v>
      </c>
      <c r="K123" s="44" t="s">
        <v>515</v>
      </c>
      <c r="L123" s="44" t="s">
        <v>1103</v>
      </c>
      <c r="M123" s="44" t="s">
        <v>1103</v>
      </c>
      <c r="N123" s="43" t="s">
        <v>1094</v>
      </c>
      <c r="O123" s="43" t="s">
        <v>1347</v>
      </c>
      <c r="P123" s="45" t="s">
        <v>54</v>
      </c>
      <c r="Q123" s="44" t="s">
        <v>1094</v>
      </c>
      <c r="R123" s="44" t="s">
        <v>552</v>
      </c>
      <c r="S123" s="44" t="s">
        <v>1375</v>
      </c>
      <c r="T123" s="46" t="s">
        <v>43</v>
      </c>
      <c r="U123" s="37" t="s">
        <v>1377</v>
      </c>
      <c r="V123" s="38">
        <v>20000</v>
      </c>
      <c r="W123" s="38">
        <v>20000</v>
      </c>
      <c r="X123" s="33"/>
      <c r="Y123" s="160">
        <v>0</v>
      </c>
      <c r="Z123" s="160">
        <v>0</v>
      </c>
      <c r="AA123" s="33"/>
      <c r="AB123" s="38">
        <v>20000</v>
      </c>
      <c r="AC123" s="33"/>
      <c r="AD123" s="48">
        <v>5000</v>
      </c>
      <c r="AE123" s="49">
        <v>0.25</v>
      </c>
      <c r="AF123" s="48">
        <v>15000</v>
      </c>
      <c r="AG123" s="158">
        <v>15000</v>
      </c>
      <c r="AH123" s="47"/>
      <c r="AI123" s="48">
        <v>5000</v>
      </c>
      <c r="AJ123" s="48">
        <v>5000</v>
      </c>
      <c r="AK123" s="47"/>
      <c r="AL123" s="48">
        <v>2500</v>
      </c>
      <c r="AM123" s="49">
        <v>0.125</v>
      </c>
      <c r="AN123" s="48">
        <v>2500</v>
      </c>
      <c r="AO123" s="34">
        <v>0</v>
      </c>
      <c r="AP123" s="34">
        <v>0</v>
      </c>
      <c r="AQ123" s="34">
        <v>2500</v>
      </c>
      <c r="AR123" s="34">
        <v>0</v>
      </c>
      <c r="AS123" s="34">
        <v>2500</v>
      </c>
      <c r="AT123" s="34">
        <v>2500</v>
      </c>
      <c r="AU123" s="34">
        <v>2500</v>
      </c>
      <c r="AV123" s="34">
        <v>2500</v>
      </c>
      <c r="AW123" s="34">
        <v>2500</v>
      </c>
      <c r="AX123" s="34">
        <v>2500</v>
      </c>
      <c r="AY123" s="34">
        <v>2500</v>
      </c>
      <c r="AZ123" s="34">
        <v>0</v>
      </c>
      <c r="BA123" s="34">
        <v>0</v>
      </c>
      <c r="BB123" s="40">
        <f t="shared" si="3"/>
        <v>20000</v>
      </c>
      <c r="BC123" s="40">
        <f t="shared" si="4"/>
        <v>0</v>
      </c>
      <c r="BD123" s="104" t="str">
        <f>+IF(Tabla1[[#This Row],[NO CERT]]=0,"NO","SI")</f>
        <v>SI</v>
      </c>
    </row>
    <row r="124" spans="1:56" x14ac:dyDescent="0.25">
      <c r="A124" s="41" t="s">
        <v>437</v>
      </c>
      <c r="B124" s="42" t="s">
        <v>15</v>
      </c>
      <c r="C124" s="43" t="s">
        <v>1447</v>
      </c>
      <c r="D124" s="44" t="s">
        <v>438</v>
      </c>
      <c r="E124" s="43" t="s">
        <v>439</v>
      </c>
      <c r="F124" s="43" t="s">
        <v>440</v>
      </c>
      <c r="G124" s="43" t="s">
        <v>1491</v>
      </c>
      <c r="H124" s="44" t="s">
        <v>514</v>
      </c>
      <c r="I124" s="44" t="s">
        <v>514</v>
      </c>
      <c r="J124" s="44" t="s">
        <v>1441</v>
      </c>
      <c r="K124" s="44" t="s">
        <v>511</v>
      </c>
      <c r="L124" s="44" t="s">
        <v>1103</v>
      </c>
      <c r="M124" s="44" t="s">
        <v>1103</v>
      </c>
      <c r="N124" s="43" t="s">
        <v>1159</v>
      </c>
      <c r="O124" s="43" t="s">
        <v>1348</v>
      </c>
      <c r="P124" s="45" t="s">
        <v>55</v>
      </c>
      <c r="Q124" s="44" t="s">
        <v>1159</v>
      </c>
      <c r="R124" s="44" t="s">
        <v>1371</v>
      </c>
      <c r="S124" s="44" t="s">
        <v>1372</v>
      </c>
      <c r="T124" s="46" t="s">
        <v>1337</v>
      </c>
      <c r="U124" s="37" t="s">
        <v>1340</v>
      </c>
      <c r="V124" s="38">
        <v>1200</v>
      </c>
      <c r="W124" s="38">
        <v>1800</v>
      </c>
      <c r="X124" s="33"/>
      <c r="Y124" s="160">
        <v>0</v>
      </c>
      <c r="Z124" s="160">
        <v>0</v>
      </c>
      <c r="AA124" s="33"/>
      <c r="AB124" s="38">
        <v>1800</v>
      </c>
      <c r="AC124" s="33"/>
      <c r="AD124" s="48">
        <v>1800</v>
      </c>
      <c r="AE124" s="49">
        <v>1</v>
      </c>
      <c r="AF124" s="48">
        <v>0</v>
      </c>
      <c r="AG124" s="158">
        <v>0</v>
      </c>
      <c r="AH124" s="47"/>
      <c r="AI124" s="48">
        <v>1800</v>
      </c>
      <c r="AJ124" s="48">
        <v>0</v>
      </c>
      <c r="AK124" s="47"/>
      <c r="AL124" s="48">
        <v>0</v>
      </c>
      <c r="AM124" s="49">
        <v>0</v>
      </c>
      <c r="AN124" s="48">
        <v>1800</v>
      </c>
      <c r="AO124" s="34">
        <v>0</v>
      </c>
      <c r="AP124" s="34">
        <v>0</v>
      </c>
      <c r="AQ124" s="34">
        <v>0</v>
      </c>
      <c r="AR124" s="34">
        <v>0</v>
      </c>
      <c r="AS124" s="34">
        <v>0</v>
      </c>
      <c r="AT124" s="34">
        <v>0</v>
      </c>
      <c r="AU124" s="34">
        <v>0</v>
      </c>
      <c r="AV124" s="34">
        <v>900</v>
      </c>
      <c r="AW124" s="34">
        <v>0</v>
      </c>
      <c r="AX124" s="34">
        <v>0</v>
      </c>
      <c r="AY124" s="34">
        <v>0</v>
      </c>
      <c r="AZ124" s="34">
        <v>0</v>
      </c>
      <c r="BA124" s="34">
        <v>900</v>
      </c>
      <c r="BB124" s="40">
        <f t="shared" si="3"/>
        <v>1800</v>
      </c>
      <c r="BC124" s="40">
        <f t="shared" si="4"/>
        <v>0</v>
      </c>
      <c r="BD124" s="104" t="str">
        <f>+IF(Tabla1[[#This Row],[NO CERT]]=0,"NO","SI")</f>
        <v>NO</v>
      </c>
    </row>
    <row r="125" spans="1:56" x14ac:dyDescent="0.25">
      <c r="A125" s="41" t="s">
        <v>437</v>
      </c>
      <c r="B125" s="42" t="s">
        <v>15</v>
      </c>
      <c r="C125" s="43" t="s">
        <v>1447</v>
      </c>
      <c r="D125" s="44" t="s">
        <v>438</v>
      </c>
      <c r="E125" s="43" t="s">
        <v>439</v>
      </c>
      <c r="F125" s="43" t="s">
        <v>440</v>
      </c>
      <c r="G125" s="43" t="s">
        <v>1491</v>
      </c>
      <c r="H125" s="44" t="s">
        <v>514</v>
      </c>
      <c r="I125" s="44" t="s">
        <v>514</v>
      </c>
      <c r="J125" s="44" t="s">
        <v>1441</v>
      </c>
      <c r="K125" s="44" t="s">
        <v>511</v>
      </c>
      <c r="L125" s="44" t="s">
        <v>1103</v>
      </c>
      <c r="M125" s="44" t="s">
        <v>1103</v>
      </c>
      <c r="N125" s="43" t="s">
        <v>1159</v>
      </c>
      <c r="O125" s="43" t="s">
        <v>1348</v>
      </c>
      <c r="P125" s="45" t="s">
        <v>55</v>
      </c>
      <c r="Q125" s="44" t="s">
        <v>1159</v>
      </c>
      <c r="R125" s="44" t="s">
        <v>1371</v>
      </c>
      <c r="S125" s="44" t="s">
        <v>2389</v>
      </c>
      <c r="T125" s="46" t="s">
        <v>2387</v>
      </c>
      <c r="U125" s="37" t="s">
        <v>2388</v>
      </c>
      <c r="V125" s="38">
        <v>0</v>
      </c>
      <c r="W125" s="38">
        <v>400</v>
      </c>
      <c r="X125" s="33"/>
      <c r="Y125" s="160">
        <v>0</v>
      </c>
      <c r="Z125" s="160">
        <v>0</v>
      </c>
      <c r="AA125" s="33"/>
      <c r="AB125" s="38">
        <v>400</v>
      </c>
      <c r="AC125" s="33"/>
      <c r="AD125" s="48">
        <v>400</v>
      </c>
      <c r="AE125" s="49">
        <v>1</v>
      </c>
      <c r="AF125" s="48">
        <v>0</v>
      </c>
      <c r="AG125" s="158">
        <v>0</v>
      </c>
      <c r="AH125" s="47"/>
      <c r="AI125" s="48">
        <v>400</v>
      </c>
      <c r="AJ125" s="48">
        <v>400</v>
      </c>
      <c r="AK125" s="47"/>
      <c r="AL125" s="48">
        <v>400</v>
      </c>
      <c r="AM125" s="49">
        <v>1</v>
      </c>
      <c r="AN125" s="48">
        <v>0</v>
      </c>
      <c r="AO125" s="34">
        <v>400</v>
      </c>
      <c r="AP125" s="34">
        <v>0</v>
      </c>
      <c r="AQ125" s="34">
        <v>0</v>
      </c>
      <c r="AR125" s="34">
        <v>0</v>
      </c>
      <c r="AS125" s="34">
        <v>0</v>
      </c>
      <c r="AT125" s="34">
        <v>0</v>
      </c>
      <c r="AU125" s="34">
        <v>0</v>
      </c>
      <c r="AV125" s="34">
        <v>0</v>
      </c>
      <c r="AW125" s="34">
        <v>0</v>
      </c>
      <c r="AX125" s="34">
        <v>0</v>
      </c>
      <c r="AY125" s="34">
        <v>0</v>
      </c>
      <c r="AZ125" s="34">
        <v>0</v>
      </c>
      <c r="BA125" s="34">
        <v>0</v>
      </c>
      <c r="BB125" s="40">
        <f t="shared" si="3"/>
        <v>400</v>
      </c>
      <c r="BC125" s="40">
        <f t="shared" si="4"/>
        <v>0</v>
      </c>
      <c r="BD125" s="104" t="str">
        <f>+IF(Tabla1[[#This Row],[NO CERT]]=0,"NO","SI")</f>
        <v>NO</v>
      </c>
    </row>
    <row r="126" spans="1:56" x14ac:dyDescent="0.25">
      <c r="A126" s="41" t="s">
        <v>437</v>
      </c>
      <c r="B126" s="42" t="s">
        <v>15</v>
      </c>
      <c r="C126" s="43" t="s">
        <v>1447</v>
      </c>
      <c r="D126" s="44" t="s">
        <v>438</v>
      </c>
      <c r="E126" s="43" t="s">
        <v>439</v>
      </c>
      <c r="F126" s="43" t="s">
        <v>440</v>
      </c>
      <c r="G126" s="43" t="s">
        <v>1491</v>
      </c>
      <c r="H126" s="44" t="s">
        <v>514</v>
      </c>
      <c r="I126" s="44" t="s">
        <v>514</v>
      </c>
      <c r="J126" s="44" t="s">
        <v>1441</v>
      </c>
      <c r="K126" s="44" t="s">
        <v>511</v>
      </c>
      <c r="L126" s="44" t="s">
        <v>1103</v>
      </c>
      <c r="M126" s="44" t="s">
        <v>1103</v>
      </c>
      <c r="N126" s="43" t="s">
        <v>1159</v>
      </c>
      <c r="O126" s="43" t="s">
        <v>1348</v>
      </c>
      <c r="P126" s="45" t="s">
        <v>55</v>
      </c>
      <c r="Q126" s="44" t="s">
        <v>1159</v>
      </c>
      <c r="R126" s="44" t="s">
        <v>1371</v>
      </c>
      <c r="S126" s="44" t="s">
        <v>1380</v>
      </c>
      <c r="T126" s="46" t="s">
        <v>1378</v>
      </c>
      <c r="U126" s="37" t="s">
        <v>1379</v>
      </c>
      <c r="V126" s="38">
        <v>75942</v>
      </c>
      <c r="W126" s="38">
        <v>78342</v>
      </c>
      <c r="X126" s="33"/>
      <c r="Y126" s="160">
        <v>0</v>
      </c>
      <c r="Z126" s="160">
        <v>0</v>
      </c>
      <c r="AA126" s="33"/>
      <c r="AB126" s="38">
        <v>78342</v>
      </c>
      <c r="AC126" s="33"/>
      <c r="AD126" s="48">
        <v>78342</v>
      </c>
      <c r="AE126" s="49">
        <v>1</v>
      </c>
      <c r="AF126" s="48">
        <v>0</v>
      </c>
      <c r="AG126" s="158">
        <v>0</v>
      </c>
      <c r="AH126" s="47"/>
      <c r="AI126" s="48">
        <v>78342</v>
      </c>
      <c r="AJ126" s="48">
        <v>19546.060000000001</v>
      </c>
      <c r="AK126" s="47"/>
      <c r="AL126" s="48">
        <v>19546.060000000001</v>
      </c>
      <c r="AM126" s="49">
        <v>0.24949656633734141</v>
      </c>
      <c r="AN126" s="48">
        <v>58795.94</v>
      </c>
      <c r="AO126" s="34">
        <v>6529.22</v>
      </c>
      <c r="AP126" s="34">
        <v>6505.28</v>
      </c>
      <c r="AQ126" s="34">
        <v>6511.56</v>
      </c>
      <c r="AR126" s="34">
        <v>0</v>
      </c>
      <c r="AS126" s="34">
        <v>6328.380000000001</v>
      </c>
      <c r="AT126" s="34">
        <v>6328.380000000001</v>
      </c>
      <c r="AU126" s="34">
        <v>6328.380000000001</v>
      </c>
      <c r="AV126" s="34">
        <v>6328.380000000001</v>
      </c>
      <c r="AW126" s="34">
        <v>6328.380000000001</v>
      </c>
      <c r="AX126" s="34">
        <v>6328.380000000001</v>
      </c>
      <c r="AY126" s="34">
        <v>6328.380000000001</v>
      </c>
      <c r="AZ126" s="34">
        <v>6328.380000000001</v>
      </c>
      <c r="BA126" s="34">
        <v>8168.8999999999796</v>
      </c>
      <c r="BB126" s="40">
        <f t="shared" si="3"/>
        <v>78342</v>
      </c>
      <c r="BC126" s="40">
        <f t="shared" si="4"/>
        <v>0</v>
      </c>
      <c r="BD126" s="104" t="str">
        <f>+IF(Tabla1[[#This Row],[NO CERT]]=0,"NO","SI")</f>
        <v>NO</v>
      </c>
    </row>
    <row r="127" spans="1:56" x14ac:dyDescent="0.25">
      <c r="A127" s="41" t="s">
        <v>437</v>
      </c>
      <c r="B127" s="42" t="s">
        <v>15</v>
      </c>
      <c r="C127" s="43" t="s">
        <v>1447</v>
      </c>
      <c r="D127" s="44" t="s">
        <v>438</v>
      </c>
      <c r="E127" s="43" t="s">
        <v>439</v>
      </c>
      <c r="F127" s="43" t="s">
        <v>440</v>
      </c>
      <c r="G127" s="43" t="s">
        <v>1491</v>
      </c>
      <c r="H127" s="44" t="s">
        <v>514</v>
      </c>
      <c r="I127" s="44" t="s">
        <v>514</v>
      </c>
      <c r="J127" s="44" t="s">
        <v>1441</v>
      </c>
      <c r="K127" s="44" t="s">
        <v>511</v>
      </c>
      <c r="L127" s="44" t="s">
        <v>1103</v>
      </c>
      <c r="M127" s="44" t="s">
        <v>1103</v>
      </c>
      <c r="N127" s="43" t="s">
        <v>1159</v>
      </c>
      <c r="O127" s="43" t="s">
        <v>1348</v>
      </c>
      <c r="P127" s="45" t="s">
        <v>55</v>
      </c>
      <c r="Q127" s="44" t="s">
        <v>1159</v>
      </c>
      <c r="R127" s="44" t="s">
        <v>1371</v>
      </c>
      <c r="S127" s="44" t="s">
        <v>1373</v>
      </c>
      <c r="T127" s="46" t="s">
        <v>1336</v>
      </c>
      <c r="U127" s="37" t="s">
        <v>1339</v>
      </c>
      <c r="V127" s="38">
        <v>0</v>
      </c>
      <c r="W127" s="38">
        <v>33171</v>
      </c>
      <c r="X127" s="33"/>
      <c r="Y127" s="160">
        <v>0</v>
      </c>
      <c r="Z127" s="160">
        <v>0</v>
      </c>
      <c r="AA127" s="33"/>
      <c r="AB127" s="38">
        <v>33171</v>
      </c>
      <c r="AC127" s="33"/>
      <c r="AD127" s="48">
        <v>33171</v>
      </c>
      <c r="AE127" s="49">
        <v>1</v>
      </c>
      <c r="AF127" s="48">
        <v>0</v>
      </c>
      <c r="AG127" s="158">
        <v>0</v>
      </c>
      <c r="AH127" s="47"/>
      <c r="AI127" s="48">
        <v>33171</v>
      </c>
      <c r="AJ127" s="48">
        <v>4493.75</v>
      </c>
      <c r="AK127" s="47"/>
      <c r="AL127" s="48">
        <v>4493.75</v>
      </c>
      <c r="AM127" s="49">
        <v>0.13547224985680262</v>
      </c>
      <c r="AN127" s="48">
        <v>28677.25</v>
      </c>
      <c r="AO127" s="34">
        <v>0</v>
      </c>
      <c r="AP127" s="34">
        <v>2000</v>
      </c>
      <c r="AQ127" s="34">
        <v>2493.75</v>
      </c>
      <c r="AR127" s="34">
        <v>0</v>
      </c>
      <c r="AS127" s="34">
        <v>2764.25</v>
      </c>
      <c r="AT127" s="34">
        <v>2764.25</v>
      </c>
      <c r="AU127" s="34">
        <v>2764.25</v>
      </c>
      <c r="AV127" s="34">
        <v>2764.25</v>
      </c>
      <c r="AW127" s="34">
        <v>2764.25</v>
      </c>
      <c r="AX127" s="34">
        <v>2764.25</v>
      </c>
      <c r="AY127" s="34">
        <v>2764.25</v>
      </c>
      <c r="AZ127" s="34">
        <v>2764.25</v>
      </c>
      <c r="BA127" s="34">
        <v>6563.25</v>
      </c>
      <c r="BB127" s="40">
        <f t="shared" si="3"/>
        <v>33171</v>
      </c>
      <c r="BC127" s="40">
        <f t="shared" si="4"/>
        <v>0</v>
      </c>
      <c r="BD127" s="104" t="str">
        <f>+IF(Tabla1[[#This Row],[NO CERT]]=0,"NO","SI")</f>
        <v>NO</v>
      </c>
    </row>
    <row r="128" spans="1:56" x14ac:dyDescent="0.25">
      <c r="A128" s="41" t="s">
        <v>437</v>
      </c>
      <c r="B128" s="42" t="s">
        <v>15</v>
      </c>
      <c r="C128" s="43" t="s">
        <v>1447</v>
      </c>
      <c r="D128" s="44" t="s">
        <v>438</v>
      </c>
      <c r="E128" s="43" t="s">
        <v>439</v>
      </c>
      <c r="F128" s="43" t="s">
        <v>440</v>
      </c>
      <c r="G128" s="43" t="s">
        <v>1491</v>
      </c>
      <c r="H128" s="44" t="s">
        <v>514</v>
      </c>
      <c r="I128" s="44" t="s">
        <v>514</v>
      </c>
      <c r="J128" s="44" t="s">
        <v>1441</v>
      </c>
      <c r="K128" s="44" t="s">
        <v>511</v>
      </c>
      <c r="L128" s="44" t="s">
        <v>1103</v>
      </c>
      <c r="M128" s="44" t="s">
        <v>1103</v>
      </c>
      <c r="N128" s="43" t="s">
        <v>1159</v>
      </c>
      <c r="O128" s="43" t="s">
        <v>1348</v>
      </c>
      <c r="P128" s="45" t="s">
        <v>55</v>
      </c>
      <c r="Q128" s="44" t="s">
        <v>1159</v>
      </c>
      <c r="R128" s="44" t="s">
        <v>1371</v>
      </c>
      <c r="S128" s="44" t="s">
        <v>1374</v>
      </c>
      <c r="T128" s="46" t="s">
        <v>1338</v>
      </c>
      <c r="U128" s="37" t="s">
        <v>1341</v>
      </c>
      <c r="V128" s="38">
        <v>4783</v>
      </c>
      <c r="W128" s="38">
        <v>7646</v>
      </c>
      <c r="X128" s="33"/>
      <c r="Y128" s="160">
        <v>0</v>
      </c>
      <c r="Z128" s="160">
        <v>0</v>
      </c>
      <c r="AA128" s="33"/>
      <c r="AB128" s="38">
        <v>7646</v>
      </c>
      <c r="AC128" s="33"/>
      <c r="AD128" s="48">
        <v>7646</v>
      </c>
      <c r="AE128" s="49">
        <v>1</v>
      </c>
      <c r="AF128" s="48">
        <v>0</v>
      </c>
      <c r="AG128" s="158">
        <v>0</v>
      </c>
      <c r="AH128" s="47"/>
      <c r="AI128" s="48">
        <v>7646</v>
      </c>
      <c r="AJ128" s="48">
        <v>1656.46</v>
      </c>
      <c r="AK128" s="47"/>
      <c r="AL128" s="48">
        <v>1656.46</v>
      </c>
      <c r="AM128" s="49">
        <v>0.21664399686110386</v>
      </c>
      <c r="AN128" s="48">
        <v>5989.54</v>
      </c>
      <c r="AO128" s="34">
        <v>420.38</v>
      </c>
      <c r="AP128" s="34">
        <v>600.46</v>
      </c>
      <c r="AQ128" s="34">
        <v>635.62</v>
      </c>
      <c r="AR128" s="34">
        <v>0</v>
      </c>
      <c r="AS128" s="34">
        <v>398.58000000000004</v>
      </c>
      <c r="AT128" s="34">
        <v>398.58000000000004</v>
      </c>
      <c r="AU128" s="34">
        <v>398.58000000000004</v>
      </c>
      <c r="AV128" s="34">
        <v>398.58000000000004</v>
      </c>
      <c r="AW128" s="34">
        <v>398.58000000000004</v>
      </c>
      <c r="AX128" s="34">
        <v>398.58000000000004</v>
      </c>
      <c r="AY128" s="34">
        <v>398.58000000000004</v>
      </c>
      <c r="AZ128" s="34">
        <v>398.58000000000004</v>
      </c>
      <c r="BA128" s="34">
        <v>2800.9000000000005</v>
      </c>
      <c r="BB128" s="40">
        <f t="shared" si="3"/>
        <v>7646</v>
      </c>
      <c r="BC128" s="40">
        <f t="shared" si="4"/>
        <v>0</v>
      </c>
      <c r="BD128" s="104" t="str">
        <f>+IF(Tabla1[[#This Row],[NO CERT]]=0,"NO","SI")</f>
        <v>NO</v>
      </c>
    </row>
    <row r="129" spans="1:56" x14ac:dyDescent="0.25">
      <c r="A129" s="41" t="s">
        <v>437</v>
      </c>
      <c r="B129" s="42" t="s">
        <v>15</v>
      </c>
      <c r="C129" s="43" t="s">
        <v>1447</v>
      </c>
      <c r="D129" s="44" t="s">
        <v>438</v>
      </c>
      <c r="E129" s="43" t="s">
        <v>439</v>
      </c>
      <c r="F129" s="43" t="s">
        <v>440</v>
      </c>
      <c r="G129" s="43" t="s">
        <v>1491</v>
      </c>
      <c r="H129" s="44" t="s">
        <v>519</v>
      </c>
      <c r="I129" s="44" t="s">
        <v>71</v>
      </c>
      <c r="J129" s="44" t="s">
        <v>1441</v>
      </c>
      <c r="K129" s="44" t="s">
        <v>515</v>
      </c>
      <c r="L129" s="44" t="s">
        <v>1103</v>
      </c>
      <c r="M129" s="44" t="s">
        <v>1103</v>
      </c>
      <c r="N129" s="43" t="s">
        <v>1159</v>
      </c>
      <c r="O129" s="43" t="s">
        <v>1348</v>
      </c>
      <c r="P129" s="45" t="s">
        <v>55</v>
      </c>
      <c r="Q129" s="44" t="s">
        <v>1159</v>
      </c>
      <c r="R129" s="44" t="s">
        <v>552</v>
      </c>
      <c r="S129" s="44" t="s">
        <v>361</v>
      </c>
      <c r="T129" s="46" t="s">
        <v>22</v>
      </c>
      <c r="U129" s="37" t="s">
        <v>23</v>
      </c>
      <c r="V129" s="38">
        <v>6909</v>
      </c>
      <c r="W129" s="38">
        <v>6909</v>
      </c>
      <c r="X129" s="33"/>
      <c r="Y129" s="160">
        <v>0</v>
      </c>
      <c r="Z129" s="160">
        <v>0</v>
      </c>
      <c r="AA129" s="33"/>
      <c r="AB129" s="38">
        <v>6909</v>
      </c>
      <c r="AC129" s="33"/>
      <c r="AD129" s="48">
        <v>2692.5</v>
      </c>
      <c r="AE129" s="49">
        <v>0.38970907511940944</v>
      </c>
      <c r="AF129" s="48">
        <v>4216.5</v>
      </c>
      <c r="AG129" s="158">
        <v>4216.5</v>
      </c>
      <c r="AH129" s="47"/>
      <c r="AI129" s="48">
        <v>2692.5</v>
      </c>
      <c r="AJ129" s="48">
        <v>430.8</v>
      </c>
      <c r="AK129" s="47"/>
      <c r="AL129" s="48">
        <v>430.8</v>
      </c>
      <c r="AM129" s="49">
        <v>6.2353452019105519E-2</v>
      </c>
      <c r="AN129" s="48">
        <v>2261.6999999999998</v>
      </c>
      <c r="AO129" s="34">
        <v>0</v>
      </c>
      <c r="AP129" s="34">
        <v>0</v>
      </c>
      <c r="AQ129" s="34">
        <v>430.8</v>
      </c>
      <c r="AR129" s="34">
        <v>0</v>
      </c>
      <c r="AS129" s="34">
        <v>575.75</v>
      </c>
      <c r="AT129" s="34">
        <v>575.75</v>
      </c>
      <c r="AU129" s="34">
        <v>575.75</v>
      </c>
      <c r="AV129" s="34">
        <v>575.75</v>
      </c>
      <c r="AW129" s="34">
        <v>575.75</v>
      </c>
      <c r="AX129" s="34">
        <v>575.75</v>
      </c>
      <c r="AY129" s="34">
        <v>575.75</v>
      </c>
      <c r="AZ129" s="34">
        <v>575.75</v>
      </c>
      <c r="BA129" s="34">
        <v>1872.1999999999998</v>
      </c>
      <c r="BB129" s="40">
        <f t="shared" si="3"/>
        <v>6909</v>
      </c>
      <c r="BC129" s="40">
        <f t="shared" si="4"/>
        <v>0</v>
      </c>
      <c r="BD129" s="104" t="str">
        <f>+IF(Tabla1[[#This Row],[NO CERT]]=0,"NO","SI")</f>
        <v>SI</v>
      </c>
    </row>
    <row r="130" spans="1:56" x14ac:dyDescent="0.25">
      <c r="A130" s="41" t="s">
        <v>437</v>
      </c>
      <c r="B130" s="42" t="s">
        <v>15</v>
      </c>
      <c r="C130" s="43" t="s">
        <v>1447</v>
      </c>
      <c r="D130" s="44" t="s">
        <v>438</v>
      </c>
      <c r="E130" s="43" t="s">
        <v>439</v>
      </c>
      <c r="F130" s="43" t="s">
        <v>440</v>
      </c>
      <c r="G130" s="43" t="s">
        <v>1491</v>
      </c>
      <c r="H130" s="44" t="s">
        <v>71</v>
      </c>
      <c r="I130" s="44" t="s">
        <v>71</v>
      </c>
      <c r="J130" s="44" t="s">
        <v>1441</v>
      </c>
      <c r="K130" s="44" t="s">
        <v>515</v>
      </c>
      <c r="L130" s="44" t="s">
        <v>1103</v>
      </c>
      <c r="M130" s="44" t="s">
        <v>1103</v>
      </c>
      <c r="N130" s="43" t="s">
        <v>1159</v>
      </c>
      <c r="O130" s="43" t="s">
        <v>1348</v>
      </c>
      <c r="P130" s="45" t="s">
        <v>55</v>
      </c>
      <c r="Q130" s="44" t="s">
        <v>1159</v>
      </c>
      <c r="R130" s="44" t="s">
        <v>552</v>
      </c>
      <c r="S130" s="44" t="s">
        <v>364</v>
      </c>
      <c r="T130" s="46" t="s">
        <v>17</v>
      </c>
      <c r="U130" s="37" t="s">
        <v>18</v>
      </c>
      <c r="V130" s="38">
        <v>1200</v>
      </c>
      <c r="W130" s="38">
        <v>1200</v>
      </c>
      <c r="X130" s="33"/>
      <c r="Y130" s="160">
        <v>0</v>
      </c>
      <c r="Z130" s="160">
        <v>0</v>
      </c>
      <c r="AA130" s="33"/>
      <c r="AB130" s="38">
        <v>1200</v>
      </c>
      <c r="AC130" s="33"/>
      <c r="AD130" s="48">
        <v>1200</v>
      </c>
      <c r="AE130" s="49">
        <v>1</v>
      </c>
      <c r="AF130" s="48">
        <v>0</v>
      </c>
      <c r="AG130" s="158">
        <v>0</v>
      </c>
      <c r="AH130" s="47"/>
      <c r="AI130" s="48">
        <v>1200</v>
      </c>
      <c r="AJ130" s="48">
        <v>1199.0999999999999</v>
      </c>
      <c r="AK130" s="47"/>
      <c r="AL130" s="48">
        <v>1199.0999999999999</v>
      </c>
      <c r="AM130" s="49">
        <v>0.99924999999999997</v>
      </c>
      <c r="AN130" s="48">
        <v>0.90000000000009095</v>
      </c>
      <c r="AO130" s="34">
        <v>500</v>
      </c>
      <c r="AP130" s="34">
        <v>280.3</v>
      </c>
      <c r="AQ130" s="34">
        <v>418.8</v>
      </c>
      <c r="AR130" s="34">
        <v>0</v>
      </c>
      <c r="AS130" s="34">
        <v>0</v>
      </c>
      <c r="AT130" s="34">
        <v>0</v>
      </c>
      <c r="AU130" s="34">
        <v>0</v>
      </c>
      <c r="AV130" s="34">
        <v>0</v>
      </c>
      <c r="AW130" s="34">
        <v>0</v>
      </c>
      <c r="AX130" s="34">
        <v>0</v>
      </c>
      <c r="AY130" s="34">
        <v>0</v>
      </c>
      <c r="AZ130" s="34">
        <v>0</v>
      </c>
      <c r="BA130" s="34">
        <v>0.90000000000009095</v>
      </c>
      <c r="BB130" s="40">
        <f t="shared" si="3"/>
        <v>1200</v>
      </c>
      <c r="BC130" s="40">
        <f t="shared" si="4"/>
        <v>0</v>
      </c>
      <c r="BD130" s="104" t="str">
        <f>+IF(Tabla1[[#This Row],[NO CERT]]=0,"NO","SI")</f>
        <v>NO</v>
      </c>
    </row>
    <row r="131" spans="1:56" x14ac:dyDescent="0.25">
      <c r="A131" s="41" t="s">
        <v>437</v>
      </c>
      <c r="B131" s="42" t="s">
        <v>15</v>
      </c>
      <c r="C131" s="43" t="s">
        <v>1447</v>
      </c>
      <c r="D131" s="44" t="s">
        <v>438</v>
      </c>
      <c r="E131" s="43" t="s">
        <v>439</v>
      </c>
      <c r="F131" s="43" t="s">
        <v>440</v>
      </c>
      <c r="G131" s="43" t="s">
        <v>1491</v>
      </c>
      <c r="H131" s="44" t="s">
        <v>71</v>
      </c>
      <c r="I131" s="44" t="s">
        <v>71</v>
      </c>
      <c r="J131" s="44" t="s">
        <v>1440</v>
      </c>
      <c r="K131" s="44" t="s">
        <v>511</v>
      </c>
      <c r="L131" s="44" t="s">
        <v>1103</v>
      </c>
      <c r="M131" s="44" t="s">
        <v>1103</v>
      </c>
      <c r="N131" s="43" t="s">
        <v>1159</v>
      </c>
      <c r="O131" s="43" t="s">
        <v>1348</v>
      </c>
      <c r="P131" s="45" t="s">
        <v>55</v>
      </c>
      <c r="Q131" s="44" t="s">
        <v>1159</v>
      </c>
      <c r="R131" s="44" t="s">
        <v>552</v>
      </c>
      <c r="S131" s="44" t="s">
        <v>365</v>
      </c>
      <c r="T131" s="46" t="s">
        <v>20</v>
      </c>
      <c r="U131" s="37" t="s">
        <v>21</v>
      </c>
      <c r="V131" s="38">
        <v>800</v>
      </c>
      <c r="W131" s="38">
        <v>800</v>
      </c>
      <c r="X131" s="33"/>
      <c r="Y131" s="160">
        <v>0</v>
      </c>
      <c r="Z131" s="160">
        <v>0</v>
      </c>
      <c r="AA131" s="33"/>
      <c r="AB131" s="38">
        <v>800</v>
      </c>
      <c r="AC131" s="33"/>
      <c r="AD131" s="48">
        <v>0</v>
      </c>
      <c r="AE131" s="49">
        <v>0</v>
      </c>
      <c r="AF131" s="48">
        <v>800</v>
      </c>
      <c r="AG131" s="158">
        <v>800</v>
      </c>
      <c r="AH131" s="47"/>
      <c r="AI131" s="48">
        <v>0</v>
      </c>
      <c r="AJ131" s="48">
        <v>0</v>
      </c>
      <c r="AK131" s="47"/>
      <c r="AL131" s="48">
        <v>0</v>
      </c>
      <c r="AM131" s="49">
        <v>0</v>
      </c>
      <c r="AN131" s="48">
        <v>0</v>
      </c>
      <c r="AO131" s="34">
        <v>0</v>
      </c>
      <c r="AP131" s="34">
        <v>0</v>
      </c>
      <c r="AQ131" s="34">
        <v>0</v>
      </c>
      <c r="AR131" s="34">
        <v>0</v>
      </c>
      <c r="AS131" s="34">
        <v>0</v>
      </c>
      <c r="AT131" s="34">
        <v>800</v>
      </c>
      <c r="AU131" s="34">
        <v>0</v>
      </c>
      <c r="AV131" s="34">
        <v>0</v>
      </c>
      <c r="AW131" s="34">
        <v>0</v>
      </c>
      <c r="AX131" s="34">
        <v>0</v>
      </c>
      <c r="AY131" s="34">
        <v>0</v>
      </c>
      <c r="AZ131" s="34">
        <v>0</v>
      </c>
      <c r="BA131" s="34">
        <v>0</v>
      </c>
      <c r="BB131" s="40">
        <f t="shared" si="3"/>
        <v>800</v>
      </c>
      <c r="BC131" s="40">
        <f t="shared" si="4"/>
        <v>0</v>
      </c>
      <c r="BD131" s="104" t="str">
        <f>+IF(Tabla1[[#This Row],[NO CERT]]=0,"NO","SI")</f>
        <v>SI</v>
      </c>
    </row>
    <row r="132" spans="1:56" x14ac:dyDescent="0.25">
      <c r="A132" s="41" t="s">
        <v>437</v>
      </c>
      <c r="B132" s="42" t="s">
        <v>15</v>
      </c>
      <c r="C132" s="43" t="s">
        <v>1447</v>
      </c>
      <c r="D132" s="44" t="s">
        <v>438</v>
      </c>
      <c r="E132" s="43" t="s">
        <v>439</v>
      </c>
      <c r="F132" s="43" t="s">
        <v>440</v>
      </c>
      <c r="G132" s="43" t="s">
        <v>1491</v>
      </c>
      <c r="H132" s="44" t="s">
        <v>2829</v>
      </c>
      <c r="I132" s="44" t="s">
        <v>71</v>
      </c>
      <c r="J132" s="44" t="s">
        <v>1441</v>
      </c>
      <c r="K132" s="44" t="s">
        <v>511</v>
      </c>
      <c r="L132" s="44" t="s">
        <v>1103</v>
      </c>
      <c r="M132" s="44" t="s">
        <v>1103</v>
      </c>
      <c r="N132" s="43" t="s">
        <v>1159</v>
      </c>
      <c r="O132" s="43" t="s">
        <v>1348</v>
      </c>
      <c r="P132" s="45" t="s">
        <v>55</v>
      </c>
      <c r="Q132" s="44" t="s">
        <v>1159</v>
      </c>
      <c r="R132" s="44" t="s">
        <v>552</v>
      </c>
      <c r="S132" s="44" t="s">
        <v>466</v>
      </c>
      <c r="T132" s="46" t="s">
        <v>465</v>
      </c>
      <c r="U132" s="37" t="s">
        <v>467</v>
      </c>
      <c r="V132" s="38">
        <v>3500</v>
      </c>
      <c r="W132" s="38">
        <v>3500</v>
      </c>
      <c r="X132" s="33"/>
      <c r="Y132" s="160">
        <v>0</v>
      </c>
      <c r="Z132" s="160">
        <v>0</v>
      </c>
      <c r="AA132" s="33"/>
      <c r="AB132" s="38">
        <v>3500</v>
      </c>
      <c r="AC132" s="33"/>
      <c r="AD132" s="48">
        <v>0</v>
      </c>
      <c r="AE132" s="49">
        <v>0</v>
      </c>
      <c r="AF132" s="48">
        <v>3500</v>
      </c>
      <c r="AG132" s="158">
        <v>3500</v>
      </c>
      <c r="AH132" s="47"/>
      <c r="AI132" s="48">
        <v>0</v>
      </c>
      <c r="AJ132" s="48">
        <v>0</v>
      </c>
      <c r="AK132" s="47"/>
      <c r="AL132" s="48">
        <v>0</v>
      </c>
      <c r="AM132" s="49">
        <v>0</v>
      </c>
      <c r="AN132" s="48">
        <v>0</v>
      </c>
      <c r="AO132" s="34">
        <v>0</v>
      </c>
      <c r="AP132" s="34">
        <v>0</v>
      </c>
      <c r="AQ132" s="34">
        <v>0</v>
      </c>
      <c r="AR132" s="34">
        <v>0</v>
      </c>
      <c r="AS132" s="34">
        <v>0</v>
      </c>
      <c r="AT132" s="34">
        <v>3500</v>
      </c>
      <c r="AU132" s="34">
        <v>0</v>
      </c>
      <c r="AV132" s="34">
        <v>0</v>
      </c>
      <c r="AW132" s="34">
        <v>0</v>
      </c>
      <c r="AX132" s="34">
        <v>0</v>
      </c>
      <c r="AY132" s="34">
        <v>0</v>
      </c>
      <c r="AZ132" s="34">
        <v>0</v>
      </c>
      <c r="BA132" s="34">
        <v>0</v>
      </c>
      <c r="BB132" s="40">
        <f t="shared" si="3"/>
        <v>3500</v>
      </c>
      <c r="BC132" s="40">
        <f t="shared" si="4"/>
        <v>0</v>
      </c>
      <c r="BD132" s="104" t="str">
        <f>+IF(Tabla1[[#This Row],[NO CERT]]=0,"NO","SI")</f>
        <v>SI</v>
      </c>
    </row>
    <row r="133" spans="1:56" x14ac:dyDescent="0.25">
      <c r="A133" s="41" t="s">
        <v>437</v>
      </c>
      <c r="B133" s="42" t="s">
        <v>15</v>
      </c>
      <c r="C133" s="43" t="s">
        <v>1447</v>
      </c>
      <c r="D133" s="44" t="s">
        <v>438</v>
      </c>
      <c r="E133" s="43" t="s">
        <v>439</v>
      </c>
      <c r="F133" s="43" t="s">
        <v>440</v>
      </c>
      <c r="G133" s="43" t="s">
        <v>1491</v>
      </c>
      <c r="H133" s="44" t="s">
        <v>1407</v>
      </c>
      <c r="I133" s="44" t="s">
        <v>484</v>
      </c>
      <c r="J133" s="44" t="s">
        <v>1441</v>
      </c>
      <c r="K133" s="44" t="s">
        <v>515</v>
      </c>
      <c r="L133" s="44" t="s">
        <v>1103</v>
      </c>
      <c r="M133" s="44" t="s">
        <v>1103</v>
      </c>
      <c r="N133" s="43" t="s">
        <v>1159</v>
      </c>
      <c r="O133" s="43" t="s">
        <v>1348</v>
      </c>
      <c r="P133" s="45" t="s">
        <v>55</v>
      </c>
      <c r="Q133" s="44" t="s">
        <v>1159</v>
      </c>
      <c r="R133" s="44" t="s">
        <v>552</v>
      </c>
      <c r="S133" s="44" t="s">
        <v>357</v>
      </c>
      <c r="T133" s="46" t="s">
        <v>24</v>
      </c>
      <c r="U133" s="37" t="s">
        <v>25</v>
      </c>
      <c r="V133" s="38">
        <v>3600</v>
      </c>
      <c r="W133" s="38">
        <v>3600</v>
      </c>
      <c r="X133" s="33"/>
      <c r="Y133" s="160">
        <v>0</v>
      </c>
      <c r="Z133" s="160">
        <v>0</v>
      </c>
      <c r="AA133" s="33"/>
      <c r="AB133" s="38">
        <v>3600</v>
      </c>
      <c r="AC133" s="33"/>
      <c r="AD133" s="48">
        <v>3600</v>
      </c>
      <c r="AE133" s="49">
        <v>1</v>
      </c>
      <c r="AF133" s="48">
        <v>0</v>
      </c>
      <c r="AG133" s="158">
        <v>0</v>
      </c>
      <c r="AH133" s="47"/>
      <c r="AI133" s="48">
        <v>3600</v>
      </c>
      <c r="AJ133" s="48">
        <v>0</v>
      </c>
      <c r="AK133" s="47"/>
      <c r="AL133" s="48">
        <v>0</v>
      </c>
      <c r="AM133" s="49">
        <v>0</v>
      </c>
      <c r="AN133" s="48">
        <v>3600</v>
      </c>
      <c r="AO133" s="34">
        <v>0</v>
      </c>
      <c r="AP133" s="34">
        <v>0</v>
      </c>
      <c r="AQ133" s="34">
        <v>0</v>
      </c>
      <c r="AR133" s="34">
        <v>0</v>
      </c>
      <c r="AS133" s="34">
        <v>600</v>
      </c>
      <c r="AT133" s="34">
        <v>600</v>
      </c>
      <c r="AU133" s="34">
        <v>600</v>
      </c>
      <c r="AV133" s="34">
        <v>600</v>
      </c>
      <c r="AW133" s="34">
        <v>600</v>
      </c>
      <c r="AX133" s="34">
        <v>600</v>
      </c>
      <c r="AY133" s="34">
        <v>0</v>
      </c>
      <c r="AZ133" s="34">
        <v>0</v>
      </c>
      <c r="BA133" s="34">
        <v>0</v>
      </c>
      <c r="BB133" s="40">
        <f t="shared" si="3"/>
        <v>3600</v>
      </c>
      <c r="BC133" s="40">
        <f t="shared" si="4"/>
        <v>0</v>
      </c>
      <c r="BD133" s="104" t="str">
        <f>+IF(Tabla1[[#This Row],[NO CERT]]=0,"NO","SI")</f>
        <v>NO</v>
      </c>
    </row>
    <row r="134" spans="1:56" x14ac:dyDescent="0.25">
      <c r="A134" s="41" t="s">
        <v>437</v>
      </c>
      <c r="B134" s="42" t="s">
        <v>15</v>
      </c>
      <c r="C134" s="43" t="s">
        <v>1447</v>
      </c>
      <c r="D134" s="44" t="s">
        <v>438</v>
      </c>
      <c r="E134" s="43" t="s">
        <v>439</v>
      </c>
      <c r="F134" s="43" t="s">
        <v>440</v>
      </c>
      <c r="G134" s="43" t="s">
        <v>1491</v>
      </c>
      <c r="H134" s="44" t="s">
        <v>1407</v>
      </c>
      <c r="I134" s="44" t="s">
        <v>484</v>
      </c>
      <c r="J134" s="44" t="s">
        <v>1441</v>
      </c>
      <c r="K134" s="44" t="s">
        <v>515</v>
      </c>
      <c r="L134" s="44" t="s">
        <v>1103</v>
      </c>
      <c r="M134" s="44" t="s">
        <v>1103</v>
      </c>
      <c r="N134" s="43" t="s">
        <v>1159</v>
      </c>
      <c r="O134" s="43" t="s">
        <v>1348</v>
      </c>
      <c r="P134" s="45" t="s">
        <v>55</v>
      </c>
      <c r="Q134" s="44" t="s">
        <v>1159</v>
      </c>
      <c r="R134" s="44" t="s">
        <v>552</v>
      </c>
      <c r="S134" s="44" t="s">
        <v>358</v>
      </c>
      <c r="T134" s="46" t="s">
        <v>26</v>
      </c>
      <c r="U134" s="37" t="s">
        <v>27</v>
      </c>
      <c r="V134" s="38">
        <v>3600</v>
      </c>
      <c r="W134" s="38">
        <v>3600</v>
      </c>
      <c r="X134" s="33"/>
      <c r="Y134" s="160">
        <v>0</v>
      </c>
      <c r="Z134" s="160">
        <v>0</v>
      </c>
      <c r="AA134" s="33"/>
      <c r="AB134" s="38">
        <v>3600</v>
      </c>
      <c r="AC134" s="33"/>
      <c r="AD134" s="48">
        <v>3600</v>
      </c>
      <c r="AE134" s="49">
        <v>1</v>
      </c>
      <c r="AF134" s="48">
        <v>0</v>
      </c>
      <c r="AG134" s="158">
        <v>0</v>
      </c>
      <c r="AH134" s="47"/>
      <c r="AI134" s="48">
        <v>3600</v>
      </c>
      <c r="AJ134" s="48">
        <v>359.5</v>
      </c>
      <c r="AK134" s="47"/>
      <c r="AL134" s="48">
        <v>359.5</v>
      </c>
      <c r="AM134" s="49">
        <v>9.9861111111111109E-2</v>
      </c>
      <c r="AN134" s="48">
        <v>3240.5</v>
      </c>
      <c r="AO134" s="34">
        <v>0</v>
      </c>
      <c r="AP134" s="34">
        <v>0</v>
      </c>
      <c r="AQ134" s="34">
        <v>359.5</v>
      </c>
      <c r="AR134" s="34">
        <v>0</v>
      </c>
      <c r="AS134" s="34">
        <v>600</v>
      </c>
      <c r="AT134" s="34">
        <v>600</v>
      </c>
      <c r="AU134" s="34">
        <v>600</v>
      </c>
      <c r="AV134" s="34">
        <v>600</v>
      </c>
      <c r="AW134" s="34">
        <v>600</v>
      </c>
      <c r="AX134" s="34">
        <v>515.5</v>
      </c>
      <c r="AY134" s="34">
        <v>0</v>
      </c>
      <c r="AZ134" s="34">
        <v>0</v>
      </c>
      <c r="BA134" s="34">
        <v>-275</v>
      </c>
      <c r="BB134" s="40">
        <f t="shared" ref="BB134:BB197" si="5">+SUM(AO134:BA134)</f>
        <v>3600</v>
      </c>
      <c r="BC134" s="40">
        <f t="shared" ref="BC134:BC197" si="6">+W134-BB134</f>
        <v>0</v>
      </c>
      <c r="BD134" s="104" t="str">
        <f>+IF(Tabla1[[#This Row],[NO CERT]]=0,"NO","SI")</f>
        <v>NO</v>
      </c>
    </row>
    <row r="135" spans="1:56" x14ac:dyDescent="0.25">
      <c r="A135" s="41" t="s">
        <v>437</v>
      </c>
      <c r="B135" s="42" t="s">
        <v>15</v>
      </c>
      <c r="C135" s="43" t="s">
        <v>1447</v>
      </c>
      <c r="D135" s="44" t="s">
        <v>438</v>
      </c>
      <c r="E135" s="43" t="s">
        <v>439</v>
      </c>
      <c r="F135" s="43" t="s">
        <v>440</v>
      </c>
      <c r="G135" s="43" t="s">
        <v>1491</v>
      </c>
      <c r="H135" s="44" t="s">
        <v>484</v>
      </c>
      <c r="I135" s="44" t="s">
        <v>484</v>
      </c>
      <c r="J135" s="44" t="s">
        <v>1441</v>
      </c>
      <c r="K135" s="44" t="s">
        <v>515</v>
      </c>
      <c r="L135" s="44" t="s">
        <v>1103</v>
      </c>
      <c r="M135" s="44" t="s">
        <v>1103</v>
      </c>
      <c r="N135" s="43" t="s">
        <v>1159</v>
      </c>
      <c r="O135" s="43" t="s">
        <v>1348</v>
      </c>
      <c r="P135" s="45" t="s">
        <v>55</v>
      </c>
      <c r="Q135" s="44" t="s">
        <v>1159</v>
      </c>
      <c r="R135" s="44" t="s">
        <v>552</v>
      </c>
      <c r="S135" s="44" t="s">
        <v>369</v>
      </c>
      <c r="T135" s="46" t="s">
        <v>28</v>
      </c>
      <c r="U135" s="37" t="s">
        <v>29</v>
      </c>
      <c r="V135" s="38">
        <v>0</v>
      </c>
      <c r="W135" s="38">
        <v>1000</v>
      </c>
      <c r="X135" s="33"/>
      <c r="Y135" s="160">
        <v>0</v>
      </c>
      <c r="Z135" s="160">
        <v>0</v>
      </c>
      <c r="AA135" s="33"/>
      <c r="AB135" s="38">
        <v>1000</v>
      </c>
      <c r="AC135" s="33"/>
      <c r="AD135" s="48">
        <v>1000</v>
      </c>
      <c r="AE135" s="49">
        <v>1</v>
      </c>
      <c r="AF135" s="48">
        <v>0</v>
      </c>
      <c r="AG135" s="158">
        <v>0</v>
      </c>
      <c r="AH135" s="47"/>
      <c r="AI135" s="48">
        <v>1000</v>
      </c>
      <c r="AJ135" s="48">
        <v>328.4</v>
      </c>
      <c r="AK135" s="47"/>
      <c r="AL135" s="48">
        <v>328.4</v>
      </c>
      <c r="AM135" s="49">
        <v>0.32839999999999997</v>
      </c>
      <c r="AN135" s="48">
        <v>671.6</v>
      </c>
      <c r="AO135" s="34">
        <v>0</v>
      </c>
      <c r="AP135" s="34">
        <v>91</v>
      </c>
      <c r="AQ135" s="34">
        <v>237.4</v>
      </c>
      <c r="AR135" s="34">
        <v>0</v>
      </c>
      <c r="AS135" s="34">
        <v>100</v>
      </c>
      <c r="AT135" s="34">
        <v>100</v>
      </c>
      <c r="AU135" s="34">
        <v>100</v>
      </c>
      <c r="AV135" s="34">
        <v>100</v>
      </c>
      <c r="AW135" s="34">
        <v>100</v>
      </c>
      <c r="AX135" s="34">
        <v>100</v>
      </c>
      <c r="AY135" s="34">
        <v>50</v>
      </c>
      <c r="AZ135" s="34">
        <v>50</v>
      </c>
      <c r="BA135" s="34">
        <v>-28.400000000000091</v>
      </c>
      <c r="BB135" s="40">
        <f t="shared" si="5"/>
        <v>1000</v>
      </c>
      <c r="BC135" s="40">
        <f t="shared" si="6"/>
        <v>0</v>
      </c>
      <c r="BD135" s="104" t="str">
        <f>+IF(Tabla1[[#This Row],[NO CERT]]=0,"NO","SI")</f>
        <v>NO</v>
      </c>
    </row>
    <row r="136" spans="1:56" x14ac:dyDescent="0.25">
      <c r="A136" s="41" t="s">
        <v>437</v>
      </c>
      <c r="B136" s="42" t="s">
        <v>15</v>
      </c>
      <c r="C136" s="43" t="s">
        <v>1447</v>
      </c>
      <c r="D136" s="44" t="s">
        <v>438</v>
      </c>
      <c r="E136" s="43" t="s">
        <v>439</v>
      </c>
      <c r="F136" s="43" t="s">
        <v>440</v>
      </c>
      <c r="G136" s="43" t="s">
        <v>1491</v>
      </c>
      <c r="H136" s="44" t="s">
        <v>2816</v>
      </c>
      <c r="I136" s="44" t="s">
        <v>484</v>
      </c>
      <c r="J136" s="44" t="s">
        <v>1441</v>
      </c>
      <c r="K136" s="44" t="s">
        <v>511</v>
      </c>
      <c r="L136" s="44" t="s">
        <v>1103</v>
      </c>
      <c r="M136" s="44" t="s">
        <v>1103</v>
      </c>
      <c r="N136" s="43" t="s">
        <v>1159</v>
      </c>
      <c r="O136" s="43" t="s">
        <v>1348</v>
      </c>
      <c r="P136" s="45" t="s">
        <v>55</v>
      </c>
      <c r="Q136" s="44" t="s">
        <v>1159</v>
      </c>
      <c r="R136" s="44" t="s">
        <v>552</v>
      </c>
      <c r="S136" s="44" t="s">
        <v>370</v>
      </c>
      <c r="T136" s="46" t="s">
        <v>45</v>
      </c>
      <c r="U136" s="37" t="s">
        <v>46</v>
      </c>
      <c r="V136" s="38">
        <v>3600</v>
      </c>
      <c r="W136" s="38">
        <v>3850</v>
      </c>
      <c r="X136" s="33"/>
      <c r="Y136" s="160">
        <v>0</v>
      </c>
      <c r="Z136" s="160">
        <v>0</v>
      </c>
      <c r="AA136" s="33"/>
      <c r="AB136" s="38">
        <v>3850</v>
      </c>
      <c r="AC136" s="33"/>
      <c r="AD136" s="48">
        <v>3850</v>
      </c>
      <c r="AE136" s="49">
        <v>1</v>
      </c>
      <c r="AF136" s="48">
        <v>0</v>
      </c>
      <c r="AG136" s="158">
        <v>0</v>
      </c>
      <c r="AH136" s="47"/>
      <c r="AI136" s="48">
        <v>3850</v>
      </c>
      <c r="AJ136" s="48">
        <v>3850</v>
      </c>
      <c r="AK136" s="47"/>
      <c r="AL136" s="48">
        <v>580.70000000000005</v>
      </c>
      <c r="AM136" s="49">
        <v>0.15083116883116884</v>
      </c>
      <c r="AN136" s="48">
        <v>3269.3</v>
      </c>
      <c r="AO136" s="34">
        <v>0</v>
      </c>
      <c r="AP136" s="34">
        <v>580.70000000000005</v>
      </c>
      <c r="AQ136" s="34">
        <v>0</v>
      </c>
      <c r="AR136" s="34">
        <v>0</v>
      </c>
      <c r="AS136" s="34">
        <v>241.93</v>
      </c>
      <c r="AT136" s="34">
        <v>241.93</v>
      </c>
      <c r="AU136" s="34">
        <v>241.93</v>
      </c>
      <c r="AV136" s="34">
        <v>241.93</v>
      </c>
      <c r="AW136" s="34">
        <v>241.93</v>
      </c>
      <c r="AX136" s="34">
        <v>241.93</v>
      </c>
      <c r="AY136" s="34">
        <v>241.93</v>
      </c>
      <c r="AZ136" s="34">
        <v>241.93</v>
      </c>
      <c r="BA136" s="34">
        <v>1333.8599999999997</v>
      </c>
      <c r="BB136" s="40">
        <f t="shared" si="5"/>
        <v>3850</v>
      </c>
      <c r="BC136" s="40">
        <f t="shared" si="6"/>
        <v>0</v>
      </c>
      <c r="BD136" s="104" t="str">
        <f>+IF(Tabla1[[#This Row],[NO CERT]]=0,"NO","SI")</f>
        <v>NO</v>
      </c>
    </row>
    <row r="137" spans="1:56" x14ac:dyDescent="0.25">
      <c r="A137" s="41" t="s">
        <v>437</v>
      </c>
      <c r="B137" s="42" t="s">
        <v>15</v>
      </c>
      <c r="C137" s="43" t="s">
        <v>1447</v>
      </c>
      <c r="D137" s="44" t="s">
        <v>438</v>
      </c>
      <c r="E137" s="43" t="s">
        <v>439</v>
      </c>
      <c r="F137" s="43" t="s">
        <v>440</v>
      </c>
      <c r="G137" s="43" t="s">
        <v>1491</v>
      </c>
      <c r="H137" s="44" t="s">
        <v>2816</v>
      </c>
      <c r="I137" s="44" t="s">
        <v>484</v>
      </c>
      <c r="J137" s="44" t="s">
        <v>1441</v>
      </c>
      <c r="K137" s="44" t="s">
        <v>511</v>
      </c>
      <c r="L137" s="44" t="s">
        <v>1103</v>
      </c>
      <c r="M137" s="44" t="s">
        <v>1103</v>
      </c>
      <c r="N137" s="43" t="s">
        <v>1159</v>
      </c>
      <c r="O137" s="43" t="s">
        <v>1348</v>
      </c>
      <c r="P137" s="45" t="s">
        <v>55</v>
      </c>
      <c r="Q137" s="44" t="s">
        <v>1159</v>
      </c>
      <c r="R137" s="44" t="s">
        <v>552</v>
      </c>
      <c r="S137" s="44" t="s">
        <v>371</v>
      </c>
      <c r="T137" s="46" t="s">
        <v>48</v>
      </c>
      <c r="U137" s="37" t="s">
        <v>49</v>
      </c>
      <c r="V137" s="38">
        <v>0</v>
      </c>
      <c r="W137" s="38">
        <v>2400</v>
      </c>
      <c r="X137" s="33"/>
      <c r="Y137" s="160">
        <v>0</v>
      </c>
      <c r="Z137" s="160">
        <v>0</v>
      </c>
      <c r="AA137" s="33"/>
      <c r="AB137" s="38">
        <v>2400</v>
      </c>
      <c r="AC137" s="33"/>
      <c r="AD137" s="48">
        <v>2400</v>
      </c>
      <c r="AE137" s="49">
        <v>1</v>
      </c>
      <c r="AF137" s="48">
        <v>0</v>
      </c>
      <c r="AG137" s="158">
        <v>0</v>
      </c>
      <c r="AH137" s="47"/>
      <c r="AI137" s="48">
        <v>2400</v>
      </c>
      <c r="AJ137" s="48">
        <v>330.5</v>
      </c>
      <c r="AK137" s="47"/>
      <c r="AL137" s="48">
        <v>330.5</v>
      </c>
      <c r="AM137" s="49">
        <v>0.13770833333333332</v>
      </c>
      <c r="AN137" s="48">
        <v>2069.5</v>
      </c>
      <c r="AO137" s="34">
        <v>0</v>
      </c>
      <c r="AP137" s="34">
        <v>0</v>
      </c>
      <c r="AQ137" s="34">
        <v>330.5</v>
      </c>
      <c r="AR137" s="34">
        <v>0</v>
      </c>
      <c r="AS137" s="34">
        <v>240</v>
      </c>
      <c r="AT137" s="34">
        <v>240</v>
      </c>
      <c r="AU137" s="34">
        <v>240</v>
      </c>
      <c r="AV137" s="34">
        <v>240</v>
      </c>
      <c r="AW137" s="34">
        <v>240</v>
      </c>
      <c r="AX137" s="34">
        <v>240</v>
      </c>
      <c r="AY137" s="34">
        <v>240</v>
      </c>
      <c r="AZ137" s="34">
        <v>240</v>
      </c>
      <c r="BA137" s="34">
        <v>149.5</v>
      </c>
      <c r="BB137" s="40">
        <f t="shared" si="5"/>
        <v>2400</v>
      </c>
      <c r="BC137" s="40">
        <f t="shared" si="6"/>
        <v>0</v>
      </c>
      <c r="BD137" s="104" t="str">
        <f>+IF(Tabla1[[#This Row],[NO CERT]]=0,"NO","SI")</f>
        <v>NO</v>
      </c>
    </row>
    <row r="138" spans="1:56" x14ac:dyDescent="0.25">
      <c r="A138" s="41" t="s">
        <v>437</v>
      </c>
      <c r="B138" s="42" t="s">
        <v>15</v>
      </c>
      <c r="C138" s="43" t="s">
        <v>1447</v>
      </c>
      <c r="D138" s="44" t="s">
        <v>438</v>
      </c>
      <c r="E138" s="43" t="s">
        <v>439</v>
      </c>
      <c r="F138" s="43" t="s">
        <v>440</v>
      </c>
      <c r="G138" s="43" t="s">
        <v>1491</v>
      </c>
      <c r="H138" s="44" t="s">
        <v>2816</v>
      </c>
      <c r="I138" s="44" t="s">
        <v>484</v>
      </c>
      <c r="J138" s="44" t="s">
        <v>1441</v>
      </c>
      <c r="K138" s="44" t="s">
        <v>511</v>
      </c>
      <c r="L138" s="44" t="s">
        <v>1103</v>
      </c>
      <c r="M138" s="44" t="s">
        <v>1103</v>
      </c>
      <c r="N138" s="43" t="s">
        <v>1159</v>
      </c>
      <c r="O138" s="43" t="s">
        <v>1348</v>
      </c>
      <c r="P138" s="45" t="s">
        <v>55</v>
      </c>
      <c r="Q138" s="44" t="s">
        <v>1159</v>
      </c>
      <c r="R138" s="44" t="s">
        <v>552</v>
      </c>
      <c r="S138" s="44" t="s">
        <v>374</v>
      </c>
      <c r="T138" s="46" t="s">
        <v>32</v>
      </c>
      <c r="U138" s="37" t="s">
        <v>33</v>
      </c>
      <c r="V138" s="38">
        <v>4800</v>
      </c>
      <c r="W138" s="38">
        <v>4800</v>
      </c>
      <c r="X138" s="33"/>
      <c r="Y138" s="160">
        <v>0</v>
      </c>
      <c r="Z138" s="160">
        <v>0</v>
      </c>
      <c r="AA138" s="33"/>
      <c r="AB138" s="38">
        <v>4800</v>
      </c>
      <c r="AC138" s="33"/>
      <c r="AD138" s="48">
        <v>1600</v>
      </c>
      <c r="AE138" s="49">
        <v>0.33333333333333331</v>
      </c>
      <c r="AF138" s="48">
        <v>3200</v>
      </c>
      <c r="AG138" s="158">
        <v>3200</v>
      </c>
      <c r="AH138" s="47"/>
      <c r="AI138" s="48">
        <v>1600</v>
      </c>
      <c r="AJ138" s="48">
        <v>1600</v>
      </c>
      <c r="AK138" s="47"/>
      <c r="AL138" s="48">
        <v>800</v>
      </c>
      <c r="AM138" s="49">
        <v>0.16666666666666666</v>
      </c>
      <c r="AN138" s="48">
        <v>800</v>
      </c>
      <c r="AO138" s="34">
        <v>0</v>
      </c>
      <c r="AP138" s="34">
        <v>800</v>
      </c>
      <c r="AQ138" s="34">
        <v>0</v>
      </c>
      <c r="AR138" s="34">
        <v>0</v>
      </c>
      <c r="AS138" s="34">
        <v>440</v>
      </c>
      <c r="AT138" s="34">
        <v>440</v>
      </c>
      <c r="AU138" s="34">
        <v>440</v>
      </c>
      <c r="AV138" s="34">
        <v>440</v>
      </c>
      <c r="AW138" s="34">
        <v>440</v>
      </c>
      <c r="AX138" s="34">
        <v>440</v>
      </c>
      <c r="AY138" s="34">
        <v>440</v>
      </c>
      <c r="AZ138" s="34">
        <v>440</v>
      </c>
      <c r="BA138" s="34">
        <v>480</v>
      </c>
      <c r="BB138" s="40">
        <f t="shared" si="5"/>
        <v>4800</v>
      </c>
      <c r="BC138" s="40">
        <f t="shared" si="6"/>
        <v>0</v>
      </c>
      <c r="BD138" s="104" t="str">
        <f>+IF(Tabla1[[#This Row],[NO CERT]]=0,"NO","SI")</f>
        <v>SI</v>
      </c>
    </row>
    <row r="139" spans="1:56" x14ac:dyDescent="0.25">
      <c r="A139" s="41" t="s">
        <v>437</v>
      </c>
      <c r="B139" s="42" t="s">
        <v>15</v>
      </c>
      <c r="C139" s="43" t="s">
        <v>1447</v>
      </c>
      <c r="D139" s="44" t="s">
        <v>438</v>
      </c>
      <c r="E139" s="43" t="s">
        <v>439</v>
      </c>
      <c r="F139" s="43" t="s">
        <v>440</v>
      </c>
      <c r="G139" s="43" t="s">
        <v>1491</v>
      </c>
      <c r="H139" s="44" t="s">
        <v>2818</v>
      </c>
      <c r="I139" s="44" t="s">
        <v>484</v>
      </c>
      <c r="J139" s="44" t="s">
        <v>1441</v>
      </c>
      <c r="K139" s="44" t="s">
        <v>515</v>
      </c>
      <c r="L139" s="44" t="s">
        <v>1103</v>
      </c>
      <c r="M139" s="44" t="s">
        <v>1103</v>
      </c>
      <c r="N139" s="43" t="s">
        <v>1159</v>
      </c>
      <c r="O139" s="43" t="s">
        <v>1348</v>
      </c>
      <c r="P139" s="45" t="s">
        <v>55</v>
      </c>
      <c r="Q139" s="44" t="s">
        <v>1159</v>
      </c>
      <c r="R139" s="44" t="s">
        <v>552</v>
      </c>
      <c r="S139" s="44" t="s">
        <v>375</v>
      </c>
      <c r="T139" s="46" t="s">
        <v>74</v>
      </c>
      <c r="U139" s="37" t="s">
        <v>75</v>
      </c>
      <c r="V139" s="38">
        <v>1200</v>
      </c>
      <c r="W139" s="38">
        <v>1200</v>
      </c>
      <c r="X139" s="33"/>
      <c r="Y139" s="160">
        <v>0</v>
      </c>
      <c r="Z139" s="160">
        <v>0</v>
      </c>
      <c r="AA139" s="33"/>
      <c r="AB139" s="38">
        <v>1200</v>
      </c>
      <c r="AC139" s="33"/>
      <c r="AD139" s="48">
        <v>1200</v>
      </c>
      <c r="AE139" s="49">
        <v>1</v>
      </c>
      <c r="AF139" s="48">
        <v>0</v>
      </c>
      <c r="AG139" s="158">
        <v>0</v>
      </c>
      <c r="AH139" s="47"/>
      <c r="AI139" s="48">
        <v>1200</v>
      </c>
      <c r="AJ139" s="48">
        <v>396</v>
      </c>
      <c r="AK139" s="47"/>
      <c r="AL139" s="48">
        <v>396</v>
      </c>
      <c r="AM139" s="49">
        <v>0.33</v>
      </c>
      <c r="AN139" s="48">
        <v>804</v>
      </c>
      <c r="AO139" s="34">
        <v>0</v>
      </c>
      <c r="AP139" s="34">
        <v>73</v>
      </c>
      <c r="AQ139" s="34">
        <v>323</v>
      </c>
      <c r="AR139" s="34">
        <v>0</v>
      </c>
      <c r="AS139" s="34">
        <v>80</v>
      </c>
      <c r="AT139" s="34">
        <v>80</v>
      </c>
      <c r="AU139" s="34">
        <v>80</v>
      </c>
      <c r="AV139" s="34">
        <v>80</v>
      </c>
      <c r="AW139" s="34">
        <v>80</v>
      </c>
      <c r="AX139" s="34">
        <v>80</v>
      </c>
      <c r="AY139" s="34">
        <v>80</v>
      </c>
      <c r="AZ139" s="34">
        <v>80</v>
      </c>
      <c r="BA139" s="34">
        <v>164</v>
      </c>
      <c r="BB139" s="40">
        <f t="shared" si="5"/>
        <v>1200</v>
      </c>
      <c r="BC139" s="40">
        <f t="shared" si="6"/>
        <v>0</v>
      </c>
      <c r="BD139" s="104" t="str">
        <f>+IF(Tabla1[[#This Row],[NO CERT]]=0,"NO","SI")</f>
        <v>NO</v>
      </c>
    </row>
    <row r="140" spans="1:56" x14ac:dyDescent="0.25">
      <c r="A140" s="41" t="s">
        <v>437</v>
      </c>
      <c r="B140" s="42" t="s">
        <v>15</v>
      </c>
      <c r="C140" s="43" t="s">
        <v>1447</v>
      </c>
      <c r="D140" s="44" t="s">
        <v>438</v>
      </c>
      <c r="E140" s="43" t="s">
        <v>439</v>
      </c>
      <c r="F140" s="43" t="s">
        <v>440</v>
      </c>
      <c r="G140" s="43" t="s">
        <v>1491</v>
      </c>
      <c r="H140" s="44" t="s">
        <v>2823</v>
      </c>
      <c r="I140" s="44" t="s">
        <v>484</v>
      </c>
      <c r="J140" s="44" t="s">
        <v>1441</v>
      </c>
      <c r="K140" s="44" t="s">
        <v>511</v>
      </c>
      <c r="L140" s="44" t="s">
        <v>1103</v>
      </c>
      <c r="M140" s="44" t="s">
        <v>1103</v>
      </c>
      <c r="N140" s="43" t="s">
        <v>1159</v>
      </c>
      <c r="O140" s="43" t="s">
        <v>1348</v>
      </c>
      <c r="P140" s="45" t="s">
        <v>55</v>
      </c>
      <c r="Q140" s="44" t="s">
        <v>1159</v>
      </c>
      <c r="R140" s="44" t="s">
        <v>552</v>
      </c>
      <c r="S140" s="44" t="s">
        <v>380</v>
      </c>
      <c r="T140" s="46" t="s">
        <v>36</v>
      </c>
      <c r="U140" s="37" t="s">
        <v>21</v>
      </c>
      <c r="V140" s="38">
        <v>7000</v>
      </c>
      <c r="W140" s="38">
        <v>7000</v>
      </c>
      <c r="X140" s="33"/>
      <c r="Y140" s="160">
        <v>0</v>
      </c>
      <c r="Z140" s="160">
        <v>0</v>
      </c>
      <c r="AA140" s="33"/>
      <c r="AB140" s="38">
        <v>7000</v>
      </c>
      <c r="AC140" s="33"/>
      <c r="AD140" s="48">
        <v>0</v>
      </c>
      <c r="AE140" s="49">
        <v>0</v>
      </c>
      <c r="AF140" s="48">
        <v>7000</v>
      </c>
      <c r="AG140" s="158">
        <v>7000</v>
      </c>
      <c r="AH140" s="47"/>
      <c r="AI140" s="48">
        <v>0</v>
      </c>
      <c r="AJ140" s="48">
        <v>0</v>
      </c>
      <c r="AK140" s="47"/>
      <c r="AL140" s="48">
        <v>0</v>
      </c>
      <c r="AM140" s="49">
        <v>0</v>
      </c>
      <c r="AN140" s="48">
        <v>0</v>
      </c>
      <c r="AO140" s="34">
        <v>0</v>
      </c>
      <c r="AP140" s="34">
        <v>0</v>
      </c>
      <c r="AQ140" s="34">
        <v>0</v>
      </c>
      <c r="AR140" s="34">
        <v>0</v>
      </c>
      <c r="AS140" s="34">
        <v>1500</v>
      </c>
      <c r="AT140" s="34">
        <v>0</v>
      </c>
      <c r="AU140" s="34">
        <v>3500</v>
      </c>
      <c r="AV140" s="34">
        <v>0</v>
      </c>
      <c r="AW140" s="34">
        <v>0</v>
      </c>
      <c r="AX140" s="34">
        <v>2000</v>
      </c>
      <c r="AY140" s="34">
        <v>0</v>
      </c>
      <c r="AZ140" s="34">
        <v>0</v>
      </c>
      <c r="BA140" s="34">
        <v>0</v>
      </c>
      <c r="BB140" s="40">
        <f t="shared" si="5"/>
        <v>7000</v>
      </c>
      <c r="BC140" s="40">
        <f t="shared" si="6"/>
        <v>0</v>
      </c>
      <c r="BD140" s="104" t="str">
        <f>+IF(Tabla1[[#This Row],[NO CERT]]=0,"NO","SI")</f>
        <v>SI</v>
      </c>
    </row>
    <row r="141" spans="1:56" x14ac:dyDescent="0.25">
      <c r="A141" s="41" t="s">
        <v>437</v>
      </c>
      <c r="B141" s="42" t="s">
        <v>15</v>
      </c>
      <c r="C141" s="43" t="s">
        <v>1447</v>
      </c>
      <c r="D141" s="44" t="s">
        <v>438</v>
      </c>
      <c r="E141" s="43" t="s">
        <v>439</v>
      </c>
      <c r="F141" s="43" t="s">
        <v>440</v>
      </c>
      <c r="G141" s="43" t="s">
        <v>1491</v>
      </c>
      <c r="H141" s="44" t="s">
        <v>520</v>
      </c>
      <c r="I141" s="44" t="s">
        <v>484</v>
      </c>
      <c r="J141" s="44" t="s">
        <v>1441</v>
      </c>
      <c r="K141" s="44" t="s">
        <v>515</v>
      </c>
      <c r="L141" s="44" t="s">
        <v>1103</v>
      </c>
      <c r="M141" s="44" t="s">
        <v>1103</v>
      </c>
      <c r="N141" s="43" t="s">
        <v>1159</v>
      </c>
      <c r="O141" s="43" t="s">
        <v>1348</v>
      </c>
      <c r="P141" s="45" t="s">
        <v>55</v>
      </c>
      <c r="Q141" s="44" t="s">
        <v>1159</v>
      </c>
      <c r="R141" s="44" t="s">
        <v>552</v>
      </c>
      <c r="S141" s="44" t="s">
        <v>382</v>
      </c>
      <c r="T141" s="46" t="s">
        <v>37</v>
      </c>
      <c r="U141" s="37" t="s">
        <v>38</v>
      </c>
      <c r="V141" s="38">
        <v>62400</v>
      </c>
      <c r="W141" s="38">
        <v>99680</v>
      </c>
      <c r="X141" s="33"/>
      <c r="Y141" s="160">
        <v>0</v>
      </c>
      <c r="Z141" s="160">
        <v>0</v>
      </c>
      <c r="AA141" s="33"/>
      <c r="AB141" s="38">
        <v>99680</v>
      </c>
      <c r="AC141" s="33"/>
      <c r="AD141" s="48">
        <v>86020</v>
      </c>
      <c r="AE141" s="49">
        <v>0.8629614767255217</v>
      </c>
      <c r="AF141" s="48">
        <v>13660</v>
      </c>
      <c r="AG141" s="158">
        <v>13660</v>
      </c>
      <c r="AH141" s="47"/>
      <c r="AI141" s="48">
        <v>23100</v>
      </c>
      <c r="AJ141" s="48">
        <v>23100</v>
      </c>
      <c r="AK141" s="47"/>
      <c r="AL141" s="48">
        <v>23100</v>
      </c>
      <c r="AM141" s="49">
        <v>0.23174157303370788</v>
      </c>
      <c r="AN141" s="48">
        <v>62920</v>
      </c>
      <c r="AO141" s="34">
        <v>7700</v>
      </c>
      <c r="AP141" s="34">
        <v>5200</v>
      </c>
      <c r="AQ141" s="34">
        <v>10200</v>
      </c>
      <c r="AR141" s="34">
        <v>0</v>
      </c>
      <c r="AS141" s="34">
        <v>7700</v>
      </c>
      <c r="AT141" s="34">
        <v>7700</v>
      </c>
      <c r="AU141" s="34">
        <v>7700</v>
      </c>
      <c r="AV141" s="34">
        <v>7700</v>
      </c>
      <c r="AW141" s="34">
        <v>7700</v>
      </c>
      <c r="AX141" s="34">
        <v>7700</v>
      </c>
      <c r="AY141" s="34">
        <v>7700</v>
      </c>
      <c r="AZ141" s="34">
        <v>7700</v>
      </c>
      <c r="BA141" s="34">
        <v>14980</v>
      </c>
      <c r="BB141" s="40">
        <f t="shared" si="5"/>
        <v>99680</v>
      </c>
      <c r="BC141" s="40">
        <f t="shared" si="6"/>
        <v>0</v>
      </c>
      <c r="BD141" s="104" t="str">
        <f>+IF(Tabla1[[#This Row],[NO CERT]]=0,"NO","SI")</f>
        <v>SI</v>
      </c>
    </row>
    <row r="142" spans="1:56" x14ac:dyDescent="0.25">
      <c r="A142" s="41" t="s">
        <v>437</v>
      </c>
      <c r="B142" s="42" t="s">
        <v>15</v>
      </c>
      <c r="C142" s="43" t="s">
        <v>1447</v>
      </c>
      <c r="D142" s="44" t="s">
        <v>438</v>
      </c>
      <c r="E142" s="43" t="s">
        <v>439</v>
      </c>
      <c r="F142" s="43" t="s">
        <v>440</v>
      </c>
      <c r="G142" s="43" t="s">
        <v>1491</v>
      </c>
      <c r="H142" s="44" t="s">
        <v>42</v>
      </c>
      <c r="I142" s="44" t="s">
        <v>484</v>
      </c>
      <c r="J142" s="44" t="s">
        <v>1440</v>
      </c>
      <c r="K142" s="44" t="s">
        <v>511</v>
      </c>
      <c r="L142" s="44" t="s">
        <v>1103</v>
      </c>
      <c r="M142" s="44" t="s">
        <v>1103</v>
      </c>
      <c r="N142" s="43" t="s">
        <v>1159</v>
      </c>
      <c r="O142" s="43" t="s">
        <v>1348</v>
      </c>
      <c r="P142" s="45" t="s">
        <v>55</v>
      </c>
      <c r="Q142" s="44" t="s">
        <v>1159</v>
      </c>
      <c r="R142" s="44" t="s">
        <v>552</v>
      </c>
      <c r="S142" s="44" t="s">
        <v>359</v>
      </c>
      <c r="T142" s="46" t="s">
        <v>41</v>
      </c>
      <c r="U142" s="37" t="s">
        <v>42</v>
      </c>
      <c r="V142" s="38">
        <v>48000</v>
      </c>
      <c r="W142" s="38">
        <v>112020</v>
      </c>
      <c r="X142" s="33"/>
      <c r="Y142" s="160">
        <v>0</v>
      </c>
      <c r="Z142" s="160">
        <v>0</v>
      </c>
      <c r="AA142" s="33"/>
      <c r="AB142" s="38">
        <v>112020</v>
      </c>
      <c r="AC142" s="33"/>
      <c r="AD142" s="48">
        <v>29805</v>
      </c>
      <c r="AE142" s="49">
        <v>0.26606855918585964</v>
      </c>
      <c r="AF142" s="48">
        <v>82215</v>
      </c>
      <c r="AG142" s="158">
        <v>82215</v>
      </c>
      <c r="AH142" s="47"/>
      <c r="AI142" s="48">
        <v>29805</v>
      </c>
      <c r="AJ142" s="48">
        <v>29215</v>
      </c>
      <c r="AK142" s="47"/>
      <c r="AL142" s="48">
        <v>19045</v>
      </c>
      <c r="AM142" s="49">
        <v>0.17001428316372078</v>
      </c>
      <c r="AN142" s="48">
        <v>10760</v>
      </c>
      <c r="AO142" s="34">
        <v>1000</v>
      </c>
      <c r="AP142" s="34">
        <v>8285</v>
      </c>
      <c r="AQ142" s="34">
        <v>9760</v>
      </c>
      <c r="AR142" s="34">
        <v>0</v>
      </c>
      <c r="AS142" s="34">
        <v>4000</v>
      </c>
      <c r="AT142" s="34">
        <v>4000</v>
      </c>
      <c r="AU142" s="34">
        <v>4000</v>
      </c>
      <c r="AV142" s="34">
        <v>4000</v>
      </c>
      <c r="AW142" s="34">
        <v>4000</v>
      </c>
      <c r="AX142" s="34">
        <v>4000</v>
      </c>
      <c r="AY142" s="34">
        <v>4000</v>
      </c>
      <c r="AZ142" s="34">
        <v>1000</v>
      </c>
      <c r="BA142" s="34">
        <v>63975</v>
      </c>
      <c r="BB142" s="40">
        <f t="shared" si="5"/>
        <v>112020</v>
      </c>
      <c r="BC142" s="40">
        <f t="shared" si="6"/>
        <v>0</v>
      </c>
      <c r="BD142" s="104" t="str">
        <f>+IF(Tabla1[[#This Row],[NO CERT]]=0,"NO","SI")</f>
        <v>SI</v>
      </c>
    </row>
    <row r="143" spans="1:56" x14ac:dyDescent="0.25">
      <c r="A143" s="41" t="s">
        <v>437</v>
      </c>
      <c r="B143" s="42" t="s">
        <v>15</v>
      </c>
      <c r="C143" s="43" t="s">
        <v>1447</v>
      </c>
      <c r="D143" s="44" t="s">
        <v>438</v>
      </c>
      <c r="E143" s="43" t="s">
        <v>439</v>
      </c>
      <c r="F143" s="43" t="s">
        <v>440</v>
      </c>
      <c r="G143" s="43" t="s">
        <v>1491</v>
      </c>
      <c r="H143" s="44" t="s">
        <v>521</v>
      </c>
      <c r="I143" s="44" t="s">
        <v>521</v>
      </c>
      <c r="J143" s="44" t="s">
        <v>1441</v>
      </c>
      <c r="K143" s="44" t="s">
        <v>515</v>
      </c>
      <c r="L143" s="44" t="s">
        <v>1103</v>
      </c>
      <c r="M143" s="44" t="s">
        <v>1103</v>
      </c>
      <c r="N143" s="43" t="s">
        <v>1159</v>
      </c>
      <c r="O143" s="43" t="s">
        <v>1348</v>
      </c>
      <c r="P143" s="45" t="s">
        <v>55</v>
      </c>
      <c r="Q143" s="44" t="s">
        <v>1159</v>
      </c>
      <c r="R143" s="44" t="s">
        <v>552</v>
      </c>
      <c r="S143" s="44" t="s">
        <v>1375</v>
      </c>
      <c r="T143" s="46" t="s">
        <v>43</v>
      </c>
      <c r="U143" s="37" t="s">
        <v>1377</v>
      </c>
      <c r="V143" s="38">
        <v>20000</v>
      </c>
      <c r="W143" s="38">
        <v>20000</v>
      </c>
      <c r="X143" s="33"/>
      <c r="Y143" s="160">
        <v>0</v>
      </c>
      <c r="Z143" s="160">
        <v>0</v>
      </c>
      <c r="AA143" s="33"/>
      <c r="AB143" s="38">
        <v>20000</v>
      </c>
      <c r="AC143" s="33"/>
      <c r="AD143" s="48">
        <v>0</v>
      </c>
      <c r="AE143" s="49">
        <v>0</v>
      </c>
      <c r="AF143" s="48">
        <v>20000</v>
      </c>
      <c r="AG143" s="158">
        <v>20000</v>
      </c>
      <c r="AH143" s="47"/>
      <c r="AI143" s="48">
        <v>0</v>
      </c>
      <c r="AJ143" s="48">
        <v>0</v>
      </c>
      <c r="AK143" s="47"/>
      <c r="AL143" s="48">
        <v>0</v>
      </c>
      <c r="AM143" s="49">
        <v>0</v>
      </c>
      <c r="AN143" s="48">
        <v>0</v>
      </c>
      <c r="AO143" s="34">
        <v>0</v>
      </c>
      <c r="AP143" s="34">
        <v>0</v>
      </c>
      <c r="AQ143" s="34">
        <v>0</v>
      </c>
      <c r="AR143" s="34">
        <v>0</v>
      </c>
      <c r="AS143" s="34">
        <v>2500</v>
      </c>
      <c r="AT143" s="34">
        <v>2500</v>
      </c>
      <c r="AU143" s="34">
        <v>2500</v>
      </c>
      <c r="AV143" s="34">
        <v>2500</v>
      </c>
      <c r="AW143" s="34">
        <v>2500</v>
      </c>
      <c r="AX143" s="34">
        <v>2500</v>
      </c>
      <c r="AY143" s="34">
        <v>2500</v>
      </c>
      <c r="AZ143" s="34">
        <v>2500</v>
      </c>
      <c r="BA143" s="34">
        <v>0</v>
      </c>
      <c r="BB143" s="40">
        <f t="shared" si="5"/>
        <v>20000</v>
      </c>
      <c r="BC143" s="40">
        <f t="shared" si="6"/>
        <v>0</v>
      </c>
      <c r="BD143" s="104" t="str">
        <f>+IF(Tabla1[[#This Row],[NO CERT]]=0,"NO","SI")</f>
        <v>SI</v>
      </c>
    </row>
    <row r="144" spans="1:56" x14ac:dyDescent="0.25">
      <c r="A144" s="41" t="s">
        <v>437</v>
      </c>
      <c r="B144" s="42" t="s">
        <v>15</v>
      </c>
      <c r="C144" s="43" t="s">
        <v>1447</v>
      </c>
      <c r="D144" s="44" t="s">
        <v>438</v>
      </c>
      <c r="E144" s="43" t="s">
        <v>439</v>
      </c>
      <c r="F144" s="43" t="s">
        <v>440</v>
      </c>
      <c r="G144" s="43" t="s">
        <v>1492</v>
      </c>
      <c r="H144" s="44" t="s">
        <v>514</v>
      </c>
      <c r="I144" s="44" t="s">
        <v>514</v>
      </c>
      <c r="J144" s="44" t="s">
        <v>1441</v>
      </c>
      <c r="K144" s="44" t="s">
        <v>511</v>
      </c>
      <c r="L144" s="44" t="s">
        <v>1103</v>
      </c>
      <c r="M144" s="44" t="s">
        <v>1103</v>
      </c>
      <c r="N144" s="43" t="s">
        <v>1095</v>
      </c>
      <c r="O144" s="43" t="s">
        <v>1349</v>
      </c>
      <c r="P144" s="45" t="s">
        <v>56</v>
      </c>
      <c r="Q144" s="44" t="s">
        <v>1095</v>
      </c>
      <c r="R144" s="44" t="s">
        <v>1371</v>
      </c>
      <c r="S144" s="44" t="s">
        <v>1372</v>
      </c>
      <c r="T144" s="46" t="s">
        <v>1337</v>
      </c>
      <c r="U144" s="37" t="s">
        <v>1340</v>
      </c>
      <c r="V144" s="38">
        <v>600</v>
      </c>
      <c r="W144" s="38">
        <v>1200</v>
      </c>
      <c r="X144" s="33"/>
      <c r="Y144" s="160">
        <v>0</v>
      </c>
      <c r="Z144" s="160">
        <v>0</v>
      </c>
      <c r="AA144" s="33"/>
      <c r="AB144" s="38">
        <v>1200</v>
      </c>
      <c r="AC144" s="33"/>
      <c r="AD144" s="48">
        <v>1200</v>
      </c>
      <c r="AE144" s="49">
        <v>1</v>
      </c>
      <c r="AF144" s="48">
        <v>0</v>
      </c>
      <c r="AG144" s="158">
        <v>0</v>
      </c>
      <c r="AH144" s="47"/>
      <c r="AI144" s="48">
        <v>1200</v>
      </c>
      <c r="AJ144" s="48">
        <v>0</v>
      </c>
      <c r="AK144" s="47"/>
      <c r="AL144" s="48">
        <v>0</v>
      </c>
      <c r="AM144" s="49">
        <v>0</v>
      </c>
      <c r="AN144" s="48">
        <v>1200</v>
      </c>
      <c r="AO144" s="34">
        <v>0</v>
      </c>
      <c r="AP144" s="34">
        <v>0</v>
      </c>
      <c r="AQ144" s="34">
        <v>0</v>
      </c>
      <c r="AR144" s="34">
        <v>0</v>
      </c>
      <c r="AS144" s="34">
        <v>0</v>
      </c>
      <c r="AT144" s="34">
        <v>0</v>
      </c>
      <c r="AU144" s="34">
        <v>0</v>
      </c>
      <c r="AV144" s="34">
        <v>600</v>
      </c>
      <c r="AW144" s="34">
        <v>0</v>
      </c>
      <c r="AX144" s="34">
        <v>0</v>
      </c>
      <c r="AY144" s="34">
        <v>0</v>
      </c>
      <c r="AZ144" s="34">
        <v>0</v>
      </c>
      <c r="BA144" s="34">
        <v>600</v>
      </c>
      <c r="BB144" s="40">
        <f t="shared" si="5"/>
        <v>1200</v>
      </c>
      <c r="BC144" s="40">
        <f t="shared" si="6"/>
        <v>0</v>
      </c>
      <c r="BD144" s="104" t="str">
        <f>+IF(Tabla1[[#This Row],[NO CERT]]=0,"NO","SI")</f>
        <v>NO</v>
      </c>
    </row>
    <row r="145" spans="1:56" x14ac:dyDescent="0.25">
      <c r="A145" s="41" t="s">
        <v>437</v>
      </c>
      <c r="B145" s="42" t="s">
        <v>15</v>
      </c>
      <c r="C145" s="43" t="s">
        <v>1447</v>
      </c>
      <c r="D145" s="44" t="s">
        <v>438</v>
      </c>
      <c r="E145" s="43" t="s">
        <v>439</v>
      </c>
      <c r="F145" s="43" t="s">
        <v>440</v>
      </c>
      <c r="G145" s="43" t="s">
        <v>1492</v>
      </c>
      <c r="H145" s="44" t="s">
        <v>514</v>
      </c>
      <c r="I145" s="44" t="s">
        <v>514</v>
      </c>
      <c r="J145" s="44" t="s">
        <v>1441</v>
      </c>
      <c r="K145" s="44" t="s">
        <v>511</v>
      </c>
      <c r="L145" s="44" t="s">
        <v>1103</v>
      </c>
      <c r="M145" s="44" t="s">
        <v>1103</v>
      </c>
      <c r="N145" s="43" t="s">
        <v>1095</v>
      </c>
      <c r="O145" s="43" t="s">
        <v>1349</v>
      </c>
      <c r="P145" s="45" t="s">
        <v>56</v>
      </c>
      <c r="Q145" s="44" t="s">
        <v>1095</v>
      </c>
      <c r="R145" s="44" t="s">
        <v>1371</v>
      </c>
      <c r="S145" s="44" t="s">
        <v>2389</v>
      </c>
      <c r="T145" s="46" t="s">
        <v>2387</v>
      </c>
      <c r="U145" s="37" t="s">
        <v>2388</v>
      </c>
      <c r="V145" s="38">
        <v>0</v>
      </c>
      <c r="W145" s="38">
        <v>200</v>
      </c>
      <c r="X145" s="33"/>
      <c r="Y145" s="160">
        <v>0</v>
      </c>
      <c r="Z145" s="160">
        <v>0</v>
      </c>
      <c r="AA145" s="33"/>
      <c r="AB145" s="38">
        <v>200</v>
      </c>
      <c r="AC145" s="33"/>
      <c r="AD145" s="48">
        <v>200</v>
      </c>
      <c r="AE145" s="49">
        <v>1</v>
      </c>
      <c r="AF145" s="48">
        <v>0</v>
      </c>
      <c r="AG145" s="158">
        <v>0</v>
      </c>
      <c r="AH145" s="47"/>
      <c r="AI145" s="48">
        <v>200</v>
      </c>
      <c r="AJ145" s="48">
        <v>200</v>
      </c>
      <c r="AK145" s="47"/>
      <c r="AL145" s="48">
        <v>200</v>
      </c>
      <c r="AM145" s="49">
        <v>1</v>
      </c>
      <c r="AN145" s="48">
        <v>0</v>
      </c>
      <c r="AO145" s="34">
        <v>200</v>
      </c>
      <c r="AP145" s="34">
        <v>0</v>
      </c>
      <c r="AQ145" s="34">
        <v>0</v>
      </c>
      <c r="AR145" s="34">
        <v>0</v>
      </c>
      <c r="AS145" s="34">
        <v>0</v>
      </c>
      <c r="AT145" s="34">
        <v>0</v>
      </c>
      <c r="AU145" s="34">
        <v>0</v>
      </c>
      <c r="AV145" s="34">
        <v>0</v>
      </c>
      <c r="AW145" s="34">
        <v>0</v>
      </c>
      <c r="AX145" s="34">
        <v>0</v>
      </c>
      <c r="AY145" s="34">
        <v>0</v>
      </c>
      <c r="AZ145" s="34">
        <v>0</v>
      </c>
      <c r="BA145" s="34">
        <v>0</v>
      </c>
      <c r="BB145" s="40">
        <f t="shared" si="5"/>
        <v>200</v>
      </c>
      <c r="BC145" s="40">
        <f t="shared" si="6"/>
        <v>0</v>
      </c>
      <c r="BD145" s="104" t="str">
        <f>+IF(Tabla1[[#This Row],[NO CERT]]=0,"NO","SI")</f>
        <v>NO</v>
      </c>
    </row>
    <row r="146" spans="1:56" x14ac:dyDescent="0.25">
      <c r="A146" s="41" t="s">
        <v>437</v>
      </c>
      <c r="B146" s="42" t="s">
        <v>15</v>
      </c>
      <c r="C146" s="43" t="s">
        <v>1447</v>
      </c>
      <c r="D146" s="44" t="s">
        <v>438</v>
      </c>
      <c r="E146" s="43" t="s">
        <v>439</v>
      </c>
      <c r="F146" s="43" t="s">
        <v>440</v>
      </c>
      <c r="G146" s="43" t="s">
        <v>1492</v>
      </c>
      <c r="H146" s="44" t="s">
        <v>514</v>
      </c>
      <c r="I146" s="44" t="s">
        <v>514</v>
      </c>
      <c r="J146" s="44" t="s">
        <v>1441</v>
      </c>
      <c r="K146" s="44" t="s">
        <v>511</v>
      </c>
      <c r="L146" s="44" t="s">
        <v>1103</v>
      </c>
      <c r="M146" s="44" t="s">
        <v>1103</v>
      </c>
      <c r="N146" s="43" t="s">
        <v>1095</v>
      </c>
      <c r="O146" s="43" t="s">
        <v>1349</v>
      </c>
      <c r="P146" s="45" t="s">
        <v>56</v>
      </c>
      <c r="Q146" s="44" t="s">
        <v>1095</v>
      </c>
      <c r="R146" s="44" t="s">
        <v>1371</v>
      </c>
      <c r="S146" s="44" t="s">
        <v>1373</v>
      </c>
      <c r="T146" s="46" t="s">
        <v>1336</v>
      </c>
      <c r="U146" s="37" t="s">
        <v>1339</v>
      </c>
      <c r="V146" s="38">
        <v>25971</v>
      </c>
      <c r="W146" s="38">
        <v>60341</v>
      </c>
      <c r="X146" s="33"/>
      <c r="Y146" s="160">
        <v>0</v>
      </c>
      <c r="Z146" s="160">
        <v>0</v>
      </c>
      <c r="AA146" s="33"/>
      <c r="AB146" s="38">
        <v>60341</v>
      </c>
      <c r="AC146" s="33"/>
      <c r="AD146" s="48">
        <v>60341</v>
      </c>
      <c r="AE146" s="49">
        <v>1</v>
      </c>
      <c r="AF146" s="48">
        <v>0</v>
      </c>
      <c r="AG146" s="158">
        <v>0</v>
      </c>
      <c r="AH146" s="47"/>
      <c r="AI146" s="48">
        <v>60341</v>
      </c>
      <c r="AJ146" s="48">
        <v>10533.61</v>
      </c>
      <c r="AK146" s="47"/>
      <c r="AL146" s="48">
        <v>10533.61</v>
      </c>
      <c r="AM146" s="49">
        <v>0.17456803831557316</v>
      </c>
      <c r="AN146" s="48">
        <v>49807.39</v>
      </c>
      <c r="AO146" s="34">
        <v>2150.2800000000002</v>
      </c>
      <c r="AP146" s="34">
        <v>3733.33</v>
      </c>
      <c r="AQ146" s="34">
        <v>4650</v>
      </c>
      <c r="AR146" s="34">
        <v>0</v>
      </c>
      <c r="AS146" s="34">
        <v>2164.19</v>
      </c>
      <c r="AT146" s="34">
        <v>2164.19</v>
      </c>
      <c r="AU146" s="34">
        <v>2164.19</v>
      </c>
      <c r="AV146" s="34">
        <v>2164.19</v>
      </c>
      <c r="AW146" s="34">
        <v>2164.19</v>
      </c>
      <c r="AX146" s="34">
        <v>2164.19</v>
      </c>
      <c r="AY146" s="34">
        <v>2164.19</v>
      </c>
      <c r="AZ146" s="34">
        <v>2164.19</v>
      </c>
      <c r="BA146" s="34">
        <v>32493.870000000006</v>
      </c>
      <c r="BB146" s="40">
        <f t="shared" si="5"/>
        <v>60341</v>
      </c>
      <c r="BC146" s="40">
        <f t="shared" si="6"/>
        <v>0</v>
      </c>
      <c r="BD146" s="104" t="str">
        <f>+IF(Tabla1[[#This Row],[NO CERT]]=0,"NO","SI")</f>
        <v>NO</v>
      </c>
    </row>
    <row r="147" spans="1:56" x14ac:dyDescent="0.25">
      <c r="A147" s="41" t="s">
        <v>437</v>
      </c>
      <c r="B147" s="42" t="s">
        <v>15</v>
      </c>
      <c r="C147" s="43" t="s">
        <v>1447</v>
      </c>
      <c r="D147" s="44" t="s">
        <v>438</v>
      </c>
      <c r="E147" s="43" t="s">
        <v>439</v>
      </c>
      <c r="F147" s="43" t="s">
        <v>440</v>
      </c>
      <c r="G147" s="43" t="s">
        <v>1492</v>
      </c>
      <c r="H147" s="44" t="s">
        <v>514</v>
      </c>
      <c r="I147" s="44" t="s">
        <v>514</v>
      </c>
      <c r="J147" s="44" t="s">
        <v>1441</v>
      </c>
      <c r="K147" s="44" t="s">
        <v>511</v>
      </c>
      <c r="L147" s="44" t="s">
        <v>1103</v>
      </c>
      <c r="M147" s="44" t="s">
        <v>1103</v>
      </c>
      <c r="N147" s="43" t="s">
        <v>1095</v>
      </c>
      <c r="O147" s="43" t="s">
        <v>1349</v>
      </c>
      <c r="P147" s="45" t="s">
        <v>56</v>
      </c>
      <c r="Q147" s="44" t="s">
        <v>1095</v>
      </c>
      <c r="R147" s="44" t="s">
        <v>1371</v>
      </c>
      <c r="S147" s="44" t="s">
        <v>1374</v>
      </c>
      <c r="T147" s="46" t="s">
        <v>1338</v>
      </c>
      <c r="U147" s="37" t="s">
        <v>1341</v>
      </c>
      <c r="V147" s="38">
        <v>2280</v>
      </c>
      <c r="W147" s="38">
        <v>5046</v>
      </c>
      <c r="X147" s="33"/>
      <c r="Y147" s="160">
        <v>0</v>
      </c>
      <c r="Z147" s="160">
        <v>0</v>
      </c>
      <c r="AA147" s="33"/>
      <c r="AB147" s="38">
        <v>5046</v>
      </c>
      <c r="AC147" s="33"/>
      <c r="AD147" s="48">
        <v>5046</v>
      </c>
      <c r="AE147" s="49">
        <v>1</v>
      </c>
      <c r="AF147" s="48">
        <v>0</v>
      </c>
      <c r="AG147" s="158">
        <v>0</v>
      </c>
      <c r="AH147" s="47"/>
      <c r="AI147" s="48">
        <v>5046</v>
      </c>
      <c r="AJ147" s="48">
        <v>939.71</v>
      </c>
      <c r="AK147" s="47"/>
      <c r="AL147" s="48">
        <v>939.71</v>
      </c>
      <c r="AM147" s="49">
        <v>0.18622869599682917</v>
      </c>
      <c r="AN147" s="48">
        <v>4106.29</v>
      </c>
      <c r="AO147" s="34">
        <v>193.53</v>
      </c>
      <c r="AP147" s="34">
        <v>336</v>
      </c>
      <c r="AQ147" s="34">
        <v>410.18</v>
      </c>
      <c r="AR147" s="34">
        <v>0</v>
      </c>
      <c r="AS147" s="34">
        <v>190</v>
      </c>
      <c r="AT147" s="34">
        <v>190</v>
      </c>
      <c r="AU147" s="34">
        <v>190</v>
      </c>
      <c r="AV147" s="34">
        <v>190</v>
      </c>
      <c r="AW147" s="34">
        <v>190</v>
      </c>
      <c r="AX147" s="34">
        <v>190</v>
      </c>
      <c r="AY147" s="34">
        <v>190</v>
      </c>
      <c r="AZ147" s="34">
        <v>190</v>
      </c>
      <c r="BA147" s="34">
        <v>2586.29</v>
      </c>
      <c r="BB147" s="40">
        <f t="shared" si="5"/>
        <v>5046</v>
      </c>
      <c r="BC147" s="40">
        <f t="shared" si="6"/>
        <v>0</v>
      </c>
      <c r="BD147" s="104" t="str">
        <f>+IF(Tabla1[[#This Row],[NO CERT]]=0,"NO","SI")</f>
        <v>NO</v>
      </c>
    </row>
    <row r="148" spans="1:56" x14ac:dyDescent="0.25">
      <c r="A148" s="41" t="s">
        <v>437</v>
      </c>
      <c r="B148" s="42" t="s">
        <v>15</v>
      </c>
      <c r="C148" s="43" t="s">
        <v>1447</v>
      </c>
      <c r="D148" s="44" t="s">
        <v>438</v>
      </c>
      <c r="E148" s="43" t="s">
        <v>439</v>
      </c>
      <c r="F148" s="43" t="s">
        <v>440</v>
      </c>
      <c r="G148" s="43" t="s">
        <v>1492</v>
      </c>
      <c r="H148" s="44" t="s">
        <v>519</v>
      </c>
      <c r="I148" s="44" t="s">
        <v>71</v>
      </c>
      <c r="J148" s="44" t="s">
        <v>1441</v>
      </c>
      <c r="K148" s="44" t="s">
        <v>515</v>
      </c>
      <c r="L148" s="44" t="s">
        <v>1103</v>
      </c>
      <c r="M148" s="44" t="s">
        <v>1103</v>
      </c>
      <c r="N148" s="43" t="s">
        <v>1095</v>
      </c>
      <c r="O148" s="43" t="s">
        <v>1349</v>
      </c>
      <c r="P148" s="45" t="s">
        <v>56</v>
      </c>
      <c r="Q148" s="44" t="s">
        <v>1095</v>
      </c>
      <c r="R148" s="44" t="s">
        <v>552</v>
      </c>
      <c r="S148" s="44" t="s">
        <v>361</v>
      </c>
      <c r="T148" s="46" t="s">
        <v>22</v>
      </c>
      <c r="U148" s="37" t="s">
        <v>23</v>
      </c>
      <c r="V148" s="38">
        <v>6909</v>
      </c>
      <c r="W148" s="38">
        <v>6909</v>
      </c>
      <c r="X148" s="33"/>
      <c r="Y148" s="160">
        <v>0</v>
      </c>
      <c r="Z148" s="160">
        <v>0</v>
      </c>
      <c r="AA148" s="33"/>
      <c r="AB148" s="38">
        <v>6909</v>
      </c>
      <c r="AC148" s="33"/>
      <c r="AD148" s="48">
        <v>877.38</v>
      </c>
      <c r="AE148" s="49">
        <v>0.12699088145896656</v>
      </c>
      <c r="AF148" s="48">
        <v>6031.62</v>
      </c>
      <c r="AG148" s="158">
        <v>6031.62</v>
      </c>
      <c r="AH148" s="47"/>
      <c r="AI148" s="48">
        <v>877.38</v>
      </c>
      <c r="AJ148" s="48">
        <v>584.91999999999996</v>
      </c>
      <c r="AK148" s="47"/>
      <c r="AL148" s="48">
        <v>376.02</v>
      </c>
      <c r="AM148" s="49">
        <v>5.4424663482414239E-2</v>
      </c>
      <c r="AN148" s="48">
        <v>501.36</v>
      </c>
      <c r="AO148" s="34">
        <v>0</v>
      </c>
      <c r="AP148" s="34">
        <v>0</v>
      </c>
      <c r="AQ148" s="34">
        <v>376.02</v>
      </c>
      <c r="AR148" s="34">
        <v>0</v>
      </c>
      <c r="AS148" s="34">
        <v>575.75</v>
      </c>
      <c r="AT148" s="34">
        <v>575.75</v>
      </c>
      <c r="AU148" s="34">
        <v>575.75</v>
      </c>
      <c r="AV148" s="34">
        <v>575.75</v>
      </c>
      <c r="AW148" s="34">
        <v>575.75</v>
      </c>
      <c r="AX148" s="34">
        <v>575.75</v>
      </c>
      <c r="AY148" s="34">
        <v>575.75</v>
      </c>
      <c r="AZ148" s="34">
        <v>575.75</v>
      </c>
      <c r="BA148" s="34">
        <v>1926.9799999999996</v>
      </c>
      <c r="BB148" s="40">
        <f t="shared" si="5"/>
        <v>6909</v>
      </c>
      <c r="BC148" s="40">
        <f t="shared" si="6"/>
        <v>0</v>
      </c>
      <c r="BD148" s="104" t="str">
        <f>+IF(Tabla1[[#This Row],[NO CERT]]=0,"NO","SI")</f>
        <v>SI</v>
      </c>
    </row>
    <row r="149" spans="1:56" x14ac:dyDescent="0.25">
      <c r="A149" s="41" t="s">
        <v>437</v>
      </c>
      <c r="B149" s="42" t="s">
        <v>15</v>
      </c>
      <c r="C149" s="43" t="s">
        <v>1447</v>
      </c>
      <c r="D149" s="44" t="s">
        <v>438</v>
      </c>
      <c r="E149" s="43" t="s">
        <v>439</v>
      </c>
      <c r="F149" s="43" t="s">
        <v>440</v>
      </c>
      <c r="G149" s="43" t="s">
        <v>1492</v>
      </c>
      <c r="H149" s="44" t="s">
        <v>71</v>
      </c>
      <c r="I149" s="44" t="s">
        <v>71</v>
      </c>
      <c r="J149" s="44" t="s">
        <v>1441</v>
      </c>
      <c r="K149" s="44" t="s">
        <v>515</v>
      </c>
      <c r="L149" s="44" t="s">
        <v>1103</v>
      </c>
      <c r="M149" s="44" t="s">
        <v>1103</v>
      </c>
      <c r="N149" s="43" t="s">
        <v>1095</v>
      </c>
      <c r="O149" s="43" t="s">
        <v>1349</v>
      </c>
      <c r="P149" s="45" t="s">
        <v>56</v>
      </c>
      <c r="Q149" s="44" t="s">
        <v>1095</v>
      </c>
      <c r="R149" s="44" t="s">
        <v>552</v>
      </c>
      <c r="S149" s="44" t="s">
        <v>364</v>
      </c>
      <c r="T149" s="46" t="s">
        <v>17</v>
      </c>
      <c r="U149" s="37" t="s">
        <v>18</v>
      </c>
      <c r="V149" s="38">
        <v>1200</v>
      </c>
      <c r="W149" s="38">
        <v>1200</v>
      </c>
      <c r="X149" s="33"/>
      <c r="Y149" s="160">
        <v>0</v>
      </c>
      <c r="Z149" s="160">
        <v>0</v>
      </c>
      <c r="AA149" s="33"/>
      <c r="AB149" s="38">
        <v>1200</v>
      </c>
      <c r="AC149" s="33"/>
      <c r="AD149" s="48">
        <v>1200</v>
      </c>
      <c r="AE149" s="49">
        <v>1</v>
      </c>
      <c r="AF149" s="48">
        <v>0</v>
      </c>
      <c r="AG149" s="158">
        <v>0</v>
      </c>
      <c r="AH149" s="47"/>
      <c r="AI149" s="48">
        <v>1200</v>
      </c>
      <c r="AJ149" s="48">
        <v>500</v>
      </c>
      <c r="AK149" s="47"/>
      <c r="AL149" s="48">
        <v>500</v>
      </c>
      <c r="AM149" s="49">
        <v>0.41666666666666669</v>
      </c>
      <c r="AN149" s="48">
        <v>700</v>
      </c>
      <c r="AO149" s="34">
        <v>500</v>
      </c>
      <c r="AP149" s="34">
        <v>0</v>
      </c>
      <c r="AQ149" s="34">
        <v>0</v>
      </c>
      <c r="AR149" s="34">
        <v>0</v>
      </c>
      <c r="AS149" s="34">
        <v>200</v>
      </c>
      <c r="AT149" s="34">
        <v>100</v>
      </c>
      <c r="AU149" s="34">
        <v>100</v>
      </c>
      <c r="AV149" s="34">
        <v>100</v>
      </c>
      <c r="AW149" s="34">
        <v>100</v>
      </c>
      <c r="AX149" s="34">
        <v>100</v>
      </c>
      <c r="AY149" s="34">
        <v>0</v>
      </c>
      <c r="AZ149" s="34">
        <v>0</v>
      </c>
      <c r="BA149" s="34">
        <v>0</v>
      </c>
      <c r="BB149" s="40">
        <f t="shared" si="5"/>
        <v>1200</v>
      </c>
      <c r="BC149" s="40">
        <f t="shared" si="6"/>
        <v>0</v>
      </c>
      <c r="BD149" s="104" t="str">
        <f>+IF(Tabla1[[#This Row],[NO CERT]]=0,"NO","SI")</f>
        <v>NO</v>
      </c>
    </row>
    <row r="150" spans="1:56" x14ac:dyDescent="0.25">
      <c r="A150" s="41" t="s">
        <v>437</v>
      </c>
      <c r="B150" s="42" t="s">
        <v>15</v>
      </c>
      <c r="C150" s="43" t="s">
        <v>1447</v>
      </c>
      <c r="D150" s="44" t="s">
        <v>438</v>
      </c>
      <c r="E150" s="43" t="s">
        <v>439</v>
      </c>
      <c r="F150" s="43" t="s">
        <v>440</v>
      </c>
      <c r="G150" s="43" t="s">
        <v>1492</v>
      </c>
      <c r="H150" s="44" t="s">
        <v>71</v>
      </c>
      <c r="I150" s="44" t="s">
        <v>71</v>
      </c>
      <c r="J150" s="44" t="s">
        <v>1441</v>
      </c>
      <c r="K150" s="44" t="s">
        <v>511</v>
      </c>
      <c r="L150" s="44" t="s">
        <v>1103</v>
      </c>
      <c r="M150" s="44" t="s">
        <v>1103</v>
      </c>
      <c r="N150" s="43" t="s">
        <v>1095</v>
      </c>
      <c r="O150" s="43" t="s">
        <v>1349</v>
      </c>
      <c r="P150" s="45" t="s">
        <v>56</v>
      </c>
      <c r="Q150" s="44" t="s">
        <v>1095</v>
      </c>
      <c r="R150" s="44" t="s">
        <v>552</v>
      </c>
      <c r="S150" s="44" t="s">
        <v>365</v>
      </c>
      <c r="T150" s="46" t="s">
        <v>20</v>
      </c>
      <c r="U150" s="37" t="s">
        <v>21</v>
      </c>
      <c r="V150" s="38">
        <v>800</v>
      </c>
      <c r="W150" s="38">
        <v>800</v>
      </c>
      <c r="X150" s="33"/>
      <c r="Y150" s="160">
        <v>0</v>
      </c>
      <c r="Z150" s="160">
        <v>0</v>
      </c>
      <c r="AA150" s="33"/>
      <c r="AB150" s="38">
        <v>800</v>
      </c>
      <c r="AC150" s="33"/>
      <c r="AD150" s="48">
        <v>0</v>
      </c>
      <c r="AE150" s="49">
        <v>0</v>
      </c>
      <c r="AF150" s="48">
        <v>800</v>
      </c>
      <c r="AG150" s="158">
        <v>800</v>
      </c>
      <c r="AH150" s="47"/>
      <c r="AI150" s="48">
        <v>0</v>
      </c>
      <c r="AJ150" s="48">
        <v>0</v>
      </c>
      <c r="AK150" s="47"/>
      <c r="AL150" s="48">
        <v>0</v>
      </c>
      <c r="AM150" s="49">
        <v>0</v>
      </c>
      <c r="AN150" s="48">
        <v>0</v>
      </c>
      <c r="AO150" s="34">
        <v>0</v>
      </c>
      <c r="AP150" s="34">
        <v>0</v>
      </c>
      <c r="AQ150" s="34">
        <v>0</v>
      </c>
      <c r="AR150" s="34">
        <v>0</v>
      </c>
      <c r="AS150" s="34">
        <v>0</v>
      </c>
      <c r="AT150" s="34">
        <v>800</v>
      </c>
      <c r="AU150" s="34">
        <v>0</v>
      </c>
      <c r="AV150" s="34">
        <v>0</v>
      </c>
      <c r="AW150" s="34">
        <v>0</v>
      </c>
      <c r="AX150" s="34">
        <v>0</v>
      </c>
      <c r="AY150" s="34">
        <v>0</v>
      </c>
      <c r="AZ150" s="34">
        <v>0</v>
      </c>
      <c r="BA150" s="34">
        <v>0</v>
      </c>
      <c r="BB150" s="40">
        <f t="shared" si="5"/>
        <v>800</v>
      </c>
      <c r="BC150" s="40">
        <f t="shared" si="6"/>
        <v>0</v>
      </c>
      <c r="BD150" s="104" t="str">
        <f>+IF(Tabla1[[#This Row],[NO CERT]]=0,"NO","SI")</f>
        <v>SI</v>
      </c>
    </row>
    <row r="151" spans="1:56" x14ac:dyDescent="0.25">
      <c r="A151" s="41" t="s">
        <v>437</v>
      </c>
      <c r="B151" s="42" t="s">
        <v>15</v>
      </c>
      <c r="C151" s="43" t="s">
        <v>1447</v>
      </c>
      <c r="D151" s="44" t="s">
        <v>438</v>
      </c>
      <c r="E151" s="43" t="s">
        <v>439</v>
      </c>
      <c r="F151" s="43" t="s">
        <v>440</v>
      </c>
      <c r="G151" s="43" t="s">
        <v>1492</v>
      </c>
      <c r="H151" s="44" t="s">
        <v>2829</v>
      </c>
      <c r="I151" s="44" t="s">
        <v>71</v>
      </c>
      <c r="J151" s="44" t="s">
        <v>1441</v>
      </c>
      <c r="K151" s="44" t="s">
        <v>511</v>
      </c>
      <c r="L151" s="44" t="s">
        <v>1103</v>
      </c>
      <c r="M151" s="44" t="s">
        <v>1103</v>
      </c>
      <c r="N151" s="43" t="s">
        <v>1095</v>
      </c>
      <c r="O151" s="43" t="s">
        <v>1349</v>
      </c>
      <c r="P151" s="45" t="s">
        <v>56</v>
      </c>
      <c r="Q151" s="44" t="s">
        <v>1095</v>
      </c>
      <c r="R151" s="44" t="s">
        <v>552</v>
      </c>
      <c r="S151" s="44" t="s">
        <v>466</v>
      </c>
      <c r="T151" s="46" t="s">
        <v>465</v>
      </c>
      <c r="U151" s="37" t="s">
        <v>467</v>
      </c>
      <c r="V151" s="38">
        <v>3500</v>
      </c>
      <c r="W151" s="38">
        <v>3500</v>
      </c>
      <c r="X151" s="33"/>
      <c r="Y151" s="160">
        <v>0</v>
      </c>
      <c r="Z151" s="160">
        <v>0</v>
      </c>
      <c r="AA151" s="33"/>
      <c r="AB151" s="38">
        <v>3500</v>
      </c>
      <c r="AC151" s="33"/>
      <c r="AD151" s="48">
        <v>0</v>
      </c>
      <c r="AE151" s="49">
        <v>0</v>
      </c>
      <c r="AF151" s="48">
        <v>3500</v>
      </c>
      <c r="AG151" s="158">
        <v>3500</v>
      </c>
      <c r="AH151" s="47"/>
      <c r="AI151" s="48">
        <v>0</v>
      </c>
      <c r="AJ151" s="48">
        <v>0</v>
      </c>
      <c r="AK151" s="47"/>
      <c r="AL151" s="48">
        <v>0</v>
      </c>
      <c r="AM151" s="49">
        <v>0</v>
      </c>
      <c r="AN151" s="48">
        <v>0</v>
      </c>
      <c r="AO151" s="34">
        <v>0</v>
      </c>
      <c r="AP151" s="34">
        <v>0</v>
      </c>
      <c r="AQ151" s="34">
        <v>0</v>
      </c>
      <c r="AR151" s="34">
        <v>0</v>
      </c>
      <c r="AS151" s="34">
        <v>0</v>
      </c>
      <c r="AT151" s="34">
        <v>3500</v>
      </c>
      <c r="AU151" s="34">
        <v>0</v>
      </c>
      <c r="AV151" s="34">
        <v>0</v>
      </c>
      <c r="AW151" s="34">
        <v>0</v>
      </c>
      <c r="AX151" s="34">
        <v>0</v>
      </c>
      <c r="AY151" s="34">
        <v>0</v>
      </c>
      <c r="AZ151" s="34">
        <v>0</v>
      </c>
      <c r="BA151" s="34">
        <v>0</v>
      </c>
      <c r="BB151" s="40">
        <f t="shared" si="5"/>
        <v>3500</v>
      </c>
      <c r="BC151" s="40">
        <f t="shared" si="6"/>
        <v>0</v>
      </c>
      <c r="BD151" s="104" t="str">
        <f>+IF(Tabla1[[#This Row],[NO CERT]]=0,"NO","SI")</f>
        <v>SI</v>
      </c>
    </row>
    <row r="152" spans="1:56" x14ac:dyDescent="0.25">
      <c r="A152" s="41" t="s">
        <v>437</v>
      </c>
      <c r="B152" s="42" t="s">
        <v>15</v>
      </c>
      <c r="C152" s="43" t="s">
        <v>1447</v>
      </c>
      <c r="D152" s="44" t="s">
        <v>438</v>
      </c>
      <c r="E152" s="43" t="s">
        <v>439</v>
      </c>
      <c r="F152" s="43" t="s">
        <v>440</v>
      </c>
      <c r="G152" s="43" t="s">
        <v>1492</v>
      </c>
      <c r="H152" s="44" t="s">
        <v>1407</v>
      </c>
      <c r="I152" s="44" t="s">
        <v>484</v>
      </c>
      <c r="J152" s="44" t="s">
        <v>1441</v>
      </c>
      <c r="K152" s="44" t="s">
        <v>515</v>
      </c>
      <c r="L152" s="44" t="s">
        <v>1103</v>
      </c>
      <c r="M152" s="44" t="s">
        <v>1103</v>
      </c>
      <c r="N152" s="43" t="s">
        <v>1095</v>
      </c>
      <c r="O152" s="43" t="s">
        <v>1349</v>
      </c>
      <c r="P152" s="45" t="s">
        <v>56</v>
      </c>
      <c r="Q152" s="44" t="s">
        <v>1095</v>
      </c>
      <c r="R152" s="44" t="s">
        <v>552</v>
      </c>
      <c r="S152" s="44" t="s">
        <v>357</v>
      </c>
      <c r="T152" s="46" t="s">
        <v>24</v>
      </c>
      <c r="U152" s="37" t="s">
        <v>25</v>
      </c>
      <c r="V152" s="38">
        <v>3600</v>
      </c>
      <c r="W152" s="38">
        <v>3600</v>
      </c>
      <c r="X152" s="33"/>
      <c r="Y152" s="160">
        <v>0</v>
      </c>
      <c r="Z152" s="160">
        <v>0</v>
      </c>
      <c r="AA152" s="33"/>
      <c r="AB152" s="38">
        <v>3600</v>
      </c>
      <c r="AC152" s="33"/>
      <c r="AD152" s="48">
        <v>3600</v>
      </c>
      <c r="AE152" s="49">
        <v>1</v>
      </c>
      <c r="AF152" s="48">
        <v>0</v>
      </c>
      <c r="AG152" s="158">
        <v>0</v>
      </c>
      <c r="AH152" s="47"/>
      <c r="AI152" s="48">
        <v>3600</v>
      </c>
      <c r="AJ152" s="48">
        <v>0</v>
      </c>
      <c r="AK152" s="47"/>
      <c r="AL152" s="48">
        <v>0</v>
      </c>
      <c r="AM152" s="49">
        <v>0</v>
      </c>
      <c r="AN152" s="48">
        <v>3600</v>
      </c>
      <c r="AO152" s="34">
        <v>0</v>
      </c>
      <c r="AP152" s="34">
        <v>0</v>
      </c>
      <c r="AQ152" s="34">
        <v>0</v>
      </c>
      <c r="AR152" s="34">
        <v>0</v>
      </c>
      <c r="AS152" s="34">
        <v>600</v>
      </c>
      <c r="AT152" s="34">
        <v>600</v>
      </c>
      <c r="AU152" s="34">
        <v>600</v>
      </c>
      <c r="AV152" s="34">
        <v>600</v>
      </c>
      <c r="AW152" s="34">
        <v>600</v>
      </c>
      <c r="AX152" s="34">
        <v>600</v>
      </c>
      <c r="AY152" s="34">
        <v>0</v>
      </c>
      <c r="AZ152" s="34">
        <v>0</v>
      </c>
      <c r="BA152" s="34">
        <v>0</v>
      </c>
      <c r="BB152" s="40">
        <f t="shared" si="5"/>
        <v>3600</v>
      </c>
      <c r="BC152" s="40">
        <f t="shared" si="6"/>
        <v>0</v>
      </c>
      <c r="BD152" s="104" t="str">
        <f>+IF(Tabla1[[#This Row],[NO CERT]]=0,"NO","SI")</f>
        <v>NO</v>
      </c>
    </row>
    <row r="153" spans="1:56" x14ac:dyDescent="0.25">
      <c r="A153" s="41" t="s">
        <v>437</v>
      </c>
      <c r="B153" s="42" t="s">
        <v>15</v>
      </c>
      <c r="C153" s="43" t="s">
        <v>1447</v>
      </c>
      <c r="D153" s="44" t="s">
        <v>438</v>
      </c>
      <c r="E153" s="43" t="s">
        <v>439</v>
      </c>
      <c r="F153" s="43" t="s">
        <v>440</v>
      </c>
      <c r="G153" s="43" t="s">
        <v>1492</v>
      </c>
      <c r="H153" s="44" t="s">
        <v>1407</v>
      </c>
      <c r="I153" s="44" t="s">
        <v>484</v>
      </c>
      <c r="J153" s="44" t="s">
        <v>1441</v>
      </c>
      <c r="K153" s="44" t="s">
        <v>515</v>
      </c>
      <c r="L153" s="44" t="s">
        <v>1103</v>
      </c>
      <c r="M153" s="44" t="s">
        <v>1103</v>
      </c>
      <c r="N153" s="43" t="s">
        <v>1095</v>
      </c>
      <c r="O153" s="43" t="s">
        <v>1349</v>
      </c>
      <c r="P153" s="45" t="s">
        <v>56</v>
      </c>
      <c r="Q153" s="44" t="s">
        <v>1095</v>
      </c>
      <c r="R153" s="44" t="s">
        <v>552</v>
      </c>
      <c r="S153" s="44" t="s">
        <v>358</v>
      </c>
      <c r="T153" s="46" t="s">
        <v>26</v>
      </c>
      <c r="U153" s="37" t="s">
        <v>27</v>
      </c>
      <c r="V153" s="38">
        <v>3600</v>
      </c>
      <c r="W153" s="38">
        <v>3600</v>
      </c>
      <c r="X153" s="33"/>
      <c r="Y153" s="160">
        <v>0</v>
      </c>
      <c r="Z153" s="160">
        <v>0</v>
      </c>
      <c r="AA153" s="33"/>
      <c r="AB153" s="38">
        <v>3600</v>
      </c>
      <c r="AC153" s="33"/>
      <c r="AD153" s="48">
        <v>3600</v>
      </c>
      <c r="AE153" s="49">
        <v>1</v>
      </c>
      <c r="AF153" s="48">
        <v>0</v>
      </c>
      <c r="AG153" s="158">
        <v>0</v>
      </c>
      <c r="AH153" s="47"/>
      <c r="AI153" s="48">
        <v>3600</v>
      </c>
      <c r="AJ153" s="48">
        <v>0</v>
      </c>
      <c r="AK153" s="47"/>
      <c r="AL153" s="48">
        <v>0</v>
      </c>
      <c r="AM153" s="49">
        <v>0</v>
      </c>
      <c r="AN153" s="48">
        <v>3600</v>
      </c>
      <c r="AO153" s="34">
        <v>0</v>
      </c>
      <c r="AP153" s="34">
        <v>0</v>
      </c>
      <c r="AQ153" s="34">
        <v>0</v>
      </c>
      <c r="AR153" s="34">
        <v>0</v>
      </c>
      <c r="AS153" s="34">
        <v>600</v>
      </c>
      <c r="AT153" s="34">
        <v>600</v>
      </c>
      <c r="AU153" s="34">
        <v>600</v>
      </c>
      <c r="AV153" s="34">
        <v>600</v>
      </c>
      <c r="AW153" s="34">
        <v>600</v>
      </c>
      <c r="AX153" s="34">
        <v>600</v>
      </c>
      <c r="AY153" s="34">
        <v>0</v>
      </c>
      <c r="AZ153" s="34">
        <v>0</v>
      </c>
      <c r="BA153" s="34">
        <v>0</v>
      </c>
      <c r="BB153" s="40">
        <f t="shared" si="5"/>
        <v>3600</v>
      </c>
      <c r="BC153" s="40">
        <f t="shared" si="6"/>
        <v>0</v>
      </c>
      <c r="BD153" s="104" t="str">
        <f>+IF(Tabla1[[#This Row],[NO CERT]]=0,"NO","SI")</f>
        <v>NO</v>
      </c>
    </row>
    <row r="154" spans="1:56" x14ac:dyDescent="0.25">
      <c r="A154" s="41" t="s">
        <v>437</v>
      </c>
      <c r="B154" s="42" t="s">
        <v>15</v>
      </c>
      <c r="C154" s="43" t="s">
        <v>1447</v>
      </c>
      <c r="D154" s="44" t="s">
        <v>438</v>
      </c>
      <c r="E154" s="43" t="s">
        <v>439</v>
      </c>
      <c r="F154" s="43" t="s">
        <v>440</v>
      </c>
      <c r="G154" s="43" t="s">
        <v>1492</v>
      </c>
      <c r="H154" s="44" t="s">
        <v>484</v>
      </c>
      <c r="I154" s="44" t="s">
        <v>484</v>
      </c>
      <c r="J154" s="44" t="s">
        <v>1441</v>
      </c>
      <c r="K154" s="44" t="s">
        <v>515</v>
      </c>
      <c r="L154" s="44" t="s">
        <v>1103</v>
      </c>
      <c r="M154" s="44" t="s">
        <v>1103</v>
      </c>
      <c r="N154" s="43" t="s">
        <v>1095</v>
      </c>
      <c r="O154" s="43" t="s">
        <v>1349</v>
      </c>
      <c r="P154" s="45" t="s">
        <v>56</v>
      </c>
      <c r="Q154" s="44" t="s">
        <v>1095</v>
      </c>
      <c r="R154" s="44" t="s">
        <v>552</v>
      </c>
      <c r="S154" s="44" t="s">
        <v>369</v>
      </c>
      <c r="T154" s="46" t="s">
        <v>28</v>
      </c>
      <c r="U154" s="37" t="s">
        <v>29</v>
      </c>
      <c r="V154" s="38">
        <v>0</v>
      </c>
      <c r="W154" s="38">
        <v>1000</v>
      </c>
      <c r="X154" s="33"/>
      <c r="Y154" s="160">
        <v>0</v>
      </c>
      <c r="Z154" s="160">
        <v>0</v>
      </c>
      <c r="AA154" s="33"/>
      <c r="AB154" s="38">
        <v>1000</v>
      </c>
      <c r="AC154" s="33"/>
      <c r="AD154" s="48">
        <v>1000</v>
      </c>
      <c r="AE154" s="49">
        <v>1</v>
      </c>
      <c r="AF154" s="48">
        <v>0</v>
      </c>
      <c r="AG154" s="158">
        <v>0</v>
      </c>
      <c r="AH154" s="47"/>
      <c r="AI154" s="48">
        <v>1000</v>
      </c>
      <c r="AJ154" s="48">
        <v>0</v>
      </c>
      <c r="AK154" s="47"/>
      <c r="AL154" s="48">
        <v>0</v>
      </c>
      <c r="AM154" s="49">
        <v>0</v>
      </c>
      <c r="AN154" s="48">
        <v>1000</v>
      </c>
      <c r="AO154" s="34">
        <v>0</v>
      </c>
      <c r="AP154" s="34">
        <v>0</v>
      </c>
      <c r="AQ154" s="34">
        <v>0</v>
      </c>
      <c r="AR154" s="34">
        <v>0</v>
      </c>
      <c r="AS154" s="34">
        <v>100</v>
      </c>
      <c r="AT154" s="34">
        <v>100</v>
      </c>
      <c r="AU154" s="34">
        <v>100</v>
      </c>
      <c r="AV154" s="34">
        <v>100</v>
      </c>
      <c r="AW154" s="34">
        <v>100</v>
      </c>
      <c r="AX154" s="34">
        <v>100</v>
      </c>
      <c r="AY154" s="34">
        <v>100</v>
      </c>
      <c r="AZ154" s="34">
        <v>100</v>
      </c>
      <c r="BA154" s="34">
        <v>200</v>
      </c>
      <c r="BB154" s="40">
        <f t="shared" si="5"/>
        <v>1000</v>
      </c>
      <c r="BC154" s="40">
        <f t="shared" si="6"/>
        <v>0</v>
      </c>
      <c r="BD154" s="104" t="str">
        <f>+IF(Tabla1[[#This Row],[NO CERT]]=0,"NO","SI")</f>
        <v>NO</v>
      </c>
    </row>
    <row r="155" spans="1:56" x14ac:dyDescent="0.25">
      <c r="A155" s="41" t="s">
        <v>437</v>
      </c>
      <c r="B155" s="42" t="s">
        <v>15</v>
      </c>
      <c r="C155" s="43" t="s">
        <v>1447</v>
      </c>
      <c r="D155" s="44" t="s">
        <v>438</v>
      </c>
      <c r="E155" s="43" t="s">
        <v>439</v>
      </c>
      <c r="F155" s="43" t="s">
        <v>440</v>
      </c>
      <c r="G155" s="43" t="s">
        <v>1492</v>
      </c>
      <c r="H155" s="44" t="s">
        <v>2816</v>
      </c>
      <c r="I155" s="44" t="s">
        <v>484</v>
      </c>
      <c r="J155" s="44" t="s">
        <v>1441</v>
      </c>
      <c r="K155" s="44" t="s">
        <v>511</v>
      </c>
      <c r="L155" s="44" t="s">
        <v>1103</v>
      </c>
      <c r="M155" s="44" t="s">
        <v>1103</v>
      </c>
      <c r="N155" s="43" t="s">
        <v>1095</v>
      </c>
      <c r="O155" s="43" t="s">
        <v>1349</v>
      </c>
      <c r="P155" s="45" t="s">
        <v>56</v>
      </c>
      <c r="Q155" s="44" t="s">
        <v>1095</v>
      </c>
      <c r="R155" s="44" t="s">
        <v>552</v>
      </c>
      <c r="S155" s="44" t="s">
        <v>370</v>
      </c>
      <c r="T155" s="46" t="s">
        <v>45</v>
      </c>
      <c r="U155" s="37" t="s">
        <v>46</v>
      </c>
      <c r="V155" s="38">
        <v>18000</v>
      </c>
      <c r="W155" s="38">
        <v>9000</v>
      </c>
      <c r="X155" s="33"/>
      <c r="Y155" s="160">
        <v>0</v>
      </c>
      <c r="Z155" s="160">
        <v>0</v>
      </c>
      <c r="AA155" s="33"/>
      <c r="AB155" s="38">
        <v>9000</v>
      </c>
      <c r="AC155" s="33"/>
      <c r="AD155" s="48">
        <v>9000</v>
      </c>
      <c r="AE155" s="49">
        <v>1</v>
      </c>
      <c r="AF155" s="48">
        <v>0</v>
      </c>
      <c r="AG155" s="158">
        <v>0</v>
      </c>
      <c r="AH155" s="47"/>
      <c r="AI155" s="48">
        <v>9000</v>
      </c>
      <c r="AJ155" s="48">
        <v>9000</v>
      </c>
      <c r="AK155" s="47"/>
      <c r="AL155" s="48">
        <v>816.2</v>
      </c>
      <c r="AM155" s="49">
        <v>9.0688888888888888E-2</v>
      </c>
      <c r="AN155" s="48">
        <v>8183.8</v>
      </c>
      <c r="AO155" s="34">
        <v>0</v>
      </c>
      <c r="AP155" s="34">
        <v>329.2</v>
      </c>
      <c r="AQ155" s="34">
        <v>487</v>
      </c>
      <c r="AR155" s="34">
        <v>0</v>
      </c>
      <c r="AS155" s="34">
        <v>818.18181818181813</v>
      </c>
      <c r="AT155" s="34">
        <v>818.18181818181813</v>
      </c>
      <c r="AU155" s="34">
        <v>818.18181818181813</v>
      </c>
      <c r="AV155" s="34">
        <v>818.18181818181813</v>
      </c>
      <c r="AW155" s="34">
        <v>818.18181818181813</v>
      </c>
      <c r="AX155" s="34">
        <v>818.18181818181813</v>
      </c>
      <c r="AY155" s="34">
        <v>818.18181818181813</v>
      </c>
      <c r="AZ155" s="34">
        <v>818.18181818181813</v>
      </c>
      <c r="BA155" s="34">
        <v>1638.3454545454551</v>
      </c>
      <c r="BB155" s="40">
        <f t="shared" si="5"/>
        <v>9000</v>
      </c>
      <c r="BC155" s="40">
        <f t="shared" si="6"/>
        <v>0</v>
      </c>
      <c r="BD155" s="104" t="str">
        <f>+IF(Tabla1[[#This Row],[NO CERT]]=0,"NO","SI")</f>
        <v>NO</v>
      </c>
    </row>
    <row r="156" spans="1:56" x14ac:dyDescent="0.25">
      <c r="A156" s="41" t="s">
        <v>437</v>
      </c>
      <c r="B156" s="42" t="s">
        <v>15</v>
      </c>
      <c r="C156" s="43" t="s">
        <v>1447</v>
      </c>
      <c r="D156" s="44" t="s">
        <v>438</v>
      </c>
      <c r="E156" s="43" t="s">
        <v>439</v>
      </c>
      <c r="F156" s="43" t="s">
        <v>440</v>
      </c>
      <c r="G156" s="43" t="s">
        <v>1492</v>
      </c>
      <c r="H156" s="44" t="s">
        <v>2816</v>
      </c>
      <c r="I156" s="44" t="s">
        <v>484</v>
      </c>
      <c r="J156" s="44" t="s">
        <v>1441</v>
      </c>
      <c r="K156" s="44" t="s">
        <v>511</v>
      </c>
      <c r="L156" s="44" t="s">
        <v>1103</v>
      </c>
      <c r="M156" s="44" t="s">
        <v>1103</v>
      </c>
      <c r="N156" s="43" t="s">
        <v>1095</v>
      </c>
      <c r="O156" s="43" t="s">
        <v>1349</v>
      </c>
      <c r="P156" s="45" t="s">
        <v>56</v>
      </c>
      <c r="Q156" s="44" t="s">
        <v>1095</v>
      </c>
      <c r="R156" s="44" t="s">
        <v>552</v>
      </c>
      <c r="S156" s="44" t="s">
        <v>371</v>
      </c>
      <c r="T156" s="46" t="s">
        <v>48</v>
      </c>
      <c r="U156" s="37" t="s">
        <v>49</v>
      </c>
      <c r="V156" s="38">
        <v>1200</v>
      </c>
      <c r="W156" s="38">
        <v>600</v>
      </c>
      <c r="X156" s="33"/>
      <c r="Y156" s="160">
        <v>0</v>
      </c>
      <c r="Z156" s="160">
        <v>0</v>
      </c>
      <c r="AA156" s="33"/>
      <c r="AB156" s="38">
        <v>600</v>
      </c>
      <c r="AC156" s="33"/>
      <c r="AD156" s="48">
        <v>600</v>
      </c>
      <c r="AE156" s="49">
        <v>1</v>
      </c>
      <c r="AF156" s="48">
        <v>0</v>
      </c>
      <c r="AG156" s="158">
        <v>0</v>
      </c>
      <c r="AH156" s="47"/>
      <c r="AI156" s="48">
        <v>600</v>
      </c>
      <c r="AJ156" s="48">
        <v>600</v>
      </c>
      <c r="AK156" s="47"/>
      <c r="AL156" s="48">
        <v>134.76999999999998</v>
      </c>
      <c r="AM156" s="49">
        <v>0.22461666666666663</v>
      </c>
      <c r="AN156" s="48">
        <v>465.23</v>
      </c>
      <c r="AO156" s="34">
        <v>0</v>
      </c>
      <c r="AP156" s="34">
        <v>95.57</v>
      </c>
      <c r="AQ156" s="34">
        <v>39.200000000000003</v>
      </c>
      <c r="AR156" s="34">
        <v>0</v>
      </c>
      <c r="AS156" s="34">
        <v>115.38</v>
      </c>
      <c r="AT156" s="34">
        <v>115.38</v>
      </c>
      <c r="AU156" s="34">
        <v>158.29000000000002</v>
      </c>
      <c r="AV156" s="34">
        <v>76.180000000000064</v>
      </c>
      <c r="AW156" s="34">
        <v>0</v>
      </c>
      <c r="AX156" s="34">
        <v>0</v>
      </c>
      <c r="AY156" s="34">
        <v>0</v>
      </c>
      <c r="AZ156" s="34">
        <v>0</v>
      </c>
      <c r="BA156" s="34">
        <v>0</v>
      </c>
      <c r="BB156" s="40">
        <f t="shared" si="5"/>
        <v>600</v>
      </c>
      <c r="BC156" s="40">
        <f t="shared" si="6"/>
        <v>0</v>
      </c>
      <c r="BD156" s="104" t="str">
        <f>+IF(Tabla1[[#This Row],[NO CERT]]=0,"NO","SI")</f>
        <v>NO</v>
      </c>
    </row>
    <row r="157" spans="1:56" x14ac:dyDescent="0.25">
      <c r="A157" s="41" t="s">
        <v>437</v>
      </c>
      <c r="B157" s="42" t="s">
        <v>15</v>
      </c>
      <c r="C157" s="43" t="s">
        <v>1447</v>
      </c>
      <c r="D157" s="44" t="s">
        <v>438</v>
      </c>
      <c r="E157" s="43" t="s">
        <v>439</v>
      </c>
      <c r="F157" s="43" t="s">
        <v>440</v>
      </c>
      <c r="G157" s="43" t="s">
        <v>1492</v>
      </c>
      <c r="H157" s="44" t="s">
        <v>2816</v>
      </c>
      <c r="I157" s="44" t="s">
        <v>484</v>
      </c>
      <c r="J157" s="44" t="s">
        <v>1441</v>
      </c>
      <c r="K157" s="44" t="s">
        <v>511</v>
      </c>
      <c r="L157" s="44" t="s">
        <v>1103</v>
      </c>
      <c r="M157" s="44" t="s">
        <v>1103</v>
      </c>
      <c r="N157" s="43" t="s">
        <v>1095</v>
      </c>
      <c r="O157" s="43" t="s">
        <v>1349</v>
      </c>
      <c r="P157" s="45" t="s">
        <v>56</v>
      </c>
      <c r="Q157" s="44" t="s">
        <v>1095</v>
      </c>
      <c r="R157" s="44" t="s">
        <v>552</v>
      </c>
      <c r="S157" s="44" t="s">
        <v>374</v>
      </c>
      <c r="T157" s="46" t="s">
        <v>32</v>
      </c>
      <c r="U157" s="37" t="s">
        <v>33</v>
      </c>
      <c r="V157" s="38">
        <v>12000</v>
      </c>
      <c r="W157" s="38">
        <v>12000</v>
      </c>
      <c r="X157" s="33"/>
      <c r="Y157" s="160">
        <v>0</v>
      </c>
      <c r="Z157" s="160">
        <v>0</v>
      </c>
      <c r="AA157" s="33"/>
      <c r="AB157" s="38">
        <v>12000</v>
      </c>
      <c r="AC157" s="33"/>
      <c r="AD157" s="48">
        <v>12000</v>
      </c>
      <c r="AE157" s="49">
        <v>1</v>
      </c>
      <c r="AF157" s="48">
        <v>0</v>
      </c>
      <c r="AG157" s="158">
        <v>0</v>
      </c>
      <c r="AH157" s="47"/>
      <c r="AI157" s="48">
        <v>12000</v>
      </c>
      <c r="AJ157" s="48">
        <v>12000</v>
      </c>
      <c r="AK157" s="47"/>
      <c r="AL157" s="48">
        <v>2000</v>
      </c>
      <c r="AM157" s="49">
        <v>0.16666666666666666</v>
      </c>
      <c r="AN157" s="48">
        <v>10000</v>
      </c>
      <c r="AO157" s="34">
        <v>0</v>
      </c>
      <c r="AP157" s="34">
        <v>1000</v>
      </c>
      <c r="AQ157" s="34">
        <v>1000</v>
      </c>
      <c r="AR157" s="34">
        <v>0</v>
      </c>
      <c r="AS157" s="34">
        <v>1000</v>
      </c>
      <c r="AT157" s="34">
        <v>1000</v>
      </c>
      <c r="AU157" s="34">
        <v>1000</v>
      </c>
      <c r="AV157" s="34">
        <v>1000</v>
      </c>
      <c r="AW157" s="34">
        <v>1000</v>
      </c>
      <c r="AX157" s="34">
        <v>1000</v>
      </c>
      <c r="AY157" s="34">
        <v>1000</v>
      </c>
      <c r="AZ157" s="34">
        <v>1000</v>
      </c>
      <c r="BA157" s="34">
        <v>2000</v>
      </c>
      <c r="BB157" s="40">
        <f t="shared" si="5"/>
        <v>12000</v>
      </c>
      <c r="BC157" s="40">
        <f t="shared" si="6"/>
        <v>0</v>
      </c>
      <c r="BD157" s="104" t="str">
        <f>+IF(Tabla1[[#This Row],[NO CERT]]=0,"NO","SI")</f>
        <v>NO</v>
      </c>
    </row>
    <row r="158" spans="1:56" x14ac:dyDescent="0.25">
      <c r="A158" s="41" t="s">
        <v>437</v>
      </c>
      <c r="B158" s="42" t="s">
        <v>15</v>
      </c>
      <c r="C158" s="43" t="s">
        <v>1447</v>
      </c>
      <c r="D158" s="44" t="s">
        <v>438</v>
      </c>
      <c r="E158" s="43" t="s">
        <v>439</v>
      </c>
      <c r="F158" s="43" t="s">
        <v>440</v>
      </c>
      <c r="G158" s="43" t="s">
        <v>1492</v>
      </c>
      <c r="H158" s="44" t="s">
        <v>2818</v>
      </c>
      <c r="I158" s="44" t="s">
        <v>484</v>
      </c>
      <c r="J158" s="44" t="s">
        <v>1441</v>
      </c>
      <c r="K158" s="44" t="s">
        <v>515</v>
      </c>
      <c r="L158" s="44" t="s">
        <v>1103</v>
      </c>
      <c r="M158" s="44" t="s">
        <v>1103</v>
      </c>
      <c r="N158" s="43" t="s">
        <v>1095</v>
      </c>
      <c r="O158" s="43" t="s">
        <v>1349</v>
      </c>
      <c r="P158" s="45" t="s">
        <v>56</v>
      </c>
      <c r="Q158" s="44" t="s">
        <v>1095</v>
      </c>
      <c r="R158" s="44" t="s">
        <v>552</v>
      </c>
      <c r="S158" s="44" t="s">
        <v>375</v>
      </c>
      <c r="T158" s="46" t="s">
        <v>74</v>
      </c>
      <c r="U158" s="37" t="s">
        <v>75</v>
      </c>
      <c r="V158" s="38">
        <v>1200</v>
      </c>
      <c r="W158" s="38">
        <v>1200</v>
      </c>
      <c r="X158" s="33"/>
      <c r="Y158" s="160">
        <v>0</v>
      </c>
      <c r="Z158" s="160">
        <v>0</v>
      </c>
      <c r="AA158" s="33"/>
      <c r="AB158" s="38">
        <v>1200</v>
      </c>
      <c r="AC158" s="33"/>
      <c r="AD158" s="48">
        <v>1200</v>
      </c>
      <c r="AE158" s="49">
        <v>1</v>
      </c>
      <c r="AF158" s="48">
        <v>0</v>
      </c>
      <c r="AG158" s="158">
        <v>0</v>
      </c>
      <c r="AH158" s="47"/>
      <c r="AI158" s="48">
        <v>1200</v>
      </c>
      <c r="AJ158" s="48">
        <v>0</v>
      </c>
      <c r="AK158" s="47"/>
      <c r="AL158" s="48">
        <v>0</v>
      </c>
      <c r="AM158" s="49">
        <v>0</v>
      </c>
      <c r="AN158" s="48">
        <v>1200</v>
      </c>
      <c r="AO158" s="34">
        <v>0</v>
      </c>
      <c r="AP158" s="34">
        <v>0</v>
      </c>
      <c r="AQ158" s="34">
        <v>0</v>
      </c>
      <c r="AR158" s="34">
        <v>0</v>
      </c>
      <c r="AS158" s="34">
        <v>120</v>
      </c>
      <c r="AT158" s="34">
        <v>120</v>
      </c>
      <c r="AU158" s="34">
        <v>120</v>
      </c>
      <c r="AV158" s="34">
        <v>120</v>
      </c>
      <c r="AW158" s="34">
        <v>120</v>
      </c>
      <c r="AX158" s="34">
        <v>120</v>
      </c>
      <c r="AY158" s="34">
        <v>120</v>
      </c>
      <c r="AZ158" s="34">
        <v>120</v>
      </c>
      <c r="BA158" s="34">
        <v>240</v>
      </c>
      <c r="BB158" s="40">
        <f t="shared" si="5"/>
        <v>1200</v>
      </c>
      <c r="BC158" s="40">
        <f t="shared" si="6"/>
        <v>0</v>
      </c>
      <c r="BD158" s="104" t="str">
        <f>+IF(Tabla1[[#This Row],[NO CERT]]=0,"NO","SI")</f>
        <v>NO</v>
      </c>
    </row>
    <row r="159" spans="1:56" x14ac:dyDescent="0.25">
      <c r="A159" s="41" t="s">
        <v>437</v>
      </c>
      <c r="B159" s="42" t="s">
        <v>15</v>
      </c>
      <c r="C159" s="43" t="s">
        <v>1447</v>
      </c>
      <c r="D159" s="44" t="s">
        <v>438</v>
      </c>
      <c r="E159" s="43" t="s">
        <v>439</v>
      </c>
      <c r="F159" s="43" t="s">
        <v>440</v>
      </c>
      <c r="G159" s="43" t="s">
        <v>1492</v>
      </c>
      <c r="H159" s="44" t="s">
        <v>539</v>
      </c>
      <c r="I159" s="44" t="s">
        <v>484</v>
      </c>
      <c r="J159" s="44" t="s">
        <v>1441</v>
      </c>
      <c r="K159" s="44" t="s">
        <v>515</v>
      </c>
      <c r="L159" s="44" t="s">
        <v>1103</v>
      </c>
      <c r="M159" s="44" t="s">
        <v>1103</v>
      </c>
      <c r="N159" s="43" t="s">
        <v>1095</v>
      </c>
      <c r="O159" s="43" t="s">
        <v>1349</v>
      </c>
      <c r="P159" s="45" t="s">
        <v>56</v>
      </c>
      <c r="Q159" s="44" t="s">
        <v>1095</v>
      </c>
      <c r="R159" s="44" t="s">
        <v>552</v>
      </c>
      <c r="S159" s="44" t="s">
        <v>379</v>
      </c>
      <c r="T159" s="46" t="s">
        <v>34</v>
      </c>
      <c r="U159" s="37" t="s">
        <v>35</v>
      </c>
      <c r="V159" s="38">
        <v>120000</v>
      </c>
      <c r="W159" s="38">
        <v>120000</v>
      </c>
      <c r="X159" s="33"/>
      <c r="Y159" s="160">
        <v>0</v>
      </c>
      <c r="Z159" s="160">
        <v>0</v>
      </c>
      <c r="AA159" s="33"/>
      <c r="AB159" s="38">
        <v>120000</v>
      </c>
      <c r="AC159" s="33"/>
      <c r="AD159" s="48">
        <v>58081.29</v>
      </c>
      <c r="AE159" s="49">
        <v>0.48401074999999999</v>
      </c>
      <c r="AF159" s="48">
        <v>61918.71</v>
      </c>
      <c r="AG159" s="158">
        <v>61918.71</v>
      </c>
      <c r="AH159" s="47"/>
      <c r="AI159" s="48">
        <v>58081.29</v>
      </c>
      <c r="AJ159" s="48">
        <v>58081.29</v>
      </c>
      <c r="AK159" s="47"/>
      <c r="AL159" s="48">
        <v>16594.66</v>
      </c>
      <c r="AM159" s="49">
        <v>0.13828883333333333</v>
      </c>
      <c r="AN159" s="48">
        <v>41486.630000000005</v>
      </c>
      <c r="AO159" s="34">
        <v>0</v>
      </c>
      <c r="AP159" s="34">
        <v>8297.33</v>
      </c>
      <c r="AQ159" s="34">
        <v>8297.33</v>
      </c>
      <c r="AR159" s="34">
        <v>0</v>
      </c>
      <c r="AS159" s="34">
        <v>11170.267</v>
      </c>
      <c r="AT159" s="34">
        <v>11170.267</v>
      </c>
      <c r="AU159" s="34">
        <v>11170.267</v>
      </c>
      <c r="AV159" s="34">
        <v>11170.267</v>
      </c>
      <c r="AW159" s="34">
        <v>11170.267</v>
      </c>
      <c r="AX159" s="34">
        <v>11170.267</v>
      </c>
      <c r="AY159" s="34">
        <v>11170.267</v>
      </c>
      <c r="AZ159" s="34">
        <v>11170.267</v>
      </c>
      <c r="BA159" s="34">
        <v>14043.204000000027</v>
      </c>
      <c r="BB159" s="40">
        <f t="shared" si="5"/>
        <v>120000</v>
      </c>
      <c r="BC159" s="40">
        <f t="shared" si="6"/>
        <v>0</v>
      </c>
      <c r="BD159" s="104" t="str">
        <f>+IF(Tabla1[[#This Row],[NO CERT]]=0,"NO","SI")</f>
        <v>SI</v>
      </c>
    </row>
    <row r="160" spans="1:56" x14ac:dyDescent="0.25">
      <c r="A160" s="41" t="s">
        <v>437</v>
      </c>
      <c r="B160" s="42" t="s">
        <v>15</v>
      </c>
      <c r="C160" s="43" t="s">
        <v>1447</v>
      </c>
      <c r="D160" s="44" t="s">
        <v>438</v>
      </c>
      <c r="E160" s="43" t="s">
        <v>439</v>
      </c>
      <c r="F160" s="43" t="s">
        <v>440</v>
      </c>
      <c r="G160" s="43" t="s">
        <v>1492</v>
      </c>
      <c r="H160" s="44" t="s">
        <v>2823</v>
      </c>
      <c r="I160" s="44" t="s">
        <v>484</v>
      </c>
      <c r="J160" s="44" t="s">
        <v>1441</v>
      </c>
      <c r="K160" s="44" t="s">
        <v>511</v>
      </c>
      <c r="L160" s="44" t="s">
        <v>1103</v>
      </c>
      <c r="M160" s="44" t="s">
        <v>1103</v>
      </c>
      <c r="N160" s="43" t="s">
        <v>1095</v>
      </c>
      <c r="O160" s="43" t="s">
        <v>1349</v>
      </c>
      <c r="P160" s="45" t="s">
        <v>56</v>
      </c>
      <c r="Q160" s="44" t="s">
        <v>1095</v>
      </c>
      <c r="R160" s="44" t="s">
        <v>552</v>
      </c>
      <c r="S160" s="44" t="s">
        <v>380</v>
      </c>
      <c r="T160" s="46" t="s">
        <v>36</v>
      </c>
      <c r="U160" s="37" t="s">
        <v>21</v>
      </c>
      <c r="V160" s="38">
        <v>7000</v>
      </c>
      <c r="W160" s="38">
        <v>7000</v>
      </c>
      <c r="X160" s="33"/>
      <c r="Y160" s="160">
        <v>0</v>
      </c>
      <c r="Z160" s="160">
        <v>0</v>
      </c>
      <c r="AA160" s="33"/>
      <c r="AB160" s="38">
        <v>7000</v>
      </c>
      <c r="AC160" s="33"/>
      <c r="AD160" s="48">
        <v>0</v>
      </c>
      <c r="AE160" s="49">
        <v>0</v>
      </c>
      <c r="AF160" s="48">
        <v>7000</v>
      </c>
      <c r="AG160" s="158">
        <v>7000</v>
      </c>
      <c r="AH160" s="47"/>
      <c r="AI160" s="48">
        <v>0</v>
      </c>
      <c r="AJ160" s="48">
        <v>0</v>
      </c>
      <c r="AK160" s="47"/>
      <c r="AL160" s="48">
        <v>0</v>
      </c>
      <c r="AM160" s="49">
        <v>0</v>
      </c>
      <c r="AN160" s="48">
        <v>0</v>
      </c>
      <c r="AO160" s="34">
        <v>0</v>
      </c>
      <c r="AP160" s="34">
        <v>0</v>
      </c>
      <c r="AQ160" s="34">
        <v>0</v>
      </c>
      <c r="AR160" s="34">
        <v>0</v>
      </c>
      <c r="AS160" s="34">
        <v>1500</v>
      </c>
      <c r="AT160" s="34">
        <v>0</v>
      </c>
      <c r="AU160" s="34">
        <v>1500</v>
      </c>
      <c r="AV160" s="34">
        <v>2000</v>
      </c>
      <c r="AW160" s="34">
        <v>0</v>
      </c>
      <c r="AX160" s="34">
        <v>2000</v>
      </c>
      <c r="AY160" s="34">
        <v>0</v>
      </c>
      <c r="AZ160" s="34">
        <v>0</v>
      </c>
      <c r="BA160" s="34">
        <v>0</v>
      </c>
      <c r="BB160" s="40">
        <f t="shared" si="5"/>
        <v>7000</v>
      </c>
      <c r="BC160" s="40">
        <f t="shared" si="6"/>
        <v>0</v>
      </c>
      <c r="BD160" s="104" t="str">
        <f>+IF(Tabla1[[#This Row],[NO CERT]]=0,"NO","SI")</f>
        <v>SI</v>
      </c>
    </row>
    <row r="161" spans="1:56" x14ac:dyDescent="0.25">
      <c r="A161" s="41" t="s">
        <v>437</v>
      </c>
      <c r="B161" s="42" t="s">
        <v>15</v>
      </c>
      <c r="C161" s="43" t="s">
        <v>1447</v>
      </c>
      <c r="D161" s="44" t="s">
        <v>438</v>
      </c>
      <c r="E161" s="43" t="s">
        <v>439</v>
      </c>
      <c r="F161" s="43" t="s">
        <v>440</v>
      </c>
      <c r="G161" s="43" t="s">
        <v>1492</v>
      </c>
      <c r="H161" s="44" t="s">
        <v>520</v>
      </c>
      <c r="I161" s="44" t="s">
        <v>484</v>
      </c>
      <c r="J161" s="44" t="s">
        <v>1441</v>
      </c>
      <c r="K161" s="44" t="s">
        <v>515</v>
      </c>
      <c r="L161" s="44" t="s">
        <v>1103</v>
      </c>
      <c r="M161" s="44" t="s">
        <v>1103</v>
      </c>
      <c r="N161" s="43" t="s">
        <v>1095</v>
      </c>
      <c r="O161" s="43" t="s">
        <v>1349</v>
      </c>
      <c r="P161" s="45" t="s">
        <v>56</v>
      </c>
      <c r="Q161" s="44" t="s">
        <v>1095</v>
      </c>
      <c r="R161" s="44" t="s">
        <v>552</v>
      </c>
      <c r="S161" s="44" t="s">
        <v>382</v>
      </c>
      <c r="T161" s="46" t="s">
        <v>37</v>
      </c>
      <c r="U161" s="37" t="s">
        <v>38</v>
      </c>
      <c r="V161" s="38">
        <v>90000</v>
      </c>
      <c r="W161" s="38">
        <v>90000</v>
      </c>
      <c r="X161" s="33"/>
      <c r="Y161" s="160">
        <v>0</v>
      </c>
      <c r="Z161" s="160">
        <v>0</v>
      </c>
      <c r="AA161" s="33"/>
      <c r="AB161" s="38">
        <v>90000</v>
      </c>
      <c r="AC161" s="33"/>
      <c r="AD161" s="48">
        <v>17000</v>
      </c>
      <c r="AE161" s="49">
        <v>0.18888888888888888</v>
      </c>
      <c r="AF161" s="48">
        <v>73000</v>
      </c>
      <c r="AG161" s="158">
        <v>73000</v>
      </c>
      <c r="AH161" s="47"/>
      <c r="AI161" s="48">
        <v>17000</v>
      </c>
      <c r="AJ161" s="48">
        <v>17000</v>
      </c>
      <c r="AK161" s="47"/>
      <c r="AL161" s="48">
        <v>6800</v>
      </c>
      <c r="AM161" s="49">
        <v>7.5555555555555556E-2</v>
      </c>
      <c r="AN161" s="48">
        <v>10200</v>
      </c>
      <c r="AO161" s="34">
        <v>0</v>
      </c>
      <c r="AP161" s="34">
        <v>3400</v>
      </c>
      <c r="AQ161" s="34">
        <v>3400</v>
      </c>
      <c r="AR161" s="34">
        <v>0</v>
      </c>
      <c r="AS161" s="34">
        <v>7500</v>
      </c>
      <c r="AT161" s="34">
        <v>7500</v>
      </c>
      <c r="AU161" s="34">
        <v>7500</v>
      </c>
      <c r="AV161" s="34">
        <v>7500</v>
      </c>
      <c r="AW161" s="34">
        <v>7500</v>
      </c>
      <c r="AX161" s="34">
        <v>7500</v>
      </c>
      <c r="AY161" s="34">
        <v>7500</v>
      </c>
      <c r="AZ161" s="34">
        <v>7500</v>
      </c>
      <c r="BA161" s="34">
        <v>23200</v>
      </c>
      <c r="BB161" s="40">
        <f t="shared" si="5"/>
        <v>90000</v>
      </c>
      <c r="BC161" s="40">
        <f t="shared" si="6"/>
        <v>0</v>
      </c>
      <c r="BD161" s="104" t="str">
        <f>+IF(Tabla1[[#This Row],[NO CERT]]=0,"NO","SI")</f>
        <v>SI</v>
      </c>
    </row>
    <row r="162" spans="1:56" x14ac:dyDescent="0.25">
      <c r="A162" s="41" t="s">
        <v>437</v>
      </c>
      <c r="B162" s="42" t="s">
        <v>15</v>
      </c>
      <c r="C162" s="43" t="s">
        <v>1447</v>
      </c>
      <c r="D162" s="44" t="s">
        <v>438</v>
      </c>
      <c r="E162" s="43" t="s">
        <v>439</v>
      </c>
      <c r="F162" s="43" t="s">
        <v>440</v>
      </c>
      <c r="G162" s="43" t="s">
        <v>1492</v>
      </c>
      <c r="H162" s="44" t="s">
        <v>42</v>
      </c>
      <c r="I162" s="44" t="s">
        <v>484</v>
      </c>
      <c r="J162" s="44" t="s">
        <v>1441</v>
      </c>
      <c r="K162" s="44" t="s">
        <v>511</v>
      </c>
      <c r="L162" s="44" t="s">
        <v>1103</v>
      </c>
      <c r="M162" s="44" t="s">
        <v>1103</v>
      </c>
      <c r="N162" s="43" t="s">
        <v>1095</v>
      </c>
      <c r="O162" s="43" t="s">
        <v>1349</v>
      </c>
      <c r="P162" s="45" t="s">
        <v>56</v>
      </c>
      <c r="Q162" s="44" t="s">
        <v>1095</v>
      </c>
      <c r="R162" s="44" t="s">
        <v>552</v>
      </c>
      <c r="S162" s="44" t="s">
        <v>359</v>
      </c>
      <c r="T162" s="46" t="s">
        <v>41</v>
      </c>
      <c r="U162" s="37" t="s">
        <v>42</v>
      </c>
      <c r="V162" s="38">
        <v>70800</v>
      </c>
      <c r="W162" s="38">
        <v>28216</v>
      </c>
      <c r="X162" s="33"/>
      <c r="Y162" s="160">
        <v>0</v>
      </c>
      <c r="Z162" s="160">
        <v>0</v>
      </c>
      <c r="AA162" s="33"/>
      <c r="AB162" s="38">
        <v>28216</v>
      </c>
      <c r="AC162" s="33"/>
      <c r="AD162" s="48">
        <v>6300</v>
      </c>
      <c r="AE162" s="49">
        <v>0.22327757300822229</v>
      </c>
      <c r="AF162" s="48">
        <v>21916</v>
      </c>
      <c r="AG162" s="158">
        <v>21916</v>
      </c>
      <c r="AH162" s="47"/>
      <c r="AI162" s="48">
        <v>6300</v>
      </c>
      <c r="AJ162" s="48">
        <v>4900</v>
      </c>
      <c r="AK162" s="47"/>
      <c r="AL162" s="48">
        <v>3600</v>
      </c>
      <c r="AM162" s="49">
        <v>0.12758718457612703</v>
      </c>
      <c r="AN162" s="48">
        <v>2700</v>
      </c>
      <c r="AO162" s="34">
        <v>1000</v>
      </c>
      <c r="AP162" s="34">
        <v>1300</v>
      </c>
      <c r="AQ162" s="34">
        <v>1300</v>
      </c>
      <c r="AR162" s="34">
        <v>0</v>
      </c>
      <c r="AS162" s="34">
        <v>5900</v>
      </c>
      <c r="AT162" s="34">
        <v>5900</v>
      </c>
      <c r="AU162" s="34">
        <v>5900</v>
      </c>
      <c r="AV162" s="34">
        <v>6916</v>
      </c>
      <c r="AW162" s="34">
        <v>0</v>
      </c>
      <c r="AX162" s="34">
        <v>0</v>
      </c>
      <c r="AY162" s="34">
        <v>0</v>
      </c>
      <c r="AZ162" s="34">
        <v>0</v>
      </c>
      <c r="BA162" s="34">
        <v>0</v>
      </c>
      <c r="BB162" s="40">
        <f t="shared" si="5"/>
        <v>28216</v>
      </c>
      <c r="BC162" s="40">
        <f t="shared" si="6"/>
        <v>0</v>
      </c>
      <c r="BD162" s="104" t="str">
        <f>+IF(Tabla1[[#This Row],[NO CERT]]=0,"NO","SI")</f>
        <v>SI</v>
      </c>
    </row>
    <row r="163" spans="1:56" x14ac:dyDescent="0.25">
      <c r="A163" s="41" t="s">
        <v>437</v>
      </c>
      <c r="B163" s="42" t="s">
        <v>15</v>
      </c>
      <c r="C163" s="43" t="s">
        <v>1447</v>
      </c>
      <c r="D163" s="44" t="s">
        <v>438</v>
      </c>
      <c r="E163" s="43" t="s">
        <v>439</v>
      </c>
      <c r="F163" s="43" t="s">
        <v>440</v>
      </c>
      <c r="G163" s="43" t="s">
        <v>1492</v>
      </c>
      <c r="H163" s="44" t="s">
        <v>521</v>
      </c>
      <c r="I163" s="44" t="s">
        <v>521</v>
      </c>
      <c r="J163" s="44" t="s">
        <v>1441</v>
      </c>
      <c r="K163" s="44" t="s">
        <v>515</v>
      </c>
      <c r="L163" s="44" t="s">
        <v>1103</v>
      </c>
      <c r="M163" s="44" t="s">
        <v>1103</v>
      </c>
      <c r="N163" s="43" t="s">
        <v>1095</v>
      </c>
      <c r="O163" s="43" t="s">
        <v>1349</v>
      </c>
      <c r="P163" s="45" t="s">
        <v>56</v>
      </c>
      <c r="Q163" s="44" t="s">
        <v>1095</v>
      </c>
      <c r="R163" s="44" t="s">
        <v>552</v>
      </c>
      <c r="S163" s="44" t="s">
        <v>1375</v>
      </c>
      <c r="T163" s="46" t="s">
        <v>43</v>
      </c>
      <c r="U163" s="37" t="s">
        <v>1377</v>
      </c>
      <c r="V163" s="38">
        <v>20000</v>
      </c>
      <c r="W163" s="38">
        <v>20000</v>
      </c>
      <c r="X163" s="33"/>
      <c r="Y163" s="160">
        <v>0</v>
      </c>
      <c r="Z163" s="160">
        <v>0</v>
      </c>
      <c r="AA163" s="33"/>
      <c r="AB163" s="38">
        <v>20000</v>
      </c>
      <c r="AC163" s="33"/>
      <c r="AD163" s="48">
        <v>15000</v>
      </c>
      <c r="AE163" s="49">
        <v>0.75</v>
      </c>
      <c r="AF163" s="48">
        <v>5000</v>
      </c>
      <c r="AG163" s="158">
        <v>5000</v>
      </c>
      <c r="AH163" s="47"/>
      <c r="AI163" s="48">
        <v>15000</v>
      </c>
      <c r="AJ163" s="48">
        <v>15000</v>
      </c>
      <c r="AK163" s="47"/>
      <c r="AL163" s="48">
        <v>7500</v>
      </c>
      <c r="AM163" s="49">
        <v>0.375</v>
      </c>
      <c r="AN163" s="48">
        <v>7500</v>
      </c>
      <c r="AO163" s="34">
        <v>0</v>
      </c>
      <c r="AP163" s="34">
        <v>2500</v>
      </c>
      <c r="AQ163" s="34">
        <v>5000</v>
      </c>
      <c r="AR163" s="34">
        <v>0</v>
      </c>
      <c r="AS163" s="34">
        <v>2500</v>
      </c>
      <c r="AT163" s="34">
        <v>2500</v>
      </c>
      <c r="AU163" s="34">
        <v>2500</v>
      </c>
      <c r="AV163" s="34">
        <v>2500</v>
      </c>
      <c r="AW163" s="34">
        <v>2500</v>
      </c>
      <c r="AX163" s="34">
        <v>0</v>
      </c>
      <c r="AY163" s="34">
        <v>0</v>
      </c>
      <c r="AZ163" s="34">
        <v>0</v>
      </c>
      <c r="BA163" s="34">
        <v>0</v>
      </c>
      <c r="BB163" s="40">
        <f t="shared" si="5"/>
        <v>20000</v>
      </c>
      <c r="BC163" s="40">
        <f t="shared" si="6"/>
        <v>0</v>
      </c>
      <c r="BD163" s="104" t="str">
        <f>+IF(Tabla1[[#This Row],[NO CERT]]=0,"NO","SI")</f>
        <v>SI</v>
      </c>
    </row>
    <row r="164" spans="1:56" x14ac:dyDescent="0.25">
      <c r="A164" s="41" t="s">
        <v>437</v>
      </c>
      <c r="B164" s="42" t="s">
        <v>15</v>
      </c>
      <c r="C164" s="43" t="s">
        <v>1447</v>
      </c>
      <c r="D164" s="44" t="s">
        <v>438</v>
      </c>
      <c r="E164" s="43" t="s">
        <v>439</v>
      </c>
      <c r="F164" s="43" t="s">
        <v>440</v>
      </c>
      <c r="G164" s="43" t="s">
        <v>1493</v>
      </c>
      <c r="H164" s="44" t="s">
        <v>514</v>
      </c>
      <c r="I164" s="44" t="s">
        <v>514</v>
      </c>
      <c r="J164" s="44" t="s">
        <v>1441</v>
      </c>
      <c r="K164" s="44" t="s">
        <v>511</v>
      </c>
      <c r="L164" s="44" t="s">
        <v>1103</v>
      </c>
      <c r="M164" s="44" t="s">
        <v>1103</v>
      </c>
      <c r="N164" s="43" t="s">
        <v>1160</v>
      </c>
      <c r="O164" s="43" t="s">
        <v>1350</v>
      </c>
      <c r="P164" s="45" t="s">
        <v>57</v>
      </c>
      <c r="Q164" s="44" t="s">
        <v>1160</v>
      </c>
      <c r="R164" s="44" t="s">
        <v>1371</v>
      </c>
      <c r="S164" s="44" t="s">
        <v>1372</v>
      </c>
      <c r="T164" s="46" t="s">
        <v>1337</v>
      </c>
      <c r="U164" s="37" t="s">
        <v>1340</v>
      </c>
      <c r="V164" s="38">
        <v>1200</v>
      </c>
      <c r="W164" s="38">
        <v>1200</v>
      </c>
      <c r="X164" s="33"/>
      <c r="Y164" s="160">
        <v>0</v>
      </c>
      <c r="Z164" s="160">
        <v>0</v>
      </c>
      <c r="AA164" s="33"/>
      <c r="AB164" s="38">
        <v>1200</v>
      </c>
      <c r="AC164" s="33"/>
      <c r="AD164" s="48">
        <v>1200</v>
      </c>
      <c r="AE164" s="49">
        <v>1</v>
      </c>
      <c r="AF164" s="48">
        <v>0</v>
      </c>
      <c r="AG164" s="158">
        <v>0</v>
      </c>
      <c r="AH164" s="47"/>
      <c r="AI164" s="48">
        <v>1200</v>
      </c>
      <c r="AJ164" s="48">
        <v>0</v>
      </c>
      <c r="AK164" s="47"/>
      <c r="AL164" s="48">
        <v>0</v>
      </c>
      <c r="AM164" s="49">
        <v>0</v>
      </c>
      <c r="AN164" s="48">
        <v>1200</v>
      </c>
      <c r="AO164" s="34">
        <v>0</v>
      </c>
      <c r="AP164" s="34">
        <v>0</v>
      </c>
      <c r="AQ164" s="34">
        <v>0</v>
      </c>
      <c r="AR164" s="34">
        <v>0</v>
      </c>
      <c r="AS164" s="34">
        <v>0</v>
      </c>
      <c r="AT164" s="34">
        <v>0</v>
      </c>
      <c r="AU164" s="34">
        <v>0</v>
      </c>
      <c r="AV164" s="34">
        <v>600</v>
      </c>
      <c r="AW164" s="34">
        <v>0</v>
      </c>
      <c r="AX164" s="34">
        <v>0</v>
      </c>
      <c r="AY164" s="34">
        <v>0</v>
      </c>
      <c r="AZ164" s="34">
        <v>0</v>
      </c>
      <c r="BA164" s="34">
        <v>600</v>
      </c>
      <c r="BB164" s="40">
        <f t="shared" si="5"/>
        <v>1200</v>
      </c>
      <c r="BC164" s="40">
        <f t="shared" si="6"/>
        <v>0</v>
      </c>
      <c r="BD164" s="104" t="str">
        <f>+IF(Tabla1[[#This Row],[NO CERT]]=0,"NO","SI")</f>
        <v>NO</v>
      </c>
    </row>
    <row r="165" spans="1:56" x14ac:dyDescent="0.25">
      <c r="A165" s="41" t="s">
        <v>437</v>
      </c>
      <c r="B165" s="42" t="s">
        <v>15</v>
      </c>
      <c r="C165" s="43" t="s">
        <v>1447</v>
      </c>
      <c r="D165" s="44" t="s">
        <v>438</v>
      </c>
      <c r="E165" s="43" t="s">
        <v>439</v>
      </c>
      <c r="F165" s="43" t="s">
        <v>440</v>
      </c>
      <c r="G165" s="43" t="s">
        <v>1493</v>
      </c>
      <c r="H165" s="44" t="s">
        <v>514</v>
      </c>
      <c r="I165" s="44" t="s">
        <v>514</v>
      </c>
      <c r="J165" s="44" t="s">
        <v>1441</v>
      </c>
      <c r="K165" s="44" t="s">
        <v>511</v>
      </c>
      <c r="L165" s="44" t="s">
        <v>1103</v>
      </c>
      <c r="M165" s="44" t="s">
        <v>1103</v>
      </c>
      <c r="N165" s="43" t="s">
        <v>1160</v>
      </c>
      <c r="O165" s="43" t="s">
        <v>1350</v>
      </c>
      <c r="P165" s="45" t="s">
        <v>57</v>
      </c>
      <c r="Q165" s="44" t="s">
        <v>1160</v>
      </c>
      <c r="R165" s="44" t="s">
        <v>1371</v>
      </c>
      <c r="S165" s="44" t="s">
        <v>2389</v>
      </c>
      <c r="T165" s="46" t="s">
        <v>2387</v>
      </c>
      <c r="U165" s="37" t="s">
        <v>2388</v>
      </c>
      <c r="V165" s="38">
        <v>0</v>
      </c>
      <c r="W165" s="38">
        <v>400</v>
      </c>
      <c r="X165" s="33"/>
      <c r="Y165" s="160">
        <v>0</v>
      </c>
      <c r="Z165" s="160">
        <v>0</v>
      </c>
      <c r="AA165" s="33"/>
      <c r="AB165" s="38">
        <v>400</v>
      </c>
      <c r="AC165" s="33"/>
      <c r="AD165" s="48">
        <v>400</v>
      </c>
      <c r="AE165" s="49">
        <v>1</v>
      </c>
      <c r="AF165" s="48">
        <v>0</v>
      </c>
      <c r="AG165" s="158">
        <v>0</v>
      </c>
      <c r="AH165" s="47"/>
      <c r="AI165" s="48">
        <v>400</v>
      </c>
      <c r="AJ165" s="48">
        <v>400</v>
      </c>
      <c r="AK165" s="47"/>
      <c r="AL165" s="48">
        <v>400</v>
      </c>
      <c r="AM165" s="49">
        <v>1</v>
      </c>
      <c r="AN165" s="48">
        <v>0</v>
      </c>
      <c r="AO165" s="34">
        <v>400</v>
      </c>
      <c r="AP165" s="34">
        <v>0</v>
      </c>
      <c r="AQ165" s="34">
        <v>0</v>
      </c>
      <c r="AR165" s="34">
        <v>0</v>
      </c>
      <c r="AS165" s="34">
        <v>0</v>
      </c>
      <c r="AT165" s="34">
        <v>0</v>
      </c>
      <c r="AU165" s="34">
        <v>0</v>
      </c>
      <c r="AV165" s="34">
        <v>0</v>
      </c>
      <c r="AW165" s="34">
        <v>0</v>
      </c>
      <c r="AX165" s="34">
        <v>0</v>
      </c>
      <c r="AY165" s="34">
        <v>0</v>
      </c>
      <c r="AZ165" s="34">
        <v>0</v>
      </c>
      <c r="BA165" s="34">
        <v>0</v>
      </c>
      <c r="BB165" s="40">
        <f t="shared" si="5"/>
        <v>400</v>
      </c>
      <c r="BC165" s="40">
        <f t="shared" si="6"/>
        <v>0</v>
      </c>
      <c r="BD165" s="104" t="str">
        <f>+IF(Tabla1[[#This Row],[NO CERT]]=0,"NO","SI")</f>
        <v>NO</v>
      </c>
    </row>
    <row r="166" spans="1:56" x14ac:dyDescent="0.25">
      <c r="A166" s="41" t="s">
        <v>437</v>
      </c>
      <c r="B166" s="42" t="s">
        <v>15</v>
      </c>
      <c r="C166" s="43" t="s">
        <v>1447</v>
      </c>
      <c r="D166" s="44" t="s">
        <v>438</v>
      </c>
      <c r="E166" s="43" t="s">
        <v>439</v>
      </c>
      <c r="F166" s="43" t="s">
        <v>440</v>
      </c>
      <c r="G166" s="43" t="s">
        <v>1493</v>
      </c>
      <c r="H166" s="44" t="s">
        <v>514</v>
      </c>
      <c r="I166" s="44" t="s">
        <v>514</v>
      </c>
      <c r="J166" s="44" t="s">
        <v>1441</v>
      </c>
      <c r="K166" s="44" t="s">
        <v>511</v>
      </c>
      <c r="L166" s="44" t="s">
        <v>1103</v>
      </c>
      <c r="M166" s="44" t="s">
        <v>1103</v>
      </c>
      <c r="N166" s="43" t="s">
        <v>1160</v>
      </c>
      <c r="O166" s="43" t="s">
        <v>1350</v>
      </c>
      <c r="P166" s="45" t="s">
        <v>57</v>
      </c>
      <c r="Q166" s="44" t="s">
        <v>1160</v>
      </c>
      <c r="R166" s="44" t="s">
        <v>1371</v>
      </c>
      <c r="S166" s="44" t="s">
        <v>1380</v>
      </c>
      <c r="T166" s="46" t="s">
        <v>1378</v>
      </c>
      <c r="U166" s="37" t="s">
        <v>1379</v>
      </c>
      <c r="V166" s="38">
        <v>57942</v>
      </c>
      <c r="W166" s="38">
        <v>60344</v>
      </c>
      <c r="X166" s="33"/>
      <c r="Y166" s="160">
        <v>0</v>
      </c>
      <c r="Z166" s="160">
        <v>0</v>
      </c>
      <c r="AA166" s="33"/>
      <c r="AB166" s="38">
        <v>60344</v>
      </c>
      <c r="AC166" s="33"/>
      <c r="AD166" s="48">
        <v>60344</v>
      </c>
      <c r="AE166" s="49">
        <v>1</v>
      </c>
      <c r="AF166" s="48">
        <v>0</v>
      </c>
      <c r="AG166" s="158">
        <v>0</v>
      </c>
      <c r="AH166" s="47"/>
      <c r="AI166" s="48">
        <v>60344</v>
      </c>
      <c r="AJ166" s="48">
        <v>15088.48</v>
      </c>
      <c r="AK166" s="47"/>
      <c r="AL166" s="48">
        <v>15088.48</v>
      </c>
      <c r="AM166" s="49">
        <v>0.25004109770648281</v>
      </c>
      <c r="AN166" s="48">
        <v>45255.520000000004</v>
      </c>
      <c r="AO166" s="34">
        <v>5031.72</v>
      </c>
      <c r="AP166" s="34">
        <v>5028.38</v>
      </c>
      <c r="AQ166" s="34">
        <v>5028.38</v>
      </c>
      <c r="AR166" s="34">
        <v>0</v>
      </c>
      <c r="AS166" s="34">
        <v>4828.38</v>
      </c>
      <c r="AT166" s="34">
        <v>4828.38</v>
      </c>
      <c r="AU166" s="34">
        <v>4828.38</v>
      </c>
      <c r="AV166" s="34">
        <v>4828.38</v>
      </c>
      <c r="AW166" s="34">
        <v>4828.38</v>
      </c>
      <c r="AX166" s="34">
        <v>4828.38</v>
      </c>
      <c r="AY166" s="34">
        <v>4828.38</v>
      </c>
      <c r="AZ166" s="34">
        <v>4828.38</v>
      </c>
      <c r="BA166" s="34">
        <v>6628.4800000000105</v>
      </c>
      <c r="BB166" s="40">
        <f t="shared" si="5"/>
        <v>60344</v>
      </c>
      <c r="BC166" s="40">
        <f t="shared" si="6"/>
        <v>0</v>
      </c>
      <c r="BD166" s="104" t="str">
        <f>+IF(Tabla1[[#This Row],[NO CERT]]=0,"NO","SI")</f>
        <v>NO</v>
      </c>
    </row>
    <row r="167" spans="1:56" x14ac:dyDescent="0.25">
      <c r="A167" s="41" t="s">
        <v>437</v>
      </c>
      <c r="B167" s="42" t="s">
        <v>15</v>
      </c>
      <c r="C167" s="43" t="s">
        <v>1447</v>
      </c>
      <c r="D167" s="44" t="s">
        <v>438</v>
      </c>
      <c r="E167" s="43" t="s">
        <v>439</v>
      </c>
      <c r="F167" s="43" t="s">
        <v>440</v>
      </c>
      <c r="G167" s="43" t="s">
        <v>1493</v>
      </c>
      <c r="H167" s="44" t="s">
        <v>514</v>
      </c>
      <c r="I167" s="44" t="s">
        <v>514</v>
      </c>
      <c r="J167" s="44" t="s">
        <v>1441</v>
      </c>
      <c r="K167" s="44" t="s">
        <v>511</v>
      </c>
      <c r="L167" s="44" t="s">
        <v>1103</v>
      </c>
      <c r="M167" s="44" t="s">
        <v>1103</v>
      </c>
      <c r="N167" s="43" t="s">
        <v>1160</v>
      </c>
      <c r="O167" s="43" t="s">
        <v>1350</v>
      </c>
      <c r="P167" s="45" t="s">
        <v>57</v>
      </c>
      <c r="Q167" s="44" t="s">
        <v>1160</v>
      </c>
      <c r="R167" s="44" t="s">
        <v>1371</v>
      </c>
      <c r="S167" s="44" t="s">
        <v>1374</v>
      </c>
      <c r="T167" s="46" t="s">
        <v>1338</v>
      </c>
      <c r="U167" s="37" t="s">
        <v>1341</v>
      </c>
      <c r="V167" s="38">
        <v>4783</v>
      </c>
      <c r="W167" s="38">
        <v>5046</v>
      </c>
      <c r="X167" s="33"/>
      <c r="Y167" s="160">
        <v>0</v>
      </c>
      <c r="Z167" s="160">
        <v>0</v>
      </c>
      <c r="AA167" s="33"/>
      <c r="AB167" s="38">
        <v>5046</v>
      </c>
      <c r="AC167" s="33"/>
      <c r="AD167" s="48">
        <v>5046</v>
      </c>
      <c r="AE167" s="49">
        <v>1</v>
      </c>
      <c r="AF167" s="48">
        <v>0</v>
      </c>
      <c r="AG167" s="158">
        <v>0</v>
      </c>
      <c r="AH167" s="47"/>
      <c r="AI167" s="48">
        <v>5046</v>
      </c>
      <c r="AJ167" s="48">
        <v>1261.53</v>
      </c>
      <c r="AK167" s="47"/>
      <c r="AL167" s="48">
        <v>1261.53</v>
      </c>
      <c r="AM167" s="49">
        <v>0.25000594530321046</v>
      </c>
      <c r="AN167" s="48">
        <v>3784.4700000000003</v>
      </c>
      <c r="AO167" s="34">
        <v>420.61</v>
      </c>
      <c r="AP167" s="34">
        <v>420.46</v>
      </c>
      <c r="AQ167" s="34">
        <v>420.46</v>
      </c>
      <c r="AR167" s="34">
        <v>0</v>
      </c>
      <c r="AS167" s="34">
        <v>398.58000000000004</v>
      </c>
      <c r="AT167" s="34">
        <v>398.58000000000004</v>
      </c>
      <c r="AU167" s="34">
        <v>398.58000000000004</v>
      </c>
      <c r="AV167" s="34">
        <v>398.58000000000004</v>
      </c>
      <c r="AW167" s="34">
        <v>398.58000000000004</v>
      </c>
      <c r="AX167" s="34">
        <v>398.58000000000004</v>
      </c>
      <c r="AY167" s="34">
        <v>398.58000000000004</v>
      </c>
      <c r="AZ167" s="34">
        <v>398.58000000000004</v>
      </c>
      <c r="BA167" s="34">
        <v>595.82999999999993</v>
      </c>
      <c r="BB167" s="40">
        <f t="shared" si="5"/>
        <v>5046</v>
      </c>
      <c r="BC167" s="40">
        <f t="shared" si="6"/>
        <v>0</v>
      </c>
      <c r="BD167" s="104" t="str">
        <f>+IF(Tabla1[[#This Row],[NO CERT]]=0,"NO","SI")</f>
        <v>NO</v>
      </c>
    </row>
    <row r="168" spans="1:56" x14ac:dyDescent="0.25">
      <c r="A168" s="41" t="s">
        <v>437</v>
      </c>
      <c r="B168" s="42" t="s">
        <v>15</v>
      </c>
      <c r="C168" s="43" t="s">
        <v>1447</v>
      </c>
      <c r="D168" s="44" t="s">
        <v>438</v>
      </c>
      <c r="E168" s="43" t="s">
        <v>439</v>
      </c>
      <c r="F168" s="43" t="s">
        <v>440</v>
      </c>
      <c r="G168" s="43" t="s">
        <v>1493</v>
      </c>
      <c r="H168" s="44" t="s">
        <v>519</v>
      </c>
      <c r="I168" s="44" t="s">
        <v>71</v>
      </c>
      <c r="J168" s="44" t="s">
        <v>1441</v>
      </c>
      <c r="K168" s="44" t="s">
        <v>515</v>
      </c>
      <c r="L168" s="44" t="s">
        <v>1103</v>
      </c>
      <c r="M168" s="44" t="s">
        <v>1103</v>
      </c>
      <c r="N168" s="43" t="s">
        <v>1160</v>
      </c>
      <c r="O168" s="43" t="s">
        <v>1350</v>
      </c>
      <c r="P168" s="45" t="s">
        <v>57</v>
      </c>
      <c r="Q168" s="44" t="s">
        <v>1160</v>
      </c>
      <c r="R168" s="44" t="s">
        <v>552</v>
      </c>
      <c r="S168" s="44" t="s">
        <v>361</v>
      </c>
      <c r="T168" s="46" t="s">
        <v>22</v>
      </c>
      <c r="U168" s="37" t="s">
        <v>23</v>
      </c>
      <c r="V168" s="38">
        <v>6909</v>
      </c>
      <c r="W168" s="38">
        <v>6909</v>
      </c>
      <c r="X168" s="33"/>
      <c r="Y168" s="160">
        <v>0</v>
      </c>
      <c r="Z168" s="160">
        <v>0</v>
      </c>
      <c r="AA168" s="33"/>
      <c r="AB168" s="38">
        <v>6909</v>
      </c>
      <c r="AC168" s="33"/>
      <c r="AD168" s="48">
        <v>5338.33</v>
      </c>
      <c r="AE168" s="49">
        <v>0.77266319293674912</v>
      </c>
      <c r="AF168" s="48">
        <v>1570.67</v>
      </c>
      <c r="AG168" s="158">
        <v>1570.67</v>
      </c>
      <c r="AH168" s="47"/>
      <c r="AI168" s="48">
        <v>5338.33</v>
      </c>
      <c r="AJ168" s="48">
        <v>464.4</v>
      </c>
      <c r="AK168" s="47"/>
      <c r="AL168" s="48">
        <v>0</v>
      </c>
      <c r="AM168" s="49">
        <v>0</v>
      </c>
      <c r="AN168" s="48">
        <v>5338.33</v>
      </c>
      <c r="AO168" s="34">
        <v>0</v>
      </c>
      <c r="AP168" s="34">
        <v>0</v>
      </c>
      <c r="AQ168" s="34">
        <v>0</v>
      </c>
      <c r="AR168" s="34">
        <v>0</v>
      </c>
      <c r="AS168" s="34">
        <v>575.75</v>
      </c>
      <c r="AT168" s="34">
        <v>575.75</v>
      </c>
      <c r="AU168" s="34">
        <v>575.75</v>
      </c>
      <c r="AV168" s="34">
        <v>575.75</v>
      </c>
      <c r="AW168" s="34">
        <v>575.75</v>
      </c>
      <c r="AX168" s="34">
        <v>575.75</v>
      </c>
      <c r="AY168" s="34">
        <v>575.75</v>
      </c>
      <c r="AZ168" s="34">
        <v>575.75</v>
      </c>
      <c r="BA168" s="34">
        <v>2303</v>
      </c>
      <c r="BB168" s="40">
        <f t="shared" si="5"/>
        <v>6909</v>
      </c>
      <c r="BC168" s="40">
        <f t="shared" si="6"/>
        <v>0</v>
      </c>
      <c r="BD168" s="104" t="str">
        <f>+IF(Tabla1[[#This Row],[NO CERT]]=0,"NO","SI")</f>
        <v>SI</v>
      </c>
    </row>
    <row r="169" spans="1:56" x14ac:dyDescent="0.25">
      <c r="A169" s="41" t="s">
        <v>437</v>
      </c>
      <c r="B169" s="42" t="s">
        <v>15</v>
      </c>
      <c r="C169" s="43" t="s">
        <v>1447</v>
      </c>
      <c r="D169" s="44" t="s">
        <v>438</v>
      </c>
      <c r="E169" s="43" t="s">
        <v>439</v>
      </c>
      <c r="F169" s="43" t="s">
        <v>440</v>
      </c>
      <c r="G169" s="43" t="s">
        <v>1493</v>
      </c>
      <c r="H169" s="44" t="s">
        <v>71</v>
      </c>
      <c r="I169" s="44" t="s">
        <v>71</v>
      </c>
      <c r="J169" s="44" t="s">
        <v>1440</v>
      </c>
      <c r="K169" s="44" t="s">
        <v>515</v>
      </c>
      <c r="L169" s="44" t="s">
        <v>1103</v>
      </c>
      <c r="M169" s="44" t="s">
        <v>1103</v>
      </c>
      <c r="N169" s="43" t="s">
        <v>1160</v>
      </c>
      <c r="O169" s="43" t="s">
        <v>1350</v>
      </c>
      <c r="P169" s="45" t="s">
        <v>57</v>
      </c>
      <c r="Q169" s="44" t="s">
        <v>1160</v>
      </c>
      <c r="R169" s="44" t="s">
        <v>552</v>
      </c>
      <c r="S169" s="44" t="s">
        <v>364</v>
      </c>
      <c r="T169" s="46" t="s">
        <v>17</v>
      </c>
      <c r="U169" s="37" t="s">
        <v>18</v>
      </c>
      <c r="V169" s="38">
        <v>1200</v>
      </c>
      <c r="W169" s="38">
        <v>1200</v>
      </c>
      <c r="X169" s="33"/>
      <c r="Y169" s="160">
        <v>0</v>
      </c>
      <c r="Z169" s="160">
        <v>0</v>
      </c>
      <c r="AA169" s="33"/>
      <c r="AB169" s="38">
        <v>1200</v>
      </c>
      <c r="AC169" s="33"/>
      <c r="AD169" s="48">
        <v>1200</v>
      </c>
      <c r="AE169" s="49">
        <v>1</v>
      </c>
      <c r="AF169" s="48">
        <v>0</v>
      </c>
      <c r="AG169" s="158">
        <v>0</v>
      </c>
      <c r="AH169" s="47"/>
      <c r="AI169" s="48">
        <v>1200</v>
      </c>
      <c r="AJ169" s="48">
        <v>1123.9000000000001</v>
      </c>
      <c r="AK169" s="47"/>
      <c r="AL169" s="48">
        <v>1123.9000000000001</v>
      </c>
      <c r="AM169" s="49">
        <v>0.93658333333333343</v>
      </c>
      <c r="AN169" s="48">
        <v>76.099999999999909</v>
      </c>
      <c r="AO169" s="34">
        <v>500</v>
      </c>
      <c r="AP169" s="34">
        <v>623.9</v>
      </c>
      <c r="AQ169" s="34">
        <v>0</v>
      </c>
      <c r="AR169" s="34">
        <v>0</v>
      </c>
      <c r="AS169" s="34">
        <v>0</v>
      </c>
      <c r="AT169" s="34">
        <v>0</v>
      </c>
      <c r="AU169" s="34">
        <v>0</v>
      </c>
      <c r="AV169" s="34">
        <v>0</v>
      </c>
      <c r="AW169" s="34">
        <v>0</v>
      </c>
      <c r="AX169" s="34">
        <v>0</v>
      </c>
      <c r="AY169" s="34">
        <v>0</v>
      </c>
      <c r="AZ169" s="34">
        <v>0</v>
      </c>
      <c r="BA169" s="34">
        <v>76.099999999999909</v>
      </c>
      <c r="BB169" s="40">
        <f t="shared" si="5"/>
        <v>1200</v>
      </c>
      <c r="BC169" s="40">
        <f t="shared" si="6"/>
        <v>0</v>
      </c>
      <c r="BD169" s="104" t="str">
        <f>+IF(Tabla1[[#This Row],[NO CERT]]=0,"NO","SI")</f>
        <v>NO</v>
      </c>
    </row>
    <row r="170" spans="1:56" x14ac:dyDescent="0.25">
      <c r="A170" s="41" t="s">
        <v>437</v>
      </c>
      <c r="B170" s="42" t="s">
        <v>15</v>
      </c>
      <c r="C170" s="43" t="s">
        <v>1447</v>
      </c>
      <c r="D170" s="44" t="s">
        <v>438</v>
      </c>
      <c r="E170" s="43" t="s">
        <v>439</v>
      </c>
      <c r="F170" s="43" t="s">
        <v>440</v>
      </c>
      <c r="G170" s="43" t="s">
        <v>1493</v>
      </c>
      <c r="H170" s="44" t="s">
        <v>71</v>
      </c>
      <c r="I170" s="44" t="s">
        <v>71</v>
      </c>
      <c r="J170" s="44" t="s">
        <v>1441</v>
      </c>
      <c r="K170" s="44" t="s">
        <v>511</v>
      </c>
      <c r="L170" s="44" t="s">
        <v>1103</v>
      </c>
      <c r="M170" s="44" t="s">
        <v>1103</v>
      </c>
      <c r="N170" s="43" t="s">
        <v>1160</v>
      </c>
      <c r="O170" s="43" t="s">
        <v>1350</v>
      </c>
      <c r="P170" s="45" t="s">
        <v>57</v>
      </c>
      <c r="Q170" s="44" t="s">
        <v>1160</v>
      </c>
      <c r="R170" s="44" t="s">
        <v>552</v>
      </c>
      <c r="S170" s="44" t="s">
        <v>365</v>
      </c>
      <c r="T170" s="46" t="s">
        <v>20</v>
      </c>
      <c r="U170" s="37" t="s">
        <v>21</v>
      </c>
      <c r="V170" s="38">
        <v>800</v>
      </c>
      <c r="W170" s="38">
        <v>800</v>
      </c>
      <c r="X170" s="33"/>
      <c r="Y170" s="160">
        <v>0</v>
      </c>
      <c r="Z170" s="160">
        <v>0</v>
      </c>
      <c r="AA170" s="33"/>
      <c r="AB170" s="38">
        <v>800</v>
      </c>
      <c r="AC170" s="33"/>
      <c r="AD170" s="48">
        <v>0</v>
      </c>
      <c r="AE170" s="49">
        <v>0</v>
      </c>
      <c r="AF170" s="48">
        <v>800</v>
      </c>
      <c r="AG170" s="158">
        <v>800</v>
      </c>
      <c r="AH170" s="47"/>
      <c r="AI170" s="48">
        <v>0</v>
      </c>
      <c r="AJ170" s="48">
        <v>0</v>
      </c>
      <c r="AK170" s="47"/>
      <c r="AL170" s="48">
        <v>0</v>
      </c>
      <c r="AM170" s="49">
        <v>0</v>
      </c>
      <c r="AN170" s="48">
        <v>0</v>
      </c>
      <c r="AO170" s="34">
        <v>0</v>
      </c>
      <c r="AP170" s="34">
        <v>0</v>
      </c>
      <c r="AQ170" s="34">
        <v>0</v>
      </c>
      <c r="AR170" s="34">
        <v>0</v>
      </c>
      <c r="AS170" s="34">
        <v>0</v>
      </c>
      <c r="AT170" s="34">
        <v>800</v>
      </c>
      <c r="AU170" s="34">
        <v>0</v>
      </c>
      <c r="AV170" s="34">
        <v>0</v>
      </c>
      <c r="AW170" s="34">
        <v>0</v>
      </c>
      <c r="AX170" s="34">
        <v>0</v>
      </c>
      <c r="AY170" s="34">
        <v>0</v>
      </c>
      <c r="AZ170" s="34">
        <v>0</v>
      </c>
      <c r="BA170" s="34">
        <v>0</v>
      </c>
      <c r="BB170" s="40">
        <f t="shared" si="5"/>
        <v>800</v>
      </c>
      <c r="BC170" s="40">
        <f t="shared" si="6"/>
        <v>0</v>
      </c>
      <c r="BD170" s="104" t="str">
        <f>+IF(Tabla1[[#This Row],[NO CERT]]=0,"NO","SI")</f>
        <v>SI</v>
      </c>
    </row>
    <row r="171" spans="1:56" x14ac:dyDescent="0.25">
      <c r="A171" s="41" t="s">
        <v>437</v>
      </c>
      <c r="B171" s="42" t="s">
        <v>15</v>
      </c>
      <c r="C171" s="43" t="s">
        <v>1447</v>
      </c>
      <c r="D171" s="44" t="s">
        <v>438</v>
      </c>
      <c r="E171" s="43" t="s">
        <v>439</v>
      </c>
      <c r="F171" s="43" t="s">
        <v>440</v>
      </c>
      <c r="G171" s="43" t="s">
        <v>1493</v>
      </c>
      <c r="H171" s="44" t="s">
        <v>2829</v>
      </c>
      <c r="I171" s="44" t="s">
        <v>71</v>
      </c>
      <c r="J171" s="44" t="s">
        <v>1441</v>
      </c>
      <c r="K171" s="44" t="s">
        <v>511</v>
      </c>
      <c r="L171" s="44" t="s">
        <v>1103</v>
      </c>
      <c r="M171" s="44" t="s">
        <v>1103</v>
      </c>
      <c r="N171" s="43" t="s">
        <v>1160</v>
      </c>
      <c r="O171" s="43" t="s">
        <v>1350</v>
      </c>
      <c r="P171" s="45" t="s">
        <v>57</v>
      </c>
      <c r="Q171" s="44" t="s">
        <v>1160</v>
      </c>
      <c r="R171" s="44" t="s">
        <v>552</v>
      </c>
      <c r="S171" s="44" t="s">
        <v>466</v>
      </c>
      <c r="T171" s="46" t="s">
        <v>465</v>
      </c>
      <c r="U171" s="37" t="s">
        <v>467</v>
      </c>
      <c r="V171" s="38">
        <v>3500</v>
      </c>
      <c r="W171" s="38">
        <v>3500</v>
      </c>
      <c r="X171" s="33"/>
      <c r="Y171" s="160">
        <v>0</v>
      </c>
      <c r="Z171" s="160">
        <v>0</v>
      </c>
      <c r="AA171" s="33"/>
      <c r="AB171" s="38">
        <v>3500</v>
      </c>
      <c r="AC171" s="33"/>
      <c r="AD171" s="48">
        <v>0</v>
      </c>
      <c r="AE171" s="49">
        <v>0</v>
      </c>
      <c r="AF171" s="48">
        <v>3500</v>
      </c>
      <c r="AG171" s="158">
        <v>3500</v>
      </c>
      <c r="AH171" s="47"/>
      <c r="AI171" s="48">
        <v>0</v>
      </c>
      <c r="AJ171" s="48">
        <v>0</v>
      </c>
      <c r="AK171" s="47"/>
      <c r="AL171" s="48">
        <v>0</v>
      </c>
      <c r="AM171" s="49">
        <v>0</v>
      </c>
      <c r="AN171" s="48">
        <v>0</v>
      </c>
      <c r="AO171" s="34">
        <v>0</v>
      </c>
      <c r="AP171" s="34">
        <v>0</v>
      </c>
      <c r="AQ171" s="34">
        <v>0</v>
      </c>
      <c r="AR171" s="34">
        <v>0</v>
      </c>
      <c r="AS171" s="34">
        <v>0</v>
      </c>
      <c r="AT171" s="34">
        <v>3500</v>
      </c>
      <c r="AU171" s="34">
        <v>0</v>
      </c>
      <c r="AV171" s="34">
        <v>0</v>
      </c>
      <c r="AW171" s="34">
        <v>0</v>
      </c>
      <c r="AX171" s="34">
        <v>0</v>
      </c>
      <c r="AY171" s="34">
        <v>0</v>
      </c>
      <c r="AZ171" s="34">
        <v>0</v>
      </c>
      <c r="BA171" s="34">
        <v>0</v>
      </c>
      <c r="BB171" s="40">
        <f t="shared" si="5"/>
        <v>3500</v>
      </c>
      <c r="BC171" s="40">
        <f t="shared" si="6"/>
        <v>0</v>
      </c>
      <c r="BD171" s="104" t="str">
        <f>+IF(Tabla1[[#This Row],[NO CERT]]=0,"NO","SI")</f>
        <v>SI</v>
      </c>
    </row>
    <row r="172" spans="1:56" x14ac:dyDescent="0.25">
      <c r="A172" s="41" t="s">
        <v>437</v>
      </c>
      <c r="B172" s="42" t="s">
        <v>15</v>
      </c>
      <c r="C172" s="43" t="s">
        <v>1447</v>
      </c>
      <c r="D172" s="44" t="s">
        <v>438</v>
      </c>
      <c r="E172" s="43" t="s">
        <v>439</v>
      </c>
      <c r="F172" s="43" t="s">
        <v>440</v>
      </c>
      <c r="G172" s="43" t="s">
        <v>1493</v>
      </c>
      <c r="H172" s="44" t="s">
        <v>1407</v>
      </c>
      <c r="I172" s="44" t="s">
        <v>484</v>
      </c>
      <c r="J172" s="44" t="s">
        <v>1441</v>
      </c>
      <c r="K172" s="44" t="s">
        <v>515</v>
      </c>
      <c r="L172" s="44" t="s">
        <v>1103</v>
      </c>
      <c r="M172" s="44" t="s">
        <v>1103</v>
      </c>
      <c r="N172" s="43" t="s">
        <v>1160</v>
      </c>
      <c r="O172" s="43" t="s">
        <v>1350</v>
      </c>
      <c r="P172" s="45" t="s">
        <v>57</v>
      </c>
      <c r="Q172" s="44" t="s">
        <v>1160</v>
      </c>
      <c r="R172" s="44" t="s">
        <v>552</v>
      </c>
      <c r="S172" s="44" t="s">
        <v>357</v>
      </c>
      <c r="T172" s="46" t="s">
        <v>24</v>
      </c>
      <c r="U172" s="37" t="s">
        <v>25</v>
      </c>
      <c r="V172" s="38">
        <v>3600</v>
      </c>
      <c r="W172" s="38">
        <v>3600</v>
      </c>
      <c r="X172" s="33"/>
      <c r="Y172" s="160">
        <v>0</v>
      </c>
      <c r="Z172" s="160">
        <v>0</v>
      </c>
      <c r="AA172" s="33"/>
      <c r="AB172" s="38">
        <v>3600</v>
      </c>
      <c r="AC172" s="33"/>
      <c r="AD172" s="48">
        <v>3400</v>
      </c>
      <c r="AE172" s="49">
        <v>0.94444444444444442</v>
      </c>
      <c r="AF172" s="48">
        <v>200</v>
      </c>
      <c r="AG172" s="158">
        <v>200</v>
      </c>
      <c r="AH172" s="47"/>
      <c r="AI172" s="48">
        <v>3400</v>
      </c>
      <c r="AJ172" s="48">
        <v>0</v>
      </c>
      <c r="AK172" s="47"/>
      <c r="AL172" s="48">
        <v>0</v>
      </c>
      <c r="AM172" s="49">
        <v>0</v>
      </c>
      <c r="AN172" s="48">
        <v>3400</v>
      </c>
      <c r="AO172" s="34">
        <v>0</v>
      </c>
      <c r="AP172" s="34">
        <v>0</v>
      </c>
      <c r="AQ172" s="34">
        <v>0</v>
      </c>
      <c r="AR172" s="34">
        <v>0</v>
      </c>
      <c r="AS172" s="34">
        <v>600</v>
      </c>
      <c r="AT172" s="34">
        <v>600</v>
      </c>
      <c r="AU172" s="34">
        <v>600</v>
      </c>
      <c r="AV172" s="34">
        <v>600</v>
      </c>
      <c r="AW172" s="34">
        <v>600</v>
      </c>
      <c r="AX172" s="34">
        <v>600</v>
      </c>
      <c r="AY172" s="34">
        <v>0</v>
      </c>
      <c r="AZ172" s="34">
        <v>0</v>
      </c>
      <c r="BA172" s="34">
        <v>0</v>
      </c>
      <c r="BB172" s="40">
        <f t="shared" si="5"/>
        <v>3600</v>
      </c>
      <c r="BC172" s="40">
        <f t="shared" si="6"/>
        <v>0</v>
      </c>
      <c r="BD172" s="104" t="str">
        <f>+IF(Tabla1[[#This Row],[NO CERT]]=0,"NO","SI")</f>
        <v>SI</v>
      </c>
    </row>
    <row r="173" spans="1:56" x14ac:dyDescent="0.25">
      <c r="A173" s="41" t="s">
        <v>437</v>
      </c>
      <c r="B173" s="42" t="s">
        <v>15</v>
      </c>
      <c r="C173" s="43" t="s">
        <v>1447</v>
      </c>
      <c r="D173" s="44" t="s">
        <v>438</v>
      </c>
      <c r="E173" s="43" t="s">
        <v>439</v>
      </c>
      <c r="F173" s="43" t="s">
        <v>440</v>
      </c>
      <c r="G173" s="43" t="s">
        <v>1493</v>
      </c>
      <c r="H173" s="44" t="s">
        <v>1407</v>
      </c>
      <c r="I173" s="44" t="s">
        <v>484</v>
      </c>
      <c r="J173" s="44" t="s">
        <v>1440</v>
      </c>
      <c r="K173" s="44" t="s">
        <v>515</v>
      </c>
      <c r="L173" s="44" t="s">
        <v>1103</v>
      </c>
      <c r="M173" s="44" t="s">
        <v>1103</v>
      </c>
      <c r="N173" s="43" t="s">
        <v>1160</v>
      </c>
      <c r="O173" s="43" t="s">
        <v>1350</v>
      </c>
      <c r="P173" s="45" t="s">
        <v>57</v>
      </c>
      <c r="Q173" s="44" t="s">
        <v>1160</v>
      </c>
      <c r="R173" s="44" t="s">
        <v>552</v>
      </c>
      <c r="S173" s="44" t="s">
        <v>358</v>
      </c>
      <c r="T173" s="46" t="s">
        <v>26</v>
      </c>
      <c r="U173" s="37" t="s">
        <v>27</v>
      </c>
      <c r="V173" s="38">
        <v>3600</v>
      </c>
      <c r="W173" s="38">
        <v>3600</v>
      </c>
      <c r="X173" s="33"/>
      <c r="Y173" s="160">
        <v>0</v>
      </c>
      <c r="Z173" s="160">
        <v>0</v>
      </c>
      <c r="AA173" s="33"/>
      <c r="AB173" s="38">
        <v>3600</v>
      </c>
      <c r="AC173" s="33"/>
      <c r="AD173" s="48">
        <v>2960</v>
      </c>
      <c r="AE173" s="49">
        <v>0.82222222222222219</v>
      </c>
      <c r="AF173" s="48">
        <v>640</v>
      </c>
      <c r="AG173" s="158">
        <v>640</v>
      </c>
      <c r="AH173" s="47"/>
      <c r="AI173" s="48">
        <v>2960</v>
      </c>
      <c r="AJ173" s="48">
        <v>0</v>
      </c>
      <c r="AK173" s="47"/>
      <c r="AL173" s="48">
        <v>0</v>
      </c>
      <c r="AM173" s="49">
        <v>0</v>
      </c>
      <c r="AN173" s="48">
        <v>2960</v>
      </c>
      <c r="AO173" s="34">
        <v>0</v>
      </c>
      <c r="AP173" s="34">
        <v>0</v>
      </c>
      <c r="AQ173" s="34">
        <v>0</v>
      </c>
      <c r="AR173" s="34">
        <v>0</v>
      </c>
      <c r="AS173" s="34">
        <v>600</v>
      </c>
      <c r="AT173" s="34">
        <v>600</v>
      </c>
      <c r="AU173" s="34">
        <v>600</v>
      </c>
      <c r="AV173" s="34">
        <v>600</v>
      </c>
      <c r="AW173" s="34">
        <v>600</v>
      </c>
      <c r="AX173" s="34">
        <v>600</v>
      </c>
      <c r="AY173" s="34">
        <v>0</v>
      </c>
      <c r="AZ173" s="34">
        <v>0</v>
      </c>
      <c r="BA173" s="34">
        <v>0</v>
      </c>
      <c r="BB173" s="40">
        <f t="shared" si="5"/>
        <v>3600</v>
      </c>
      <c r="BC173" s="40">
        <f t="shared" si="6"/>
        <v>0</v>
      </c>
      <c r="BD173" s="104" t="str">
        <f>+IF(Tabla1[[#This Row],[NO CERT]]=0,"NO","SI")</f>
        <v>SI</v>
      </c>
    </row>
    <row r="174" spans="1:56" x14ac:dyDescent="0.25">
      <c r="A174" s="41" t="s">
        <v>437</v>
      </c>
      <c r="B174" s="42" t="s">
        <v>15</v>
      </c>
      <c r="C174" s="43" t="s">
        <v>1447</v>
      </c>
      <c r="D174" s="44" t="s">
        <v>438</v>
      </c>
      <c r="E174" s="43" t="s">
        <v>439</v>
      </c>
      <c r="F174" s="43" t="s">
        <v>440</v>
      </c>
      <c r="G174" s="43" t="s">
        <v>1493</v>
      </c>
      <c r="H174" s="44" t="s">
        <v>484</v>
      </c>
      <c r="I174" s="44" t="s">
        <v>484</v>
      </c>
      <c r="J174" s="44" t="s">
        <v>1441</v>
      </c>
      <c r="K174" s="44" t="s">
        <v>515</v>
      </c>
      <c r="L174" s="44" t="s">
        <v>1103</v>
      </c>
      <c r="M174" s="44" t="s">
        <v>1103</v>
      </c>
      <c r="N174" s="43" t="s">
        <v>1160</v>
      </c>
      <c r="O174" s="43" t="s">
        <v>1350</v>
      </c>
      <c r="P174" s="45" t="s">
        <v>57</v>
      </c>
      <c r="Q174" s="44" t="s">
        <v>1160</v>
      </c>
      <c r="R174" s="44" t="s">
        <v>552</v>
      </c>
      <c r="S174" s="44" t="s">
        <v>369</v>
      </c>
      <c r="T174" s="46" t="s">
        <v>28</v>
      </c>
      <c r="U174" s="37" t="s">
        <v>29</v>
      </c>
      <c r="V174" s="38">
        <v>0</v>
      </c>
      <c r="W174" s="38">
        <v>1000</v>
      </c>
      <c r="X174" s="33"/>
      <c r="Y174" s="160">
        <v>0</v>
      </c>
      <c r="Z174" s="160">
        <v>0</v>
      </c>
      <c r="AA174" s="33"/>
      <c r="AB174" s="38">
        <v>1000</v>
      </c>
      <c r="AC174" s="33"/>
      <c r="AD174" s="48">
        <v>1000</v>
      </c>
      <c r="AE174" s="49">
        <v>1</v>
      </c>
      <c r="AF174" s="48">
        <v>0</v>
      </c>
      <c r="AG174" s="158">
        <v>0</v>
      </c>
      <c r="AH174" s="47"/>
      <c r="AI174" s="48">
        <v>1000</v>
      </c>
      <c r="AJ174" s="48">
        <v>0</v>
      </c>
      <c r="AK174" s="47"/>
      <c r="AL174" s="48">
        <v>0</v>
      </c>
      <c r="AM174" s="49">
        <v>0</v>
      </c>
      <c r="AN174" s="48">
        <v>1000</v>
      </c>
      <c r="AO174" s="34">
        <v>0</v>
      </c>
      <c r="AP174" s="34">
        <v>0</v>
      </c>
      <c r="AQ174" s="34">
        <v>0</v>
      </c>
      <c r="AR174" s="34">
        <v>0</v>
      </c>
      <c r="AS174" s="34">
        <v>80</v>
      </c>
      <c r="AT174" s="34">
        <v>80</v>
      </c>
      <c r="AU174" s="34">
        <v>80</v>
      </c>
      <c r="AV174" s="34">
        <v>80</v>
      </c>
      <c r="AW174" s="34">
        <v>80</v>
      </c>
      <c r="AX174" s="34">
        <v>80</v>
      </c>
      <c r="AY174" s="34">
        <v>80</v>
      </c>
      <c r="AZ174" s="34">
        <v>80</v>
      </c>
      <c r="BA174" s="34">
        <v>360</v>
      </c>
      <c r="BB174" s="40">
        <f t="shared" si="5"/>
        <v>1000</v>
      </c>
      <c r="BC174" s="40">
        <f t="shared" si="6"/>
        <v>0</v>
      </c>
      <c r="BD174" s="104" t="str">
        <f>+IF(Tabla1[[#This Row],[NO CERT]]=0,"NO","SI")</f>
        <v>NO</v>
      </c>
    </row>
    <row r="175" spans="1:56" x14ac:dyDescent="0.25">
      <c r="A175" s="41" t="s">
        <v>437</v>
      </c>
      <c r="B175" s="42" t="s">
        <v>15</v>
      </c>
      <c r="C175" s="43" t="s">
        <v>1447</v>
      </c>
      <c r="D175" s="44" t="s">
        <v>438</v>
      </c>
      <c r="E175" s="43" t="s">
        <v>439</v>
      </c>
      <c r="F175" s="43" t="s">
        <v>440</v>
      </c>
      <c r="G175" s="43" t="s">
        <v>1493</v>
      </c>
      <c r="H175" s="44" t="s">
        <v>2816</v>
      </c>
      <c r="I175" s="44" t="s">
        <v>484</v>
      </c>
      <c r="J175" s="44" t="s">
        <v>1441</v>
      </c>
      <c r="K175" s="44" t="s">
        <v>511</v>
      </c>
      <c r="L175" s="44" t="s">
        <v>1103</v>
      </c>
      <c r="M175" s="44" t="s">
        <v>1103</v>
      </c>
      <c r="N175" s="43" t="s">
        <v>1160</v>
      </c>
      <c r="O175" s="43" t="s">
        <v>1350</v>
      </c>
      <c r="P175" s="45" t="s">
        <v>57</v>
      </c>
      <c r="Q175" s="44" t="s">
        <v>1160</v>
      </c>
      <c r="R175" s="44" t="s">
        <v>552</v>
      </c>
      <c r="S175" s="44" t="s">
        <v>370</v>
      </c>
      <c r="T175" s="46" t="s">
        <v>45</v>
      </c>
      <c r="U175" s="37" t="s">
        <v>46</v>
      </c>
      <c r="V175" s="38">
        <v>9000</v>
      </c>
      <c r="W175" s="38">
        <v>5400</v>
      </c>
      <c r="X175" s="33"/>
      <c r="Y175" s="160">
        <v>0</v>
      </c>
      <c r="Z175" s="160">
        <v>0</v>
      </c>
      <c r="AA175" s="33"/>
      <c r="AB175" s="38">
        <v>5400</v>
      </c>
      <c r="AC175" s="33"/>
      <c r="AD175" s="48">
        <v>5400</v>
      </c>
      <c r="AE175" s="49">
        <v>1</v>
      </c>
      <c r="AF175" s="48">
        <v>0</v>
      </c>
      <c r="AG175" s="158">
        <v>0</v>
      </c>
      <c r="AH175" s="47"/>
      <c r="AI175" s="48">
        <v>5400</v>
      </c>
      <c r="AJ175" s="48">
        <v>5400</v>
      </c>
      <c r="AK175" s="47"/>
      <c r="AL175" s="48">
        <v>1410</v>
      </c>
      <c r="AM175" s="49">
        <v>0.26111111111111113</v>
      </c>
      <c r="AN175" s="48">
        <v>3990</v>
      </c>
      <c r="AO175" s="34">
        <v>510.9</v>
      </c>
      <c r="AP175" s="34">
        <v>438.4</v>
      </c>
      <c r="AQ175" s="34">
        <v>460.7</v>
      </c>
      <c r="AR175" s="34">
        <v>0</v>
      </c>
      <c r="AS175" s="34">
        <v>805.06999999999994</v>
      </c>
      <c r="AT175" s="34">
        <v>805.06999999999994</v>
      </c>
      <c r="AU175" s="34">
        <v>805.06999999999994</v>
      </c>
      <c r="AV175" s="34">
        <v>805.06999999999994</v>
      </c>
      <c r="AW175" s="34">
        <v>425.35000000000127</v>
      </c>
      <c r="AX175" s="34">
        <v>344.36999999999989</v>
      </c>
      <c r="AY175" s="34">
        <v>0</v>
      </c>
      <c r="AZ175" s="34">
        <v>0</v>
      </c>
      <c r="BA175" s="34">
        <v>0</v>
      </c>
      <c r="BB175" s="40">
        <f t="shared" si="5"/>
        <v>5400</v>
      </c>
      <c r="BC175" s="40">
        <f t="shared" si="6"/>
        <v>0</v>
      </c>
      <c r="BD175" s="104" t="str">
        <f>+IF(Tabla1[[#This Row],[NO CERT]]=0,"NO","SI")</f>
        <v>NO</v>
      </c>
    </row>
    <row r="176" spans="1:56" x14ac:dyDescent="0.25">
      <c r="A176" s="41" t="s">
        <v>437</v>
      </c>
      <c r="B176" s="42" t="s">
        <v>15</v>
      </c>
      <c r="C176" s="43" t="s">
        <v>1447</v>
      </c>
      <c r="D176" s="44" t="s">
        <v>438</v>
      </c>
      <c r="E176" s="43" t="s">
        <v>439</v>
      </c>
      <c r="F176" s="43" t="s">
        <v>440</v>
      </c>
      <c r="G176" s="43" t="s">
        <v>1493</v>
      </c>
      <c r="H176" s="44" t="s">
        <v>2816</v>
      </c>
      <c r="I176" s="44" t="s">
        <v>484</v>
      </c>
      <c r="J176" s="44" t="s">
        <v>1440</v>
      </c>
      <c r="K176" s="44" t="s">
        <v>511</v>
      </c>
      <c r="L176" s="44" t="s">
        <v>1103</v>
      </c>
      <c r="M176" s="44" t="s">
        <v>1103</v>
      </c>
      <c r="N176" s="43" t="s">
        <v>1160</v>
      </c>
      <c r="O176" s="43" t="s">
        <v>1350</v>
      </c>
      <c r="P176" s="45" t="s">
        <v>57</v>
      </c>
      <c r="Q176" s="44" t="s">
        <v>1160</v>
      </c>
      <c r="R176" s="44" t="s">
        <v>552</v>
      </c>
      <c r="S176" s="44" t="s">
        <v>371</v>
      </c>
      <c r="T176" s="46" t="s">
        <v>48</v>
      </c>
      <c r="U176" s="37" t="s">
        <v>49</v>
      </c>
      <c r="V176" s="38">
        <v>1200</v>
      </c>
      <c r="W176" s="38">
        <v>3600</v>
      </c>
      <c r="X176" s="33"/>
      <c r="Y176" s="160">
        <v>0</v>
      </c>
      <c r="Z176" s="160">
        <v>0</v>
      </c>
      <c r="AA176" s="33"/>
      <c r="AB176" s="38">
        <v>3600</v>
      </c>
      <c r="AC176" s="33"/>
      <c r="AD176" s="48">
        <v>3600</v>
      </c>
      <c r="AE176" s="49">
        <v>1</v>
      </c>
      <c r="AF176" s="48">
        <v>0</v>
      </c>
      <c r="AG176" s="158">
        <v>0</v>
      </c>
      <c r="AH176" s="47"/>
      <c r="AI176" s="48">
        <v>3600</v>
      </c>
      <c r="AJ176" s="48">
        <v>3600</v>
      </c>
      <c r="AK176" s="47"/>
      <c r="AL176" s="48">
        <v>156.6</v>
      </c>
      <c r="AM176" s="49">
        <v>4.3499999999999997E-2</v>
      </c>
      <c r="AN176" s="48">
        <v>3443.4</v>
      </c>
      <c r="AO176" s="34">
        <v>0</v>
      </c>
      <c r="AP176" s="34">
        <v>0</v>
      </c>
      <c r="AQ176" s="34">
        <v>156.6</v>
      </c>
      <c r="AR176" s="34">
        <v>0</v>
      </c>
      <c r="AS176" s="34">
        <v>360</v>
      </c>
      <c r="AT176" s="34">
        <v>360</v>
      </c>
      <c r="AU176" s="34">
        <v>360</v>
      </c>
      <c r="AV176" s="34">
        <v>360</v>
      </c>
      <c r="AW176" s="34">
        <v>360</v>
      </c>
      <c r="AX176" s="34">
        <v>360</v>
      </c>
      <c r="AY176" s="34">
        <v>360</v>
      </c>
      <c r="AZ176" s="34">
        <v>360</v>
      </c>
      <c r="BA176" s="34">
        <v>563.40000000000009</v>
      </c>
      <c r="BB176" s="40">
        <f t="shared" si="5"/>
        <v>3600</v>
      </c>
      <c r="BC176" s="40">
        <f t="shared" si="6"/>
        <v>0</v>
      </c>
      <c r="BD176" s="104" t="str">
        <f>+IF(Tabla1[[#This Row],[NO CERT]]=0,"NO","SI")</f>
        <v>NO</v>
      </c>
    </row>
    <row r="177" spans="1:56" x14ac:dyDescent="0.25">
      <c r="A177" s="41" t="s">
        <v>437</v>
      </c>
      <c r="B177" s="42" t="s">
        <v>15</v>
      </c>
      <c r="C177" s="43" t="s">
        <v>1447</v>
      </c>
      <c r="D177" s="44" t="s">
        <v>438</v>
      </c>
      <c r="E177" s="43" t="s">
        <v>439</v>
      </c>
      <c r="F177" s="43" t="s">
        <v>440</v>
      </c>
      <c r="G177" s="43" t="s">
        <v>1493</v>
      </c>
      <c r="H177" s="44" t="s">
        <v>2816</v>
      </c>
      <c r="I177" s="44" t="s">
        <v>484</v>
      </c>
      <c r="J177" s="44" t="s">
        <v>1441</v>
      </c>
      <c r="K177" s="44" t="s">
        <v>511</v>
      </c>
      <c r="L177" s="44" t="s">
        <v>1103</v>
      </c>
      <c r="M177" s="44" t="s">
        <v>1103</v>
      </c>
      <c r="N177" s="43" t="s">
        <v>1160</v>
      </c>
      <c r="O177" s="43" t="s">
        <v>1350</v>
      </c>
      <c r="P177" s="45" t="s">
        <v>57</v>
      </c>
      <c r="Q177" s="44" t="s">
        <v>1160</v>
      </c>
      <c r="R177" s="44" t="s">
        <v>552</v>
      </c>
      <c r="S177" s="44" t="s">
        <v>374</v>
      </c>
      <c r="T177" s="46" t="s">
        <v>32</v>
      </c>
      <c r="U177" s="37" t="s">
        <v>33</v>
      </c>
      <c r="V177" s="38">
        <v>0</v>
      </c>
      <c r="W177" s="38">
        <v>659</v>
      </c>
      <c r="X177" s="33"/>
      <c r="Y177" s="160">
        <v>0</v>
      </c>
      <c r="Z177" s="160">
        <v>0</v>
      </c>
      <c r="AA177" s="33"/>
      <c r="AB177" s="38">
        <v>659</v>
      </c>
      <c r="AC177" s="33"/>
      <c r="AD177" s="48">
        <v>658.24</v>
      </c>
      <c r="AE177" s="49">
        <v>0.99884673748103192</v>
      </c>
      <c r="AF177" s="48">
        <v>0.75999999999999091</v>
      </c>
      <c r="AG177" s="158">
        <v>0.75999999999999091</v>
      </c>
      <c r="AH177" s="47"/>
      <c r="AI177" s="48">
        <v>658.24</v>
      </c>
      <c r="AJ177" s="48">
        <v>658.24</v>
      </c>
      <c r="AK177" s="47"/>
      <c r="AL177" s="48">
        <v>159</v>
      </c>
      <c r="AM177" s="49">
        <v>0.24127465857359637</v>
      </c>
      <c r="AN177" s="48">
        <v>499.24</v>
      </c>
      <c r="AO177" s="34">
        <v>0</v>
      </c>
      <c r="AP177" s="34">
        <v>0</v>
      </c>
      <c r="AQ177" s="34">
        <v>159</v>
      </c>
      <c r="AR177" s="34">
        <v>0</v>
      </c>
      <c r="AS177" s="34">
        <v>0</v>
      </c>
      <c r="AT177" s="34">
        <v>0</v>
      </c>
      <c r="AU177" s="34">
        <v>0</v>
      </c>
      <c r="AV177" s="34">
        <v>0</v>
      </c>
      <c r="AW177" s="34">
        <v>0</v>
      </c>
      <c r="AX177" s="34">
        <v>0</v>
      </c>
      <c r="AY177" s="34">
        <v>0</v>
      </c>
      <c r="AZ177" s="34">
        <v>0</v>
      </c>
      <c r="BA177" s="34">
        <v>500</v>
      </c>
      <c r="BB177" s="40">
        <f t="shared" si="5"/>
        <v>659</v>
      </c>
      <c r="BC177" s="40">
        <f t="shared" si="6"/>
        <v>0</v>
      </c>
      <c r="BD177" s="104" t="str">
        <f>+IF(Tabla1[[#This Row],[NO CERT]]=0,"NO","SI")</f>
        <v>SI</v>
      </c>
    </row>
    <row r="178" spans="1:56" x14ac:dyDescent="0.25">
      <c r="A178" s="41" t="s">
        <v>437</v>
      </c>
      <c r="B178" s="42" t="s">
        <v>15</v>
      </c>
      <c r="C178" s="43" t="s">
        <v>1447</v>
      </c>
      <c r="D178" s="44" t="s">
        <v>438</v>
      </c>
      <c r="E178" s="43" t="s">
        <v>439</v>
      </c>
      <c r="F178" s="43" t="s">
        <v>440</v>
      </c>
      <c r="G178" s="43" t="s">
        <v>1493</v>
      </c>
      <c r="H178" s="44" t="s">
        <v>2818</v>
      </c>
      <c r="I178" s="44" t="s">
        <v>484</v>
      </c>
      <c r="J178" s="44" t="s">
        <v>1441</v>
      </c>
      <c r="K178" s="44" t="s">
        <v>515</v>
      </c>
      <c r="L178" s="44" t="s">
        <v>1103</v>
      </c>
      <c r="M178" s="44" t="s">
        <v>1103</v>
      </c>
      <c r="N178" s="43" t="s">
        <v>1160</v>
      </c>
      <c r="O178" s="43" t="s">
        <v>1350</v>
      </c>
      <c r="P178" s="45" t="s">
        <v>57</v>
      </c>
      <c r="Q178" s="44" t="s">
        <v>1160</v>
      </c>
      <c r="R178" s="44" t="s">
        <v>552</v>
      </c>
      <c r="S178" s="44" t="s">
        <v>375</v>
      </c>
      <c r="T178" s="46" t="s">
        <v>74</v>
      </c>
      <c r="U178" s="37" t="s">
        <v>75</v>
      </c>
      <c r="V178" s="38">
        <v>1200</v>
      </c>
      <c r="W178" s="38">
        <v>1200</v>
      </c>
      <c r="X178" s="33"/>
      <c r="Y178" s="160">
        <v>0</v>
      </c>
      <c r="Z178" s="160">
        <v>0</v>
      </c>
      <c r="AA178" s="33"/>
      <c r="AB178" s="38">
        <v>1200</v>
      </c>
      <c r="AC178" s="33"/>
      <c r="AD178" s="48">
        <v>1200</v>
      </c>
      <c r="AE178" s="49">
        <v>1</v>
      </c>
      <c r="AF178" s="48">
        <v>0</v>
      </c>
      <c r="AG178" s="158">
        <v>0</v>
      </c>
      <c r="AH178" s="47"/>
      <c r="AI178" s="48">
        <v>1200</v>
      </c>
      <c r="AJ178" s="48">
        <v>15</v>
      </c>
      <c r="AK178" s="47"/>
      <c r="AL178" s="48">
        <v>15</v>
      </c>
      <c r="AM178" s="49">
        <v>1.2500000000000001E-2</v>
      </c>
      <c r="AN178" s="48">
        <v>1185</v>
      </c>
      <c r="AO178" s="34">
        <v>0</v>
      </c>
      <c r="AP178" s="34">
        <v>15</v>
      </c>
      <c r="AQ178" s="34">
        <v>0</v>
      </c>
      <c r="AR178" s="34">
        <v>0</v>
      </c>
      <c r="AS178" s="34">
        <v>118.5</v>
      </c>
      <c r="AT178" s="34">
        <v>118.5</v>
      </c>
      <c r="AU178" s="34">
        <v>118.5</v>
      </c>
      <c r="AV178" s="34">
        <v>118.5</v>
      </c>
      <c r="AW178" s="34">
        <v>118.5</v>
      </c>
      <c r="AX178" s="34">
        <v>118.5</v>
      </c>
      <c r="AY178" s="34">
        <v>118.5</v>
      </c>
      <c r="AZ178" s="34">
        <v>118.5</v>
      </c>
      <c r="BA178" s="34">
        <v>237</v>
      </c>
      <c r="BB178" s="40">
        <f t="shared" si="5"/>
        <v>1200</v>
      </c>
      <c r="BC178" s="40">
        <f t="shared" si="6"/>
        <v>0</v>
      </c>
      <c r="BD178" s="104" t="str">
        <f>+IF(Tabla1[[#This Row],[NO CERT]]=0,"NO","SI")</f>
        <v>NO</v>
      </c>
    </row>
    <row r="179" spans="1:56" x14ac:dyDescent="0.25">
      <c r="A179" s="41" t="s">
        <v>437</v>
      </c>
      <c r="B179" s="42" t="s">
        <v>15</v>
      </c>
      <c r="C179" s="43" t="s">
        <v>1447</v>
      </c>
      <c r="D179" s="44" t="s">
        <v>438</v>
      </c>
      <c r="E179" s="43" t="s">
        <v>439</v>
      </c>
      <c r="F179" s="43" t="s">
        <v>440</v>
      </c>
      <c r="G179" s="43" t="s">
        <v>1493</v>
      </c>
      <c r="H179" s="44" t="s">
        <v>2823</v>
      </c>
      <c r="I179" s="44" t="s">
        <v>484</v>
      </c>
      <c r="J179" s="44" t="s">
        <v>1441</v>
      </c>
      <c r="K179" s="44" t="s">
        <v>511</v>
      </c>
      <c r="L179" s="44" t="s">
        <v>1103</v>
      </c>
      <c r="M179" s="44" t="s">
        <v>1103</v>
      </c>
      <c r="N179" s="43" t="s">
        <v>1160</v>
      </c>
      <c r="O179" s="43" t="s">
        <v>1350</v>
      </c>
      <c r="P179" s="45" t="s">
        <v>57</v>
      </c>
      <c r="Q179" s="44" t="s">
        <v>1160</v>
      </c>
      <c r="R179" s="44" t="s">
        <v>552</v>
      </c>
      <c r="S179" s="44" t="s">
        <v>380</v>
      </c>
      <c r="T179" s="46" t="s">
        <v>36</v>
      </c>
      <c r="U179" s="37" t="s">
        <v>21</v>
      </c>
      <c r="V179" s="38">
        <v>7000</v>
      </c>
      <c r="W179" s="38">
        <v>7000</v>
      </c>
      <c r="X179" s="33"/>
      <c r="Y179" s="160">
        <v>0</v>
      </c>
      <c r="Z179" s="160">
        <v>0</v>
      </c>
      <c r="AA179" s="33"/>
      <c r="AB179" s="38">
        <v>7000</v>
      </c>
      <c r="AC179" s="33"/>
      <c r="AD179" s="48">
        <v>0</v>
      </c>
      <c r="AE179" s="49">
        <v>0</v>
      </c>
      <c r="AF179" s="48">
        <v>7000</v>
      </c>
      <c r="AG179" s="158">
        <v>7000</v>
      </c>
      <c r="AH179" s="47"/>
      <c r="AI179" s="48">
        <v>0</v>
      </c>
      <c r="AJ179" s="48">
        <v>0</v>
      </c>
      <c r="AK179" s="47"/>
      <c r="AL179" s="48">
        <v>0</v>
      </c>
      <c r="AM179" s="49">
        <v>0</v>
      </c>
      <c r="AN179" s="48">
        <v>0</v>
      </c>
      <c r="AO179" s="34">
        <v>0</v>
      </c>
      <c r="AP179" s="34">
        <v>0</v>
      </c>
      <c r="AQ179" s="34">
        <v>0</v>
      </c>
      <c r="AR179" s="34">
        <v>0</v>
      </c>
      <c r="AS179" s="34">
        <v>0</v>
      </c>
      <c r="AT179" s="34">
        <v>1500</v>
      </c>
      <c r="AU179" s="34">
        <v>0</v>
      </c>
      <c r="AV179" s="34">
        <v>1500</v>
      </c>
      <c r="AW179" s="34">
        <v>2000</v>
      </c>
      <c r="AX179" s="34">
        <v>0</v>
      </c>
      <c r="AY179" s="34">
        <v>2000</v>
      </c>
      <c r="AZ179" s="34">
        <v>0</v>
      </c>
      <c r="BA179" s="34">
        <v>0</v>
      </c>
      <c r="BB179" s="40">
        <f t="shared" si="5"/>
        <v>7000</v>
      </c>
      <c r="BC179" s="40">
        <f t="shared" si="6"/>
        <v>0</v>
      </c>
      <c r="BD179" s="104" t="str">
        <f>+IF(Tabla1[[#This Row],[NO CERT]]=0,"NO","SI")</f>
        <v>SI</v>
      </c>
    </row>
    <row r="180" spans="1:56" x14ac:dyDescent="0.25">
      <c r="A180" s="41" t="s">
        <v>437</v>
      </c>
      <c r="B180" s="42" t="s">
        <v>15</v>
      </c>
      <c r="C180" s="43" t="s">
        <v>1447</v>
      </c>
      <c r="D180" s="44" t="s">
        <v>438</v>
      </c>
      <c r="E180" s="43" t="s">
        <v>439</v>
      </c>
      <c r="F180" s="43" t="s">
        <v>440</v>
      </c>
      <c r="G180" s="43" t="s">
        <v>1493</v>
      </c>
      <c r="H180" s="44" t="s">
        <v>520</v>
      </c>
      <c r="I180" s="44" t="s">
        <v>484</v>
      </c>
      <c r="J180" s="44" t="s">
        <v>1441</v>
      </c>
      <c r="K180" s="44" t="s">
        <v>515</v>
      </c>
      <c r="L180" s="44" t="s">
        <v>1103</v>
      </c>
      <c r="M180" s="44" t="s">
        <v>1103</v>
      </c>
      <c r="N180" s="43" t="s">
        <v>1160</v>
      </c>
      <c r="O180" s="43" t="s">
        <v>1350</v>
      </c>
      <c r="P180" s="45" t="s">
        <v>57</v>
      </c>
      <c r="Q180" s="44" t="s">
        <v>1160</v>
      </c>
      <c r="R180" s="44" t="s">
        <v>552</v>
      </c>
      <c r="S180" s="44" t="s">
        <v>382</v>
      </c>
      <c r="T180" s="46" t="s">
        <v>37</v>
      </c>
      <c r="U180" s="37" t="s">
        <v>38</v>
      </c>
      <c r="V180" s="38">
        <v>64800</v>
      </c>
      <c r="W180" s="38">
        <v>64800</v>
      </c>
      <c r="X180" s="33"/>
      <c r="Y180" s="160">
        <v>0</v>
      </c>
      <c r="Z180" s="160">
        <v>0</v>
      </c>
      <c r="AA180" s="33"/>
      <c r="AB180" s="38">
        <v>64800</v>
      </c>
      <c r="AC180" s="33"/>
      <c r="AD180" s="48">
        <v>45000</v>
      </c>
      <c r="AE180" s="49">
        <v>0.69444444444444442</v>
      </c>
      <c r="AF180" s="48">
        <v>19800</v>
      </c>
      <c r="AG180" s="158">
        <v>19800</v>
      </c>
      <c r="AH180" s="47"/>
      <c r="AI180" s="48">
        <v>45000</v>
      </c>
      <c r="AJ180" s="48">
        <v>45000</v>
      </c>
      <c r="AK180" s="47"/>
      <c r="AL180" s="48">
        <v>9000</v>
      </c>
      <c r="AM180" s="49">
        <v>0.1388888888888889</v>
      </c>
      <c r="AN180" s="48">
        <v>36000</v>
      </c>
      <c r="AO180" s="34">
        <v>0</v>
      </c>
      <c r="AP180" s="34">
        <v>4500</v>
      </c>
      <c r="AQ180" s="34">
        <v>4500</v>
      </c>
      <c r="AR180" s="34">
        <v>0</v>
      </c>
      <c r="AS180" s="34">
        <v>5400</v>
      </c>
      <c r="AT180" s="34">
        <v>5400</v>
      </c>
      <c r="AU180" s="34">
        <v>5400</v>
      </c>
      <c r="AV180" s="34">
        <v>5400</v>
      </c>
      <c r="AW180" s="34">
        <v>5400</v>
      </c>
      <c r="AX180" s="34">
        <v>5400</v>
      </c>
      <c r="AY180" s="34">
        <v>5400</v>
      </c>
      <c r="AZ180" s="34">
        <v>5400</v>
      </c>
      <c r="BA180" s="34">
        <v>12600</v>
      </c>
      <c r="BB180" s="40">
        <f t="shared" si="5"/>
        <v>64800</v>
      </c>
      <c r="BC180" s="40">
        <f t="shared" si="6"/>
        <v>0</v>
      </c>
      <c r="BD180" s="104" t="str">
        <f>+IF(Tabla1[[#This Row],[NO CERT]]=0,"NO","SI")</f>
        <v>SI</v>
      </c>
    </row>
    <row r="181" spans="1:56" x14ac:dyDescent="0.25">
      <c r="A181" s="41" t="s">
        <v>437</v>
      </c>
      <c r="B181" s="42" t="s">
        <v>15</v>
      </c>
      <c r="C181" s="43" t="s">
        <v>1447</v>
      </c>
      <c r="D181" s="44" t="s">
        <v>438</v>
      </c>
      <c r="E181" s="43" t="s">
        <v>439</v>
      </c>
      <c r="F181" s="43" t="s">
        <v>440</v>
      </c>
      <c r="G181" s="43" t="s">
        <v>1493</v>
      </c>
      <c r="H181" s="44" t="s">
        <v>42</v>
      </c>
      <c r="I181" s="44" t="s">
        <v>484</v>
      </c>
      <c r="J181" s="44" t="s">
        <v>1441</v>
      </c>
      <c r="K181" s="44" t="s">
        <v>511</v>
      </c>
      <c r="L181" s="44" t="s">
        <v>1103</v>
      </c>
      <c r="M181" s="44" t="s">
        <v>1103</v>
      </c>
      <c r="N181" s="43" t="s">
        <v>1160</v>
      </c>
      <c r="O181" s="43" t="s">
        <v>1350</v>
      </c>
      <c r="P181" s="45" t="s">
        <v>57</v>
      </c>
      <c r="Q181" s="44" t="s">
        <v>1160</v>
      </c>
      <c r="R181" s="44" t="s">
        <v>552</v>
      </c>
      <c r="S181" s="44" t="s">
        <v>359</v>
      </c>
      <c r="T181" s="46" t="s">
        <v>41</v>
      </c>
      <c r="U181" s="37" t="s">
        <v>42</v>
      </c>
      <c r="V181" s="38">
        <v>125520</v>
      </c>
      <c r="W181" s="38">
        <v>90570</v>
      </c>
      <c r="X181" s="33"/>
      <c r="Y181" s="160">
        <v>0</v>
      </c>
      <c r="Z181" s="160">
        <v>0</v>
      </c>
      <c r="AA181" s="33"/>
      <c r="AB181" s="38">
        <v>90570</v>
      </c>
      <c r="AC181" s="33"/>
      <c r="AD181" s="48">
        <v>15800</v>
      </c>
      <c r="AE181" s="49">
        <v>0.17445070111515953</v>
      </c>
      <c r="AF181" s="48">
        <v>74770</v>
      </c>
      <c r="AG181" s="158">
        <v>74770</v>
      </c>
      <c r="AH181" s="47"/>
      <c r="AI181" s="48">
        <v>15800</v>
      </c>
      <c r="AJ181" s="48">
        <v>15062</v>
      </c>
      <c r="AK181" s="47"/>
      <c r="AL181" s="48">
        <v>10462</v>
      </c>
      <c r="AM181" s="49">
        <v>0.11551286297891133</v>
      </c>
      <c r="AN181" s="48">
        <v>5338</v>
      </c>
      <c r="AO181" s="34">
        <v>1000</v>
      </c>
      <c r="AP181" s="34">
        <v>4862</v>
      </c>
      <c r="AQ181" s="34">
        <v>4600</v>
      </c>
      <c r="AR181" s="34">
        <v>0</v>
      </c>
      <c r="AS181" s="34">
        <v>10460</v>
      </c>
      <c r="AT181" s="34">
        <v>10460</v>
      </c>
      <c r="AU181" s="34">
        <v>10460</v>
      </c>
      <c r="AV181" s="34">
        <v>10460</v>
      </c>
      <c r="AW181" s="34">
        <v>10460</v>
      </c>
      <c r="AX181" s="34">
        <v>10460</v>
      </c>
      <c r="AY181" s="34">
        <v>10460</v>
      </c>
      <c r="AZ181" s="34">
        <v>5000</v>
      </c>
      <c r="BA181" s="34">
        <v>1888</v>
      </c>
      <c r="BB181" s="40">
        <f t="shared" si="5"/>
        <v>90570</v>
      </c>
      <c r="BC181" s="40">
        <f t="shared" si="6"/>
        <v>0</v>
      </c>
      <c r="BD181" s="104" t="str">
        <f>+IF(Tabla1[[#This Row],[NO CERT]]=0,"NO","SI")</f>
        <v>SI</v>
      </c>
    </row>
    <row r="182" spans="1:56" x14ac:dyDescent="0.25">
      <c r="A182" s="41" t="s">
        <v>437</v>
      </c>
      <c r="B182" s="42" t="s">
        <v>15</v>
      </c>
      <c r="C182" s="43" t="s">
        <v>1447</v>
      </c>
      <c r="D182" s="44" t="s">
        <v>438</v>
      </c>
      <c r="E182" s="43" t="s">
        <v>439</v>
      </c>
      <c r="F182" s="43" t="s">
        <v>440</v>
      </c>
      <c r="G182" s="43" t="s">
        <v>1493</v>
      </c>
      <c r="H182" s="44" t="s">
        <v>521</v>
      </c>
      <c r="I182" s="44" t="s">
        <v>521</v>
      </c>
      <c r="J182" s="44" t="s">
        <v>1441</v>
      </c>
      <c r="K182" s="44" t="s">
        <v>515</v>
      </c>
      <c r="L182" s="44" t="s">
        <v>1103</v>
      </c>
      <c r="M182" s="44" t="s">
        <v>1103</v>
      </c>
      <c r="N182" s="43" t="s">
        <v>1160</v>
      </c>
      <c r="O182" s="43" t="s">
        <v>1350</v>
      </c>
      <c r="P182" s="45" t="s">
        <v>57</v>
      </c>
      <c r="Q182" s="44" t="s">
        <v>1160</v>
      </c>
      <c r="R182" s="44" t="s">
        <v>552</v>
      </c>
      <c r="S182" s="44" t="s">
        <v>1375</v>
      </c>
      <c r="T182" s="46" t="s">
        <v>43</v>
      </c>
      <c r="U182" s="37" t="s">
        <v>1377</v>
      </c>
      <c r="V182" s="38">
        <v>20000</v>
      </c>
      <c r="W182" s="38">
        <v>20000</v>
      </c>
      <c r="X182" s="33"/>
      <c r="Y182" s="160">
        <v>0</v>
      </c>
      <c r="Z182" s="160">
        <v>0</v>
      </c>
      <c r="AA182" s="33"/>
      <c r="AB182" s="38">
        <v>20000</v>
      </c>
      <c r="AC182" s="33"/>
      <c r="AD182" s="48">
        <v>0</v>
      </c>
      <c r="AE182" s="49">
        <v>0</v>
      </c>
      <c r="AF182" s="48">
        <v>20000</v>
      </c>
      <c r="AG182" s="158">
        <v>20000</v>
      </c>
      <c r="AH182" s="47"/>
      <c r="AI182" s="48">
        <v>0</v>
      </c>
      <c r="AJ182" s="48">
        <v>0</v>
      </c>
      <c r="AK182" s="47"/>
      <c r="AL182" s="48">
        <v>0</v>
      </c>
      <c r="AM182" s="49">
        <v>0</v>
      </c>
      <c r="AN182" s="48">
        <v>0</v>
      </c>
      <c r="AO182" s="34">
        <v>0</v>
      </c>
      <c r="AP182" s="34">
        <v>0</v>
      </c>
      <c r="AQ182" s="34">
        <v>0</v>
      </c>
      <c r="AR182" s="34">
        <v>0</v>
      </c>
      <c r="AS182" s="34">
        <v>2500</v>
      </c>
      <c r="AT182" s="34">
        <v>2500</v>
      </c>
      <c r="AU182" s="34">
        <v>2500</v>
      </c>
      <c r="AV182" s="34">
        <v>2500</v>
      </c>
      <c r="AW182" s="34">
        <v>2500</v>
      </c>
      <c r="AX182" s="34">
        <v>2500</v>
      </c>
      <c r="AY182" s="34">
        <v>2500</v>
      </c>
      <c r="AZ182" s="34">
        <v>2500</v>
      </c>
      <c r="BA182" s="34">
        <v>0</v>
      </c>
      <c r="BB182" s="40">
        <f t="shared" si="5"/>
        <v>20000</v>
      </c>
      <c r="BC182" s="40">
        <f t="shared" si="6"/>
        <v>0</v>
      </c>
      <c r="BD182" s="104" t="str">
        <f>+IF(Tabla1[[#This Row],[NO CERT]]=0,"NO","SI")</f>
        <v>SI</v>
      </c>
    </row>
    <row r="183" spans="1:56" x14ac:dyDescent="0.25">
      <c r="A183" s="41" t="s">
        <v>437</v>
      </c>
      <c r="B183" s="42" t="s">
        <v>15</v>
      </c>
      <c r="C183" s="43" t="s">
        <v>1447</v>
      </c>
      <c r="D183" s="44" t="s">
        <v>438</v>
      </c>
      <c r="E183" s="43" t="s">
        <v>439</v>
      </c>
      <c r="F183" s="43" t="s">
        <v>440</v>
      </c>
      <c r="G183" s="43" t="s">
        <v>1494</v>
      </c>
      <c r="H183" s="44" t="s">
        <v>71</v>
      </c>
      <c r="I183" s="44" t="s">
        <v>71</v>
      </c>
      <c r="J183" s="44" t="s">
        <v>1441</v>
      </c>
      <c r="K183" s="44" t="s">
        <v>515</v>
      </c>
      <c r="L183" s="44" t="s">
        <v>1103</v>
      </c>
      <c r="M183" s="44" t="s">
        <v>1103</v>
      </c>
      <c r="N183" s="43" t="s">
        <v>1161</v>
      </c>
      <c r="O183" s="43" t="s">
        <v>1351</v>
      </c>
      <c r="P183" s="45" t="s">
        <v>58</v>
      </c>
      <c r="Q183" s="44" t="s">
        <v>1161</v>
      </c>
      <c r="R183" s="44" t="s">
        <v>552</v>
      </c>
      <c r="S183" s="44" t="s">
        <v>364</v>
      </c>
      <c r="T183" s="46" t="s">
        <v>17</v>
      </c>
      <c r="U183" s="37" t="s">
        <v>18</v>
      </c>
      <c r="V183" s="38">
        <v>1200</v>
      </c>
      <c r="W183" s="38">
        <v>1200</v>
      </c>
      <c r="X183" s="33"/>
      <c r="Y183" s="160">
        <v>0</v>
      </c>
      <c r="Z183" s="160">
        <v>0</v>
      </c>
      <c r="AA183" s="33"/>
      <c r="AB183" s="38">
        <v>1200</v>
      </c>
      <c r="AC183" s="33"/>
      <c r="AD183" s="48">
        <v>1200</v>
      </c>
      <c r="AE183" s="49">
        <v>1</v>
      </c>
      <c r="AF183" s="48">
        <v>0</v>
      </c>
      <c r="AG183" s="158">
        <v>0</v>
      </c>
      <c r="AH183" s="47"/>
      <c r="AI183" s="48">
        <v>1200</v>
      </c>
      <c r="AJ183" s="48">
        <v>1197.8</v>
      </c>
      <c r="AK183" s="47"/>
      <c r="AL183" s="48">
        <v>1197.8</v>
      </c>
      <c r="AM183" s="49">
        <v>0.99816666666666665</v>
      </c>
      <c r="AN183" s="48">
        <v>2.2000000000000455</v>
      </c>
      <c r="AO183" s="34">
        <v>500</v>
      </c>
      <c r="AP183" s="34">
        <v>697.8</v>
      </c>
      <c r="AQ183" s="34">
        <v>0</v>
      </c>
      <c r="AR183" s="34">
        <v>0</v>
      </c>
      <c r="AS183" s="34">
        <v>2.2000000000000455</v>
      </c>
      <c r="AT183" s="34">
        <v>0</v>
      </c>
      <c r="AU183" s="34">
        <v>0</v>
      </c>
      <c r="AV183" s="34">
        <v>0</v>
      </c>
      <c r="AW183" s="34">
        <v>0</v>
      </c>
      <c r="AX183" s="34">
        <v>0</v>
      </c>
      <c r="AY183" s="34">
        <v>0</v>
      </c>
      <c r="AZ183" s="34">
        <v>0</v>
      </c>
      <c r="BA183" s="34">
        <v>0</v>
      </c>
      <c r="BB183" s="40">
        <f t="shared" si="5"/>
        <v>1200</v>
      </c>
      <c r="BC183" s="40">
        <f t="shared" si="6"/>
        <v>0</v>
      </c>
      <c r="BD183" s="104" t="str">
        <f>+IF(Tabla1[[#This Row],[NO CERT]]=0,"NO","SI")</f>
        <v>NO</v>
      </c>
    </row>
    <row r="184" spans="1:56" x14ac:dyDescent="0.25">
      <c r="A184" s="41" t="s">
        <v>437</v>
      </c>
      <c r="B184" s="42" t="s">
        <v>15</v>
      </c>
      <c r="C184" s="43" t="s">
        <v>1447</v>
      </c>
      <c r="D184" s="44" t="s">
        <v>438</v>
      </c>
      <c r="E184" s="43" t="s">
        <v>439</v>
      </c>
      <c r="F184" s="43" t="s">
        <v>440</v>
      </c>
      <c r="G184" s="43" t="s">
        <v>1494</v>
      </c>
      <c r="H184" s="44" t="s">
        <v>1407</v>
      </c>
      <c r="I184" s="44" t="s">
        <v>484</v>
      </c>
      <c r="J184" s="44" t="s">
        <v>1441</v>
      </c>
      <c r="K184" s="44" t="s">
        <v>515</v>
      </c>
      <c r="L184" s="44" t="s">
        <v>1103</v>
      </c>
      <c r="M184" s="44" t="s">
        <v>1103</v>
      </c>
      <c r="N184" s="43" t="s">
        <v>1161</v>
      </c>
      <c r="O184" s="43" t="s">
        <v>1351</v>
      </c>
      <c r="P184" s="45" t="s">
        <v>58</v>
      </c>
      <c r="Q184" s="44" t="s">
        <v>1161</v>
      </c>
      <c r="R184" s="44" t="s">
        <v>552</v>
      </c>
      <c r="S184" s="44" t="s">
        <v>357</v>
      </c>
      <c r="T184" s="46" t="s">
        <v>24</v>
      </c>
      <c r="U184" s="37" t="s">
        <v>25</v>
      </c>
      <c r="V184" s="38">
        <v>3600</v>
      </c>
      <c r="W184" s="38">
        <v>3600</v>
      </c>
      <c r="X184" s="33"/>
      <c r="Y184" s="160">
        <v>0</v>
      </c>
      <c r="Z184" s="160">
        <v>0</v>
      </c>
      <c r="AA184" s="33"/>
      <c r="AB184" s="38">
        <v>3600</v>
      </c>
      <c r="AC184" s="33"/>
      <c r="AD184" s="48">
        <v>3600</v>
      </c>
      <c r="AE184" s="49">
        <v>1</v>
      </c>
      <c r="AF184" s="48">
        <v>0</v>
      </c>
      <c r="AG184" s="158">
        <v>0</v>
      </c>
      <c r="AH184" s="47"/>
      <c r="AI184" s="48">
        <v>3600</v>
      </c>
      <c r="AJ184" s="48">
        <v>0</v>
      </c>
      <c r="AK184" s="47"/>
      <c r="AL184" s="48">
        <v>0</v>
      </c>
      <c r="AM184" s="49">
        <v>0</v>
      </c>
      <c r="AN184" s="48">
        <v>3600</v>
      </c>
      <c r="AO184" s="34">
        <v>0</v>
      </c>
      <c r="AP184" s="34">
        <v>0</v>
      </c>
      <c r="AQ184" s="34">
        <v>0</v>
      </c>
      <c r="AR184" s="34">
        <v>0</v>
      </c>
      <c r="AS184" s="34">
        <v>600</v>
      </c>
      <c r="AT184" s="34">
        <v>600</v>
      </c>
      <c r="AU184" s="34">
        <v>600</v>
      </c>
      <c r="AV184" s="34">
        <v>600</v>
      </c>
      <c r="AW184" s="34">
        <v>600</v>
      </c>
      <c r="AX184" s="34">
        <v>600</v>
      </c>
      <c r="AY184" s="34">
        <v>0</v>
      </c>
      <c r="AZ184" s="34">
        <v>0</v>
      </c>
      <c r="BA184" s="34">
        <v>0</v>
      </c>
      <c r="BB184" s="40">
        <f t="shared" si="5"/>
        <v>3600</v>
      </c>
      <c r="BC184" s="40">
        <f t="shared" si="6"/>
        <v>0</v>
      </c>
      <c r="BD184" s="104" t="str">
        <f>+IF(Tabla1[[#This Row],[NO CERT]]=0,"NO","SI")</f>
        <v>NO</v>
      </c>
    </row>
    <row r="185" spans="1:56" x14ac:dyDescent="0.25">
      <c r="A185" s="41" t="s">
        <v>437</v>
      </c>
      <c r="B185" s="42" t="s">
        <v>15</v>
      </c>
      <c r="C185" s="43" t="s">
        <v>1447</v>
      </c>
      <c r="D185" s="44" t="s">
        <v>438</v>
      </c>
      <c r="E185" s="43" t="s">
        <v>439</v>
      </c>
      <c r="F185" s="43" t="s">
        <v>440</v>
      </c>
      <c r="G185" s="43" t="s">
        <v>1494</v>
      </c>
      <c r="H185" s="44" t="s">
        <v>1407</v>
      </c>
      <c r="I185" s="44" t="s">
        <v>484</v>
      </c>
      <c r="J185" s="44" t="s">
        <v>1441</v>
      </c>
      <c r="K185" s="44" t="s">
        <v>515</v>
      </c>
      <c r="L185" s="44" t="s">
        <v>1103</v>
      </c>
      <c r="M185" s="44" t="s">
        <v>1103</v>
      </c>
      <c r="N185" s="43" t="s">
        <v>1161</v>
      </c>
      <c r="O185" s="43" t="s">
        <v>1351</v>
      </c>
      <c r="P185" s="45" t="s">
        <v>58</v>
      </c>
      <c r="Q185" s="44" t="s">
        <v>1161</v>
      </c>
      <c r="R185" s="44" t="s">
        <v>552</v>
      </c>
      <c r="S185" s="44" t="s">
        <v>358</v>
      </c>
      <c r="T185" s="46" t="s">
        <v>26</v>
      </c>
      <c r="U185" s="37" t="s">
        <v>27</v>
      </c>
      <c r="V185" s="38">
        <v>3600</v>
      </c>
      <c r="W185" s="38">
        <v>3600</v>
      </c>
      <c r="X185" s="33"/>
      <c r="Y185" s="160">
        <v>0</v>
      </c>
      <c r="Z185" s="160">
        <v>0</v>
      </c>
      <c r="AA185" s="33"/>
      <c r="AB185" s="38">
        <v>3600</v>
      </c>
      <c r="AC185" s="33"/>
      <c r="AD185" s="48">
        <v>3600</v>
      </c>
      <c r="AE185" s="49">
        <v>1</v>
      </c>
      <c r="AF185" s="48">
        <v>0</v>
      </c>
      <c r="AG185" s="158">
        <v>0</v>
      </c>
      <c r="AH185" s="47"/>
      <c r="AI185" s="48">
        <v>3600</v>
      </c>
      <c r="AJ185" s="48">
        <v>0</v>
      </c>
      <c r="AK185" s="47"/>
      <c r="AL185" s="48">
        <v>0</v>
      </c>
      <c r="AM185" s="49">
        <v>0</v>
      </c>
      <c r="AN185" s="48">
        <v>3600</v>
      </c>
      <c r="AO185" s="34">
        <v>0</v>
      </c>
      <c r="AP185" s="34">
        <v>0</v>
      </c>
      <c r="AQ185" s="34">
        <v>0</v>
      </c>
      <c r="AR185" s="34">
        <v>0</v>
      </c>
      <c r="AS185" s="34">
        <v>600</v>
      </c>
      <c r="AT185" s="34">
        <v>600</v>
      </c>
      <c r="AU185" s="34">
        <v>600</v>
      </c>
      <c r="AV185" s="34">
        <v>600</v>
      </c>
      <c r="AW185" s="34">
        <v>600</v>
      </c>
      <c r="AX185" s="34">
        <v>600</v>
      </c>
      <c r="AY185" s="34">
        <v>0</v>
      </c>
      <c r="AZ185" s="34">
        <v>0</v>
      </c>
      <c r="BA185" s="34">
        <v>0</v>
      </c>
      <c r="BB185" s="40">
        <f t="shared" si="5"/>
        <v>3600</v>
      </c>
      <c r="BC185" s="40">
        <f t="shared" si="6"/>
        <v>0</v>
      </c>
      <c r="BD185" s="104" t="str">
        <f>+IF(Tabla1[[#This Row],[NO CERT]]=0,"NO","SI")</f>
        <v>NO</v>
      </c>
    </row>
    <row r="186" spans="1:56" x14ac:dyDescent="0.25">
      <c r="A186" s="41" t="s">
        <v>437</v>
      </c>
      <c r="B186" s="42" t="s">
        <v>15</v>
      </c>
      <c r="C186" s="43" t="s">
        <v>1447</v>
      </c>
      <c r="D186" s="44" t="s">
        <v>438</v>
      </c>
      <c r="E186" s="43" t="s">
        <v>439</v>
      </c>
      <c r="F186" s="43" t="s">
        <v>440</v>
      </c>
      <c r="G186" s="43" t="s">
        <v>1494</v>
      </c>
      <c r="H186" s="44" t="s">
        <v>484</v>
      </c>
      <c r="I186" s="44" t="s">
        <v>484</v>
      </c>
      <c r="J186" s="44" t="s">
        <v>1441</v>
      </c>
      <c r="K186" s="44" t="s">
        <v>515</v>
      </c>
      <c r="L186" s="44" t="s">
        <v>1103</v>
      </c>
      <c r="M186" s="44" t="s">
        <v>1103</v>
      </c>
      <c r="N186" s="43" t="s">
        <v>1161</v>
      </c>
      <c r="O186" s="43" t="s">
        <v>1351</v>
      </c>
      <c r="P186" s="45" t="s">
        <v>58</v>
      </c>
      <c r="Q186" s="44" t="s">
        <v>1161</v>
      </c>
      <c r="R186" s="44" t="s">
        <v>552</v>
      </c>
      <c r="S186" s="44" t="s">
        <v>369</v>
      </c>
      <c r="T186" s="46" t="s">
        <v>28</v>
      </c>
      <c r="U186" s="37" t="s">
        <v>29</v>
      </c>
      <c r="V186" s="38">
        <v>0</v>
      </c>
      <c r="W186" s="38">
        <v>1000</v>
      </c>
      <c r="X186" s="33"/>
      <c r="Y186" s="160">
        <v>0</v>
      </c>
      <c r="Z186" s="160">
        <v>0</v>
      </c>
      <c r="AA186" s="33"/>
      <c r="AB186" s="38">
        <v>1000</v>
      </c>
      <c r="AC186" s="33"/>
      <c r="AD186" s="48">
        <v>1000</v>
      </c>
      <c r="AE186" s="49">
        <v>1</v>
      </c>
      <c r="AF186" s="48">
        <v>0</v>
      </c>
      <c r="AG186" s="158">
        <v>0</v>
      </c>
      <c r="AH186" s="47"/>
      <c r="AI186" s="48">
        <v>1000</v>
      </c>
      <c r="AJ186" s="48">
        <v>60</v>
      </c>
      <c r="AK186" s="47"/>
      <c r="AL186" s="48">
        <v>60</v>
      </c>
      <c r="AM186" s="49">
        <v>0.06</v>
      </c>
      <c r="AN186" s="48">
        <v>940</v>
      </c>
      <c r="AO186" s="34">
        <v>0</v>
      </c>
      <c r="AP186" s="34">
        <v>60</v>
      </c>
      <c r="AQ186" s="34">
        <v>0</v>
      </c>
      <c r="AR186" s="34">
        <v>0</v>
      </c>
      <c r="AS186" s="34">
        <v>100</v>
      </c>
      <c r="AT186" s="34">
        <v>100</v>
      </c>
      <c r="AU186" s="34">
        <v>100</v>
      </c>
      <c r="AV186" s="34">
        <v>100</v>
      </c>
      <c r="AW186" s="34">
        <v>100</v>
      </c>
      <c r="AX186" s="34">
        <v>100</v>
      </c>
      <c r="AY186" s="34">
        <v>100</v>
      </c>
      <c r="AZ186" s="34">
        <v>100</v>
      </c>
      <c r="BA186" s="34">
        <v>140</v>
      </c>
      <c r="BB186" s="40">
        <f t="shared" si="5"/>
        <v>1000</v>
      </c>
      <c r="BC186" s="40">
        <f t="shared" si="6"/>
        <v>0</v>
      </c>
      <c r="BD186" s="104" t="str">
        <f>+IF(Tabla1[[#This Row],[NO CERT]]=0,"NO","SI")</f>
        <v>NO</v>
      </c>
    </row>
    <row r="187" spans="1:56" x14ac:dyDescent="0.25">
      <c r="A187" s="41" t="s">
        <v>437</v>
      </c>
      <c r="B187" s="42" t="s">
        <v>15</v>
      </c>
      <c r="C187" s="43" t="s">
        <v>1447</v>
      </c>
      <c r="D187" s="44" t="s">
        <v>438</v>
      </c>
      <c r="E187" s="43" t="s">
        <v>439</v>
      </c>
      <c r="F187" s="43" t="s">
        <v>440</v>
      </c>
      <c r="G187" s="43" t="s">
        <v>1494</v>
      </c>
      <c r="H187" s="44" t="s">
        <v>2816</v>
      </c>
      <c r="I187" s="44" t="s">
        <v>484</v>
      </c>
      <c r="J187" s="44" t="s">
        <v>1440</v>
      </c>
      <c r="K187" s="44" t="s">
        <v>511</v>
      </c>
      <c r="L187" s="44" t="s">
        <v>1103</v>
      </c>
      <c r="M187" s="44" t="s">
        <v>1103</v>
      </c>
      <c r="N187" s="43" t="s">
        <v>1161</v>
      </c>
      <c r="O187" s="43" t="s">
        <v>1351</v>
      </c>
      <c r="P187" s="45" t="s">
        <v>58</v>
      </c>
      <c r="Q187" s="44" t="s">
        <v>1161</v>
      </c>
      <c r="R187" s="44" t="s">
        <v>552</v>
      </c>
      <c r="S187" s="44" t="s">
        <v>374</v>
      </c>
      <c r="T187" s="46" t="s">
        <v>32</v>
      </c>
      <c r="U187" s="37" t="s">
        <v>33</v>
      </c>
      <c r="V187" s="38">
        <v>1920</v>
      </c>
      <c r="W187" s="38">
        <v>8199</v>
      </c>
      <c r="X187" s="33"/>
      <c r="Y187" s="160">
        <v>0</v>
      </c>
      <c r="Z187" s="160">
        <v>0</v>
      </c>
      <c r="AA187" s="33"/>
      <c r="AB187" s="38">
        <v>8199</v>
      </c>
      <c r="AC187" s="33"/>
      <c r="AD187" s="48">
        <v>8198.64</v>
      </c>
      <c r="AE187" s="49">
        <v>0.99995609220636661</v>
      </c>
      <c r="AF187" s="48">
        <v>0.36000000000058208</v>
      </c>
      <c r="AG187" s="158">
        <v>0.36000000000058208</v>
      </c>
      <c r="AH187" s="47"/>
      <c r="AI187" s="48">
        <v>8198.64</v>
      </c>
      <c r="AJ187" s="48">
        <v>8198.64</v>
      </c>
      <c r="AK187" s="47"/>
      <c r="AL187" s="48">
        <v>2049.66</v>
      </c>
      <c r="AM187" s="49">
        <v>0.24998902305159165</v>
      </c>
      <c r="AN187" s="48">
        <v>6148.98</v>
      </c>
      <c r="AO187" s="34">
        <v>0</v>
      </c>
      <c r="AP187" s="34">
        <v>683.22</v>
      </c>
      <c r="AQ187" s="34">
        <v>1366.44</v>
      </c>
      <c r="AR187" s="34">
        <v>0</v>
      </c>
      <c r="AS187" s="34">
        <v>751.57799999999997</v>
      </c>
      <c r="AT187" s="34">
        <v>751.57799999999997</v>
      </c>
      <c r="AU187" s="34">
        <v>751.57799999999997</v>
      </c>
      <c r="AV187" s="34">
        <v>751.57799999999997</v>
      </c>
      <c r="AW187" s="34">
        <v>751.57799999999997</v>
      </c>
      <c r="AX187" s="34">
        <v>751.57799999999997</v>
      </c>
      <c r="AY187" s="34">
        <v>751.57799999999997</v>
      </c>
      <c r="AZ187" s="34">
        <v>751.57799999999997</v>
      </c>
      <c r="BA187" s="34">
        <v>136.71600000000217</v>
      </c>
      <c r="BB187" s="40">
        <f t="shared" si="5"/>
        <v>8199</v>
      </c>
      <c r="BC187" s="40">
        <f t="shared" si="6"/>
        <v>0</v>
      </c>
      <c r="BD187" s="104" t="str">
        <f>+IF(Tabla1[[#This Row],[NO CERT]]=0,"NO","SI")</f>
        <v>SI</v>
      </c>
    </row>
    <row r="188" spans="1:56" x14ac:dyDescent="0.25">
      <c r="A188" s="41" t="s">
        <v>437</v>
      </c>
      <c r="B188" s="42" t="s">
        <v>15</v>
      </c>
      <c r="C188" s="43" t="s">
        <v>1447</v>
      </c>
      <c r="D188" s="44" t="s">
        <v>438</v>
      </c>
      <c r="E188" s="43" t="s">
        <v>439</v>
      </c>
      <c r="F188" s="43" t="s">
        <v>440</v>
      </c>
      <c r="G188" s="43" t="s">
        <v>1494</v>
      </c>
      <c r="H188" s="44" t="s">
        <v>2818</v>
      </c>
      <c r="I188" s="44" t="s">
        <v>484</v>
      </c>
      <c r="J188" s="44" t="s">
        <v>1441</v>
      </c>
      <c r="K188" s="44" t="s">
        <v>515</v>
      </c>
      <c r="L188" s="44" t="s">
        <v>1103</v>
      </c>
      <c r="M188" s="44" t="s">
        <v>1103</v>
      </c>
      <c r="N188" s="43" t="s">
        <v>1161</v>
      </c>
      <c r="O188" s="43" t="s">
        <v>1351</v>
      </c>
      <c r="P188" s="45" t="s">
        <v>58</v>
      </c>
      <c r="Q188" s="44" t="s">
        <v>1161</v>
      </c>
      <c r="R188" s="44" t="s">
        <v>552</v>
      </c>
      <c r="S188" s="44" t="s">
        <v>375</v>
      </c>
      <c r="T188" s="46" t="s">
        <v>74</v>
      </c>
      <c r="U188" s="37" t="s">
        <v>75</v>
      </c>
      <c r="V188" s="38">
        <v>1200</v>
      </c>
      <c r="W188" s="38">
        <v>1200</v>
      </c>
      <c r="X188" s="33"/>
      <c r="Y188" s="160">
        <v>0</v>
      </c>
      <c r="Z188" s="160">
        <v>0</v>
      </c>
      <c r="AA188" s="33"/>
      <c r="AB188" s="38">
        <v>1200</v>
      </c>
      <c r="AC188" s="33"/>
      <c r="AD188" s="48">
        <v>1200</v>
      </c>
      <c r="AE188" s="49">
        <v>1</v>
      </c>
      <c r="AF188" s="48">
        <v>0</v>
      </c>
      <c r="AG188" s="158">
        <v>0</v>
      </c>
      <c r="AH188" s="47"/>
      <c r="AI188" s="48">
        <v>1200</v>
      </c>
      <c r="AJ188" s="48">
        <v>30</v>
      </c>
      <c r="AK188" s="47"/>
      <c r="AL188" s="48">
        <v>30</v>
      </c>
      <c r="AM188" s="49">
        <v>2.5000000000000001E-2</v>
      </c>
      <c r="AN188" s="48">
        <v>1170</v>
      </c>
      <c r="AO188" s="34">
        <v>0</v>
      </c>
      <c r="AP188" s="34">
        <v>0</v>
      </c>
      <c r="AQ188" s="34">
        <v>0</v>
      </c>
      <c r="AR188" s="34">
        <v>30</v>
      </c>
      <c r="AS188" s="34">
        <v>120</v>
      </c>
      <c r="AT188" s="34">
        <v>120</v>
      </c>
      <c r="AU188" s="34">
        <v>120</v>
      </c>
      <c r="AV188" s="34">
        <v>120</v>
      </c>
      <c r="AW188" s="34">
        <v>120</v>
      </c>
      <c r="AX188" s="34">
        <v>120</v>
      </c>
      <c r="AY188" s="34">
        <v>120</v>
      </c>
      <c r="AZ188" s="34">
        <v>120</v>
      </c>
      <c r="BA188" s="34">
        <v>210</v>
      </c>
      <c r="BB188" s="40">
        <f t="shared" si="5"/>
        <v>1200</v>
      </c>
      <c r="BC188" s="40">
        <f t="shared" si="6"/>
        <v>0</v>
      </c>
      <c r="BD188" s="104" t="str">
        <f>+IF(Tabla1[[#This Row],[NO CERT]]=0,"NO","SI")</f>
        <v>NO</v>
      </c>
    </row>
    <row r="189" spans="1:56" x14ac:dyDescent="0.25">
      <c r="A189" s="41" t="s">
        <v>437</v>
      </c>
      <c r="B189" s="42" t="s">
        <v>15</v>
      </c>
      <c r="C189" s="43" t="s">
        <v>1447</v>
      </c>
      <c r="D189" s="44" t="s">
        <v>438</v>
      </c>
      <c r="E189" s="43" t="s">
        <v>439</v>
      </c>
      <c r="F189" s="43" t="s">
        <v>440</v>
      </c>
      <c r="G189" s="43" t="s">
        <v>1494</v>
      </c>
      <c r="H189" s="44" t="s">
        <v>42</v>
      </c>
      <c r="I189" s="44" t="s">
        <v>484</v>
      </c>
      <c r="J189" s="44" t="s">
        <v>1441</v>
      </c>
      <c r="K189" s="44" t="s">
        <v>511</v>
      </c>
      <c r="L189" s="44" t="s">
        <v>1103</v>
      </c>
      <c r="M189" s="44" t="s">
        <v>1103</v>
      </c>
      <c r="N189" s="43" t="s">
        <v>1161</v>
      </c>
      <c r="O189" s="43" t="s">
        <v>1351</v>
      </c>
      <c r="P189" s="45" t="s">
        <v>58</v>
      </c>
      <c r="Q189" s="44" t="s">
        <v>1161</v>
      </c>
      <c r="R189" s="44" t="s">
        <v>552</v>
      </c>
      <c r="S189" s="44" t="s">
        <v>359</v>
      </c>
      <c r="T189" s="46" t="s">
        <v>41</v>
      </c>
      <c r="U189" s="37" t="s">
        <v>42</v>
      </c>
      <c r="V189" s="38">
        <v>27600</v>
      </c>
      <c r="W189" s="38">
        <v>16800</v>
      </c>
      <c r="X189" s="33"/>
      <c r="Y189" s="160">
        <v>0</v>
      </c>
      <c r="Z189" s="160">
        <v>0</v>
      </c>
      <c r="AA189" s="33"/>
      <c r="AB189" s="38">
        <v>16800</v>
      </c>
      <c r="AC189" s="33"/>
      <c r="AD189" s="48">
        <v>9600</v>
      </c>
      <c r="AE189" s="49">
        <v>0.5714285714285714</v>
      </c>
      <c r="AF189" s="48">
        <v>7200</v>
      </c>
      <c r="AG189" s="158">
        <v>7200</v>
      </c>
      <c r="AH189" s="47"/>
      <c r="AI189" s="48">
        <v>9600</v>
      </c>
      <c r="AJ189" s="48">
        <v>8719.1</v>
      </c>
      <c r="AK189" s="47"/>
      <c r="AL189" s="48">
        <v>3919.1</v>
      </c>
      <c r="AM189" s="49">
        <v>0.23327976190476191</v>
      </c>
      <c r="AN189" s="48">
        <v>5680.9</v>
      </c>
      <c r="AO189" s="34">
        <v>1000</v>
      </c>
      <c r="AP189" s="34">
        <v>1200</v>
      </c>
      <c r="AQ189" s="34">
        <v>1200</v>
      </c>
      <c r="AR189" s="34">
        <v>519.1</v>
      </c>
      <c r="AS189" s="34">
        <v>2300</v>
      </c>
      <c r="AT189" s="34">
        <v>2300</v>
      </c>
      <c r="AU189" s="34">
        <v>2300</v>
      </c>
      <c r="AV189" s="34">
        <v>2300</v>
      </c>
      <c r="AW189" s="34">
        <v>2300</v>
      </c>
      <c r="AX189" s="34">
        <v>200</v>
      </c>
      <c r="AY189" s="34">
        <v>200</v>
      </c>
      <c r="AZ189" s="34">
        <v>200</v>
      </c>
      <c r="BA189" s="34">
        <v>780.89999999999964</v>
      </c>
      <c r="BB189" s="40">
        <f t="shared" si="5"/>
        <v>16800</v>
      </c>
      <c r="BC189" s="40">
        <f t="shared" si="6"/>
        <v>0</v>
      </c>
      <c r="BD189" s="104" t="str">
        <f>+IF(Tabla1[[#This Row],[NO CERT]]=0,"NO","SI")</f>
        <v>SI</v>
      </c>
    </row>
    <row r="190" spans="1:56" x14ac:dyDescent="0.25">
      <c r="A190" s="41" t="s">
        <v>437</v>
      </c>
      <c r="B190" s="42" t="s">
        <v>15</v>
      </c>
      <c r="C190" s="43" t="s">
        <v>1447</v>
      </c>
      <c r="D190" s="44" t="s">
        <v>438</v>
      </c>
      <c r="E190" s="43" t="s">
        <v>439</v>
      </c>
      <c r="F190" s="43" t="s">
        <v>440</v>
      </c>
      <c r="G190" s="43" t="s">
        <v>1494</v>
      </c>
      <c r="H190" s="44" t="s">
        <v>521</v>
      </c>
      <c r="I190" s="44" t="s">
        <v>521</v>
      </c>
      <c r="J190" s="44" t="s">
        <v>1441</v>
      </c>
      <c r="K190" s="44" t="s">
        <v>515</v>
      </c>
      <c r="L190" s="44" t="s">
        <v>1103</v>
      </c>
      <c r="M190" s="44" t="s">
        <v>1103</v>
      </c>
      <c r="N190" s="43" t="s">
        <v>1161</v>
      </c>
      <c r="O190" s="43" t="s">
        <v>1351</v>
      </c>
      <c r="P190" s="45" t="s">
        <v>58</v>
      </c>
      <c r="Q190" s="44" t="s">
        <v>1161</v>
      </c>
      <c r="R190" s="44" t="s">
        <v>552</v>
      </c>
      <c r="S190" s="44" t="s">
        <v>1375</v>
      </c>
      <c r="T190" s="46" t="s">
        <v>43</v>
      </c>
      <c r="U190" s="37" t="s">
        <v>1377</v>
      </c>
      <c r="V190" s="38">
        <v>20000</v>
      </c>
      <c r="W190" s="38">
        <v>20000</v>
      </c>
      <c r="X190" s="33"/>
      <c r="Y190" s="160">
        <v>0</v>
      </c>
      <c r="Z190" s="160">
        <v>0</v>
      </c>
      <c r="AA190" s="33"/>
      <c r="AB190" s="38">
        <v>20000</v>
      </c>
      <c r="AC190" s="33"/>
      <c r="AD190" s="48">
        <v>15000</v>
      </c>
      <c r="AE190" s="49">
        <v>0.75</v>
      </c>
      <c r="AF190" s="48">
        <v>5000</v>
      </c>
      <c r="AG190" s="158">
        <v>5000</v>
      </c>
      <c r="AH190" s="47"/>
      <c r="AI190" s="48">
        <v>15000</v>
      </c>
      <c r="AJ190" s="48">
        <v>15000</v>
      </c>
      <c r="AK190" s="47"/>
      <c r="AL190" s="48">
        <v>7500</v>
      </c>
      <c r="AM190" s="49">
        <v>0.375</v>
      </c>
      <c r="AN190" s="48">
        <v>7500</v>
      </c>
      <c r="AO190" s="34">
        <v>0</v>
      </c>
      <c r="AP190" s="34">
        <v>2500</v>
      </c>
      <c r="AQ190" s="34">
        <v>5000</v>
      </c>
      <c r="AR190" s="34">
        <v>0</v>
      </c>
      <c r="AS190" s="34">
        <v>2500</v>
      </c>
      <c r="AT190" s="34">
        <v>2500</v>
      </c>
      <c r="AU190" s="34">
        <v>2500</v>
      </c>
      <c r="AV190" s="34">
        <v>2500</v>
      </c>
      <c r="AW190" s="34">
        <v>2500</v>
      </c>
      <c r="AX190" s="34">
        <v>0</v>
      </c>
      <c r="AY190" s="34">
        <v>0</v>
      </c>
      <c r="AZ190" s="34">
        <v>0</v>
      </c>
      <c r="BA190" s="34">
        <v>0</v>
      </c>
      <c r="BB190" s="40">
        <f t="shared" si="5"/>
        <v>20000</v>
      </c>
      <c r="BC190" s="40">
        <f t="shared" si="6"/>
        <v>0</v>
      </c>
      <c r="BD190" s="104" t="str">
        <f>+IF(Tabla1[[#This Row],[NO CERT]]=0,"NO","SI")</f>
        <v>SI</v>
      </c>
    </row>
    <row r="191" spans="1:56" x14ac:dyDescent="0.25">
      <c r="A191" s="41" t="s">
        <v>437</v>
      </c>
      <c r="B191" s="42" t="s">
        <v>15</v>
      </c>
      <c r="C191" s="43" t="s">
        <v>1447</v>
      </c>
      <c r="D191" s="44" t="s">
        <v>438</v>
      </c>
      <c r="E191" s="43" t="s">
        <v>439</v>
      </c>
      <c r="F191" s="43" t="s">
        <v>440</v>
      </c>
      <c r="G191" s="43" t="s">
        <v>1495</v>
      </c>
      <c r="H191" s="44" t="s">
        <v>2815</v>
      </c>
      <c r="I191" s="44" t="s">
        <v>2815</v>
      </c>
      <c r="J191" s="44" t="s">
        <v>1441</v>
      </c>
      <c r="K191" s="44" t="s">
        <v>511</v>
      </c>
      <c r="L191" s="44" t="s">
        <v>1103</v>
      </c>
      <c r="M191" s="44" t="s">
        <v>1103</v>
      </c>
      <c r="N191" s="43" t="s">
        <v>1101</v>
      </c>
      <c r="O191" s="43" t="s">
        <v>1352</v>
      </c>
      <c r="P191" s="45" t="s">
        <v>59</v>
      </c>
      <c r="Q191" s="44" t="s">
        <v>1101</v>
      </c>
      <c r="R191" s="44" t="s">
        <v>1371</v>
      </c>
      <c r="S191" s="44" t="s">
        <v>448</v>
      </c>
      <c r="T191" s="46" t="s">
        <v>447</v>
      </c>
      <c r="U191" s="37" t="s">
        <v>449</v>
      </c>
      <c r="V191" s="38">
        <v>0</v>
      </c>
      <c r="W191" s="38">
        <v>0</v>
      </c>
      <c r="X191" s="33"/>
      <c r="Y191" s="160">
        <v>0</v>
      </c>
      <c r="Z191" s="160">
        <v>0</v>
      </c>
      <c r="AA191" s="33"/>
      <c r="AB191" s="38">
        <v>0</v>
      </c>
      <c r="AC191" s="33"/>
      <c r="AD191" s="48">
        <v>0</v>
      </c>
      <c r="AE191" s="49">
        <v>0</v>
      </c>
      <c r="AF191" s="48">
        <v>0</v>
      </c>
      <c r="AG191" s="158">
        <v>0</v>
      </c>
      <c r="AH191" s="47"/>
      <c r="AI191" s="48">
        <v>0</v>
      </c>
      <c r="AJ191" s="48">
        <v>0</v>
      </c>
      <c r="AK191" s="47"/>
      <c r="AL191" s="48">
        <v>0</v>
      </c>
      <c r="AM191" s="49">
        <v>0</v>
      </c>
      <c r="AN191" s="48">
        <v>0</v>
      </c>
      <c r="AO191" s="34">
        <v>0</v>
      </c>
      <c r="AP191" s="34">
        <v>0</v>
      </c>
      <c r="AQ191" s="34">
        <v>0</v>
      </c>
      <c r="AR191" s="34">
        <v>0</v>
      </c>
      <c r="AS191" s="34">
        <v>0</v>
      </c>
      <c r="AT191" s="34">
        <v>0</v>
      </c>
      <c r="AU191" s="34">
        <v>0</v>
      </c>
      <c r="AV191" s="34">
        <v>0</v>
      </c>
      <c r="AW191" s="34">
        <v>0</v>
      </c>
      <c r="AX191" s="34">
        <v>0</v>
      </c>
      <c r="AY191" s="34">
        <v>0</v>
      </c>
      <c r="AZ191" s="34">
        <v>0</v>
      </c>
      <c r="BA191" s="34">
        <v>0</v>
      </c>
      <c r="BB191" s="40">
        <f t="shared" si="5"/>
        <v>0</v>
      </c>
      <c r="BC191" s="40">
        <f t="shared" si="6"/>
        <v>0</v>
      </c>
      <c r="BD191" s="104" t="str">
        <f>+IF(Tabla1[[#This Row],[NO CERT]]=0,"NO","SI")</f>
        <v>NO</v>
      </c>
    </row>
    <row r="192" spans="1:56" x14ac:dyDescent="0.25">
      <c r="A192" s="41" t="s">
        <v>437</v>
      </c>
      <c r="B192" s="42" t="s">
        <v>15</v>
      </c>
      <c r="C192" s="43" t="s">
        <v>1447</v>
      </c>
      <c r="D192" s="44" t="s">
        <v>438</v>
      </c>
      <c r="E192" s="43" t="s">
        <v>439</v>
      </c>
      <c r="F192" s="43" t="s">
        <v>440</v>
      </c>
      <c r="G192" s="43" t="s">
        <v>1495</v>
      </c>
      <c r="H192" s="44" t="s">
        <v>2815</v>
      </c>
      <c r="I192" s="44" t="s">
        <v>2815</v>
      </c>
      <c r="J192" s="44" t="s">
        <v>1441</v>
      </c>
      <c r="K192" s="44" t="s">
        <v>511</v>
      </c>
      <c r="L192" s="44" t="s">
        <v>1103</v>
      </c>
      <c r="M192" s="44" t="s">
        <v>1103</v>
      </c>
      <c r="N192" s="43" t="s">
        <v>1101</v>
      </c>
      <c r="O192" s="43" t="s">
        <v>1352</v>
      </c>
      <c r="P192" s="45" t="s">
        <v>59</v>
      </c>
      <c r="Q192" s="44" t="s">
        <v>1101</v>
      </c>
      <c r="R192" s="44" t="s">
        <v>1371</v>
      </c>
      <c r="S192" s="44" t="s">
        <v>451</v>
      </c>
      <c r="T192" s="46" t="s">
        <v>450</v>
      </c>
      <c r="U192" s="37" t="s">
        <v>452</v>
      </c>
      <c r="V192" s="38">
        <v>0</v>
      </c>
      <c r="W192" s="38">
        <v>0</v>
      </c>
      <c r="X192" s="33"/>
      <c r="Y192" s="160">
        <v>0</v>
      </c>
      <c r="Z192" s="160">
        <v>0</v>
      </c>
      <c r="AA192" s="33"/>
      <c r="AB192" s="38">
        <v>0</v>
      </c>
      <c r="AC192" s="33"/>
      <c r="AD192" s="48">
        <v>0</v>
      </c>
      <c r="AE192" s="49">
        <v>0</v>
      </c>
      <c r="AF192" s="48">
        <v>0</v>
      </c>
      <c r="AG192" s="158">
        <v>0</v>
      </c>
      <c r="AH192" s="47"/>
      <c r="AI192" s="48">
        <v>0</v>
      </c>
      <c r="AJ192" s="48">
        <v>0</v>
      </c>
      <c r="AK192" s="47"/>
      <c r="AL192" s="48">
        <v>0</v>
      </c>
      <c r="AM192" s="49">
        <v>0</v>
      </c>
      <c r="AN192" s="48">
        <v>0</v>
      </c>
      <c r="AO192" s="34">
        <v>0</v>
      </c>
      <c r="AP192" s="34">
        <v>0</v>
      </c>
      <c r="AQ192" s="34">
        <v>0</v>
      </c>
      <c r="AR192" s="34">
        <v>0</v>
      </c>
      <c r="AS192" s="34">
        <v>0</v>
      </c>
      <c r="AT192" s="34">
        <v>0</v>
      </c>
      <c r="AU192" s="34">
        <v>0</v>
      </c>
      <c r="AV192" s="34">
        <v>0</v>
      </c>
      <c r="AW192" s="34">
        <v>0</v>
      </c>
      <c r="AX192" s="34">
        <v>0</v>
      </c>
      <c r="AY192" s="34">
        <v>0</v>
      </c>
      <c r="AZ192" s="34">
        <v>0</v>
      </c>
      <c r="BA192" s="34">
        <v>0</v>
      </c>
      <c r="BB192" s="40">
        <f t="shared" si="5"/>
        <v>0</v>
      </c>
      <c r="BC192" s="40">
        <f t="shared" si="6"/>
        <v>0</v>
      </c>
      <c r="BD192" s="104" t="str">
        <f>+IF(Tabla1[[#This Row],[NO CERT]]=0,"NO","SI")</f>
        <v>NO</v>
      </c>
    </row>
    <row r="193" spans="1:56" x14ac:dyDescent="0.25">
      <c r="A193" s="41" t="s">
        <v>437</v>
      </c>
      <c r="B193" s="42" t="s">
        <v>15</v>
      </c>
      <c r="C193" s="43" t="s">
        <v>1447</v>
      </c>
      <c r="D193" s="44" t="s">
        <v>438</v>
      </c>
      <c r="E193" s="43" t="s">
        <v>439</v>
      </c>
      <c r="F193" s="43" t="s">
        <v>440</v>
      </c>
      <c r="G193" s="43" t="s">
        <v>1495</v>
      </c>
      <c r="H193" s="44" t="s">
        <v>2815</v>
      </c>
      <c r="I193" s="44" t="s">
        <v>2815</v>
      </c>
      <c r="J193" s="44" t="s">
        <v>1441</v>
      </c>
      <c r="K193" s="44" t="s">
        <v>511</v>
      </c>
      <c r="L193" s="44" t="s">
        <v>1103</v>
      </c>
      <c r="M193" s="44" t="s">
        <v>1103</v>
      </c>
      <c r="N193" s="43" t="s">
        <v>1101</v>
      </c>
      <c r="O193" s="43" t="s">
        <v>1352</v>
      </c>
      <c r="P193" s="45" t="s">
        <v>59</v>
      </c>
      <c r="Q193" s="44" t="s">
        <v>1101</v>
      </c>
      <c r="R193" s="44" t="s">
        <v>1371</v>
      </c>
      <c r="S193" s="44" t="s">
        <v>454</v>
      </c>
      <c r="T193" s="46" t="s">
        <v>453</v>
      </c>
      <c r="U193" s="37" t="s">
        <v>455</v>
      </c>
      <c r="V193" s="38">
        <v>0</v>
      </c>
      <c r="W193" s="38">
        <v>0</v>
      </c>
      <c r="X193" s="33"/>
      <c r="Y193" s="160">
        <v>0</v>
      </c>
      <c r="Z193" s="160">
        <v>0</v>
      </c>
      <c r="AA193" s="33"/>
      <c r="AB193" s="38">
        <v>0</v>
      </c>
      <c r="AC193" s="33"/>
      <c r="AD193" s="48">
        <v>0</v>
      </c>
      <c r="AE193" s="49">
        <v>0</v>
      </c>
      <c r="AF193" s="48">
        <v>0</v>
      </c>
      <c r="AG193" s="158">
        <v>0</v>
      </c>
      <c r="AH193" s="47"/>
      <c r="AI193" s="48">
        <v>0</v>
      </c>
      <c r="AJ193" s="48">
        <v>0</v>
      </c>
      <c r="AK193" s="47"/>
      <c r="AL193" s="48">
        <v>0</v>
      </c>
      <c r="AM193" s="49">
        <v>0</v>
      </c>
      <c r="AN193" s="48">
        <v>0</v>
      </c>
      <c r="AO193" s="34">
        <v>0</v>
      </c>
      <c r="AP193" s="34">
        <v>0</v>
      </c>
      <c r="AQ193" s="34">
        <v>0</v>
      </c>
      <c r="AR193" s="34">
        <v>0</v>
      </c>
      <c r="AS193" s="34">
        <v>0</v>
      </c>
      <c r="AT193" s="34">
        <v>0</v>
      </c>
      <c r="AU193" s="34">
        <v>0</v>
      </c>
      <c r="AV193" s="34">
        <v>0</v>
      </c>
      <c r="AW193" s="34">
        <v>0</v>
      </c>
      <c r="AX193" s="34">
        <v>0</v>
      </c>
      <c r="AY193" s="34">
        <v>0</v>
      </c>
      <c r="AZ193" s="34">
        <v>0</v>
      </c>
      <c r="BA193" s="34">
        <v>0</v>
      </c>
      <c r="BB193" s="40">
        <f t="shared" si="5"/>
        <v>0</v>
      </c>
      <c r="BC193" s="40">
        <f t="shared" si="6"/>
        <v>0</v>
      </c>
      <c r="BD193" s="104" t="str">
        <f>+IF(Tabla1[[#This Row],[NO CERT]]=0,"NO","SI")</f>
        <v>NO</v>
      </c>
    </row>
    <row r="194" spans="1:56" x14ac:dyDescent="0.25">
      <c r="A194" s="41" t="s">
        <v>437</v>
      </c>
      <c r="B194" s="42" t="s">
        <v>15</v>
      </c>
      <c r="C194" s="43" t="s">
        <v>1447</v>
      </c>
      <c r="D194" s="44" t="s">
        <v>438</v>
      </c>
      <c r="E194" s="43" t="s">
        <v>439</v>
      </c>
      <c r="F194" s="43" t="s">
        <v>440</v>
      </c>
      <c r="G194" s="43" t="s">
        <v>1495</v>
      </c>
      <c r="H194" s="44" t="s">
        <v>514</v>
      </c>
      <c r="I194" s="44" t="s">
        <v>514</v>
      </c>
      <c r="J194" s="44" t="s">
        <v>1441</v>
      </c>
      <c r="K194" s="44" t="s">
        <v>511</v>
      </c>
      <c r="L194" s="44" t="s">
        <v>1103</v>
      </c>
      <c r="M194" s="44" t="s">
        <v>1103</v>
      </c>
      <c r="N194" s="43" t="s">
        <v>1101</v>
      </c>
      <c r="O194" s="43" t="s">
        <v>1352</v>
      </c>
      <c r="P194" s="45" t="s">
        <v>59</v>
      </c>
      <c r="Q194" s="44" t="s">
        <v>1101</v>
      </c>
      <c r="R194" s="44" t="s">
        <v>1371</v>
      </c>
      <c r="S194" s="44" t="s">
        <v>1372</v>
      </c>
      <c r="T194" s="46" t="s">
        <v>1337</v>
      </c>
      <c r="U194" s="37" t="s">
        <v>1340</v>
      </c>
      <c r="V194" s="38">
        <v>1200</v>
      </c>
      <c r="W194" s="38">
        <v>1200</v>
      </c>
      <c r="X194" s="33"/>
      <c r="Y194" s="160">
        <v>0</v>
      </c>
      <c r="Z194" s="160">
        <v>0</v>
      </c>
      <c r="AA194" s="33"/>
      <c r="AB194" s="38">
        <v>1200</v>
      </c>
      <c r="AC194" s="33"/>
      <c r="AD194" s="48">
        <v>1200</v>
      </c>
      <c r="AE194" s="49">
        <v>1</v>
      </c>
      <c r="AF194" s="48">
        <v>0</v>
      </c>
      <c r="AG194" s="158">
        <v>0</v>
      </c>
      <c r="AH194" s="47"/>
      <c r="AI194" s="48">
        <v>1200</v>
      </c>
      <c r="AJ194" s="48">
        <v>0</v>
      </c>
      <c r="AK194" s="47"/>
      <c r="AL194" s="48">
        <v>0</v>
      </c>
      <c r="AM194" s="49">
        <v>0</v>
      </c>
      <c r="AN194" s="48">
        <v>1200</v>
      </c>
      <c r="AO194" s="34">
        <v>0</v>
      </c>
      <c r="AP194" s="34">
        <v>0</v>
      </c>
      <c r="AQ194" s="34">
        <v>0</v>
      </c>
      <c r="AR194" s="34">
        <v>0</v>
      </c>
      <c r="AS194" s="34">
        <v>0</v>
      </c>
      <c r="AT194" s="34">
        <v>0</v>
      </c>
      <c r="AU194" s="34">
        <v>0</v>
      </c>
      <c r="AV194" s="34">
        <v>600</v>
      </c>
      <c r="AW194" s="34">
        <v>0</v>
      </c>
      <c r="AX194" s="34">
        <v>0</v>
      </c>
      <c r="AY194" s="34">
        <v>0</v>
      </c>
      <c r="AZ194" s="34">
        <v>0</v>
      </c>
      <c r="BA194" s="34">
        <v>600</v>
      </c>
      <c r="BB194" s="40">
        <f t="shared" si="5"/>
        <v>1200</v>
      </c>
      <c r="BC194" s="40">
        <f t="shared" si="6"/>
        <v>0</v>
      </c>
      <c r="BD194" s="104" t="str">
        <f>+IF(Tabla1[[#This Row],[NO CERT]]=0,"NO","SI")</f>
        <v>NO</v>
      </c>
    </row>
    <row r="195" spans="1:56" x14ac:dyDescent="0.25">
      <c r="A195" s="41" t="s">
        <v>437</v>
      </c>
      <c r="B195" s="42" t="s">
        <v>15</v>
      </c>
      <c r="C195" s="43" t="s">
        <v>1447</v>
      </c>
      <c r="D195" s="44" t="s">
        <v>438</v>
      </c>
      <c r="E195" s="43" t="s">
        <v>439</v>
      </c>
      <c r="F195" s="43" t="s">
        <v>440</v>
      </c>
      <c r="G195" s="43" t="s">
        <v>1495</v>
      </c>
      <c r="H195" s="44" t="s">
        <v>514</v>
      </c>
      <c r="I195" s="44" t="s">
        <v>514</v>
      </c>
      <c r="J195" s="44" t="s">
        <v>1441</v>
      </c>
      <c r="K195" s="44" t="s">
        <v>511</v>
      </c>
      <c r="L195" s="44" t="s">
        <v>1103</v>
      </c>
      <c r="M195" s="44" t="s">
        <v>1103</v>
      </c>
      <c r="N195" s="43" t="s">
        <v>1101</v>
      </c>
      <c r="O195" s="43" t="s">
        <v>1352</v>
      </c>
      <c r="P195" s="45" t="s">
        <v>59</v>
      </c>
      <c r="Q195" s="44" t="s">
        <v>1101</v>
      </c>
      <c r="R195" s="44" t="s">
        <v>1371</v>
      </c>
      <c r="S195" s="44" t="s">
        <v>2389</v>
      </c>
      <c r="T195" s="46" t="s">
        <v>2387</v>
      </c>
      <c r="U195" s="37" t="s">
        <v>2388</v>
      </c>
      <c r="V195" s="38">
        <v>0</v>
      </c>
      <c r="W195" s="38">
        <v>400</v>
      </c>
      <c r="X195" s="33"/>
      <c r="Y195" s="160">
        <v>0</v>
      </c>
      <c r="Z195" s="160">
        <v>0</v>
      </c>
      <c r="AA195" s="33"/>
      <c r="AB195" s="38">
        <v>400</v>
      </c>
      <c r="AC195" s="33"/>
      <c r="AD195" s="48">
        <v>400</v>
      </c>
      <c r="AE195" s="49">
        <v>1</v>
      </c>
      <c r="AF195" s="48">
        <v>0</v>
      </c>
      <c r="AG195" s="158">
        <v>0</v>
      </c>
      <c r="AH195" s="47"/>
      <c r="AI195" s="48">
        <v>400</v>
      </c>
      <c r="AJ195" s="48">
        <v>400</v>
      </c>
      <c r="AK195" s="47"/>
      <c r="AL195" s="48">
        <v>400</v>
      </c>
      <c r="AM195" s="49">
        <v>1</v>
      </c>
      <c r="AN195" s="48">
        <v>0</v>
      </c>
      <c r="AO195" s="34">
        <v>400</v>
      </c>
      <c r="AP195" s="34">
        <v>0</v>
      </c>
      <c r="AQ195" s="34">
        <v>0</v>
      </c>
      <c r="AR195" s="34">
        <v>0</v>
      </c>
      <c r="AS195" s="34">
        <v>0</v>
      </c>
      <c r="AT195" s="34">
        <v>0</v>
      </c>
      <c r="AU195" s="34">
        <v>0</v>
      </c>
      <c r="AV195" s="34">
        <v>0</v>
      </c>
      <c r="AW195" s="34">
        <v>0</v>
      </c>
      <c r="AX195" s="34">
        <v>0</v>
      </c>
      <c r="AY195" s="34">
        <v>0</v>
      </c>
      <c r="AZ195" s="34">
        <v>0</v>
      </c>
      <c r="BA195" s="34">
        <v>0</v>
      </c>
      <c r="BB195" s="40">
        <f t="shared" si="5"/>
        <v>400</v>
      </c>
      <c r="BC195" s="40">
        <f t="shared" si="6"/>
        <v>0</v>
      </c>
      <c r="BD195" s="104" t="str">
        <f>+IF(Tabla1[[#This Row],[NO CERT]]=0,"NO","SI")</f>
        <v>NO</v>
      </c>
    </row>
    <row r="196" spans="1:56" x14ac:dyDescent="0.25">
      <c r="A196" s="41" t="s">
        <v>437</v>
      </c>
      <c r="B196" s="42" t="s">
        <v>15</v>
      </c>
      <c r="C196" s="43" t="s">
        <v>1447</v>
      </c>
      <c r="D196" s="44" t="s">
        <v>438</v>
      </c>
      <c r="E196" s="43" t="s">
        <v>439</v>
      </c>
      <c r="F196" s="43" t="s">
        <v>440</v>
      </c>
      <c r="G196" s="43" t="s">
        <v>1495</v>
      </c>
      <c r="H196" s="44" t="s">
        <v>514</v>
      </c>
      <c r="I196" s="44" t="s">
        <v>514</v>
      </c>
      <c r="J196" s="44" t="s">
        <v>1441</v>
      </c>
      <c r="K196" s="44" t="s">
        <v>511</v>
      </c>
      <c r="L196" s="44" t="s">
        <v>1103</v>
      </c>
      <c r="M196" s="44" t="s">
        <v>1103</v>
      </c>
      <c r="N196" s="43" t="s">
        <v>1101</v>
      </c>
      <c r="O196" s="43" t="s">
        <v>1352</v>
      </c>
      <c r="P196" s="45" t="s">
        <v>59</v>
      </c>
      <c r="Q196" s="44" t="s">
        <v>1101</v>
      </c>
      <c r="R196" s="44" t="s">
        <v>1371</v>
      </c>
      <c r="S196" s="44" t="s">
        <v>1380</v>
      </c>
      <c r="T196" s="46" t="s">
        <v>1378</v>
      </c>
      <c r="U196" s="37" t="s">
        <v>1379</v>
      </c>
      <c r="V196" s="38">
        <v>51942</v>
      </c>
      <c r="W196" s="38">
        <v>60341</v>
      </c>
      <c r="X196" s="33"/>
      <c r="Y196" s="160">
        <v>0</v>
      </c>
      <c r="Z196" s="160">
        <v>0</v>
      </c>
      <c r="AA196" s="33"/>
      <c r="AB196" s="38">
        <v>60341</v>
      </c>
      <c r="AC196" s="33"/>
      <c r="AD196" s="48">
        <v>60341</v>
      </c>
      <c r="AE196" s="49">
        <v>1</v>
      </c>
      <c r="AF196" s="48">
        <v>0</v>
      </c>
      <c r="AG196" s="158">
        <v>0</v>
      </c>
      <c r="AH196" s="47"/>
      <c r="AI196" s="48">
        <v>60341</v>
      </c>
      <c r="AJ196" s="48">
        <v>13584.2</v>
      </c>
      <c r="AK196" s="47"/>
      <c r="AL196" s="48">
        <v>13584.2</v>
      </c>
      <c r="AM196" s="49">
        <v>0.22512387928605759</v>
      </c>
      <c r="AN196" s="48">
        <v>46756.800000000003</v>
      </c>
      <c r="AO196" s="34">
        <v>4529.96</v>
      </c>
      <c r="AP196" s="34">
        <v>4525.8599999999997</v>
      </c>
      <c r="AQ196" s="34">
        <v>4528.38</v>
      </c>
      <c r="AR196" s="34">
        <v>0</v>
      </c>
      <c r="AS196" s="34">
        <v>4328.38</v>
      </c>
      <c r="AT196" s="34">
        <v>4328.38</v>
      </c>
      <c r="AU196" s="34">
        <v>4328.38</v>
      </c>
      <c r="AV196" s="34">
        <v>4328.38</v>
      </c>
      <c r="AW196" s="34">
        <v>4328.38</v>
      </c>
      <c r="AX196" s="34">
        <v>4328.38</v>
      </c>
      <c r="AY196" s="34">
        <v>4328.38</v>
      </c>
      <c r="AZ196" s="34">
        <v>4328.38</v>
      </c>
      <c r="BA196" s="34">
        <v>12129.760000000002</v>
      </c>
      <c r="BB196" s="40">
        <f t="shared" si="5"/>
        <v>60341</v>
      </c>
      <c r="BC196" s="40">
        <f t="shared" si="6"/>
        <v>0</v>
      </c>
      <c r="BD196" s="104" t="str">
        <f>+IF(Tabla1[[#This Row],[NO CERT]]=0,"NO","SI")</f>
        <v>NO</v>
      </c>
    </row>
    <row r="197" spans="1:56" x14ac:dyDescent="0.25">
      <c r="A197" s="41" t="s">
        <v>437</v>
      </c>
      <c r="B197" s="42" t="s">
        <v>15</v>
      </c>
      <c r="C197" s="43" t="s">
        <v>1447</v>
      </c>
      <c r="D197" s="44" t="s">
        <v>438</v>
      </c>
      <c r="E197" s="43" t="s">
        <v>439</v>
      </c>
      <c r="F197" s="43" t="s">
        <v>440</v>
      </c>
      <c r="G197" s="43" t="s">
        <v>1495</v>
      </c>
      <c r="H197" s="44" t="s">
        <v>2815</v>
      </c>
      <c r="I197" s="44" t="s">
        <v>2815</v>
      </c>
      <c r="J197" s="44" t="s">
        <v>1441</v>
      </c>
      <c r="K197" s="44" t="s">
        <v>515</v>
      </c>
      <c r="L197" s="44" t="s">
        <v>1103</v>
      </c>
      <c r="M197" s="44" t="s">
        <v>1103</v>
      </c>
      <c r="N197" s="43" t="s">
        <v>1101</v>
      </c>
      <c r="O197" s="43" t="s">
        <v>1352</v>
      </c>
      <c r="P197" s="45" t="s">
        <v>59</v>
      </c>
      <c r="Q197" s="44" t="s">
        <v>1101</v>
      </c>
      <c r="R197" s="44" t="s">
        <v>1371</v>
      </c>
      <c r="S197" s="44" t="s">
        <v>1409</v>
      </c>
      <c r="T197" s="46" t="s">
        <v>1396</v>
      </c>
      <c r="U197" s="37" t="s">
        <v>1397</v>
      </c>
      <c r="V197" s="38">
        <v>0</v>
      </c>
      <c r="W197" s="38">
        <v>0</v>
      </c>
      <c r="X197" s="33"/>
      <c r="Y197" s="160">
        <v>0</v>
      </c>
      <c r="Z197" s="160">
        <v>0</v>
      </c>
      <c r="AA197" s="33"/>
      <c r="AB197" s="38">
        <v>0</v>
      </c>
      <c r="AC197" s="33"/>
      <c r="AD197" s="48">
        <v>0</v>
      </c>
      <c r="AE197" s="49">
        <v>0</v>
      </c>
      <c r="AF197" s="48">
        <v>0</v>
      </c>
      <c r="AG197" s="158">
        <v>0</v>
      </c>
      <c r="AH197" s="47"/>
      <c r="AI197" s="48">
        <v>0</v>
      </c>
      <c r="AJ197" s="48">
        <v>0</v>
      </c>
      <c r="AK197" s="47"/>
      <c r="AL197" s="48">
        <v>0</v>
      </c>
      <c r="AM197" s="49">
        <v>0</v>
      </c>
      <c r="AN197" s="48">
        <v>0</v>
      </c>
      <c r="AO197" s="34">
        <v>0</v>
      </c>
      <c r="AP197" s="34">
        <v>0</v>
      </c>
      <c r="AQ197" s="34">
        <v>0</v>
      </c>
      <c r="AR197" s="34">
        <v>0</v>
      </c>
      <c r="AS197" s="34">
        <v>0</v>
      </c>
      <c r="AT197" s="34">
        <v>0</v>
      </c>
      <c r="AU197" s="34">
        <v>0</v>
      </c>
      <c r="AV197" s="34">
        <v>0</v>
      </c>
      <c r="AW197" s="34">
        <v>0</v>
      </c>
      <c r="AX197" s="34">
        <v>0</v>
      </c>
      <c r="AY197" s="34">
        <v>0</v>
      </c>
      <c r="AZ197" s="34">
        <v>0</v>
      </c>
      <c r="BA197" s="34">
        <v>0</v>
      </c>
      <c r="BB197" s="40">
        <f t="shared" si="5"/>
        <v>0</v>
      </c>
      <c r="BC197" s="40">
        <f t="shared" si="6"/>
        <v>0</v>
      </c>
      <c r="BD197" s="104" t="str">
        <f>+IF(Tabla1[[#This Row],[NO CERT]]=0,"NO","SI")</f>
        <v>NO</v>
      </c>
    </row>
    <row r="198" spans="1:56" x14ac:dyDescent="0.25">
      <c r="A198" s="41" t="s">
        <v>437</v>
      </c>
      <c r="B198" s="42" t="s">
        <v>15</v>
      </c>
      <c r="C198" s="43" t="s">
        <v>1447</v>
      </c>
      <c r="D198" s="44" t="s">
        <v>438</v>
      </c>
      <c r="E198" s="43" t="s">
        <v>439</v>
      </c>
      <c r="F198" s="43" t="s">
        <v>440</v>
      </c>
      <c r="G198" s="43" t="s">
        <v>1495</v>
      </c>
      <c r="H198" s="44" t="s">
        <v>514</v>
      </c>
      <c r="I198" s="44" t="s">
        <v>514</v>
      </c>
      <c r="J198" s="44" t="s">
        <v>1440</v>
      </c>
      <c r="K198" s="44" t="s">
        <v>511</v>
      </c>
      <c r="L198" s="44" t="s">
        <v>1103</v>
      </c>
      <c r="M198" s="44" t="s">
        <v>1103</v>
      </c>
      <c r="N198" s="43" t="s">
        <v>1101</v>
      </c>
      <c r="O198" s="43" t="s">
        <v>1352</v>
      </c>
      <c r="P198" s="45" t="s">
        <v>59</v>
      </c>
      <c r="Q198" s="44" t="s">
        <v>1101</v>
      </c>
      <c r="R198" s="44" t="s">
        <v>1371</v>
      </c>
      <c r="S198" s="44" t="s">
        <v>1374</v>
      </c>
      <c r="T198" s="46" t="s">
        <v>1338</v>
      </c>
      <c r="U198" s="37" t="s">
        <v>1341</v>
      </c>
      <c r="V198" s="38">
        <v>4560</v>
      </c>
      <c r="W198" s="38">
        <v>5046</v>
      </c>
      <c r="X198" s="33"/>
      <c r="Y198" s="160">
        <v>0</v>
      </c>
      <c r="Z198" s="160">
        <v>0</v>
      </c>
      <c r="AA198" s="33"/>
      <c r="AB198" s="38">
        <v>5046</v>
      </c>
      <c r="AC198" s="33"/>
      <c r="AD198" s="48">
        <v>5046</v>
      </c>
      <c r="AE198" s="49">
        <v>1</v>
      </c>
      <c r="AF198" s="48">
        <v>0</v>
      </c>
      <c r="AG198" s="158">
        <v>0</v>
      </c>
      <c r="AH198" s="47"/>
      <c r="AI198" s="48">
        <v>5046</v>
      </c>
      <c r="AJ198" s="48">
        <v>1222.5899999999999</v>
      </c>
      <c r="AK198" s="47"/>
      <c r="AL198" s="48">
        <v>1222.5899999999999</v>
      </c>
      <c r="AM198" s="49">
        <v>0.24228894173602852</v>
      </c>
      <c r="AN198" s="48">
        <v>3823.41</v>
      </c>
      <c r="AO198" s="34">
        <v>407.7</v>
      </c>
      <c r="AP198" s="34">
        <v>407.33</v>
      </c>
      <c r="AQ198" s="34">
        <v>407.56</v>
      </c>
      <c r="AR198" s="34">
        <v>0</v>
      </c>
      <c r="AS198" s="34">
        <v>380</v>
      </c>
      <c r="AT198" s="34">
        <v>380</v>
      </c>
      <c r="AU198" s="34">
        <v>380</v>
      </c>
      <c r="AV198" s="34">
        <v>380</v>
      </c>
      <c r="AW198" s="34">
        <v>380</v>
      </c>
      <c r="AX198" s="34">
        <v>380</v>
      </c>
      <c r="AY198" s="34">
        <v>380</v>
      </c>
      <c r="AZ198" s="34">
        <v>380</v>
      </c>
      <c r="BA198" s="34">
        <v>783.40999999999985</v>
      </c>
      <c r="BB198" s="40">
        <f t="shared" ref="BB198:BB261" si="7">+SUM(AO198:BA198)</f>
        <v>5046</v>
      </c>
      <c r="BC198" s="40">
        <f t="shared" ref="BC198:BC261" si="8">+W198-BB198</f>
        <v>0</v>
      </c>
      <c r="BD198" s="104" t="str">
        <f>+IF(Tabla1[[#This Row],[NO CERT]]=0,"NO","SI")</f>
        <v>NO</v>
      </c>
    </row>
    <row r="199" spans="1:56" x14ac:dyDescent="0.25">
      <c r="A199" s="41" t="s">
        <v>437</v>
      </c>
      <c r="B199" s="42" t="s">
        <v>15</v>
      </c>
      <c r="C199" s="43" t="s">
        <v>1447</v>
      </c>
      <c r="D199" s="44" t="s">
        <v>438</v>
      </c>
      <c r="E199" s="43" t="s">
        <v>439</v>
      </c>
      <c r="F199" s="43" t="s">
        <v>440</v>
      </c>
      <c r="G199" s="43" t="s">
        <v>1495</v>
      </c>
      <c r="H199" s="44" t="s">
        <v>2815</v>
      </c>
      <c r="I199" s="44" t="s">
        <v>2815</v>
      </c>
      <c r="J199" s="44" t="s">
        <v>1440</v>
      </c>
      <c r="K199" s="44" t="s">
        <v>515</v>
      </c>
      <c r="L199" s="44" t="s">
        <v>1103</v>
      </c>
      <c r="M199" s="44" t="s">
        <v>1103</v>
      </c>
      <c r="N199" s="43" t="s">
        <v>1101</v>
      </c>
      <c r="O199" s="43" t="s">
        <v>1352</v>
      </c>
      <c r="P199" s="45" t="s">
        <v>59</v>
      </c>
      <c r="Q199" s="44" t="s">
        <v>1101</v>
      </c>
      <c r="R199" s="44" t="s">
        <v>1371</v>
      </c>
      <c r="S199" s="44" t="s">
        <v>1411</v>
      </c>
      <c r="T199" s="46" t="s">
        <v>1410</v>
      </c>
      <c r="U199" s="37" t="s">
        <v>1412</v>
      </c>
      <c r="V199" s="38">
        <v>0</v>
      </c>
      <c r="W199" s="38">
        <v>0</v>
      </c>
      <c r="X199" s="33"/>
      <c r="Y199" s="160">
        <v>0</v>
      </c>
      <c r="Z199" s="160">
        <v>0</v>
      </c>
      <c r="AA199" s="33"/>
      <c r="AB199" s="38">
        <v>0</v>
      </c>
      <c r="AC199" s="33"/>
      <c r="AD199" s="48">
        <v>0</v>
      </c>
      <c r="AE199" s="49">
        <v>0</v>
      </c>
      <c r="AF199" s="48">
        <v>0</v>
      </c>
      <c r="AG199" s="158">
        <v>0</v>
      </c>
      <c r="AH199" s="47"/>
      <c r="AI199" s="48">
        <v>0</v>
      </c>
      <c r="AJ199" s="48">
        <v>0</v>
      </c>
      <c r="AK199" s="47"/>
      <c r="AL199" s="48">
        <v>0</v>
      </c>
      <c r="AM199" s="49">
        <v>0</v>
      </c>
      <c r="AN199" s="48">
        <v>0</v>
      </c>
      <c r="AO199" s="34">
        <v>0</v>
      </c>
      <c r="AP199" s="34">
        <v>0</v>
      </c>
      <c r="AQ199" s="34">
        <v>0</v>
      </c>
      <c r="AR199" s="34">
        <v>0</v>
      </c>
      <c r="AS199" s="34">
        <v>0</v>
      </c>
      <c r="AT199" s="34">
        <v>0</v>
      </c>
      <c r="AU199" s="34">
        <v>0</v>
      </c>
      <c r="AV199" s="34">
        <v>0</v>
      </c>
      <c r="AW199" s="34">
        <v>0</v>
      </c>
      <c r="AX199" s="34">
        <v>0</v>
      </c>
      <c r="AY199" s="34">
        <v>0</v>
      </c>
      <c r="AZ199" s="34">
        <v>0</v>
      </c>
      <c r="BA199" s="34">
        <v>0</v>
      </c>
      <c r="BB199" s="40">
        <f t="shared" si="7"/>
        <v>0</v>
      </c>
      <c r="BC199" s="40">
        <f t="shared" si="8"/>
        <v>0</v>
      </c>
      <c r="BD199" s="104" t="str">
        <f>+IF(Tabla1[[#This Row],[NO CERT]]=0,"NO","SI")</f>
        <v>NO</v>
      </c>
    </row>
    <row r="200" spans="1:56" x14ac:dyDescent="0.25">
      <c r="A200" s="41" t="s">
        <v>437</v>
      </c>
      <c r="B200" s="42" t="s">
        <v>15</v>
      </c>
      <c r="C200" s="43" t="s">
        <v>1447</v>
      </c>
      <c r="D200" s="44" t="s">
        <v>438</v>
      </c>
      <c r="E200" s="43" t="s">
        <v>439</v>
      </c>
      <c r="F200" s="43" t="s">
        <v>440</v>
      </c>
      <c r="G200" s="43" t="s">
        <v>1495</v>
      </c>
      <c r="H200" s="44" t="s">
        <v>519</v>
      </c>
      <c r="I200" s="44" t="s">
        <v>71</v>
      </c>
      <c r="J200" s="44" t="s">
        <v>1441</v>
      </c>
      <c r="K200" s="44" t="s">
        <v>515</v>
      </c>
      <c r="L200" s="44" t="s">
        <v>1103</v>
      </c>
      <c r="M200" s="44" t="s">
        <v>1103</v>
      </c>
      <c r="N200" s="43" t="s">
        <v>1101</v>
      </c>
      <c r="O200" s="43" t="s">
        <v>1352</v>
      </c>
      <c r="P200" s="45" t="s">
        <v>59</v>
      </c>
      <c r="Q200" s="44" t="s">
        <v>1101</v>
      </c>
      <c r="R200" s="44" t="s">
        <v>552</v>
      </c>
      <c r="S200" s="44" t="s">
        <v>361</v>
      </c>
      <c r="T200" s="46" t="s">
        <v>22</v>
      </c>
      <c r="U200" s="37" t="s">
        <v>23</v>
      </c>
      <c r="V200" s="38">
        <v>6909</v>
      </c>
      <c r="W200" s="38">
        <v>8940</v>
      </c>
      <c r="X200" s="33"/>
      <c r="Y200" s="160">
        <v>0</v>
      </c>
      <c r="Z200" s="160">
        <v>0</v>
      </c>
      <c r="AA200" s="33"/>
      <c r="AB200" s="38">
        <v>8940</v>
      </c>
      <c r="AC200" s="33"/>
      <c r="AD200" s="48">
        <v>8940</v>
      </c>
      <c r="AE200" s="49">
        <v>1</v>
      </c>
      <c r="AF200" s="48">
        <v>0</v>
      </c>
      <c r="AG200" s="158">
        <v>0</v>
      </c>
      <c r="AH200" s="47"/>
      <c r="AI200" s="48">
        <v>8940</v>
      </c>
      <c r="AJ200" s="48">
        <v>975</v>
      </c>
      <c r="AK200" s="47"/>
      <c r="AL200" s="48">
        <v>0</v>
      </c>
      <c r="AM200" s="49">
        <v>0</v>
      </c>
      <c r="AN200" s="48">
        <v>8940</v>
      </c>
      <c r="AO200" s="34">
        <v>0</v>
      </c>
      <c r="AP200" s="34">
        <v>0</v>
      </c>
      <c r="AQ200" s="34">
        <v>0</v>
      </c>
      <c r="AR200" s="34">
        <v>0</v>
      </c>
      <c r="AS200" s="34">
        <v>575.75</v>
      </c>
      <c r="AT200" s="34">
        <v>575.75</v>
      </c>
      <c r="AU200" s="34">
        <v>575.75</v>
      </c>
      <c r="AV200" s="34">
        <v>575.75</v>
      </c>
      <c r="AW200" s="34">
        <v>575.75</v>
      </c>
      <c r="AX200" s="34">
        <v>575.75</v>
      </c>
      <c r="AY200" s="34">
        <v>575.75</v>
      </c>
      <c r="AZ200" s="34">
        <v>575.75</v>
      </c>
      <c r="BA200" s="34">
        <v>4334</v>
      </c>
      <c r="BB200" s="40">
        <f t="shared" si="7"/>
        <v>8940</v>
      </c>
      <c r="BC200" s="40">
        <f t="shared" si="8"/>
        <v>0</v>
      </c>
      <c r="BD200" s="104" t="str">
        <f>+IF(Tabla1[[#This Row],[NO CERT]]=0,"NO","SI")</f>
        <v>NO</v>
      </c>
    </row>
    <row r="201" spans="1:56" x14ac:dyDescent="0.25">
      <c r="A201" s="41" t="s">
        <v>437</v>
      </c>
      <c r="B201" s="42" t="s">
        <v>15</v>
      </c>
      <c r="C201" s="43" t="s">
        <v>1447</v>
      </c>
      <c r="D201" s="44" t="s">
        <v>438</v>
      </c>
      <c r="E201" s="43" t="s">
        <v>439</v>
      </c>
      <c r="F201" s="43" t="s">
        <v>440</v>
      </c>
      <c r="G201" s="43" t="s">
        <v>1495</v>
      </c>
      <c r="H201" s="44" t="s">
        <v>71</v>
      </c>
      <c r="I201" s="44" t="s">
        <v>71</v>
      </c>
      <c r="J201" s="44" t="s">
        <v>1441</v>
      </c>
      <c r="K201" s="44" t="s">
        <v>515</v>
      </c>
      <c r="L201" s="44" t="s">
        <v>1103</v>
      </c>
      <c r="M201" s="44" t="s">
        <v>1103</v>
      </c>
      <c r="N201" s="43" t="s">
        <v>1101</v>
      </c>
      <c r="O201" s="43" t="s">
        <v>1352</v>
      </c>
      <c r="P201" s="45" t="s">
        <v>59</v>
      </c>
      <c r="Q201" s="44" t="s">
        <v>1101</v>
      </c>
      <c r="R201" s="44" t="s">
        <v>552</v>
      </c>
      <c r="S201" s="44" t="s">
        <v>364</v>
      </c>
      <c r="T201" s="46" t="s">
        <v>17</v>
      </c>
      <c r="U201" s="37" t="s">
        <v>18</v>
      </c>
      <c r="V201" s="38">
        <v>1200</v>
      </c>
      <c r="W201" s="38">
        <v>1200</v>
      </c>
      <c r="X201" s="33"/>
      <c r="Y201" s="160">
        <v>0</v>
      </c>
      <c r="Z201" s="160">
        <v>0</v>
      </c>
      <c r="AA201" s="33"/>
      <c r="AB201" s="38">
        <v>1200</v>
      </c>
      <c r="AC201" s="33"/>
      <c r="AD201" s="48">
        <v>1200</v>
      </c>
      <c r="AE201" s="49">
        <v>1</v>
      </c>
      <c r="AF201" s="48">
        <v>0</v>
      </c>
      <c r="AG201" s="158">
        <v>0</v>
      </c>
      <c r="AH201" s="47"/>
      <c r="AI201" s="48">
        <v>1200</v>
      </c>
      <c r="AJ201" s="48">
        <v>1068.5</v>
      </c>
      <c r="AK201" s="47"/>
      <c r="AL201" s="48">
        <v>1068.5</v>
      </c>
      <c r="AM201" s="49">
        <v>0.89041666666666663</v>
      </c>
      <c r="AN201" s="48">
        <v>131.5</v>
      </c>
      <c r="AO201" s="34">
        <v>500</v>
      </c>
      <c r="AP201" s="34">
        <v>0</v>
      </c>
      <c r="AQ201" s="34">
        <v>568.5</v>
      </c>
      <c r="AR201" s="34">
        <v>0</v>
      </c>
      <c r="AS201" s="34">
        <v>0</v>
      </c>
      <c r="AT201" s="34">
        <v>131.5</v>
      </c>
      <c r="AU201" s="34">
        <v>0</v>
      </c>
      <c r="AV201" s="34">
        <v>0</v>
      </c>
      <c r="AW201" s="34">
        <v>0</v>
      </c>
      <c r="AX201" s="34">
        <v>0</v>
      </c>
      <c r="AY201" s="34">
        <v>0</v>
      </c>
      <c r="AZ201" s="34">
        <v>0</v>
      </c>
      <c r="BA201" s="34">
        <v>0</v>
      </c>
      <c r="BB201" s="40">
        <f t="shared" si="7"/>
        <v>1200</v>
      </c>
      <c r="BC201" s="40">
        <f t="shared" si="8"/>
        <v>0</v>
      </c>
      <c r="BD201" s="104" t="str">
        <f>+IF(Tabla1[[#This Row],[NO CERT]]=0,"NO","SI")</f>
        <v>NO</v>
      </c>
    </row>
    <row r="202" spans="1:56" x14ac:dyDescent="0.25">
      <c r="A202" s="41" t="s">
        <v>437</v>
      </c>
      <c r="B202" s="42" t="s">
        <v>15</v>
      </c>
      <c r="C202" s="43" t="s">
        <v>1447</v>
      </c>
      <c r="D202" s="44" t="s">
        <v>438</v>
      </c>
      <c r="E202" s="43" t="s">
        <v>439</v>
      </c>
      <c r="F202" s="43" t="s">
        <v>440</v>
      </c>
      <c r="G202" s="43" t="s">
        <v>1495</v>
      </c>
      <c r="H202" s="44" t="s">
        <v>71</v>
      </c>
      <c r="I202" s="44" t="s">
        <v>71</v>
      </c>
      <c r="J202" s="44" t="s">
        <v>1441</v>
      </c>
      <c r="K202" s="44" t="s">
        <v>511</v>
      </c>
      <c r="L202" s="44" t="s">
        <v>1103</v>
      </c>
      <c r="M202" s="44" t="s">
        <v>1103</v>
      </c>
      <c r="N202" s="43" t="s">
        <v>1101</v>
      </c>
      <c r="O202" s="43" t="s">
        <v>1352</v>
      </c>
      <c r="P202" s="45" t="s">
        <v>59</v>
      </c>
      <c r="Q202" s="44" t="s">
        <v>1101</v>
      </c>
      <c r="R202" s="44" t="s">
        <v>552</v>
      </c>
      <c r="S202" s="44" t="s">
        <v>365</v>
      </c>
      <c r="T202" s="46" t="s">
        <v>20</v>
      </c>
      <c r="U202" s="37" t="s">
        <v>21</v>
      </c>
      <c r="V202" s="38">
        <v>800</v>
      </c>
      <c r="W202" s="38">
        <v>800</v>
      </c>
      <c r="X202" s="33"/>
      <c r="Y202" s="160">
        <v>0</v>
      </c>
      <c r="Z202" s="160">
        <v>0</v>
      </c>
      <c r="AA202" s="33"/>
      <c r="AB202" s="38">
        <v>800</v>
      </c>
      <c r="AC202" s="33"/>
      <c r="AD202" s="48">
        <v>0</v>
      </c>
      <c r="AE202" s="49">
        <v>0</v>
      </c>
      <c r="AF202" s="48">
        <v>800</v>
      </c>
      <c r="AG202" s="158">
        <v>800</v>
      </c>
      <c r="AH202" s="47"/>
      <c r="AI202" s="48">
        <v>0</v>
      </c>
      <c r="AJ202" s="48">
        <v>0</v>
      </c>
      <c r="AK202" s="47"/>
      <c r="AL202" s="48">
        <v>0</v>
      </c>
      <c r="AM202" s="49">
        <v>0</v>
      </c>
      <c r="AN202" s="48">
        <v>0</v>
      </c>
      <c r="AO202" s="34">
        <v>0</v>
      </c>
      <c r="AP202" s="34">
        <v>0</v>
      </c>
      <c r="AQ202" s="34">
        <v>0</v>
      </c>
      <c r="AR202" s="34">
        <v>0</v>
      </c>
      <c r="AS202" s="34">
        <v>0</v>
      </c>
      <c r="AT202" s="34">
        <v>800</v>
      </c>
      <c r="AU202" s="34">
        <v>0</v>
      </c>
      <c r="AV202" s="34">
        <v>0</v>
      </c>
      <c r="AW202" s="34">
        <v>0</v>
      </c>
      <c r="AX202" s="34">
        <v>0</v>
      </c>
      <c r="AY202" s="34">
        <v>0</v>
      </c>
      <c r="AZ202" s="34">
        <v>0</v>
      </c>
      <c r="BA202" s="34">
        <v>0</v>
      </c>
      <c r="BB202" s="40">
        <f t="shared" si="7"/>
        <v>800</v>
      </c>
      <c r="BC202" s="40">
        <f t="shared" si="8"/>
        <v>0</v>
      </c>
      <c r="BD202" s="104" t="str">
        <f>+IF(Tabla1[[#This Row],[NO CERT]]=0,"NO","SI")</f>
        <v>SI</v>
      </c>
    </row>
    <row r="203" spans="1:56" x14ac:dyDescent="0.25">
      <c r="A203" s="41" t="s">
        <v>437</v>
      </c>
      <c r="B203" s="42" t="s">
        <v>15</v>
      </c>
      <c r="C203" s="43" t="s">
        <v>1447</v>
      </c>
      <c r="D203" s="44" t="s">
        <v>438</v>
      </c>
      <c r="E203" s="43" t="s">
        <v>439</v>
      </c>
      <c r="F203" s="43" t="s">
        <v>440</v>
      </c>
      <c r="G203" s="43" t="s">
        <v>1495</v>
      </c>
      <c r="H203" s="44" t="s">
        <v>2829</v>
      </c>
      <c r="I203" s="44" t="s">
        <v>71</v>
      </c>
      <c r="J203" s="44" t="s">
        <v>1441</v>
      </c>
      <c r="K203" s="44" t="s">
        <v>511</v>
      </c>
      <c r="L203" s="44" t="s">
        <v>1103</v>
      </c>
      <c r="M203" s="44" t="s">
        <v>1103</v>
      </c>
      <c r="N203" s="43" t="s">
        <v>1101</v>
      </c>
      <c r="O203" s="43" t="s">
        <v>1352</v>
      </c>
      <c r="P203" s="45" t="s">
        <v>59</v>
      </c>
      <c r="Q203" s="44" t="s">
        <v>1101</v>
      </c>
      <c r="R203" s="44" t="s">
        <v>552</v>
      </c>
      <c r="S203" s="44" t="s">
        <v>466</v>
      </c>
      <c r="T203" s="46" t="s">
        <v>465</v>
      </c>
      <c r="U203" s="37" t="s">
        <v>467</v>
      </c>
      <c r="V203" s="38">
        <v>3500</v>
      </c>
      <c r="W203" s="38">
        <v>3500</v>
      </c>
      <c r="X203" s="33"/>
      <c r="Y203" s="160">
        <v>0</v>
      </c>
      <c r="Z203" s="160">
        <v>0</v>
      </c>
      <c r="AA203" s="33"/>
      <c r="AB203" s="38">
        <v>3500</v>
      </c>
      <c r="AC203" s="33"/>
      <c r="AD203" s="48">
        <v>0</v>
      </c>
      <c r="AE203" s="49">
        <v>0</v>
      </c>
      <c r="AF203" s="48">
        <v>3500</v>
      </c>
      <c r="AG203" s="158">
        <v>3500</v>
      </c>
      <c r="AH203" s="47"/>
      <c r="AI203" s="48">
        <v>0</v>
      </c>
      <c r="AJ203" s="48">
        <v>0</v>
      </c>
      <c r="AK203" s="47"/>
      <c r="AL203" s="48">
        <v>0</v>
      </c>
      <c r="AM203" s="49">
        <v>0</v>
      </c>
      <c r="AN203" s="48">
        <v>0</v>
      </c>
      <c r="AO203" s="34">
        <v>0</v>
      </c>
      <c r="AP203" s="34">
        <v>0</v>
      </c>
      <c r="AQ203" s="34">
        <v>0</v>
      </c>
      <c r="AR203" s="34">
        <v>0</v>
      </c>
      <c r="AS203" s="34">
        <v>0</v>
      </c>
      <c r="AT203" s="34">
        <v>3500</v>
      </c>
      <c r="AU203" s="34">
        <v>0</v>
      </c>
      <c r="AV203" s="34">
        <v>0</v>
      </c>
      <c r="AW203" s="34">
        <v>0</v>
      </c>
      <c r="AX203" s="34">
        <v>0</v>
      </c>
      <c r="AY203" s="34">
        <v>0</v>
      </c>
      <c r="AZ203" s="34">
        <v>0</v>
      </c>
      <c r="BA203" s="34">
        <v>0</v>
      </c>
      <c r="BB203" s="40">
        <f t="shared" si="7"/>
        <v>3500</v>
      </c>
      <c r="BC203" s="40">
        <f t="shared" si="8"/>
        <v>0</v>
      </c>
      <c r="BD203" s="104" t="str">
        <f>+IF(Tabla1[[#This Row],[NO CERT]]=0,"NO","SI")</f>
        <v>SI</v>
      </c>
    </row>
    <row r="204" spans="1:56" x14ac:dyDescent="0.25">
      <c r="A204" s="41" t="s">
        <v>437</v>
      </c>
      <c r="B204" s="42" t="s">
        <v>15</v>
      </c>
      <c r="C204" s="43" t="s">
        <v>1447</v>
      </c>
      <c r="D204" s="44" t="s">
        <v>438</v>
      </c>
      <c r="E204" s="43" t="s">
        <v>439</v>
      </c>
      <c r="F204" s="43" t="s">
        <v>440</v>
      </c>
      <c r="G204" s="43" t="s">
        <v>1495</v>
      </c>
      <c r="H204" s="44" t="s">
        <v>1407</v>
      </c>
      <c r="I204" s="44" t="s">
        <v>484</v>
      </c>
      <c r="J204" s="44" t="s">
        <v>1440</v>
      </c>
      <c r="K204" s="44" t="s">
        <v>515</v>
      </c>
      <c r="L204" s="44" t="s">
        <v>1103</v>
      </c>
      <c r="M204" s="44" t="s">
        <v>1103</v>
      </c>
      <c r="N204" s="43" t="s">
        <v>1101</v>
      </c>
      <c r="O204" s="43" t="s">
        <v>1352</v>
      </c>
      <c r="P204" s="45" t="s">
        <v>59</v>
      </c>
      <c r="Q204" s="44" t="s">
        <v>1101</v>
      </c>
      <c r="R204" s="44" t="s">
        <v>552</v>
      </c>
      <c r="S204" s="44" t="s">
        <v>357</v>
      </c>
      <c r="T204" s="46" t="s">
        <v>24</v>
      </c>
      <c r="U204" s="37" t="s">
        <v>25</v>
      </c>
      <c r="V204" s="38">
        <v>3600</v>
      </c>
      <c r="W204" s="38">
        <v>3600</v>
      </c>
      <c r="X204" s="33"/>
      <c r="Y204" s="160">
        <v>0</v>
      </c>
      <c r="Z204" s="160">
        <v>0</v>
      </c>
      <c r="AA204" s="33"/>
      <c r="AB204" s="38">
        <v>3600</v>
      </c>
      <c r="AC204" s="33"/>
      <c r="AD204" s="48">
        <v>3600</v>
      </c>
      <c r="AE204" s="49">
        <v>1</v>
      </c>
      <c r="AF204" s="48">
        <v>0</v>
      </c>
      <c r="AG204" s="158">
        <v>0</v>
      </c>
      <c r="AH204" s="47"/>
      <c r="AI204" s="48">
        <v>3600</v>
      </c>
      <c r="AJ204" s="48">
        <v>725</v>
      </c>
      <c r="AK204" s="47"/>
      <c r="AL204" s="48">
        <v>725</v>
      </c>
      <c r="AM204" s="49">
        <v>0.2013888888888889</v>
      </c>
      <c r="AN204" s="48">
        <v>2875</v>
      </c>
      <c r="AO204" s="34">
        <v>0</v>
      </c>
      <c r="AP204" s="34">
        <v>0</v>
      </c>
      <c r="AQ204" s="34">
        <v>725</v>
      </c>
      <c r="AR204" s="34">
        <v>0</v>
      </c>
      <c r="AS204" s="34">
        <v>600</v>
      </c>
      <c r="AT204" s="34">
        <v>600</v>
      </c>
      <c r="AU204" s="34">
        <v>600</v>
      </c>
      <c r="AV204" s="34">
        <v>475</v>
      </c>
      <c r="AW204" s="34">
        <v>0</v>
      </c>
      <c r="AX204" s="34">
        <v>600</v>
      </c>
      <c r="AY204" s="34">
        <v>0</v>
      </c>
      <c r="AZ204" s="34">
        <v>0</v>
      </c>
      <c r="BA204" s="34">
        <v>0</v>
      </c>
      <c r="BB204" s="40">
        <f t="shared" si="7"/>
        <v>3600</v>
      </c>
      <c r="BC204" s="40">
        <f t="shared" si="8"/>
        <v>0</v>
      </c>
      <c r="BD204" s="104" t="str">
        <f>+IF(Tabla1[[#This Row],[NO CERT]]=0,"NO","SI")</f>
        <v>NO</v>
      </c>
    </row>
    <row r="205" spans="1:56" x14ac:dyDescent="0.25">
      <c r="A205" s="41" t="s">
        <v>437</v>
      </c>
      <c r="B205" s="42" t="s">
        <v>15</v>
      </c>
      <c r="C205" s="43" t="s">
        <v>1447</v>
      </c>
      <c r="D205" s="44" t="s">
        <v>438</v>
      </c>
      <c r="E205" s="43" t="s">
        <v>439</v>
      </c>
      <c r="F205" s="43" t="s">
        <v>440</v>
      </c>
      <c r="G205" s="43" t="s">
        <v>1495</v>
      </c>
      <c r="H205" s="44" t="s">
        <v>1407</v>
      </c>
      <c r="I205" s="44" t="s">
        <v>484</v>
      </c>
      <c r="J205" s="44" t="s">
        <v>1440</v>
      </c>
      <c r="K205" s="44" t="s">
        <v>515</v>
      </c>
      <c r="L205" s="44" t="s">
        <v>1103</v>
      </c>
      <c r="M205" s="44" t="s">
        <v>1103</v>
      </c>
      <c r="N205" s="43" t="s">
        <v>1101</v>
      </c>
      <c r="O205" s="43" t="s">
        <v>1352</v>
      </c>
      <c r="P205" s="45" t="s">
        <v>59</v>
      </c>
      <c r="Q205" s="44" t="s">
        <v>1101</v>
      </c>
      <c r="R205" s="44" t="s">
        <v>552</v>
      </c>
      <c r="S205" s="44" t="s">
        <v>358</v>
      </c>
      <c r="T205" s="46" t="s">
        <v>26</v>
      </c>
      <c r="U205" s="37" t="s">
        <v>27</v>
      </c>
      <c r="V205" s="38">
        <v>3600</v>
      </c>
      <c r="W205" s="38">
        <v>3600</v>
      </c>
      <c r="X205" s="33"/>
      <c r="Y205" s="160">
        <v>0</v>
      </c>
      <c r="Z205" s="160">
        <v>0</v>
      </c>
      <c r="AA205" s="33"/>
      <c r="AB205" s="38">
        <v>3600</v>
      </c>
      <c r="AC205" s="33"/>
      <c r="AD205" s="48">
        <v>3600</v>
      </c>
      <c r="AE205" s="49">
        <v>1</v>
      </c>
      <c r="AF205" s="48">
        <v>0</v>
      </c>
      <c r="AG205" s="158">
        <v>0</v>
      </c>
      <c r="AH205" s="47"/>
      <c r="AI205" s="48">
        <v>3600</v>
      </c>
      <c r="AJ205" s="48">
        <v>385.2</v>
      </c>
      <c r="AK205" s="47"/>
      <c r="AL205" s="48">
        <v>385.2</v>
      </c>
      <c r="AM205" s="49">
        <v>0.107</v>
      </c>
      <c r="AN205" s="48">
        <v>3214.8</v>
      </c>
      <c r="AO205" s="34">
        <v>0</v>
      </c>
      <c r="AP205" s="34">
        <v>0</v>
      </c>
      <c r="AQ205" s="34">
        <v>385.2</v>
      </c>
      <c r="AR205" s="34">
        <v>0</v>
      </c>
      <c r="AS205" s="34">
        <v>600</v>
      </c>
      <c r="AT205" s="34">
        <v>600</v>
      </c>
      <c r="AU205" s="34">
        <v>600</v>
      </c>
      <c r="AV205" s="34">
        <v>600</v>
      </c>
      <c r="AW205" s="34">
        <v>600</v>
      </c>
      <c r="AX205" s="34">
        <v>288.19999999999982</v>
      </c>
      <c r="AY205" s="34">
        <v>0</v>
      </c>
      <c r="AZ205" s="34">
        <v>0</v>
      </c>
      <c r="BA205" s="34">
        <v>-73.399999999999636</v>
      </c>
      <c r="BB205" s="40">
        <f t="shared" si="7"/>
        <v>3600</v>
      </c>
      <c r="BC205" s="40">
        <f t="shared" si="8"/>
        <v>0</v>
      </c>
      <c r="BD205" s="104" t="str">
        <f>+IF(Tabla1[[#This Row],[NO CERT]]=0,"NO","SI")</f>
        <v>NO</v>
      </c>
    </row>
    <row r="206" spans="1:56" x14ac:dyDescent="0.25">
      <c r="A206" s="41" t="s">
        <v>437</v>
      </c>
      <c r="B206" s="42" t="s">
        <v>15</v>
      </c>
      <c r="C206" s="43" t="s">
        <v>1447</v>
      </c>
      <c r="D206" s="44" t="s">
        <v>438</v>
      </c>
      <c r="E206" s="43" t="s">
        <v>439</v>
      </c>
      <c r="F206" s="43" t="s">
        <v>440</v>
      </c>
      <c r="G206" s="43" t="s">
        <v>1495</v>
      </c>
      <c r="H206" s="44" t="s">
        <v>484</v>
      </c>
      <c r="I206" s="44" t="s">
        <v>484</v>
      </c>
      <c r="J206" s="44" t="s">
        <v>1440</v>
      </c>
      <c r="K206" s="44" t="s">
        <v>515</v>
      </c>
      <c r="L206" s="44" t="s">
        <v>1103</v>
      </c>
      <c r="M206" s="44" t="s">
        <v>1103</v>
      </c>
      <c r="N206" s="43" t="s">
        <v>1101</v>
      </c>
      <c r="O206" s="43" t="s">
        <v>1352</v>
      </c>
      <c r="P206" s="45" t="s">
        <v>59</v>
      </c>
      <c r="Q206" s="44" t="s">
        <v>1101</v>
      </c>
      <c r="R206" s="44" t="s">
        <v>552</v>
      </c>
      <c r="S206" s="44" t="s">
        <v>369</v>
      </c>
      <c r="T206" s="46" t="s">
        <v>28</v>
      </c>
      <c r="U206" s="37" t="s">
        <v>29</v>
      </c>
      <c r="V206" s="38">
        <v>0</v>
      </c>
      <c r="W206" s="38">
        <v>1000</v>
      </c>
      <c r="X206" s="33"/>
      <c r="Y206" s="160">
        <v>0</v>
      </c>
      <c r="Z206" s="160">
        <v>0</v>
      </c>
      <c r="AA206" s="33"/>
      <c r="AB206" s="38">
        <v>1000</v>
      </c>
      <c r="AC206" s="33"/>
      <c r="AD206" s="48">
        <v>1000</v>
      </c>
      <c r="AE206" s="49">
        <v>1</v>
      </c>
      <c r="AF206" s="48">
        <v>0</v>
      </c>
      <c r="AG206" s="158">
        <v>0</v>
      </c>
      <c r="AH206" s="47"/>
      <c r="AI206" s="48">
        <v>1000</v>
      </c>
      <c r="AJ206" s="48">
        <v>115.8</v>
      </c>
      <c r="AK206" s="47"/>
      <c r="AL206" s="48">
        <v>115.8</v>
      </c>
      <c r="AM206" s="49">
        <v>0.1158</v>
      </c>
      <c r="AN206" s="48">
        <v>884.2</v>
      </c>
      <c r="AO206" s="34">
        <v>0</v>
      </c>
      <c r="AP206" s="34">
        <v>0</v>
      </c>
      <c r="AQ206" s="34">
        <v>115.8</v>
      </c>
      <c r="AR206" s="34">
        <v>0</v>
      </c>
      <c r="AS206" s="34">
        <v>100</v>
      </c>
      <c r="AT206" s="34">
        <v>100</v>
      </c>
      <c r="AU206" s="34">
        <v>100</v>
      </c>
      <c r="AV206" s="34">
        <v>100</v>
      </c>
      <c r="AW206" s="34">
        <v>100</v>
      </c>
      <c r="AX206" s="34">
        <v>100</v>
      </c>
      <c r="AY206" s="34">
        <v>100</v>
      </c>
      <c r="AZ206" s="34">
        <v>100</v>
      </c>
      <c r="BA206" s="34">
        <v>84.200000000000045</v>
      </c>
      <c r="BB206" s="40">
        <f t="shared" si="7"/>
        <v>1000</v>
      </c>
      <c r="BC206" s="40">
        <f t="shared" si="8"/>
        <v>0</v>
      </c>
      <c r="BD206" s="104" t="str">
        <f>+IF(Tabla1[[#This Row],[NO CERT]]=0,"NO","SI")</f>
        <v>NO</v>
      </c>
    </row>
    <row r="207" spans="1:56" x14ac:dyDescent="0.25">
      <c r="A207" s="41" t="s">
        <v>437</v>
      </c>
      <c r="B207" s="42" t="s">
        <v>15</v>
      </c>
      <c r="C207" s="43" t="s">
        <v>1447</v>
      </c>
      <c r="D207" s="44" t="s">
        <v>438</v>
      </c>
      <c r="E207" s="43" t="s">
        <v>439</v>
      </c>
      <c r="F207" s="43" t="s">
        <v>440</v>
      </c>
      <c r="G207" s="43" t="s">
        <v>1495</v>
      </c>
      <c r="H207" s="44" t="s">
        <v>2818</v>
      </c>
      <c r="I207" s="44" t="s">
        <v>484</v>
      </c>
      <c r="J207" s="44" t="s">
        <v>1441</v>
      </c>
      <c r="K207" s="44" t="s">
        <v>515</v>
      </c>
      <c r="L207" s="44" t="s">
        <v>1103</v>
      </c>
      <c r="M207" s="44" t="s">
        <v>1103</v>
      </c>
      <c r="N207" s="43" t="s">
        <v>1101</v>
      </c>
      <c r="O207" s="43" t="s">
        <v>1352</v>
      </c>
      <c r="P207" s="45" t="s">
        <v>59</v>
      </c>
      <c r="Q207" s="44" t="s">
        <v>1101</v>
      </c>
      <c r="R207" s="44" t="s">
        <v>552</v>
      </c>
      <c r="S207" s="44" t="s">
        <v>375</v>
      </c>
      <c r="T207" s="46" t="s">
        <v>74</v>
      </c>
      <c r="U207" s="37" t="s">
        <v>75</v>
      </c>
      <c r="V207" s="38">
        <v>1200</v>
      </c>
      <c r="W207" s="38">
        <v>1200</v>
      </c>
      <c r="X207" s="33"/>
      <c r="Y207" s="160">
        <v>0</v>
      </c>
      <c r="Z207" s="160">
        <v>0</v>
      </c>
      <c r="AA207" s="33"/>
      <c r="AB207" s="38">
        <v>1200</v>
      </c>
      <c r="AC207" s="33"/>
      <c r="AD207" s="48">
        <v>1200</v>
      </c>
      <c r="AE207" s="49">
        <v>1</v>
      </c>
      <c r="AF207" s="48">
        <v>0</v>
      </c>
      <c r="AG207" s="158">
        <v>0</v>
      </c>
      <c r="AH207" s="47"/>
      <c r="AI207" s="48">
        <v>1200</v>
      </c>
      <c r="AJ207" s="48">
        <v>30</v>
      </c>
      <c r="AK207" s="47"/>
      <c r="AL207" s="48">
        <v>30</v>
      </c>
      <c r="AM207" s="49">
        <v>2.5000000000000001E-2</v>
      </c>
      <c r="AN207" s="48">
        <v>1170</v>
      </c>
      <c r="AO207" s="34">
        <v>0</v>
      </c>
      <c r="AP207" s="34">
        <v>0</v>
      </c>
      <c r="AQ207" s="34">
        <v>30</v>
      </c>
      <c r="AR207" s="34">
        <v>0</v>
      </c>
      <c r="AS207" s="34">
        <v>120</v>
      </c>
      <c r="AT207" s="34">
        <v>120</v>
      </c>
      <c r="AU207" s="34">
        <v>120</v>
      </c>
      <c r="AV207" s="34">
        <v>120</v>
      </c>
      <c r="AW207" s="34">
        <v>120</v>
      </c>
      <c r="AX207" s="34">
        <v>120</v>
      </c>
      <c r="AY207" s="34">
        <v>120</v>
      </c>
      <c r="AZ207" s="34">
        <v>120</v>
      </c>
      <c r="BA207" s="34">
        <v>210</v>
      </c>
      <c r="BB207" s="40">
        <f t="shared" si="7"/>
        <v>1200</v>
      </c>
      <c r="BC207" s="40">
        <f t="shared" si="8"/>
        <v>0</v>
      </c>
      <c r="BD207" s="104" t="str">
        <f>+IF(Tabla1[[#This Row],[NO CERT]]=0,"NO","SI")</f>
        <v>NO</v>
      </c>
    </row>
    <row r="208" spans="1:56" x14ac:dyDescent="0.25">
      <c r="A208" s="41" t="s">
        <v>437</v>
      </c>
      <c r="B208" s="42" t="s">
        <v>15</v>
      </c>
      <c r="C208" s="43" t="s">
        <v>1447</v>
      </c>
      <c r="D208" s="44" t="s">
        <v>438</v>
      </c>
      <c r="E208" s="43" t="s">
        <v>439</v>
      </c>
      <c r="F208" s="43" t="s">
        <v>440</v>
      </c>
      <c r="G208" s="43" t="s">
        <v>1495</v>
      </c>
      <c r="H208" s="44" t="s">
        <v>2823</v>
      </c>
      <c r="I208" s="44" t="s">
        <v>484</v>
      </c>
      <c r="J208" s="44" t="s">
        <v>1441</v>
      </c>
      <c r="K208" s="44" t="s">
        <v>511</v>
      </c>
      <c r="L208" s="44" t="s">
        <v>1103</v>
      </c>
      <c r="M208" s="44" t="s">
        <v>1103</v>
      </c>
      <c r="N208" s="43" t="s">
        <v>1101</v>
      </c>
      <c r="O208" s="43" t="s">
        <v>1352</v>
      </c>
      <c r="P208" s="45" t="s">
        <v>59</v>
      </c>
      <c r="Q208" s="44" t="s">
        <v>1101</v>
      </c>
      <c r="R208" s="44" t="s">
        <v>552</v>
      </c>
      <c r="S208" s="44" t="s">
        <v>380</v>
      </c>
      <c r="T208" s="46" t="s">
        <v>36</v>
      </c>
      <c r="U208" s="37" t="s">
        <v>21</v>
      </c>
      <c r="V208" s="38">
        <v>7000</v>
      </c>
      <c r="W208" s="38">
        <v>7000</v>
      </c>
      <c r="X208" s="33"/>
      <c r="Y208" s="160">
        <v>0</v>
      </c>
      <c r="Z208" s="160">
        <v>0</v>
      </c>
      <c r="AA208" s="33"/>
      <c r="AB208" s="38">
        <v>7000</v>
      </c>
      <c r="AC208" s="33"/>
      <c r="AD208" s="48">
        <v>0</v>
      </c>
      <c r="AE208" s="49">
        <v>0</v>
      </c>
      <c r="AF208" s="48">
        <v>7000</v>
      </c>
      <c r="AG208" s="158">
        <v>7000</v>
      </c>
      <c r="AH208" s="47"/>
      <c r="AI208" s="48">
        <v>0</v>
      </c>
      <c r="AJ208" s="48">
        <v>0</v>
      </c>
      <c r="AK208" s="47"/>
      <c r="AL208" s="48">
        <v>0</v>
      </c>
      <c r="AM208" s="49">
        <v>0</v>
      </c>
      <c r="AN208" s="48">
        <v>0</v>
      </c>
      <c r="AO208" s="34">
        <v>0</v>
      </c>
      <c r="AP208" s="34">
        <v>0</v>
      </c>
      <c r="AQ208" s="34">
        <v>0</v>
      </c>
      <c r="AR208" s="34">
        <v>0</v>
      </c>
      <c r="AS208" s="34">
        <v>0</v>
      </c>
      <c r="AT208" s="34">
        <v>1500</v>
      </c>
      <c r="AU208" s="34">
        <v>0</v>
      </c>
      <c r="AV208" s="34">
        <v>1500</v>
      </c>
      <c r="AW208" s="34">
        <v>4000</v>
      </c>
      <c r="AX208" s="34">
        <v>0</v>
      </c>
      <c r="AY208" s="34">
        <v>0</v>
      </c>
      <c r="AZ208" s="34">
        <v>0</v>
      </c>
      <c r="BA208" s="34">
        <v>0</v>
      </c>
      <c r="BB208" s="40">
        <f t="shared" si="7"/>
        <v>7000</v>
      </c>
      <c r="BC208" s="40">
        <f t="shared" si="8"/>
        <v>0</v>
      </c>
      <c r="BD208" s="104" t="str">
        <f>+IF(Tabla1[[#This Row],[NO CERT]]=0,"NO","SI")</f>
        <v>SI</v>
      </c>
    </row>
    <row r="209" spans="1:56" x14ac:dyDescent="0.25">
      <c r="A209" s="41" t="s">
        <v>437</v>
      </c>
      <c r="B209" s="42" t="s">
        <v>15</v>
      </c>
      <c r="C209" s="43" t="s">
        <v>1447</v>
      </c>
      <c r="D209" s="44" t="s">
        <v>438</v>
      </c>
      <c r="E209" s="43" t="s">
        <v>439</v>
      </c>
      <c r="F209" s="43" t="s">
        <v>440</v>
      </c>
      <c r="G209" s="43" t="s">
        <v>1495</v>
      </c>
      <c r="H209" s="44" t="s">
        <v>520</v>
      </c>
      <c r="I209" s="44" t="s">
        <v>484</v>
      </c>
      <c r="J209" s="44" t="s">
        <v>1440</v>
      </c>
      <c r="K209" s="44" t="s">
        <v>515</v>
      </c>
      <c r="L209" s="44" t="s">
        <v>1103</v>
      </c>
      <c r="M209" s="44" t="s">
        <v>1103</v>
      </c>
      <c r="N209" s="43" t="s">
        <v>1101</v>
      </c>
      <c r="O209" s="43" t="s">
        <v>1352</v>
      </c>
      <c r="P209" s="45" t="s">
        <v>59</v>
      </c>
      <c r="Q209" s="44" t="s">
        <v>1101</v>
      </c>
      <c r="R209" s="44" t="s">
        <v>552</v>
      </c>
      <c r="S209" s="44" t="s">
        <v>382</v>
      </c>
      <c r="T209" s="46" t="s">
        <v>37</v>
      </c>
      <c r="U209" s="37" t="s">
        <v>38</v>
      </c>
      <c r="V209" s="38">
        <v>50400</v>
      </c>
      <c r="W209" s="38">
        <v>51600</v>
      </c>
      <c r="X209" s="33"/>
      <c r="Y209" s="160">
        <v>0</v>
      </c>
      <c r="Z209" s="160">
        <v>0</v>
      </c>
      <c r="AA209" s="33"/>
      <c r="AB209" s="38">
        <v>51600</v>
      </c>
      <c r="AC209" s="33"/>
      <c r="AD209" s="48">
        <v>47300</v>
      </c>
      <c r="AE209" s="49">
        <v>0.91666666666666663</v>
      </c>
      <c r="AF209" s="48">
        <v>4300</v>
      </c>
      <c r="AG209" s="158">
        <v>4300</v>
      </c>
      <c r="AH209" s="47"/>
      <c r="AI209" s="48">
        <v>47300</v>
      </c>
      <c r="AJ209" s="48">
        <v>47300</v>
      </c>
      <c r="AK209" s="47"/>
      <c r="AL209" s="48">
        <v>12900</v>
      </c>
      <c r="AM209" s="49">
        <v>0.25</v>
      </c>
      <c r="AN209" s="48">
        <v>34400</v>
      </c>
      <c r="AO209" s="34">
        <v>0</v>
      </c>
      <c r="AP209" s="34">
        <v>8600</v>
      </c>
      <c r="AQ209" s="34">
        <v>4300</v>
      </c>
      <c r="AR209" s="34">
        <v>0</v>
      </c>
      <c r="AS209" s="34">
        <v>4300</v>
      </c>
      <c r="AT209" s="34">
        <v>4300</v>
      </c>
      <c r="AU209" s="34">
        <v>4300</v>
      </c>
      <c r="AV209" s="34">
        <v>4300</v>
      </c>
      <c r="AW209" s="34">
        <v>4300</v>
      </c>
      <c r="AX209" s="34">
        <v>4300</v>
      </c>
      <c r="AY209" s="34">
        <v>4300</v>
      </c>
      <c r="AZ209" s="34">
        <v>4300</v>
      </c>
      <c r="BA209" s="34">
        <v>4300</v>
      </c>
      <c r="BB209" s="40">
        <f t="shared" si="7"/>
        <v>51600</v>
      </c>
      <c r="BC209" s="40">
        <f t="shared" si="8"/>
        <v>0</v>
      </c>
      <c r="BD209" s="104" t="str">
        <f>+IF(Tabla1[[#This Row],[NO CERT]]=0,"NO","SI")</f>
        <v>SI</v>
      </c>
    </row>
    <row r="210" spans="1:56" x14ac:dyDescent="0.25">
      <c r="A210" s="41" t="s">
        <v>437</v>
      </c>
      <c r="B210" s="42" t="s">
        <v>15</v>
      </c>
      <c r="C210" s="43" t="s">
        <v>1447</v>
      </c>
      <c r="D210" s="44" t="s">
        <v>438</v>
      </c>
      <c r="E210" s="43" t="s">
        <v>439</v>
      </c>
      <c r="F210" s="43" t="s">
        <v>440</v>
      </c>
      <c r="G210" s="43" t="s">
        <v>1495</v>
      </c>
      <c r="H210" s="44" t="s">
        <v>42</v>
      </c>
      <c r="I210" s="44" t="s">
        <v>484</v>
      </c>
      <c r="J210" s="44" t="s">
        <v>1440</v>
      </c>
      <c r="K210" s="44" t="s">
        <v>511</v>
      </c>
      <c r="L210" s="44" t="s">
        <v>1103</v>
      </c>
      <c r="M210" s="44" t="s">
        <v>1103</v>
      </c>
      <c r="N210" s="43" t="s">
        <v>1101</v>
      </c>
      <c r="O210" s="43" t="s">
        <v>1352</v>
      </c>
      <c r="P210" s="45" t="s">
        <v>59</v>
      </c>
      <c r="Q210" s="44" t="s">
        <v>1101</v>
      </c>
      <c r="R210" s="44" t="s">
        <v>552</v>
      </c>
      <c r="S210" s="44" t="s">
        <v>359</v>
      </c>
      <c r="T210" s="46" t="s">
        <v>41</v>
      </c>
      <c r="U210" s="37" t="s">
        <v>42</v>
      </c>
      <c r="V210" s="38">
        <v>57600</v>
      </c>
      <c r="W210" s="38">
        <v>58800</v>
      </c>
      <c r="X210" s="33"/>
      <c r="Y210" s="160">
        <v>0</v>
      </c>
      <c r="Z210" s="160">
        <v>0</v>
      </c>
      <c r="AA210" s="33"/>
      <c r="AB210" s="38">
        <v>58800</v>
      </c>
      <c r="AC210" s="33"/>
      <c r="AD210" s="48">
        <v>16500</v>
      </c>
      <c r="AE210" s="49">
        <v>0.28061224489795916</v>
      </c>
      <c r="AF210" s="48">
        <v>42300</v>
      </c>
      <c r="AG210" s="158">
        <v>42300</v>
      </c>
      <c r="AH210" s="47"/>
      <c r="AI210" s="48">
        <v>16500</v>
      </c>
      <c r="AJ210" s="48">
        <v>15509</v>
      </c>
      <c r="AK210" s="47"/>
      <c r="AL210" s="48">
        <v>10809</v>
      </c>
      <c r="AM210" s="49">
        <v>0.18382653061224491</v>
      </c>
      <c r="AN210" s="48">
        <v>5691</v>
      </c>
      <c r="AO210" s="34">
        <v>1000</v>
      </c>
      <c r="AP210" s="34">
        <v>4700</v>
      </c>
      <c r="AQ210" s="34">
        <v>5109</v>
      </c>
      <c r="AR210" s="34">
        <v>0</v>
      </c>
      <c r="AS210" s="34">
        <v>4800</v>
      </c>
      <c r="AT210" s="34">
        <v>4800</v>
      </c>
      <c r="AU210" s="34">
        <v>4800</v>
      </c>
      <c r="AV210" s="34">
        <v>4800</v>
      </c>
      <c r="AW210" s="34">
        <v>4800</v>
      </c>
      <c r="AX210" s="34">
        <v>4800</v>
      </c>
      <c r="AY210" s="34">
        <v>4800</v>
      </c>
      <c r="AZ210" s="34">
        <v>4800</v>
      </c>
      <c r="BA210" s="34">
        <v>9591</v>
      </c>
      <c r="BB210" s="40">
        <f t="shared" si="7"/>
        <v>58800</v>
      </c>
      <c r="BC210" s="40">
        <f t="shared" si="8"/>
        <v>0</v>
      </c>
      <c r="BD210" s="104" t="str">
        <f>+IF(Tabla1[[#This Row],[NO CERT]]=0,"NO","SI")</f>
        <v>SI</v>
      </c>
    </row>
    <row r="211" spans="1:56" x14ac:dyDescent="0.25">
      <c r="A211" s="41" t="s">
        <v>437</v>
      </c>
      <c r="B211" s="42" t="s">
        <v>15</v>
      </c>
      <c r="C211" s="43" t="s">
        <v>1447</v>
      </c>
      <c r="D211" s="44" t="s">
        <v>438</v>
      </c>
      <c r="E211" s="43" t="s">
        <v>439</v>
      </c>
      <c r="F211" s="43" t="s">
        <v>440</v>
      </c>
      <c r="G211" s="43" t="s">
        <v>1495</v>
      </c>
      <c r="H211" s="44" t="s">
        <v>521</v>
      </c>
      <c r="I211" s="44" t="s">
        <v>521</v>
      </c>
      <c r="J211" s="44" t="s">
        <v>1441</v>
      </c>
      <c r="K211" s="44" t="s">
        <v>515</v>
      </c>
      <c r="L211" s="44" t="s">
        <v>1103</v>
      </c>
      <c r="M211" s="44" t="s">
        <v>1103</v>
      </c>
      <c r="N211" s="43" t="s">
        <v>1101</v>
      </c>
      <c r="O211" s="43" t="s">
        <v>1352</v>
      </c>
      <c r="P211" s="45" t="s">
        <v>59</v>
      </c>
      <c r="Q211" s="44" t="s">
        <v>1101</v>
      </c>
      <c r="R211" s="44" t="s">
        <v>552</v>
      </c>
      <c r="S211" s="44" t="s">
        <v>1375</v>
      </c>
      <c r="T211" s="46" t="s">
        <v>43</v>
      </c>
      <c r="U211" s="37" t="s">
        <v>1377</v>
      </c>
      <c r="V211" s="38">
        <v>20000</v>
      </c>
      <c r="W211" s="38">
        <v>20000</v>
      </c>
      <c r="X211" s="33"/>
      <c r="Y211" s="160">
        <v>0</v>
      </c>
      <c r="Z211" s="160">
        <v>0</v>
      </c>
      <c r="AA211" s="33"/>
      <c r="AB211" s="38">
        <v>20000</v>
      </c>
      <c r="AC211" s="33"/>
      <c r="AD211" s="48">
        <v>12500</v>
      </c>
      <c r="AE211" s="49">
        <v>0.625</v>
      </c>
      <c r="AF211" s="48">
        <v>7500</v>
      </c>
      <c r="AG211" s="158">
        <v>7500</v>
      </c>
      <c r="AH211" s="47"/>
      <c r="AI211" s="48">
        <v>12500</v>
      </c>
      <c r="AJ211" s="48">
        <v>12500</v>
      </c>
      <c r="AK211" s="47"/>
      <c r="AL211" s="48">
        <v>5000</v>
      </c>
      <c r="AM211" s="49">
        <v>0.25</v>
      </c>
      <c r="AN211" s="48">
        <v>7500</v>
      </c>
      <c r="AO211" s="34">
        <v>0</v>
      </c>
      <c r="AP211" s="34">
        <v>0</v>
      </c>
      <c r="AQ211" s="34">
        <v>5000</v>
      </c>
      <c r="AR211" s="34">
        <v>0</v>
      </c>
      <c r="AS211" s="34">
        <v>2500</v>
      </c>
      <c r="AT211" s="34">
        <v>2500</v>
      </c>
      <c r="AU211" s="34">
        <v>2500</v>
      </c>
      <c r="AV211" s="34">
        <v>2500</v>
      </c>
      <c r="AW211" s="34">
        <v>2500</v>
      </c>
      <c r="AX211" s="34">
        <v>2500</v>
      </c>
      <c r="AY211" s="34">
        <v>0</v>
      </c>
      <c r="AZ211" s="34">
        <v>0</v>
      </c>
      <c r="BA211" s="34">
        <v>0</v>
      </c>
      <c r="BB211" s="40">
        <f t="shared" si="7"/>
        <v>20000</v>
      </c>
      <c r="BC211" s="40">
        <f t="shared" si="8"/>
        <v>0</v>
      </c>
      <c r="BD211" s="104" t="str">
        <f>+IF(Tabla1[[#This Row],[NO CERT]]=0,"NO","SI")</f>
        <v>SI</v>
      </c>
    </row>
    <row r="212" spans="1:56" x14ac:dyDescent="0.25">
      <c r="A212" s="41" t="s">
        <v>437</v>
      </c>
      <c r="B212" s="42" t="s">
        <v>15</v>
      </c>
      <c r="C212" s="43" t="s">
        <v>1447</v>
      </c>
      <c r="D212" s="44" t="s">
        <v>438</v>
      </c>
      <c r="E212" s="43" t="s">
        <v>439</v>
      </c>
      <c r="F212" s="43" t="s">
        <v>440</v>
      </c>
      <c r="G212" s="43" t="s">
        <v>1496</v>
      </c>
      <c r="H212" s="44" t="s">
        <v>514</v>
      </c>
      <c r="I212" s="44" t="s">
        <v>514</v>
      </c>
      <c r="J212" s="44" t="s">
        <v>1440</v>
      </c>
      <c r="K212" s="44" t="s">
        <v>511</v>
      </c>
      <c r="L212" s="44" t="s">
        <v>1103</v>
      </c>
      <c r="M212" s="44" t="s">
        <v>1103</v>
      </c>
      <c r="N212" s="43" t="s">
        <v>1158</v>
      </c>
      <c r="O212" s="43" t="s">
        <v>1353</v>
      </c>
      <c r="P212" s="45" t="s">
        <v>60</v>
      </c>
      <c r="Q212" s="44" t="s">
        <v>1158</v>
      </c>
      <c r="R212" s="44" t="s">
        <v>1371</v>
      </c>
      <c r="S212" s="44" t="s">
        <v>1372</v>
      </c>
      <c r="T212" s="46" t="s">
        <v>1337</v>
      </c>
      <c r="U212" s="37" t="s">
        <v>1340</v>
      </c>
      <c r="V212" s="38">
        <v>1200</v>
      </c>
      <c r="W212" s="38">
        <v>1200</v>
      </c>
      <c r="X212" s="33"/>
      <c r="Y212" s="160">
        <v>0</v>
      </c>
      <c r="Z212" s="160">
        <v>0</v>
      </c>
      <c r="AA212" s="33"/>
      <c r="AB212" s="38">
        <v>1200</v>
      </c>
      <c r="AC212" s="33"/>
      <c r="AD212" s="48">
        <v>1200</v>
      </c>
      <c r="AE212" s="49">
        <v>1</v>
      </c>
      <c r="AF212" s="48">
        <v>0</v>
      </c>
      <c r="AG212" s="158">
        <v>0</v>
      </c>
      <c r="AH212" s="47"/>
      <c r="AI212" s="48">
        <v>1200</v>
      </c>
      <c r="AJ212" s="48">
        <v>0</v>
      </c>
      <c r="AK212" s="47"/>
      <c r="AL212" s="48">
        <v>0</v>
      </c>
      <c r="AM212" s="49">
        <v>0</v>
      </c>
      <c r="AN212" s="48">
        <v>1200</v>
      </c>
      <c r="AO212" s="34">
        <v>0</v>
      </c>
      <c r="AP212" s="34">
        <v>0</v>
      </c>
      <c r="AQ212" s="34">
        <v>0</v>
      </c>
      <c r="AR212" s="34">
        <v>0</v>
      </c>
      <c r="AS212" s="34">
        <v>0</v>
      </c>
      <c r="AT212" s="34">
        <v>0</v>
      </c>
      <c r="AU212" s="34">
        <v>0</v>
      </c>
      <c r="AV212" s="34">
        <v>600</v>
      </c>
      <c r="AW212" s="34">
        <v>0</v>
      </c>
      <c r="AX212" s="34">
        <v>0</v>
      </c>
      <c r="AY212" s="34">
        <v>0</v>
      </c>
      <c r="AZ212" s="34">
        <v>0</v>
      </c>
      <c r="BA212" s="34">
        <v>600</v>
      </c>
      <c r="BB212" s="40">
        <f t="shared" si="7"/>
        <v>1200</v>
      </c>
      <c r="BC212" s="40">
        <f t="shared" si="8"/>
        <v>0</v>
      </c>
      <c r="BD212" s="104" t="str">
        <f>+IF(Tabla1[[#This Row],[NO CERT]]=0,"NO","SI")</f>
        <v>NO</v>
      </c>
    </row>
    <row r="213" spans="1:56" x14ac:dyDescent="0.25">
      <c r="A213" s="41" t="s">
        <v>437</v>
      </c>
      <c r="B213" s="42" t="s">
        <v>15</v>
      </c>
      <c r="C213" s="43" t="s">
        <v>1447</v>
      </c>
      <c r="D213" s="44" t="s">
        <v>438</v>
      </c>
      <c r="E213" s="43" t="s">
        <v>439</v>
      </c>
      <c r="F213" s="43" t="s">
        <v>440</v>
      </c>
      <c r="G213" s="43" t="s">
        <v>1496</v>
      </c>
      <c r="H213" s="44" t="s">
        <v>514</v>
      </c>
      <c r="I213" s="44" t="s">
        <v>514</v>
      </c>
      <c r="J213" s="44" t="s">
        <v>1441</v>
      </c>
      <c r="K213" s="44" t="s">
        <v>511</v>
      </c>
      <c r="L213" s="44" t="s">
        <v>1103</v>
      </c>
      <c r="M213" s="44" t="s">
        <v>1103</v>
      </c>
      <c r="N213" s="43" t="s">
        <v>1158</v>
      </c>
      <c r="O213" s="43" t="s">
        <v>1353</v>
      </c>
      <c r="P213" s="45" t="s">
        <v>60</v>
      </c>
      <c r="Q213" s="44" t="s">
        <v>1158</v>
      </c>
      <c r="R213" s="44" t="s">
        <v>1371</v>
      </c>
      <c r="S213" s="44" t="s">
        <v>2389</v>
      </c>
      <c r="T213" s="46" t="s">
        <v>2387</v>
      </c>
      <c r="U213" s="37" t="s">
        <v>2388</v>
      </c>
      <c r="V213" s="38">
        <v>0</v>
      </c>
      <c r="W213" s="38">
        <v>400</v>
      </c>
      <c r="X213" s="33"/>
      <c r="Y213" s="160">
        <v>0</v>
      </c>
      <c r="Z213" s="160">
        <v>0</v>
      </c>
      <c r="AA213" s="33"/>
      <c r="AB213" s="38">
        <v>400</v>
      </c>
      <c r="AC213" s="33"/>
      <c r="AD213" s="48">
        <v>400</v>
      </c>
      <c r="AE213" s="49">
        <v>1</v>
      </c>
      <c r="AF213" s="48">
        <v>0</v>
      </c>
      <c r="AG213" s="158">
        <v>0</v>
      </c>
      <c r="AH213" s="47"/>
      <c r="AI213" s="48">
        <v>400</v>
      </c>
      <c r="AJ213" s="48">
        <v>400</v>
      </c>
      <c r="AK213" s="47"/>
      <c r="AL213" s="48">
        <v>400</v>
      </c>
      <c r="AM213" s="49">
        <v>1</v>
      </c>
      <c r="AN213" s="48">
        <v>0</v>
      </c>
      <c r="AO213" s="34">
        <v>400</v>
      </c>
      <c r="AP213" s="34">
        <v>0</v>
      </c>
      <c r="AQ213" s="34">
        <v>0</v>
      </c>
      <c r="AR213" s="34">
        <v>0</v>
      </c>
      <c r="AS213" s="34">
        <v>0</v>
      </c>
      <c r="AT213" s="34">
        <v>0</v>
      </c>
      <c r="AU213" s="34">
        <v>0</v>
      </c>
      <c r="AV213" s="34">
        <v>0</v>
      </c>
      <c r="AW213" s="34">
        <v>0</v>
      </c>
      <c r="AX213" s="34">
        <v>0</v>
      </c>
      <c r="AY213" s="34">
        <v>0</v>
      </c>
      <c r="AZ213" s="34">
        <v>0</v>
      </c>
      <c r="BA213" s="34">
        <v>0</v>
      </c>
      <c r="BB213" s="40">
        <f t="shared" si="7"/>
        <v>400</v>
      </c>
      <c r="BC213" s="40">
        <f t="shared" si="8"/>
        <v>0</v>
      </c>
      <c r="BD213" s="104" t="str">
        <f>+IF(Tabla1[[#This Row],[NO CERT]]=0,"NO","SI")</f>
        <v>NO</v>
      </c>
    </row>
    <row r="214" spans="1:56" x14ac:dyDescent="0.25">
      <c r="A214" s="41" t="s">
        <v>437</v>
      </c>
      <c r="B214" s="42" t="s">
        <v>15</v>
      </c>
      <c r="C214" s="43" t="s">
        <v>1447</v>
      </c>
      <c r="D214" s="44" t="s">
        <v>438</v>
      </c>
      <c r="E214" s="43" t="s">
        <v>439</v>
      </c>
      <c r="F214" s="43" t="s">
        <v>440</v>
      </c>
      <c r="G214" s="43" t="s">
        <v>1496</v>
      </c>
      <c r="H214" s="44" t="s">
        <v>514</v>
      </c>
      <c r="I214" s="44" t="s">
        <v>514</v>
      </c>
      <c r="J214" s="44" t="s">
        <v>1441</v>
      </c>
      <c r="K214" s="44" t="s">
        <v>511</v>
      </c>
      <c r="L214" s="44" t="s">
        <v>1103</v>
      </c>
      <c r="M214" s="44" t="s">
        <v>1103</v>
      </c>
      <c r="N214" s="43" t="s">
        <v>1158</v>
      </c>
      <c r="O214" s="43" t="s">
        <v>1353</v>
      </c>
      <c r="P214" s="45" t="s">
        <v>60</v>
      </c>
      <c r="Q214" s="44" t="s">
        <v>1158</v>
      </c>
      <c r="R214" s="44" t="s">
        <v>1371</v>
      </c>
      <c r="S214" s="44" t="s">
        <v>1380</v>
      </c>
      <c r="T214" s="46" t="s">
        <v>1378</v>
      </c>
      <c r="U214" s="37" t="s">
        <v>1379</v>
      </c>
      <c r="V214" s="38">
        <v>25971</v>
      </c>
      <c r="W214" s="38">
        <v>27172</v>
      </c>
      <c r="X214" s="33"/>
      <c r="Y214" s="160">
        <v>0</v>
      </c>
      <c r="Z214" s="160">
        <v>0</v>
      </c>
      <c r="AA214" s="33"/>
      <c r="AB214" s="38">
        <v>27172</v>
      </c>
      <c r="AC214" s="33"/>
      <c r="AD214" s="48">
        <v>27172</v>
      </c>
      <c r="AE214" s="49">
        <v>1</v>
      </c>
      <c r="AF214" s="48">
        <v>0</v>
      </c>
      <c r="AG214" s="158">
        <v>0</v>
      </c>
      <c r="AH214" s="47"/>
      <c r="AI214" s="48">
        <v>27172</v>
      </c>
      <c r="AJ214" s="48">
        <v>6794.24</v>
      </c>
      <c r="AK214" s="47"/>
      <c r="AL214" s="48">
        <v>6794.24</v>
      </c>
      <c r="AM214" s="49">
        <v>0.25004563521271894</v>
      </c>
      <c r="AN214" s="48">
        <v>20377.760000000002</v>
      </c>
      <c r="AO214" s="34">
        <v>2265.86</v>
      </c>
      <c r="AP214" s="34">
        <v>2264.19</v>
      </c>
      <c r="AQ214" s="34">
        <v>2264.19</v>
      </c>
      <c r="AR214" s="34">
        <v>0</v>
      </c>
      <c r="AS214" s="34">
        <v>2164.19</v>
      </c>
      <c r="AT214" s="34">
        <v>2164.19</v>
      </c>
      <c r="AU214" s="34">
        <v>2164.19</v>
      </c>
      <c r="AV214" s="34">
        <v>2164.19</v>
      </c>
      <c r="AW214" s="34">
        <v>2164.19</v>
      </c>
      <c r="AX214" s="34">
        <v>2164.19</v>
      </c>
      <c r="AY214" s="34">
        <v>2164.19</v>
      </c>
      <c r="AZ214" s="34">
        <v>2164.19</v>
      </c>
      <c r="BA214" s="34">
        <v>3064.2400000000016</v>
      </c>
      <c r="BB214" s="40">
        <f t="shared" si="7"/>
        <v>27172</v>
      </c>
      <c r="BC214" s="40">
        <f t="shared" si="8"/>
        <v>0</v>
      </c>
      <c r="BD214" s="104" t="str">
        <f>+IF(Tabla1[[#This Row],[NO CERT]]=0,"NO","SI")</f>
        <v>NO</v>
      </c>
    </row>
    <row r="215" spans="1:56" x14ac:dyDescent="0.25">
      <c r="A215" s="41" t="s">
        <v>437</v>
      </c>
      <c r="B215" s="42" t="s">
        <v>15</v>
      </c>
      <c r="C215" s="43" t="s">
        <v>1447</v>
      </c>
      <c r="D215" s="44" t="s">
        <v>438</v>
      </c>
      <c r="E215" s="43" t="s">
        <v>439</v>
      </c>
      <c r="F215" s="43" t="s">
        <v>440</v>
      </c>
      <c r="G215" s="43" t="s">
        <v>1496</v>
      </c>
      <c r="H215" s="44" t="s">
        <v>514</v>
      </c>
      <c r="I215" s="44" t="s">
        <v>514</v>
      </c>
      <c r="J215" s="44" t="s">
        <v>1441</v>
      </c>
      <c r="K215" s="44" t="s">
        <v>511</v>
      </c>
      <c r="L215" s="44" t="s">
        <v>1103</v>
      </c>
      <c r="M215" s="44" t="s">
        <v>1103</v>
      </c>
      <c r="N215" s="43" t="s">
        <v>1158</v>
      </c>
      <c r="O215" s="43" t="s">
        <v>1353</v>
      </c>
      <c r="P215" s="45" t="s">
        <v>60</v>
      </c>
      <c r="Q215" s="44" t="s">
        <v>1158</v>
      </c>
      <c r="R215" s="44" t="s">
        <v>1371</v>
      </c>
      <c r="S215" s="44" t="s">
        <v>1373</v>
      </c>
      <c r="T215" s="46" t="s">
        <v>1336</v>
      </c>
      <c r="U215" s="37" t="s">
        <v>1339</v>
      </c>
      <c r="V215" s="38">
        <v>31971</v>
      </c>
      <c r="W215" s="38">
        <v>33171</v>
      </c>
      <c r="X215" s="33"/>
      <c r="Y215" s="160">
        <v>0</v>
      </c>
      <c r="Z215" s="160">
        <v>0</v>
      </c>
      <c r="AA215" s="33"/>
      <c r="AB215" s="38">
        <v>33171</v>
      </c>
      <c r="AC215" s="33"/>
      <c r="AD215" s="48">
        <v>33171</v>
      </c>
      <c r="AE215" s="49">
        <v>1</v>
      </c>
      <c r="AF215" s="48">
        <v>0</v>
      </c>
      <c r="AG215" s="158">
        <v>0</v>
      </c>
      <c r="AH215" s="47"/>
      <c r="AI215" s="48">
        <v>33171</v>
      </c>
      <c r="AJ215" s="48">
        <v>7942.02</v>
      </c>
      <c r="AK215" s="47"/>
      <c r="AL215" s="48">
        <v>7942.02</v>
      </c>
      <c r="AM215" s="49">
        <v>0.2394266075789093</v>
      </c>
      <c r="AN215" s="48">
        <v>25228.98</v>
      </c>
      <c r="AO215" s="34">
        <v>2649.93</v>
      </c>
      <c r="AP215" s="34">
        <v>2644.11</v>
      </c>
      <c r="AQ215" s="34">
        <v>2647.98</v>
      </c>
      <c r="AR215" s="34">
        <v>0</v>
      </c>
      <c r="AS215" s="34">
        <v>2664.19</v>
      </c>
      <c r="AT215" s="34">
        <v>2664.19</v>
      </c>
      <c r="AU215" s="34">
        <v>2664.19</v>
      </c>
      <c r="AV215" s="34">
        <v>2664.19</v>
      </c>
      <c r="AW215" s="34">
        <v>2664.19</v>
      </c>
      <c r="AX215" s="34">
        <v>2664.19</v>
      </c>
      <c r="AY215" s="34">
        <v>2664.19</v>
      </c>
      <c r="AZ215" s="34">
        <v>2664.19</v>
      </c>
      <c r="BA215" s="34">
        <v>3915.4600000000028</v>
      </c>
      <c r="BB215" s="40">
        <f t="shared" si="7"/>
        <v>33171</v>
      </c>
      <c r="BC215" s="40">
        <f t="shared" si="8"/>
        <v>0</v>
      </c>
      <c r="BD215" s="104" t="str">
        <f>+IF(Tabla1[[#This Row],[NO CERT]]=0,"NO","SI")</f>
        <v>NO</v>
      </c>
    </row>
    <row r="216" spans="1:56" x14ac:dyDescent="0.25">
      <c r="A216" s="41" t="s">
        <v>437</v>
      </c>
      <c r="B216" s="42" t="s">
        <v>15</v>
      </c>
      <c r="C216" s="43" t="s">
        <v>1447</v>
      </c>
      <c r="D216" s="44" t="s">
        <v>438</v>
      </c>
      <c r="E216" s="43" t="s">
        <v>439</v>
      </c>
      <c r="F216" s="43" t="s">
        <v>440</v>
      </c>
      <c r="G216" s="43" t="s">
        <v>1496</v>
      </c>
      <c r="H216" s="44" t="s">
        <v>514</v>
      </c>
      <c r="I216" s="44" t="s">
        <v>514</v>
      </c>
      <c r="J216" s="44" t="s">
        <v>1441</v>
      </c>
      <c r="K216" s="44" t="s">
        <v>511</v>
      </c>
      <c r="L216" s="44" t="s">
        <v>1103</v>
      </c>
      <c r="M216" s="44" t="s">
        <v>1103</v>
      </c>
      <c r="N216" s="43" t="s">
        <v>1158</v>
      </c>
      <c r="O216" s="43" t="s">
        <v>1353</v>
      </c>
      <c r="P216" s="45" t="s">
        <v>60</v>
      </c>
      <c r="Q216" s="44" t="s">
        <v>1158</v>
      </c>
      <c r="R216" s="44" t="s">
        <v>1371</v>
      </c>
      <c r="S216" s="44" t="s">
        <v>1374</v>
      </c>
      <c r="T216" s="46" t="s">
        <v>1338</v>
      </c>
      <c r="U216" s="37" t="s">
        <v>1341</v>
      </c>
      <c r="V216" s="38">
        <v>4783</v>
      </c>
      <c r="W216" s="38">
        <v>5046</v>
      </c>
      <c r="X216" s="33"/>
      <c r="Y216" s="160">
        <v>0</v>
      </c>
      <c r="Z216" s="160">
        <v>0</v>
      </c>
      <c r="AA216" s="33"/>
      <c r="AB216" s="38">
        <v>5046</v>
      </c>
      <c r="AC216" s="33"/>
      <c r="AD216" s="48">
        <v>5046</v>
      </c>
      <c r="AE216" s="49">
        <v>1</v>
      </c>
      <c r="AF216" s="48">
        <v>0</v>
      </c>
      <c r="AG216" s="158">
        <v>0</v>
      </c>
      <c r="AH216" s="47"/>
      <c r="AI216" s="48">
        <v>5046</v>
      </c>
      <c r="AJ216" s="48">
        <v>1261.53</v>
      </c>
      <c r="AK216" s="47"/>
      <c r="AL216" s="48">
        <v>1261.53</v>
      </c>
      <c r="AM216" s="49">
        <v>0.25000594530321046</v>
      </c>
      <c r="AN216" s="48">
        <v>3784.4700000000003</v>
      </c>
      <c r="AO216" s="34">
        <v>420.61</v>
      </c>
      <c r="AP216" s="34">
        <v>420.46</v>
      </c>
      <c r="AQ216" s="34">
        <v>420.46</v>
      </c>
      <c r="AR216" s="34">
        <v>0</v>
      </c>
      <c r="AS216" s="34">
        <v>398.58000000000004</v>
      </c>
      <c r="AT216" s="34">
        <v>398.58000000000004</v>
      </c>
      <c r="AU216" s="34">
        <v>398.58000000000004</v>
      </c>
      <c r="AV216" s="34">
        <v>398.58000000000004</v>
      </c>
      <c r="AW216" s="34">
        <v>398.58000000000004</v>
      </c>
      <c r="AX216" s="34">
        <v>398.58000000000004</v>
      </c>
      <c r="AY216" s="34">
        <v>398.58000000000004</v>
      </c>
      <c r="AZ216" s="34">
        <v>398.58000000000004</v>
      </c>
      <c r="BA216" s="34">
        <v>595.82999999999993</v>
      </c>
      <c r="BB216" s="40">
        <f t="shared" si="7"/>
        <v>5046</v>
      </c>
      <c r="BC216" s="40">
        <f t="shared" si="8"/>
        <v>0</v>
      </c>
      <c r="BD216" s="104" t="str">
        <f>+IF(Tabla1[[#This Row],[NO CERT]]=0,"NO","SI")</f>
        <v>NO</v>
      </c>
    </row>
    <row r="217" spans="1:56" x14ac:dyDescent="0.25">
      <c r="A217" s="41" t="s">
        <v>437</v>
      </c>
      <c r="B217" s="42" t="s">
        <v>15</v>
      </c>
      <c r="C217" s="43" t="s">
        <v>1447</v>
      </c>
      <c r="D217" s="44" t="s">
        <v>438</v>
      </c>
      <c r="E217" s="43" t="s">
        <v>439</v>
      </c>
      <c r="F217" s="43" t="s">
        <v>440</v>
      </c>
      <c r="G217" s="43" t="s">
        <v>1496</v>
      </c>
      <c r="H217" s="44" t="s">
        <v>519</v>
      </c>
      <c r="I217" s="44" t="s">
        <v>71</v>
      </c>
      <c r="J217" s="44" t="s">
        <v>1441</v>
      </c>
      <c r="K217" s="44" t="s">
        <v>515</v>
      </c>
      <c r="L217" s="44" t="s">
        <v>1103</v>
      </c>
      <c r="M217" s="44" t="s">
        <v>1103</v>
      </c>
      <c r="N217" s="43" t="s">
        <v>1158</v>
      </c>
      <c r="O217" s="43" t="s">
        <v>1353</v>
      </c>
      <c r="P217" s="45" t="s">
        <v>60</v>
      </c>
      <c r="Q217" s="44" t="s">
        <v>1158</v>
      </c>
      <c r="R217" s="44" t="s">
        <v>552</v>
      </c>
      <c r="S217" s="44" t="s">
        <v>361</v>
      </c>
      <c r="T217" s="46" t="s">
        <v>22</v>
      </c>
      <c r="U217" s="37" t="s">
        <v>23</v>
      </c>
      <c r="V217" s="38">
        <v>6909</v>
      </c>
      <c r="W217" s="38">
        <v>6909</v>
      </c>
      <c r="X217" s="33"/>
      <c r="Y217" s="160">
        <v>0</v>
      </c>
      <c r="Z217" s="160">
        <v>0</v>
      </c>
      <c r="AA217" s="33"/>
      <c r="AB217" s="38">
        <v>6909</v>
      </c>
      <c r="AC217" s="33"/>
      <c r="AD217" s="48">
        <v>6735.3</v>
      </c>
      <c r="AE217" s="49">
        <v>0.97485887972210161</v>
      </c>
      <c r="AF217" s="48">
        <v>173.69999999999982</v>
      </c>
      <c r="AG217" s="158">
        <v>173.69999999999982</v>
      </c>
      <c r="AH217" s="47"/>
      <c r="AI217" s="48">
        <v>6735.3</v>
      </c>
      <c r="AJ217" s="48">
        <v>81.599999999999994</v>
      </c>
      <c r="AK217" s="47"/>
      <c r="AL217" s="48">
        <v>81.599999999999994</v>
      </c>
      <c r="AM217" s="49">
        <v>1.1810681719496308E-2</v>
      </c>
      <c r="AN217" s="48">
        <v>6653.7</v>
      </c>
      <c r="AO217" s="34">
        <v>0</v>
      </c>
      <c r="AP217" s="34">
        <v>81.599999999999994</v>
      </c>
      <c r="AQ217" s="34">
        <v>0</v>
      </c>
      <c r="AR217" s="34">
        <v>0</v>
      </c>
      <c r="AS217" s="34">
        <v>575.75</v>
      </c>
      <c r="AT217" s="34">
        <v>575.75</v>
      </c>
      <c r="AU217" s="34">
        <v>575.75</v>
      </c>
      <c r="AV217" s="34">
        <v>575.75</v>
      </c>
      <c r="AW217" s="34">
        <v>575.75</v>
      </c>
      <c r="AX217" s="34">
        <v>575.75</v>
      </c>
      <c r="AY217" s="34">
        <v>575.75</v>
      </c>
      <c r="AZ217" s="34">
        <v>575.75</v>
      </c>
      <c r="BA217" s="34">
        <v>2221.3999999999996</v>
      </c>
      <c r="BB217" s="40">
        <f t="shared" si="7"/>
        <v>6909</v>
      </c>
      <c r="BC217" s="40">
        <f t="shared" si="8"/>
        <v>0</v>
      </c>
      <c r="BD217" s="104" t="str">
        <f>+IF(Tabla1[[#This Row],[NO CERT]]=0,"NO","SI")</f>
        <v>SI</v>
      </c>
    </row>
    <row r="218" spans="1:56" x14ac:dyDescent="0.25">
      <c r="A218" s="41" t="s">
        <v>437</v>
      </c>
      <c r="B218" s="42" t="s">
        <v>15</v>
      </c>
      <c r="C218" s="43" t="s">
        <v>1447</v>
      </c>
      <c r="D218" s="44" t="s">
        <v>438</v>
      </c>
      <c r="E218" s="43" t="s">
        <v>439</v>
      </c>
      <c r="F218" s="43" t="s">
        <v>440</v>
      </c>
      <c r="G218" s="43" t="s">
        <v>1496</v>
      </c>
      <c r="H218" s="44" t="s">
        <v>71</v>
      </c>
      <c r="I218" s="44" t="s">
        <v>71</v>
      </c>
      <c r="J218" s="44" t="s">
        <v>1441</v>
      </c>
      <c r="K218" s="44" t="s">
        <v>515</v>
      </c>
      <c r="L218" s="44" t="s">
        <v>1103</v>
      </c>
      <c r="M218" s="44" t="s">
        <v>1103</v>
      </c>
      <c r="N218" s="43" t="s">
        <v>1158</v>
      </c>
      <c r="O218" s="43" t="s">
        <v>1353</v>
      </c>
      <c r="P218" s="45" t="s">
        <v>60</v>
      </c>
      <c r="Q218" s="44" t="s">
        <v>1158</v>
      </c>
      <c r="R218" s="44" t="s">
        <v>552</v>
      </c>
      <c r="S218" s="44" t="s">
        <v>364</v>
      </c>
      <c r="T218" s="46" t="s">
        <v>17</v>
      </c>
      <c r="U218" s="37" t="s">
        <v>18</v>
      </c>
      <c r="V218" s="38">
        <v>1200</v>
      </c>
      <c r="W218" s="38">
        <v>1200</v>
      </c>
      <c r="X218" s="33"/>
      <c r="Y218" s="160">
        <v>0</v>
      </c>
      <c r="Z218" s="160">
        <v>0</v>
      </c>
      <c r="AA218" s="33"/>
      <c r="AB218" s="38">
        <v>1200</v>
      </c>
      <c r="AC218" s="33"/>
      <c r="AD218" s="48">
        <v>1200</v>
      </c>
      <c r="AE218" s="49">
        <v>1</v>
      </c>
      <c r="AF218" s="48">
        <v>0</v>
      </c>
      <c r="AG218" s="158">
        <v>0</v>
      </c>
      <c r="AH218" s="47"/>
      <c r="AI218" s="48">
        <v>1200</v>
      </c>
      <c r="AJ218" s="48">
        <v>715</v>
      </c>
      <c r="AK218" s="47"/>
      <c r="AL218" s="48">
        <v>715</v>
      </c>
      <c r="AM218" s="49">
        <v>0.59583333333333333</v>
      </c>
      <c r="AN218" s="48">
        <v>485</v>
      </c>
      <c r="AO218" s="34">
        <v>500</v>
      </c>
      <c r="AP218" s="34">
        <v>70</v>
      </c>
      <c r="AQ218" s="34">
        <v>145</v>
      </c>
      <c r="AR218" s="34">
        <v>0</v>
      </c>
      <c r="AS218" s="34">
        <v>200</v>
      </c>
      <c r="AT218" s="34">
        <v>100</v>
      </c>
      <c r="AU218" s="34">
        <v>130</v>
      </c>
      <c r="AV218" s="34">
        <v>55</v>
      </c>
      <c r="AW218" s="34">
        <v>0</v>
      </c>
      <c r="AX218" s="34">
        <v>0</v>
      </c>
      <c r="AY218" s="34">
        <v>0</v>
      </c>
      <c r="AZ218" s="34">
        <v>0</v>
      </c>
      <c r="BA218" s="34">
        <v>0</v>
      </c>
      <c r="BB218" s="40">
        <f t="shared" si="7"/>
        <v>1200</v>
      </c>
      <c r="BC218" s="40">
        <f t="shared" si="8"/>
        <v>0</v>
      </c>
      <c r="BD218" s="104" t="str">
        <f>+IF(Tabla1[[#This Row],[NO CERT]]=0,"NO","SI")</f>
        <v>NO</v>
      </c>
    </row>
    <row r="219" spans="1:56" x14ac:dyDescent="0.25">
      <c r="A219" s="41" t="s">
        <v>437</v>
      </c>
      <c r="B219" s="42" t="s">
        <v>15</v>
      </c>
      <c r="C219" s="43" t="s">
        <v>1447</v>
      </c>
      <c r="D219" s="44" t="s">
        <v>438</v>
      </c>
      <c r="E219" s="43" t="s">
        <v>439</v>
      </c>
      <c r="F219" s="43" t="s">
        <v>440</v>
      </c>
      <c r="G219" s="43" t="s">
        <v>1496</v>
      </c>
      <c r="H219" s="44" t="s">
        <v>71</v>
      </c>
      <c r="I219" s="44" t="s">
        <v>71</v>
      </c>
      <c r="J219" s="44" t="s">
        <v>1441</v>
      </c>
      <c r="K219" s="44" t="s">
        <v>511</v>
      </c>
      <c r="L219" s="44" t="s">
        <v>1103</v>
      </c>
      <c r="M219" s="44" t="s">
        <v>1103</v>
      </c>
      <c r="N219" s="43" t="s">
        <v>1158</v>
      </c>
      <c r="O219" s="43" t="s">
        <v>1353</v>
      </c>
      <c r="P219" s="45" t="s">
        <v>60</v>
      </c>
      <c r="Q219" s="44" t="s">
        <v>1158</v>
      </c>
      <c r="R219" s="44" t="s">
        <v>552</v>
      </c>
      <c r="S219" s="44" t="s">
        <v>365</v>
      </c>
      <c r="T219" s="46" t="s">
        <v>20</v>
      </c>
      <c r="U219" s="37" t="s">
        <v>21</v>
      </c>
      <c r="V219" s="38">
        <v>800</v>
      </c>
      <c r="W219" s="38">
        <v>800</v>
      </c>
      <c r="X219" s="33"/>
      <c r="Y219" s="160">
        <v>0</v>
      </c>
      <c r="Z219" s="160">
        <v>0</v>
      </c>
      <c r="AA219" s="33"/>
      <c r="AB219" s="38">
        <v>800</v>
      </c>
      <c r="AC219" s="33"/>
      <c r="AD219" s="48">
        <v>0</v>
      </c>
      <c r="AE219" s="49">
        <v>0</v>
      </c>
      <c r="AF219" s="48">
        <v>800</v>
      </c>
      <c r="AG219" s="158">
        <v>800</v>
      </c>
      <c r="AH219" s="47"/>
      <c r="AI219" s="48">
        <v>0</v>
      </c>
      <c r="AJ219" s="48">
        <v>0</v>
      </c>
      <c r="AK219" s="47"/>
      <c r="AL219" s="48">
        <v>0</v>
      </c>
      <c r="AM219" s="49">
        <v>0</v>
      </c>
      <c r="AN219" s="48">
        <v>0</v>
      </c>
      <c r="AO219" s="34">
        <v>0</v>
      </c>
      <c r="AP219" s="34">
        <v>0</v>
      </c>
      <c r="AQ219" s="34">
        <v>0</v>
      </c>
      <c r="AR219" s="34">
        <v>0</v>
      </c>
      <c r="AS219" s="34">
        <v>0</v>
      </c>
      <c r="AT219" s="34">
        <v>800</v>
      </c>
      <c r="AU219" s="34">
        <v>0</v>
      </c>
      <c r="AV219" s="34">
        <v>0</v>
      </c>
      <c r="AW219" s="34">
        <v>0</v>
      </c>
      <c r="AX219" s="34">
        <v>0</v>
      </c>
      <c r="AY219" s="34">
        <v>0</v>
      </c>
      <c r="AZ219" s="34">
        <v>0</v>
      </c>
      <c r="BA219" s="34">
        <v>0</v>
      </c>
      <c r="BB219" s="40">
        <f t="shared" si="7"/>
        <v>800</v>
      </c>
      <c r="BC219" s="40">
        <f t="shared" si="8"/>
        <v>0</v>
      </c>
      <c r="BD219" s="104" t="str">
        <f>+IF(Tabla1[[#This Row],[NO CERT]]=0,"NO","SI")</f>
        <v>SI</v>
      </c>
    </row>
    <row r="220" spans="1:56" x14ac:dyDescent="0.25">
      <c r="A220" s="41" t="s">
        <v>437</v>
      </c>
      <c r="B220" s="42" t="s">
        <v>15</v>
      </c>
      <c r="C220" s="43" t="s">
        <v>1447</v>
      </c>
      <c r="D220" s="44" t="s">
        <v>438</v>
      </c>
      <c r="E220" s="43" t="s">
        <v>439</v>
      </c>
      <c r="F220" s="43" t="s">
        <v>440</v>
      </c>
      <c r="G220" s="43" t="s">
        <v>1496</v>
      </c>
      <c r="H220" s="44" t="s">
        <v>1407</v>
      </c>
      <c r="I220" s="44" t="s">
        <v>484</v>
      </c>
      <c r="J220" s="44" t="s">
        <v>1440</v>
      </c>
      <c r="K220" s="44" t="s">
        <v>515</v>
      </c>
      <c r="L220" s="44" t="s">
        <v>1103</v>
      </c>
      <c r="M220" s="44" t="s">
        <v>1103</v>
      </c>
      <c r="N220" s="43" t="s">
        <v>1158</v>
      </c>
      <c r="O220" s="43" t="s">
        <v>1353</v>
      </c>
      <c r="P220" s="45" t="s">
        <v>60</v>
      </c>
      <c r="Q220" s="44" t="s">
        <v>1158</v>
      </c>
      <c r="R220" s="44" t="s">
        <v>552</v>
      </c>
      <c r="S220" s="44" t="s">
        <v>357</v>
      </c>
      <c r="T220" s="46" t="s">
        <v>24</v>
      </c>
      <c r="U220" s="37" t="s">
        <v>25</v>
      </c>
      <c r="V220" s="38">
        <v>3500</v>
      </c>
      <c r="W220" s="38">
        <v>3500</v>
      </c>
      <c r="X220" s="33"/>
      <c r="Y220" s="160">
        <v>0</v>
      </c>
      <c r="Z220" s="160">
        <v>0</v>
      </c>
      <c r="AA220" s="33"/>
      <c r="AB220" s="38">
        <v>3500</v>
      </c>
      <c r="AC220" s="33"/>
      <c r="AD220" s="48">
        <v>3500</v>
      </c>
      <c r="AE220" s="49">
        <v>1</v>
      </c>
      <c r="AF220" s="48">
        <v>0</v>
      </c>
      <c r="AG220" s="158">
        <v>0</v>
      </c>
      <c r="AH220" s="47"/>
      <c r="AI220" s="48">
        <v>3500</v>
      </c>
      <c r="AJ220" s="48">
        <v>0</v>
      </c>
      <c r="AK220" s="47"/>
      <c r="AL220" s="48">
        <v>0</v>
      </c>
      <c r="AM220" s="49">
        <v>0</v>
      </c>
      <c r="AN220" s="48">
        <v>3500</v>
      </c>
      <c r="AO220" s="34">
        <v>0</v>
      </c>
      <c r="AP220" s="34">
        <v>0</v>
      </c>
      <c r="AQ220" s="34">
        <v>0</v>
      </c>
      <c r="AR220" s="34">
        <v>0</v>
      </c>
      <c r="AS220" s="34">
        <v>600</v>
      </c>
      <c r="AT220" s="34">
        <v>600</v>
      </c>
      <c r="AU220" s="34">
        <v>600</v>
      </c>
      <c r="AV220" s="34">
        <v>600</v>
      </c>
      <c r="AW220" s="34">
        <v>600</v>
      </c>
      <c r="AX220" s="34">
        <v>500</v>
      </c>
      <c r="AY220" s="34">
        <v>0</v>
      </c>
      <c r="AZ220" s="34">
        <v>0</v>
      </c>
      <c r="BA220" s="34">
        <v>0</v>
      </c>
      <c r="BB220" s="40">
        <f t="shared" si="7"/>
        <v>3500</v>
      </c>
      <c r="BC220" s="40">
        <f t="shared" si="8"/>
        <v>0</v>
      </c>
      <c r="BD220" s="104" t="str">
        <f>+IF(Tabla1[[#This Row],[NO CERT]]=0,"NO","SI")</f>
        <v>NO</v>
      </c>
    </row>
    <row r="221" spans="1:56" x14ac:dyDescent="0.25">
      <c r="A221" s="41" t="s">
        <v>437</v>
      </c>
      <c r="B221" s="42" t="s">
        <v>15</v>
      </c>
      <c r="C221" s="43" t="s">
        <v>1447</v>
      </c>
      <c r="D221" s="44" t="s">
        <v>438</v>
      </c>
      <c r="E221" s="43" t="s">
        <v>439</v>
      </c>
      <c r="F221" s="43" t="s">
        <v>440</v>
      </c>
      <c r="G221" s="43" t="s">
        <v>1496</v>
      </c>
      <c r="H221" s="44" t="s">
        <v>1407</v>
      </c>
      <c r="I221" s="44" t="s">
        <v>484</v>
      </c>
      <c r="J221" s="44" t="s">
        <v>1440</v>
      </c>
      <c r="K221" s="44" t="s">
        <v>515</v>
      </c>
      <c r="L221" s="44" t="s">
        <v>1103</v>
      </c>
      <c r="M221" s="44" t="s">
        <v>1103</v>
      </c>
      <c r="N221" s="43" t="s">
        <v>1158</v>
      </c>
      <c r="O221" s="43" t="s">
        <v>1353</v>
      </c>
      <c r="P221" s="45" t="s">
        <v>60</v>
      </c>
      <c r="Q221" s="44" t="s">
        <v>1158</v>
      </c>
      <c r="R221" s="44" t="s">
        <v>552</v>
      </c>
      <c r="S221" s="44" t="s">
        <v>358</v>
      </c>
      <c r="T221" s="46" t="s">
        <v>26</v>
      </c>
      <c r="U221" s="37" t="s">
        <v>27</v>
      </c>
      <c r="V221" s="38">
        <v>3600</v>
      </c>
      <c r="W221" s="38">
        <v>3600</v>
      </c>
      <c r="X221" s="33"/>
      <c r="Y221" s="160">
        <v>0</v>
      </c>
      <c r="Z221" s="160">
        <v>0</v>
      </c>
      <c r="AA221" s="33"/>
      <c r="AB221" s="38">
        <v>3600</v>
      </c>
      <c r="AC221" s="33"/>
      <c r="AD221" s="48">
        <v>3600</v>
      </c>
      <c r="AE221" s="49">
        <v>1</v>
      </c>
      <c r="AF221" s="48">
        <v>0</v>
      </c>
      <c r="AG221" s="158">
        <v>0</v>
      </c>
      <c r="AH221" s="47"/>
      <c r="AI221" s="48">
        <v>3600</v>
      </c>
      <c r="AJ221" s="48">
        <v>415.5</v>
      </c>
      <c r="AK221" s="47"/>
      <c r="AL221" s="48">
        <v>415.5</v>
      </c>
      <c r="AM221" s="49">
        <v>0.11541666666666667</v>
      </c>
      <c r="AN221" s="48">
        <v>3184.5</v>
      </c>
      <c r="AO221" s="34">
        <v>0</v>
      </c>
      <c r="AP221" s="34">
        <v>0</v>
      </c>
      <c r="AQ221" s="34">
        <v>415.5</v>
      </c>
      <c r="AR221" s="34">
        <v>0</v>
      </c>
      <c r="AS221" s="34">
        <v>600</v>
      </c>
      <c r="AT221" s="34">
        <v>600</v>
      </c>
      <c r="AU221" s="34">
        <v>600</v>
      </c>
      <c r="AV221" s="34">
        <v>600</v>
      </c>
      <c r="AW221" s="34">
        <v>784.5</v>
      </c>
      <c r="AX221" s="34">
        <v>0</v>
      </c>
      <c r="AY221" s="34">
        <v>0</v>
      </c>
      <c r="AZ221" s="34">
        <v>0</v>
      </c>
      <c r="BA221" s="34">
        <v>0</v>
      </c>
      <c r="BB221" s="40">
        <f t="shared" si="7"/>
        <v>3600</v>
      </c>
      <c r="BC221" s="40">
        <f t="shared" si="8"/>
        <v>0</v>
      </c>
      <c r="BD221" s="104" t="str">
        <f>+IF(Tabla1[[#This Row],[NO CERT]]=0,"NO","SI")</f>
        <v>NO</v>
      </c>
    </row>
    <row r="222" spans="1:56" x14ac:dyDescent="0.25">
      <c r="A222" s="41" t="s">
        <v>437</v>
      </c>
      <c r="B222" s="42" t="s">
        <v>15</v>
      </c>
      <c r="C222" s="43" t="s">
        <v>1447</v>
      </c>
      <c r="D222" s="44" t="s">
        <v>438</v>
      </c>
      <c r="E222" s="43" t="s">
        <v>439</v>
      </c>
      <c r="F222" s="43" t="s">
        <v>440</v>
      </c>
      <c r="G222" s="43" t="s">
        <v>1496</v>
      </c>
      <c r="H222" s="44" t="s">
        <v>484</v>
      </c>
      <c r="I222" s="44" t="s">
        <v>484</v>
      </c>
      <c r="J222" s="44" t="s">
        <v>1440</v>
      </c>
      <c r="K222" s="44" t="s">
        <v>515</v>
      </c>
      <c r="L222" s="44" t="s">
        <v>1103</v>
      </c>
      <c r="M222" s="44" t="s">
        <v>1103</v>
      </c>
      <c r="N222" s="43" t="s">
        <v>1158</v>
      </c>
      <c r="O222" s="43" t="s">
        <v>1353</v>
      </c>
      <c r="P222" s="45" t="s">
        <v>60</v>
      </c>
      <c r="Q222" s="44" t="s">
        <v>1158</v>
      </c>
      <c r="R222" s="44" t="s">
        <v>552</v>
      </c>
      <c r="S222" s="44" t="s">
        <v>369</v>
      </c>
      <c r="T222" s="46" t="s">
        <v>28</v>
      </c>
      <c r="U222" s="37" t="s">
        <v>29</v>
      </c>
      <c r="V222" s="38">
        <v>3600</v>
      </c>
      <c r="W222" s="38">
        <v>3600</v>
      </c>
      <c r="X222" s="33"/>
      <c r="Y222" s="160">
        <v>0</v>
      </c>
      <c r="Z222" s="160">
        <v>0</v>
      </c>
      <c r="AA222" s="33"/>
      <c r="AB222" s="38">
        <v>3600</v>
      </c>
      <c r="AC222" s="33"/>
      <c r="AD222" s="48">
        <v>3600</v>
      </c>
      <c r="AE222" s="49">
        <v>1</v>
      </c>
      <c r="AF222" s="48">
        <v>0</v>
      </c>
      <c r="AG222" s="158">
        <v>0</v>
      </c>
      <c r="AH222" s="47"/>
      <c r="AI222" s="48">
        <v>3600</v>
      </c>
      <c r="AJ222" s="48">
        <v>17.600000000000001</v>
      </c>
      <c r="AK222" s="47"/>
      <c r="AL222" s="48">
        <v>17.600000000000001</v>
      </c>
      <c r="AM222" s="49">
        <v>4.8888888888888897E-3</v>
      </c>
      <c r="AN222" s="48">
        <v>3582.4</v>
      </c>
      <c r="AO222" s="34">
        <v>0</v>
      </c>
      <c r="AP222" s="34">
        <v>0</v>
      </c>
      <c r="AQ222" s="34">
        <v>17.600000000000001</v>
      </c>
      <c r="AR222" s="34">
        <v>0</v>
      </c>
      <c r="AS222" s="34">
        <v>300</v>
      </c>
      <c r="AT222" s="34">
        <v>300</v>
      </c>
      <c r="AU222" s="34">
        <v>300</v>
      </c>
      <c r="AV222" s="34">
        <v>300</v>
      </c>
      <c r="AW222" s="34">
        <v>300</v>
      </c>
      <c r="AX222" s="34">
        <v>300</v>
      </c>
      <c r="AY222" s="34">
        <v>300</v>
      </c>
      <c r="AZ222" s="34">
        <v>300</v>
      </c>
      <c r="BA222" s="34">
        <v>1182.4000000000001</v>
      </c>
      <c r="BB222" s="40">
        <f t="shared" si="7"/>
        <v>3600</v>
      </c>
      <c r="BC222" s="40">
        <f t="shared" si="8"/>
        <v>0</v>
      </c>
      <c r="BD222" s="104" t="str">
        <f>+IF(Tabla1[[#This Row],[NO CERT]]=0,"NO","SI")</f>
        <v>NO</v>
      </c>
    </row>
    <row r="223" spans="1:56" x14ac:dyDescent="0.25">
      <c r="A223" s="41" t="s">
        <v>437</v>
      </c>
      <c r="B223" s="42" t="s">
        <v>15</v>
      </c>
      <c r="C223" s="43" t="s">
        <v>1447</v>
      </c>
      <c r="D223" s="44" t="s">
        <v>438</v>
      </c>
      <c r="E223" s="43" t="s">
        <v>439</v>
      </c>
      <c r="F223" s="43" t="s">
        <v>440</v>
      </c>
      <c r="G223" s="43" t="s">
        <v>1496</v>
      </c>
      <c r="H223" s="44" t="s">
        <v>2818</v>
      </c>
      <c r="I223" s="44" t="s">
        <v>484</v>
      </c>
      <c r="J223" s="44" t="s">
        <v>1441</v>
      </c>
      <c r="K223" s="44" t="s">
        <v>515</v>
      </c>
      <c r="L223" s="44" t="s">
        <v>1103</v>
      </c>
      <c r="M223" s="44" t="s">
        <v>1103</v>
      </c>
      <c r="N223" s="43" t="s">
        <v>1158</v>
      </c>
      <c r="O223" s="43" t="s">
        <v>1353</v>
      </c>
      <c r="P223" s="45" t="s">
        <v>60</v>
      </c>
      <c r="Q223" s="44" t="s">
        <v>1158</v>
      </c>
      <c r="R223" s="44" t="s">
        <v>552</v>
      </c>
      <c r="S223" s="44" t="s">
        <v>375</v>
      </c>
      <c r="T223" s="46" t="s">
        <v>74</v>
      </c>
      <c r="U223" s="37" t="s">
        <v>75</v>
      </c>
      <c r="V223" s="38">
        <v>1200</v>
      </c>
      <c r="W223" s="38">
        <v>1200</v>
      </c>
      <c r="X223" s="33"/>
      <c r="Y223" s="160">
        <v>0</v>
      </c>
      <c r="Z223" s="160">
        <v>0</v>
      </c>
      <c r="AA223" s="33"/>
      <c r="AB223" s="38">
        <v>1200</v>
      </c>
      <c r="AC223" s="33"/>
      <c r="AD223" s="48">
        <v>1200</v>
      </c>
      <c r="AE223" s="49">
        <v>1</v>
      </c>
      <c r="AF223" s="48">
        <v>0</v>
      </c>
      <c r="AG223" s="158">
        <v>0</v>
      </c>
      <c r="AH223" s="47"/>
      <c r="AI223" s="48">
        <v>1200</v>
      </c>
      <c r="AJ223" s="48">
        <v>16</v>
      </c>
      <c r="AK223" s="47"/>
      <c r="AL223" s="48">
        <v>16</v>
      </c>
      <c r="AM223" s="49">
        <v>1.3333333333333334E-2</v>
      </c>
      <c r="AN223" s="48">
        <v>1184</v>
      </c>
      <c r="AO223" s="34">
        <v>0</v>
      </c>
      <c r="AP223" s="34">
        <v>16</v>
      </c>
      <c r="AQ223" s="34">
        <v>0</v>
      </c>
      <c r="AR223" s="34">
        <v>0</v>
      </c>
      <c r="AS223" s="34">
        <v>120</v>
      </c>
      <c r="AT223" s="34">
        <v>120</v>
      </c>
      <c r="AU223" s="34">
        <v>120</v>
      </c>
      <c r="AV223" s="34">
        <v>120</v>
      </c>
      <c r="AW223" s="34">
        <v>120</v>
      </c>
      <c r="AX223" s="34">
        <v>120</v>
      </c>
      <c r="AY223" s="34">
        <v>120</v>
      </c>
      <c r="AZ223" s="34">
        <v>120</v>
      </c>
      <c r="BA223" s="34">
        <v>224</v>
      </c>
      <c r="BB223" s="40">
        <f t="shared" si="7"/>
        <v>1200</v>
      </c>
      <c r="BC223" s="40">
        <f t="shared" si="8"/>
        <v>0</v>
      </c>
      <c r="BD223" s="104" t="str">
        <f>+IF(Tabla1[[#This Row],[NO CERT]]=0,"NO","SI")</f>
        <v>NO</v>
      </c>
    </row>
    <row r="224" spans="1:56" x14ac:dyDescent="0.25">
      <c r="A224" s="41" t="s">
        <v>437</v>
      </c>
      <c r="B224" s="42" t="s">
        <v>15</v>
      </c>
      <c r="C224" s="43" t="s">
        <v>1447</v>
      </c>
      <c r="D224" s="44" t="s">
        <v>438</v>
      </c>
      <c r="E224" s="43" t="s">
        <v>439</v>
      </c>
      <c r="F224" s="43" t="s">
        <v>440</v>
      </c>
      <c r="G224" s="43" t="s">
        <v>1496</v>
      </c>
      <c r="H224" s="44" t="s">
        <v>2823</v>
      </c>
      <c r="I224" s="44" t="s">
        <v>484</v>
      </c>
      <c r="J224" s="44" t="s">
        <v>1441</v>
      </c>
      <c r="K224" s="44" t="s">
        <v>511</v>
      </c>
      <c r="L224" s="44" t="s">
        <v>1103</v>
      </c>
      <c r="M224" s="44" t="s">
        <v>1103</v>
      </c>
      <c r="N224" s="43" t="s">
        <v>1158</v>
      </c>
      <c r="O224" s="43" t="s">
        <v>1353</v>
      </c>
      <c r="P224" s="45" t="s">
        <v>60</v>
      </c>
      <c r="Q224" s="44" t="s">
        <v>1158</v>
      </c>
      <c r="R224" s="44" t="s">
        <v>552</v>
      </c>
      <c r="S224" s="44" t="s">
        <v>380</v>
      </c>
      <c r="T224" s="46" t="s">
        <v>36</v>
      </c>
      <c r="U224" s="37" t="s">
        <v>21</v>
      </c>
      <c r="V224" s="38">
        <v>7000</v>
      </c>
      <c r="W224" s="38">
        <v>7000</v>
      </c>
      <c r="X224" s="33"/>
      <c r="Y224" s="160">
        <v>0</v>
      </c>
      <c r="Z224" s="160">
        <v>0</v>
      </c>
      <c r="AA224" s="33"/>
      <c r="AB224" s="38">
        <v>7000</v>
      </c>
      <c r="AC224" s="33"/>
      <c r="AD224" s="48">
        <v>4298.8100000000004</v>
      </c>
      <c r="AE224" s="49">
        <v>0.61411571428571432</v>
      </c>
      <c r="AF224" s="48">
        <v>2701.1899999999996</v>
      </c>
      <c r="AG224" s="158">
        <v>2701.1899999999996</v>
      </c>
      <c r="AH224" s="47"/>
      <c r="AI224" s="48">
        <v>4298.8100000000004</v>
      </c>
      <c r="AJ224" s="48">
        <v>4298.8100000000004</v>
      </c>
      <c r="AK224" s="47"/>
      <c r="AL224" s="48">
        <v>0</v>
      </c>
      <c r="AM224" s="49">
        <v>0</v>
      </c>
      <c r="AN224" s="48">
        <v>4298.8100000000004</v>
      </c>
      <c r="AO224" s="34">
        <v>0</v>
      </c>
      <c r="AP224" s="34">
        <v>0</v>
      </c>
      <c r="AQ224" s="34">
        <v>0</v>
      </c>
      <c r="AR224" s="34">
        <v>0</v>
      </c>
      <c r="AS224" s="34">
        <v>1500</v>
      </c>
      <c r="AT224" s="34">
        <v>0</v>
      </c>
      <c r="AU224" s="34">
        <v>1500</v>
      </c>
      <c r="AV224" s="34">
        <v>4000</v>
      </c>
      <c r="AW224" s="34">
        <v>0</v>
      </c>
      <c r="AX224" s="34">
        <v>0</v>
      </c>
      <c r="AY224" s="34">
        <v>0</v>
      </c>
      <c r="AZ224" s="34">
        <v>0</v>
      </c>
      <c r="BA224" s="34">
        <v>0</v>
      </c>
      <c r="BB224" s="40">
        <f t="shared" si="7"/>
        <v>7000</v>
      </c>
      <c r="BC224" s="40">
        <f t="shared" si="8"/>
        <v>0</v>
      </c>
      <c r="BD224" s="104" t="str">
        <f>+IF(Tabla1[[#This Row],[NO CERT]]=0,"NO","SI")</f>
        <v>SI</v>
      </c>
    </row>
    <row r="225" spans="1:56" x14ac:dyDescent="0.25">
      <c r="A225" s="41" t="s">
        <v>437</v>
      </c>
      <c r="B225" s="42" t="s">
        <v>15</v>
      </c>
      <c r="C225" s="43" t="s">
        <v>1447</v>
      </c>
      <c r="D225" s="44" t="s">
        <v>438</v>
      </c>
      <c r="E225" s="43" t="s">
        <v>439</v>
      </c>
      <c r="F225" s="43" t="s">
        <v>440</v>
      </c>
      <c r="G225" s="43" t="s">
        <v>1496</v>
      </c>
      <c r="H225" s="44" t="s">
        <v>520</v>
      </c>
      <c r="I225" s="44" t="s">
        <v>484</v>
      </c>
      <c r="J225" s="44" t="s">
        <v>1441</v>
      </c>
      <c r="K225" s="44" t="s">
        <v>515</v>
      </c>
      <c r="L225" s="44" t="s">
        <v>1103</v>
      </c>
      <c r="M225" s="44" t="s">
        <v>1103</v>
      </c>
      <c r="N225" s="43" t="s">
        <v>1158</v>
      </c>
      <c r="O225" s="43" t="s">
        <v>1353</v>
      </c>
      <c r="P225" s="45" t="s">
        <v>60</v>
      </c>
      <c r="Q225" s="44" t="s">
        <v>1158</v>
      </c>
      <c r="R225" s="44" t="s">
        <v>552</v>
      </c>
      <c r="S225" s="44" t="s">
        <v>382</v>
      </c>
      <c r="T225" s="46" t="s">
        <v>37</v>
      </c>
      <c r="U225" s="37" t="s">
        <v>38</v>
      </c>
      <c r="V225" s="38">
        <v>60000</v>
      </c>
      <c r="W225" s="38">
        <v>60000</v>
      </c>
      <c r="X225" s="33"/>
      <c r="Y225" s="160">
        <v>0</v>
      </c>
      <c r="Z225" s="160">
        <v>0</v>
      </c>
      <c r="AA225" s="33"/>
      <c r="AB225" s="38">
        <v>60000</v>
      </c>
      <c r="AC225" s="33"/>
      <c r="AD225" s="48">
        <v>0</v>
      </c>
      <c r="AE225" s="49">
        <v>0</v>
      </c>
      <c r="AF225" s="48">
        <v>60000</v>
      </c>
      <c r="AG225" s="158">
        <v>60000</v>
      </c>
      <c r="AH225" s="47"/>
      <c r="AI225" s="48">
        <v>0</v>
      </c>
      <c r="AJ225" s="48">
        <v>0</v>
      </c>
      <c r="AK225" s="47"/>
      <c r="AL225" s="48">
        <v>0</v>
      </c>
      <c r="AM225" s="49">
        <v>0</v>
      </c>
      <c r="AN225" s="48">
        <v>0</v>
      </c>
      <c r="AO225" s="34">
        <v>0</v>
      </c>
      <c r="AP225" s="34">
        <v>0</v>
      </c>
      <c r="AQ225" s="34">
        <v>0</v>
      </c>
      <c r="AR225" s="34">
        <v>0</v>
      </c>
      <c r="AS225" s="34">
        <v>5000</v>
      </c>
      <c r="AT225" s="34">
        <v>5000</v>
      </c>
      <c r="AU225" s="34">
        <v>5000</v>
      </c>
      <c r="AV225" s="34">
        <v>5000</v>
      </c>
      <c r="AW225" s="34">
        <v>5000</v>
      </c>
      <c r="AX225" s="34">
        <v>5000</v>
      </c>
      <c r="AY225" s="34">
        <v>5000</v>
      </c>
      <c r="AZ225" s="34">
        <v>5000</v>
      </c>
      <c r="BA225" s="34">
        <v>20000</v>
      </c>
      <c r="BB225" s="40">
        <f t="shared" si="7"/>
        <v>60000</v>
      </c>
      <c r="BC225" s="40">
        <f t="shared" si="8"/>
        <v>0</v>
      </c>
      <c r="BD225" s="104" t="str">
        <f>+IF(Tabla1[[#This Row],[NO CERT]]=0,"NO","SI")</f>
        <v>SI</v>
      </c>
    </row>
    <row r="226" spans="1:56" x14ac:dyDescent="0.25">
      <c r="A226" s="41" t="s">
        <v>437</v>
      </c>
      <c r="B226" s="42" t="s">
        <v>15</v>
      </c>
      <c r="C226" s="43" t="s">
        <v>1447</v>
      </c>
      <c r="D226" s="44" t="s">
        <v>438</v>
      </c>
      <c r="E226" s="43" t="s">
        <v>439</v>
      </c>
      <c r="F226" s="43" t="s">
        <v>440</v>
      </c>
      <c r="G226" s="43" t="s">
        <v>1496</v>
      </c>
      <c r="H226" s="44" t="s">
        <v>42</v>
      </c>
      <c r="I226" s="44" t="s">
        <v>484</v>
      </c>
      <c r="J226" s="44" t="s">
        <v>1441</v>
      </c>
      <c r="K226" s="44" t="s">
        <v>511</v>
      </c>
      <c r="L226" s="44" t="s">
        <v>1103</v>
      </c>
      <c r="M226" s="44" t="s">
        <v>1103</v>
      </c>
      <c r="N226" s="43" t="s">
        <v>1158</v>
      </c>
      <c r="O226" s="43" t="s">
        <v>1353</v>
      </c>
      <c r="P226" s="45" t="s">
        <v>60</v>
      </c>
      <c r="Q226" s="44" t="s">
        <v>1158</v>
      </c>
      <c r="R226" s="44" t="s">
        <v>552</v>
      </c>
      <c r="S226" s="44" t="s">
        <v>359</v>
      </c>
      <c r="T226" s="46" t="s">
        <v>41</v>
      </c>
      <c r="U226" s="37" t="s">
        <v>42</v>
      </c>
      <c r="V226" s="38">
        <v>12000</v>
      </c>
      <c r="W226" s="38">
        <v>12000</v>
      </c>
      <c r="X226" s="33"/>
      <c r="Y226" s="160">
        <v>0</v>
      </c>
      <c r="Z226" s="160">
        <v>0</v>
      </c>
      <c r="AA226" s="33"/>
      <c r="AB226" s="38">
        <v>12000</v>
      </c>
      <c r="AC226" s="33"/>
      <c r="AD226" s="48">
        <v>2400</v>
      </c>
      <c r="AE226" s="49">
        <v>0.2</v>
      </c>
      <c r="AF226" s="48">
        <v>9600</v>
      </c>
      <c r="AG226" s="158">
        <v>9600</v>
      </c>
      <c r="AH226" s="47"/>
      <c r="AI226" s="48">
        <v>2400</v>
      </c>
      <c r="AJ226" s="48">
        <v>1889</v>
      </c>
      <c r="AK226" s="47"/>
      <c r="AL226" s="48">
        <v>1889</v>
      </c>
      <c r="AM226" s="49">
        <v>0.15741666666666668</v>
      </c>
      <c r="AN226" s="48">
        <v>511</v>
      </c>
      <c r="AO226" s="34">
        <v>1000</v>
      </c>
      <c r="AP226" s="34">
        <v>799</v>
      </c>
      <c r="AQ226" s="34">
        <v>90</v>
      </c>
      <c r="AR226" s="34">
        <v>0</v>
      </c>
      <c r="AS226" s="34">
        <v>1000</v>
      </c>
      <c r="AT226" s="34">
        <v>1000</v>
      </c>
      <c r="AU226" s="34">
        <v>1000</v>
      </c>
      <c r="AV226" s="34">
        <v>1000</v>
      </c>
      <c r="AW226" s="34">
        <v>1000</v>
      </c>
      <c r="AX226" s="34">
        <v>1000</v>
      </c>
      <c r="AY226" s="34">
        <v>1000</v>
      </c>
      <c r="AZ226" s="34">
        <v>1000</v>
      </c>
      <c r="BA226" s="34">
        <v>2111</v>
      </c>
      <c r="BB226" s="40">
        <f t="shared" si="7"/>
        <v>12000</v>
      </c>
      <c r="BC226" s="40">
        <f t="shared" si="8"/>
        <v>0</v>
      </c>
      <c r="BD226" s="104" t="str">
        <f>+IF(Tabla1[[#This Row],[NO CERT]]=0,"NO","SI")</f>
        <v>SI</v>
      </c>
    </row>
    <row r="227" spans="1:56" x14ac:dyDescent="0.25">
      <c r="A227" s="41" t="s">
        <v>437</v>
      </c>
      <c r="B227" s="42" t="s">
        <v>15</v>
      </c>
      <c r="C227" s="43" t="s">
        <v>1447</v>
      </c>
      <c r="D227" s="44" t="s">
        <v>438</v>
      </c>
      <c r="E227" s="43" t="s">
        <v>439</v>
      </c>
      <c r="F227" s="43" t="s">
        <v>440</v>
      </c>
      <c r="G227" s="43" t="s">
        <v>1496</v>
      </c>
      <c r="H227" s="44" t="s">
        <v>521</v>
      </c>
      <c r="I227" s="44" t="s">
        <v>521</v>
      </c>
      <c r="J227" s="44" t="s">
        <v>1441</v>
      </c>
      <c r="K227" s="44" t="s">
        <v>515</v>
      </c>
      <c r="L227" s="44" t="s">
        <v>1103</v>
      </c>
      <c r="M227" s="44" t="s">
        <v>1103</v>
      </c>
      <c r="N227" s="43" t="s">
        <v>1158</v>
      </c>
      <c r="O227" s="43" t="s">
        <v>1353</v>
      </c>
      <c r="P227" s="45" t="s">
        <v>60</v>
      </c>
      <c r="Q227" s="44" t="s">
        <v>1158</v>
      </c>
      <c r="R227" s="44" t="s">
        <v>552</v>
      </c>
      <c r="S227" s="44" t="s">
        <v>1375</v>
      </c>
      <c r="T227" s="46" t="s">
        <v>43</v>
      </c>
      <c r="U227" s="37" t="s">
        <v>1377</v>
      </c>
      <c r="V227" s="38">
        <v>20000</v>
      </c>
      <c r="W227" s="38">
        <v>20000</v>
      </c>
      <c r="X227" s="33"/>
      <c r="Y227" s="160">
        <v>0</v>
      </c>
      <c r="Z227" s="160">
        <v>0</v>
      </c>
      <c r="AA227" s="33"/>
      <c r="AB227" s="38">
        <v>20000</v>
      </c>
      <c r="AC227" s="33"/>
      <c r="AD227" s="48">
        <v>12500</v>
      </c>
      <c r="AE227" s="49">
        <v>0.625</v>
      </c>
      <c r="AF227" s="48">
        <v>7500</v>
      </c>
      <c r="AG227" s="158">
        <v>7500</v>
      </c>
      <c r="AH227" s="47"/>
      <c r="AI227" s="48">
        <v>12500</v>
      </c>
      <c r="AJ227" s="48">
        <v>12500</v>
      </c>
      <c r="AK227" s="47"/>
      <c r="AL227" s="48">
        <v>0</v>
      </c>
      <c r="AM227" s="49">
        <v>0</v>
      </c>
      <c r="AN227" s="48">
        <v>12500</v>
      </c>
      <c r="AO227" s="34">
        <v>0</v>
      </c>
      <c r="AP227" s="34">
        <v>0</v>
      </c>
      <c r="AQ227" s="34">
        <v>0</v>
      </c>
      <c r="AR227" s="34">
        <v>0</v>
      </c>
      <c r="AS227" s="34">
        <v>2500</v>
      </c>
      <c r="AT227" s="34">
        <v>2500</v>
      </c>
      <c r="AU227" s="34">
        <v>2500</v>
      </c>
      <c r="AV227" s="34">
        <v>2500</v>
      </c>
      <c r="AW227" s="34">
        <v>2500</v>
      </c>
      <c r="AX227" s="34">
        <v>2500</v>
      </c>
      <c r="AY227" s="34">
        <v>2500</v>
      </c>
      <c r="AZ227" s="34">
        <v>2500</v>
      </c>
      <c r="BA227" s="34">
        <v>0</v>
      </c>
      <c r="BB227" s="40">
        <f t="shared" si="7"/>
        <v>20000</v>
      </c>
      <c r="BC227" s="40">
        <f t="shared" si="8"/>
        <v>0</v>
      </c>
      <c r="BD227" s="104" t="str">
        <f>+IF(Tabla1[[#This Row],[NO CERT]]=0,"NO","SI")</f>
        <v>SI</v>
      </c>
    </row>
    <row r="228" spans="1:56" x14ac:dyDescent="0.25">
      <c r="A228" s="41" t="s">
        <v>437</v>
      </c>
      <c r="B228" s="42" t="s">
        <v>15</v>
      </c>
      <c r="C228" s="43" t="s">
        <v>1447</v>
      </c>
      <c r="D228" s="44" t="s">
        <v>438</v>
      </c>
      <c r="E228" s="43" t="s">
        <v>439</v>
      </c>
      <c r="F228" s="43" t="s">
        <v>440</v>
      </c>
      <c r="G228" s="43" t="s">
        <v>1484</v>
      </c>
      <c r="H228" s="44" t="s">
        <v>514</v>
      </c>
      <c r="I228" s="44" t="s">
        <v>514</v>
      </c>
      <c r="J228" s="44" t="s">
        <v>1441</v>
      </c>
      <c r="K228" s="44" t="s">
        <v>511</v>
      </c>
      <c r="L228" s="44" t="s">
        <v>1103</v>
      </c>
      <c r="M228" s="44" t="s">
        <v>1103</v>
      </c>
      <c r="N228" s="43" t="s">
        <v>1103</v>
      </c>
      <c r="O228" s="43" t="s">
        <v>1354</v>
      </c>
      <c r="P228" s="45" t="s">
        <v>61</v>
      </c>
      <c r="Q228" s="44" t="s">
        <v>1103</v>
      </c>
      <c r="R228" s="44" t="s">
        <v>1371</v>
      </c>
      <c r="S228" s="44" t="s">
        <v>1372</v>
      </c>
      <c r="T228" s="46" t="s">
        <v>1337</v>
      </c>
      <c r="U228" s="37" t="s">
        <v>1340</v>
      </c>
      <c r="V228" s="38">
        <v>21600</v>
      </c>
      <c r="W228" s="38">
        <v>22200</v>
      </c>
      <c r="X228" s="33"/>
      <c r="Y228" s="160">
        <v>0</v>
      </c>
      <c r="Z228" s="160">
        <v>0</v>
      </c>
      <c r="AA228" s="33"/>
      <c r="AB228" s="38">
        <v>22200</v>
      </c>
      <c r="AC228" s="33"/>
      <c r="AD228" s="48">
        <v>22200</v>
      </c>
      <c r="AE228" s="49">
        <v>1</v>
      </c>
      <c r="AF228" s="48">
        <v>0</v>
      </c>
      <c r="AG228" s="158">
        <v>0</v>
      </c>
      <c r="AH228" s="47"/>
      <c r="AI228" s="48">
        <v>22200</v>
      </c>
      <c r="AJ228" s="48">
        <v>0</v>
      </c>
      <c r="AK228" s="47"/>
      <c r="AL228" s="48">
        <v>0</v>
      </c>
      <c r="AM228" s="49">
        <v>0</v>
      </c>
      <c r="AN228" s="48">
        <v>22200</v>
      </c>
      <c r="AO228" s="34">
        <v>0</v>
      </c>
      <c r="AP228" s="34">
        <v>0</v>
      </c>
      <c r="AQ228" s="34">
        <v>0</v>
      </c>
      <c r="AR228" s="34">
        <v>0</v>
      </c>
      <c r="AS228" s="34">
        <v>0</v>
      </c>
      <c r="AT228" s="34">
        <v>0</v>
      </c>
      <c r="AU228" s="34">
        <v>0</v>
      </c>
      <c r="AV228" s="34">
        <v>11100</v>
      </c>
      <c r="AW228" s="34">
        <v>0</v>
      </c>
      <c r="AX228" s="34">
        <v>0</v>
      </c>
      <c r="AY228" s="34">
        <v>0</v>
      </c>
      <c r="AZ228" s="34">
        <v>0</v>
      </c>
      <c r="BA228" s="34">
        <v>11100</v>
      </c>
      <c r="BB228" s="40">
        <f t="shared" si="7"/>
        <v>22200</v>
      </c>
      <c r="BC228" s="40">
        <f t="shared" si="8"/>
        <v>0</v>
      </c>
      <c r="BD228" s="104" t="str">
        <f>+IF(Tabla1[[#This Row],[NO CERT]]=0,"NO","SI")</f>
        <v>NO</v>
      </c>
    </row>
    <row r="229" spans="1:56" x14ac:dyDescent="0.25">
      <c r="A229" s="41" t="s">
        <v>437</v>
      </c>
      <c r="B229" s="42" t="s">
        <v>15</v>
      </c>
      <c r="C229" s="43" t="s">
        <v>1447</v>
      </c>
      <c r="D229" s="44" t="s">
        <v>438</v>
      </c>
      <c r="E229" s="43" t="s">
        <v>439</v>
      </c>
      <c r="F229" s="43" t="s">
        <v>440</v>
      </c>
      <c r="G229" s="43" t="s">
        <v>1484</v>
      </c>
      <c r="H229" s="44" t="s">
        <v>514</v>
      </c>
      <c r="I229" s="44" t="s">
        <v>514</v>
      </c>
      <c r="J229" s="44" t="s">
        <v>1441</v>
      </c>
      <c r="K229" s="44" t="s">
        <v>511</v>
      </c>
      <c r="L229" s="44" t="s">
        <v>1103</v>
      </c>
      <c r="M229" s="44" t="s">
        <v>1103</v>
      </c>
      <c r="N229" s="43" t="s">
        <v>1103</v>
      </c>
      <c r="O229" s="43" t="s">
        <v>1354</v>
      </c>
      <c r="P229" s="45" t="s">
        <v>61</v>
      </c>
      <c r="Q229" s="44" t="s">
        <v>1103</v>
      </c>
      <c r="R229" s="44" t="s">
        <v>1371</v>
      </c>
      <c r="S229" s="44" t="s">
        <v>2389</v>
      </c>
      <c r="T229" s="46" t="s">
        <v>2387</v>
      </c>
      <c r="U229" s="37" t="s">
        <v>2388</v>
      </c>
      <c r="V229" s="38">
        <v>0</v>
      </c>
      <c r="W229" s="38">
        <v>5600</v>
      </c>
      <c r="X229" s="33"/>
      <c r="Y229" s="160">
        <v>0</v>
      </c>
      <c r="Z229" s="160">
        <v>0</v>
      </c>
      <c r="AA229" s="33"/>
      <c r="AB229" s="38">
        <v>5600</v>
      </c>
      <c r="AC229" s="33"/>
      <c r="AD229" s="48">
        <v>5600</v>
      </c>
      <c r="AE229" s="49">
        <v>1</v>
      </c>
      <c r="AF229" s="48">
        <v>0</v>
      </c>
      <c r="AG229" s="158">
        <v>0</v>
      </c>
      <c r="AH229" s="47"/>
      <c r="AI229" s="48">
        <v>5600</v>
      </c>
      <c r="AJ229" s="48">
        <v>5600</v>
      </c>
      <c r="AK229" s="47"/>
      <c r="AL229" s="48">
        <v>5600</v>
      </c>
      <c r="AM229" s="49">
        <v>1</v>
      </c>
      <c r="AN229" s="48">
        <v>0</v>
      </c>
      <c r="AO229" s="34">
        <v>5600</v>
      </c>
      <c r="AP229" s="34">
        <v>0</v>
      </c>
      <c r="AQ229" s="34">
        <v>0</v>
      </c>
      <c r="AR229" s="34">
        <v>0</v>
      </c>
      <c r="AS229" s="34">
        <v>0</v>
      </c>
      <c r="AT229" s="34">
        <v>0</v>
      </c>
      <c r="AU229" s="34">
        <v>0</v>
      </c>
      <c r="AV229" s="34">
        <v>0</v>
      </c>
      <c r="AW229" s="34">
        <v>0</v>
      </c>
      <c r="AX229" s="34">
        <v>0</v>
      </c>
      <c r="AY229" s="34">
        <v>0</v>
      </c>
      <c r="AZ229" s="34">
        <v>0</v>
      </c>
      <c r="BA229" s="34">
        <v>0</v>
      </c>
      <c r="BB229" s="40">
        <f t="shared" si="7"/>
        <v>5600</v>
      </c>
      <c r="BC229" s="40">
        <f t="shared" si="8"/>
        <v>0</v>
      </c>
      <c r="BD229" s="104" t="str">
        <f>+IF(Tabla1[[#This Row],[NO CERT]]=0,"NO","SI")</f>
        <v>NO</v>
      </c>
    </row>
    <row r="230" spans="1:56" x14ac:dyDescent="0.25">
      <c r="A230" s="41" t="s">
        <v>437</v>
      </c>
      <c r="B230" s="42" t="s">
        <v>15</v>
      </c>
      <c r="C230" s="43" t="s">
        <v>1447</v>
      </c>
      <c r="D230" s="44" t="s">
        <v>438</v>
      </c>
      <c r="E230" s="43" t="s">
        <v>439</v>
      </c>
      <c r="F230" s="43" t="s">
        <v>440</v>
      </c>
      <c r="G230" s="43" t="s">
        <v>1484</v>
      </c>
      <c r="H230" s="44" t="s">
        <v>514</v>
      </c>
      <c r="I230" s="44" t="s">
        <v>514</v>
      </c>
      <c r="J230" s="44" t="s">
        <v>1441</v>
      </c>
      <c r="K230" s="44" t="s">
        <v>511</v>
      </c>
      <c r="L230" s="44" t="s">
        <v>1103</v>
      </c>
      <c r="M230" s="44" t="s">
        <v>1103</v>
      </c>
      <c r="N230" s="43" t="s">
        <v>1103</v>
      </c>
      <c r="O230" s="43" t="s">
        <v>1354</v>
      </c>
      <c r="P230" s="45" t="s">
        <v>61</v>
      </c>
      <c r="Q230" s="44" t="s">
        <v>1103</v>
      </c>
      <c r="R230" s="44" t="s">
        <v>1371</v>
      </c>
      <c r="S230" s="44" t="s">
        <v>1380</v>
      </c>
      <c r="T230" s="46" t="s">
        <v>1378</v>
      </c>
      <c r="U230" s="37" t="s">
        <v>1379</v>
      </c>
      <c r="V230" s="38">
        <v>1690359</v>
      </c>
      <c r="W230" s="38">
        <v>1665139</v>
      </c>
      <c r="X230" s="33"/>
      <c r="Y230" s="160">
        <v>0</v>
      </c>
      <c r="Z230" s="160">
        <v>0</v>
      </c>
      <c r="AA230" s="33"/>
      <c r="AB230" s="38">
        <v>1665139</v>
      </c>
      <c r="AC230" s="33"/>
      <c r="AD230" s="48">
        <v>1665139</v>
      </c>
      <c r="AE230" s="49">
        <v>1</v>
      </c>
      <c r="AF230" s="48">
        <v>0</v>
      </c>
      <c r="AG230" s="158">
        <v>0</v>
      </c>
      <c r="AH230" s="47"/>
      <c r="AI230" s="48">
        <v>1665139</v>
      </c>
      <c r="AJ230" s="48">
        <v>376089.44</v>
      </c>
      <c r="AK230" s="47"/>
      <c r="AL230" s="48">
        <v>376089.44</v>
      </c>
      <c r="AM230" s="49">
        <v>0.22586068790653513</v>
      </c>
      <c r="AN230" s="48">
        <v>1289049.56</v>
      </c>
      <c r="AO230" s="34">
        <v>127612.21</v>
      </c>
      <c r="AP230" s="34">
        <v>128442.69</v>
      </c>
      <c r="AQ230" s="34">
        <v>120034.54</v>
      </c>
      <c r="AR230" s="34">
        <v>0</v>
      </c>
      <c r="AS230" s="34">
        <v>140861.51000000004</v>
      </c>
      <c r="AT230" s="34">
        <v>140861.51000000004</v>
      </c>
      <c r="AU230" s="34">
        <v>140861.51000000004</v>
      </c>
      <c r="AV230" s="34">
        <v>140861.51000000004</v>
      </c>
      <c r="AW230" s="34">
        <v>140861.51000000004</v>
      </c>
      <c r="AX230" s="34">
        <v>140861.51000000004</v>
      </c>
      <c r="AY230" s="34">
        <v>140861.51000000004</v>
      </c>
      <c r="AZ230" s="34">
        <v>140861.51000000004</v>
      </c>
      <c r="BA230" s="34">
        <v>162157.47999999975</v>
      </c>
      <c r="BB230" s="40">
        <f t="shared" si="7"/>
        <v>1665139</v>
      </c>
      <c r="BC230" s="40">
        <f t="shared" si="8"/>
        <v>0</v>
      </c>
      <c r="BD230" s="104" t="str">
        <f>+IF(Tabla1[[#This Row],[NO CERT]]=0,"NO","SI")</f>
        <v>NO</v>
      </c>
    </row>
    <row r="231" spans="1:56" x14ac:dyDescent="0.25">
      <c r="A231" s="41" t="s">
        <v>437</v>
      </c>
      <c r="B231" s="42" t="s">
        <v>15</v>
      </c>
      <c r="C231" s="43" t="s">
        <v>1447</v>
      </c>
      <c r="D231" s="44" t="s">
        <v>438</v>
      </c>
      <c r="E231" s="43" t="s">
        <v>439</v>
      </c>
      <c r="F231" s="43" t="s">
        <v>440</v>
      </c>
      <c r="G231" s="43" t="s">
        <v>1484</v>
      </c>
      <c r="H231" s="44" t="s">
        <v>514</v>
      </c>
      <c r="I231" s="44" t="s">
        <v>514</v>
      </c>
      <c r="J231" s="44" t="s">
        <v>1441</v>
      </c>
      <c r="K231" s="44" t="s">
        <v>511</v>
      </c>
      <c r="L231" s="44" t="s">
        <v>1103</v>
      </c>
      <c r="M231" s="44" t="s">
        <v>1103</v>
      </c>
      <c r="N231" s="43" t="s">
        <v>1103</v>
      </c>
      <c r="O231" s="43" t="s">
        <v>1354</v>
      </c>
      <c r="P231" s="45" t="s">
        <v>61</v>
      </c>
      <c r="Q231" s="44" t="s">
        <v>1103</v>
      </c>
      <c r="R231" s="44" t="s">
        <v>1371</v>
      </c>
      <c r="S231" s="44" t="s">
        <v>1373</v>
      </c>
      <c r="T231" s="46" t="s">
        <v>1336</v>
      </c>
      <c r="U231" s="37" t="s">
        <v>1339</v>
      </c>
      <c r="V231" s="38">
        <v>485989</v>
      </c>
      <c r="W231" s="38">
        <v>658963</v>
      </c>
      <c r="X231" s="33"/>
      <c r="Y231" s="160">
        <v>0</v>
      </c>
      <c r="Z231" s="160">
        <v>0</v>
      </c>
      <c r="AA231" s="33"/>
      <c r="AB231" s="38">
        <v>658963</v>
      </c>
      <c r="AC231" s="33"/>
      <c r="AD231" s="48">
        <v>658963</v>
      </c>
      <c r="AE231" s="49">
        <v>1</v>
      </c>
      <c r="AF231" s="48">
        <v>0</v>
      </c>
      <c r="AG231" s="158">
        <v>0</v>
      </c>
      <c r="AH231" s="47"/>
      <c r="AI231" s="48">
        <v>658963</v>
      </c>
      <c r="AJ231" s="48">
        <v>94941.04</v>
      </c>
      <c r="AK231" s="47"/>
      <c r="AL231" s="48">
        <v>69384.36</v>
      </c>
      <c r="AM231" s="49">
        <v>0.10529325622227652</v>
      </c>
      <c r="AN231" s="48">
        <v>589578.64</v>
      </c>
      <c r="AO231" s="34">
        <v>25548.28</v>
      </c>
      <c r="AP231" s="34">
        <v>25487</v>
      </c>
      <c r="AQ231" s="34">
        <v>18349.080000000002</v>
      </c>
      <c r="AR231" s="34">
        <v>0</v>
      </c>
      <c r="AS231" s="34">
        <v>40509.81</v>
      </c>
      <c r="AT231" s="34">
        <v>40509.81</v>
      </c>
      <c r="AU231" s="34">
        <v>40509.81</v>
      </c>
      <c r="AV231" s="34">
        <v>40509.81</v>
      </c>
      <c r="AW231" s="34">
        <v>40509.81</v>
      </c>
      <c r="AX231" s="34">
        <v>40509.81</v>
      </c>
      <c r="AY231" s="34">
        <v>40509.81</v>
      </c>
      <c r="AZ231" s="34">
        <v>40509.81</v>
      </c>
      <c r="BA231" s="34">
        <v>265500.16000000003</v>
      </c>
      <c r="BB231" s="40">
        <f t="shared" si="7"/>
        <v>658963</v>
      </c>
      <c r="BC231" s="40">
        <f t="shared" si="8"/>
        <v>0</v>
      </c>
      <c r="BD231" s="104" t="str">
        <f>+IF(Tabla1[[#This Row],[NO CERT]]=0,"NO","SI")</f>
        <v>NO</v>
      </c>
    </row>
    <row r="232" spans="1:56" x14ac:dyDescent="0.25">
      <c r="A232" s="41" t="s">
        <v>437</v>
      </c>
      <c r="B232" s="42" t="s">
        <v>15</v>
      </c>
      <c r="C232" s="43" t="s">
        <v>1447</v>
      </c>
      <c r="D232" s="44" t="s">
        <v>438</v>
      </c>
      <c r="E232" s="43" t="s">
        <v>439</v>
      </c>
      <c r="F232" s="43" t="s">
        <v>440</v>
      </c>
      <c r="G232" s="43" t="s">
        <v>1484</v>
      </c>
      <c r="H232" s="44" t="s">
        <v>2815</v>
      </c>
      <c r="I232" s="44" t="s">
        <v>2815</v>
      </c>
      <c r="J232" s="44" t="s">
        <v>1441</v>
      </c>
      <c r="K232" s="44" t="s">
        <v>515</v>
      </c>
      <c r="L232" s="44" t="s">
        <v>1103</v>
      </c>
      <c r="M232" s="44" t="s">
        <v>1103</v>
      </c>
      <c r="N232" s="43" t="s">
        <v>1103</v>
      </c>
      <c r="O232" s="43" t="s">
        <v>1354</v>
      </c>
      <c r="P232" s="45" t="s">
        <v>61</v>
      </c>
      <c r="Q232" s="44" t="s">
        <v>1103</v>
      </c>
      <c r="R232" s="44" t="s">
        <v>1371</v>
      </c>
      <c r="S232" s="44" t="s">
        <v>1431</v>
      </c>
      <c r="T232" s="46" t="s">
        <v>1430</v>
      </c>
      <c r="U232" s="37" t="s">
        <v>1432</v>
      </c>
      <c r="V232" s="38">
        <v>16122</v>
      </c>
      <c r="W232" s="38">
        <v>16122</v>
      </c>
      <c r="X232" s="33"/>
      <c r="Y232" s="160">
        <v>0</v>
      </c>
      <c r="Z232" s="160">
        <v>0</v>
      </c>
      <c r="AA232" s="33"/>
      <c r="AB232" s="38">
        <v>16122</v>
      </c>
      <c r="AC232" s="33"/>
      <c r="AD232" s="48">
        <v>0</v>
      </c>
      <c r="AE232" s="49">
        <v>0</v>
      </c>
      <c r="AF232" s="48">
        <v>16122</v>
      </c>
      <c r="AG232" s="158">
        <v>16122</v>
      </c>
      <c r="AH232" s="47"/>
      <c r="AI232" s="48">
        <v>0</v>
      </c>
      <c r="AJ232" s="48">
        <v>0</v>
      </c>
      <c r="AK232" s="47"/>
      <c r="AL232" s="48">
        <v>0</v>
      </c>
      <c r="AM232" s="49">
        <v>0</v>
      </c>
      <c r="AN232" s="48">
        <v>0</v>
      </c>
      <c r="AO232" s="34">
        <v>0</v>
      </c>
      <c r="AP232" s="34">
        <v>0</v>
      </c>
      <c r="AQ232" s="34">
        <v>0</v>
      </c>
      <c r="AR232" s="34">
        <v>0</v>
      </c>
      <c r="AS232" s="34">
        <v>0</v>
      </c>
      <c r="AT232" s="34">
        <v>0</v>
      </c>
      <c r="AU232" s="34">
        <v>0</v>
      </c>
      <c r="AV232" s="34">
        <v>0</v>
      </c>
      <c r="AW232" s="34">
        <v>0</v>
      </c>
      <c r="AX232" s="34">
        <v>0</v>
      </c>
      <c r="AY232" s="34">
        <v>0</v>
      </c>
      <c r="AZ232" s="34">
        <v>0</v>
      </c>
      <c r="BA232" s="34">
        <v>16122</v>
      </c>
      <c r="BB232" s="40">
        <f t="shared" si="7"/>
        <v>16122</v>
      </c>
      <c r="BC232" s="40">
        <f t="shared" si="8"/>
        <v>0</v>
      </c>
      <c r="BD232" s="104" t="str">
        <f>+IF(Tabla1[[#This Row],[NO CERT]]=0,"NO","SI")</f>
        <v>SI</v>
      </c>
    </row>
    <row r="233" spans="1:56" x14ac:dyDescent="0.25">
      <c r="A233" s="41" t="s">
        <v>437</v>
      </c>
      <c r="B233" s="42" t="s">
        <v>15</v>
      </c>
      <c r="C233" s="43" t="s">
        <v>1447</v>
      </c>
      <c r="D233" s="44" t="s">
        <v>438</v>
      </c>
      <c r="E233" s="43" t="s">
        <v>439</v>
      </c>
      <c r="F233" s="43" t="s">
        <v>440</v>
      </c>
      <c r="G233" s="43" t="s">
        <v>1484</v>
      </c>
      <c r="H233" s="44" t="s">
        <v>514</v>
      </c>
      <c r="I233" s="44" t="s">
        <v>514</v>
      </c>
      <c r="J233" s="44" t="s">
        <v>1440</v>
      </c>
      <c r="K233" s="44" t="s">
        <v>511</v>
      </c>
      <c r="L233" s="44" t="s">
        <v>1103</v>
      </c>
      <c r="M233" s="44" t="s">
        <v>1103</v>
      </c>
      <c r="N233" s="43" t="s">
        <v>1103</v>
      </c>
      <c r="O233" s="43" t="s">
        <v>1354</v>
      </c>
      <c r="P233" s="45" t="s">
        <v>61</v>
      </c>
      <c r="Q233" s="44" t="s">
        <v>1103</v>
      </c>
      <c r="R233" s="44" t="s">
        <v>1371</v>
      </c>
      <c r="S233" s="44" t="s">
        <v>1374</v>
      </c>
      <c r="T233" s="46" t="s">
        <v>1338</v>
      </c>
      <c r="U233" s="37" t="s">
        <v>1341</v>
      </c>
      <c r="V233" s="38">
        <v>88878</v>
      </c>
      <c r="W233" s="38">
        <v>94971</v>
      </c>
      <c r="X233" s="33"/>
      <c r="Y233" s="160">
        <v>0</v>
      </c>
      <c r="Z233" s="160">
        <v>0</v>
      </c>
      <c r="AA233" s="33"/>
      <c r="AB233" s="38">
        <v>94971</v>
      </c>
      <c r="AC233" s="33"/>
      <c r="AD233" s="48">
        <v>94971</v>
      </c>
      <c r="AE233" s="49">
        <v>1</v>
      </c>
      <c r="AF233" s="48">
        <v>0</v>
      </c>
      <c r="AG233" s="158">
        <v>0</v>
      </c>
      <c r="AH233" s="47"/>
      <c r="AI233" s="48">
        <v>94971</v>
      </c>
      <c r="AJ233" s="48">
        <v>20616.330000000002</v>
      </c>
      <c r="AK233" s="47"/>
      <c r="AL233" s="48">
        <v>19768.14</v>
      </c>
      <c r="AM233" s="49">
        <v>0.20814922450011056</v>
      </c>
      <c r="AN233" s="48">
        <v>75202.86</v>
      </c>
      <c r="AO233" s="34">
        <v>6628</v>
      </c>
      <c r="AP233" s="34">
        <v>6627.6</v>
      </c>
      <c r="AQ233" s="34">
        <v>6512.54</v>
      </c>
      <c r="AR233" s="34">
        <v>0</v>
      </c>
      <c r="AS233" s="34">
        <v>7406.9729999999981</v>
      </c>
      <c r="AT233" s="34">
        <v>7406.9729999999981</v>
      </c>
      <c r="AU233" s="34">
        <v>7406.9729999999981</v>
      </c>
      <c r="AV233" s="34">
        <v>7406.9729999999981</v>
      </c>
      <c r="AW233" s="34">
        <v>7406.9729999999981</v>
      </c>
      <c r="AX233" s="34">
        <v>7406.9729999999981</v>
      </c>
      <c r="AY233" s="34">
        <v>7406.9729999999981</v>
      </c>
      <c r="AZ233" s="34">
        <v>7406.9729999999981</v>
      </c>
      <c r="BA233" s="34">
        <v>15947.076000000015</v>
      </c>
      <c r="BB233" s="40">
        <f t="shared" si="7"/>
        <v>94971</v>
      </c>
      <c r="BC233" s="40">
        <f t="shared" si="8"/>
        <v>0</v>
      </c>
      <c r="BD233" s="104" t="str">
        <f>+IF(Tabla1[[#This Row],[NO CERT]]=0,"NO","SI")</f>
        <v>NO</v>
      </c>
    </row>
    <row r="234" spans="1:56" x14ac:dyDescent="0.25">
      <c r="A234" s="41" t="s">
        <v>437</v>
      </c>
      <c r="B234" s="42" t="s">
        <v>15</v>
      </c>
      <c r="C234" s="43" t="s">
        <v>1447</v>
      </c>
      <c r="D234" s="44" t="s">
        <v>438</v>
      </c>
      <c r="E234" s="43" t="s">
        <v>439</v>
      </c>
      <c r="F234" s="43" t="s">
        <v>440</v>
      </c>
      <c r="G234" s="43" t="s">
        <v>1484</v>
      </c>
      <c r="H234" s="44" t="s">
        <v>1398</v>
      </c>
      <c r="I234" s="44" t="s">
        <v>514</v>
      </c>
      <c r="J234" s="44" t="s">
        <v>1441</v>
      </c>
      <c r="K234" s="44" t="s">
        <v>515</v>
      </c>
      <c r="L234" s="44" t="s">
        <v>1103</v>
      </c>
      <c r="M234" s="44" t="s">
        <v>1103</v>
      </c>
      <c r="N234" s="43" t="s">
        <v>1103</v>
      </c>
      <c r="O234" s="43" t="s">
        <v>1354</v>
      </c>
      <c r="P234" s="45" t="s">
        <v>61</v>
      </c>
      <c r="Q234" s="44" t="s">
        <v>1103</v>
      </c>
      <c r="R234" s="44" t="s">
        <v>1371</v>
      </c>
      <c r="S234" s="44" t="s">
        <v>2386</v>
      </c>
      <c r="T234" s="46" t="s">
        <v>2384</v>
      </c>
      <c r="U234" s="37" t="s">
        <v>2385</v>
      </c>
      <c r="V234" s="38">
        <v>0</v>
      </c>
      <c r="W234" s="38">
        <v>9400</v>
      </c>
      <c r="X234" s="33"/>
      <c r="Y234" s="160">
        <v>0</v>
      </c>
      <c r="Z234" s="160">
        <v>0</v>
      </c>
      <c r="AA234" s="33"/>
      <c r="AB234" s="38">
        <v>9400</v>
      </c>
      <c r="AC234" s="33"/>
      <c r="AD234" s="48">
        <v>9400</v>
      </c>
      <c r="AE234" s="49">
        <v>1</v>
      </c>
      <c r="AF234" s="48">
        <v>0</v>
      </c>
      <c r="AG234" s="158">
        <v>0</v>
      </c>
      <c r="AH234" s="47"/>
      <c r="AI234" s="48">
        <v>9400</v>
      </c>
      <c r="AJ234" s="48">
        <v>9319</v>
      </c>
      <c r="AK234" s="47"/>
      <c r="AL234" s="48">
        <v>9319</v>
      </c>
      <c r="AM234" s="49">
        <v>0.99138297872340431</v>
      </c>
      <c r="AN234" s="48">
        <v>81</v>
      </c>
      <c r="AO234" s="34">
        <v>0</v>
      </c>
      <c r="AP234" s="34">
        <v>0</v>
      </c>
      <c r="AQ234" s="34">
        <v>9319</v>
      </c>
      <c r="AR234" s="34">
        <v>0</v>
      </c>
      <c r="AS234" s="34">
        <v>0</v>
      </c>
      <c r="AT234" s="34">
        <v>0</v>
      </c>
      <c r="AU234" s="34">
        <v>0</v>
      </c>
      <c r="AV234" s="34">
        <v>0</v>
      </c>
      <c r="AW234" s="34">
        <v>0</v>
      </c>
      <c r="AX234" s="34">
        <v>0</v>
      </c>
      <c r="AY234" s="34">
        <v>0</v>
      </c>
      <c r="AZ234" s="34">
        <v>0</v>
      </c>
      <c r="BA234" s="34">
        <v>81</v>
      </c>
      <c r="BB234" s="40">
        <f t="shared" si="7"/>
        <v>9400</v>
      </c>
      <c r="BC234" s="40">
        <f t="shared" si="8"/>
        <v>0</v>
      </c>
      <c r="BD234" s="104" t="str">
        <f>+IF(Tabla1[[#This Row],[NO CERT]]=0,"NO","SI")</f>
        <v>NO</v>
      </c>
    </row>
    <row r="235" spans="1:56" x14ac:dyDescent="0.25">
      <c r="A235" s="41" t="s">
        <v>437</v>
      </c>
      <c r="B235" s="42" t="s">
        <v>15</v>
      </c>
      <c r="C235" s="43" t="s">
        <v>1447</v>
      </c>
      <c r="D235" s="44" t="s">
        <v>438</v>
      </c>
      <c r="E235" s="43" t="s">
        <v>439</v>
      </c>
      <c r="F235" s="43" t="s">
        <v>440</v>
      </c>
      <c r="G235" s="43" t="s">
        <v>1484</v>
      </c>
      <c r="H235" s="44" t="s">
        <v>2828</v>
      </c>
      <c r="I235" s="44" t="s">
        <v>71</v>
      </c>
      <c r="J235" s="44" t="s">
        <v>1441</v>
      </c>
      <c r="K235" s="44" t="s">
        <v>515</v>
      </c>
      <c r="L235" s="44" t="s">
        <v>1103</v>
      </c>
      <c r="M235" s="44" t="s">
        <v>1103</v>
      </c>
      <c r="N235" s="43" t="s">
        <v>1103</v>
      </c>
      <c r="O235" s="43" t="s">
        <v>1354</v>
      </c>
      <c r="P235" s="45" t="s">
        <v>61</v>
      </c>
      <c r="Q235" s="44" t="s">
        <v>1103</v>
      </c>
      <c r="R235" s="44" t="s">
        <v>552</v>
      </c>
      <c r="S235" s="44" t="s">
        <v>463</v>
      </c>
      <c r="T235" s="46" t="s">
        <v>462</v>
      </c>
      <c r="U235" s="37" t="s">
        <v>464</v>
      </c>
      <c r="V235" s="38">
        <v>19000</v>
      </c>
      <c r="W235" s="38">
        <v>19000</v>
      </c>
      <c r="X235" s="33"/>
      <c r="Y235" s="160">
        <v>0</v>
      </c>
      <c r="Z235" s="160">
        <v>0</v>
      </c>
      <c r="AA235" s="33"/>
      <c r="AB235" s="38">
        <v>19000</v>
      </c>
      <c r="AC235" s="33"/>
      <c r="AD235" s="48">
        <v>16000</v>
      </c>
      <c r="AE235" s="49">
        <v>0.84210526315789469</v>
      </c>
      <c r="AF235" s="48">
        <v>3000</v>
      </c>
      <c r="AG235" s="158">
        <v>3000</v>
      </c>
      <c r="AH235" s="47"/>
      <c r="AI235" s="48">
        <v>16000</v>
      </c>
      <c r="AJ235" s="48">
        <v>16000</v>
      </c>
      <c r="AK235" s="47"/>
      <c r="AL235" s="48">
        <v>0</v>
      </c>
      <c r="AM235" s="49">
        <v>0</v>
      </c>
      <c r="AN235" s="48">
        <v>16000</v>
      </c>
      <c r="AO235" s="34">
        <v>0</v>
      </c>
      <c r="AP235" s="34">
        <v>0</v>
      </c>
      <c r="AQ235" s="34">
        <v>0</v>
      </c>
      <c r="AR235" s="34">
        <v>0</v>
      </c>
      <c r="AS235" s="34">
        <v>3000</v>
      </c>
      <c r="AT235" s="34">
        <v>0</v>
      </c>
      <c r="AU235" s="34">
        <v>3000</v>
      </c>
      <c r="AV235" s="34">
        <v>0</v>
      </c>
      <c r="AW235" s="34">
        <v>3000</v>
      </c>
      <c r="AX235" s="34">
        <v>0</v>
      </c>
      <c r="AY235" s="34">
        <v>3000</v>
      </c>
      <c r="AZ235" s="34">
        <v>0</v>
      </c>
      <c r="BA235" s="34">
        <v>7000</v>
      </c>
      <c r="BB235" s="40">
        <f t="shared" si="7"/>
        <v>19000</v>
      </c>
      <c r="BC235" s="40">
        <f t="shared" si="8"/>
        <v>0</v>
      </c>
      <c r="BD235" s="104" t="str">
        <f>+IF(Tabla1[[#This Row],[NO CERT]]=0,"NO","SI")</f>
        <v>SI</v>
      </c>
    </row>
    <row r="236" spans="1:56" x14ac:dyDescent="0.25">
      <c r="A236" s="41" t="s">
        <v>437</v>
      </c>
      <c r="B236" s="42" t="s">
        <v>15</v>
      </c>
      <c r="C236" s="43" t="s">
        <v>1447</v>
      </c>
      <c r="D236" s="44" t="s">
        <v>438</v>
      </c>
      <c r="E236" s="43" t="s">
        <v>439</v>
      </c>
      <c r="F236" s="43" t="s">
        <v>440</v>
      </c>
      <c r="G236" s="43" t="s">
        <v>1484</v>
      </c>
      <c r="H236" s="44" t="s">
        <v>2830</v>
      </c>
      <c r="I236" s="44" t="s">
        <v>71</v>
      </c>
      <c r="J236" s="44" t="s">
        <v>1441</v>
      </c>
      <c r="K236" s="44" t="s">
        <v>515</v>
      </c>
      <c r="L236" s="44" t="s">
        <v>1103</v>
      </c>
      <c r="M236" s="44" t="s">
        <v>1103</v>
      </c>
      <c r="N236" s="43" t="s">
        <v>1103</v>
      </c>
      <c r="O236" s="43" t="s">
        <v>1354</v>
      </c>
      <c r="P236" s="45" t="s">
        <v>61</v>
      </c>
      <c r="Q236" s="44" t="s">
        <v>1103</v>
      </c>
      <c r="R236" s="44" t="s">
        <v>552</v>
      </c>
      <c r="S236" s="44" t="s">
        <v>360</v>
      </c>
      <c r="T236" s="46" t="s">
        <v>66</v>
      </c>
      <c r="U236" s="37" t="s">
        <v>67</v>
      </c>
      <c r="V236" s="38">
        <v>1500</v>
      </c>
      <c r="W236" s="38">
        <v>1500</v>
      </c>
      <c r="X236" s="33"/>
      <c r="Y236" s="160">
        <v>0</v>
      </c>
      <c r="Z236" s="160">
        <v>0</v>
      </c>
      <c r="AA236" s="33"/>
      <c r="AB236" s="38">
        <v>1500</v>
      </c>
      <c r="AC236" s="33"/>
      <c r="AD236" s="48">
        <v>0</v>
      </c>
      <c r="AE236" s="49">
        <v>0</v>
      </c>
      <c r="AF236" s="48">
        <v>1500</v>
      </c>
      <c r="AG236" s="158">
        <v>1500</v>
      </c>
      <c r="AH236" s="47"/>
      <c r="AI236" s="48">
        <v>0</v>
      </c>
      <c r="AJ236" s="48">
        <v>0</v>
      </c>
      <c r="AK236" s="47"/>
      <c r="AL236" s="48">
        <v>0</v>
      </c>
      <c r="AM236" s="49">
        <v>0</v>
      </c>
      <c r="AN236" s="48">
        <v>0</v>
      </c>
      <c r="AO236" s="34">
        <v>0</v>
      </c>
      <c r="AP236" s="34">
        <v>0</v>
      </c>
      <c r="AQ236" s="34">
        <v>0</v>
      </c>
      <c r="AR236" s="34">
        <v>0</v>
      </c>
      <c r="AS236" s="34">
        <v>0</v>
      </c>
      <c r="AT236" s="34">
        <v>1500</v>
      </c>
      <c r="AU236" s="34">
        <v>0</v>
      </c>
      <c r="AV236" s="34">
        <v>0</v>
      </c>
      <c r="AW236" s="34">
        <v>0</v>
      </c>
      <c r="AX236" s="34">
        <v>0</v>
      </c>
      <c r="AY236" s="34">
        <v>0</v>
      </c>
      <c r="AZ236" s="34">
        <v>0</v>
      </c>
      <c r="BA236" s="34">
        <v>0</v>
      </c>
      <c r="BB236" s="40">
        <f t="shared" si="7"/>
        <v>1500</v>
      </c>
      <c r="BC236" s="40">
        <f t="shared" si="8"/>
        <v>0</v>
      </c>
      <c r="BD236" s="104" t="str">
        <f>+IF(Tabla1[[#This Row],[NO CERT]]=0,"NO","SI")</f>
        <v>SI</v>
      </c>
    </row>
    <row r="237" spans="1:56" x14ac:dyDescent="0.25">
      <c r="A237" s="41" t="s">
        <v>437</v>
      </c>
      <c r="B237" s="42" t="s">
        <v>15</v>
      </c>
      <c r="C237" s="43" t="s">
        <v>1447</v>
      </c>
      <c r="D237" s="44" t="s">
        <v>438</v>
      </c>
      <c r="E237" s="43" t="s">
        <v>439</v>
      </c>
      <c r="F237" s="43" t="s">
        <v>440</v>
      </c>
      <c r="G237" s="43" t="s">
        <v>1484</v>
      </c>
      <c r="H237" s="44" t="s">
        <v>519</v>
      </c>
      <c r="I237" s="44" t="s">
        <v>71</v>
      </c>
      <c r="J237" s="44" t="s">
        <v>1441</v>
      </c>
      <c r="K237" s="44" t="s">
        <v>515</v>
      </c>
      <c r="L237" s="44" t="s">
        <v>1103</v>
      </c>
      <c r="M237" s="44" t="s">
        <v>1103</v>
      </c>
      <c r="N237" s="43" t="s">
        <v>1103</v>
      </c>
      <c r="O237" s="43" t="s">
        <v>1354</v>
      </c>
      <c r="P237" s="45" t="s">
        <v>61</v>
      </c>
      <c r="Q237" s="44" t="s">
        <v>1103</v>
      </c>
      <c r="R237" s="44" t="s">
        <v>552</v>
      </c>
      <c r="S237" s="44" t="s">
        <v>361</v>
      </c>
      <c r="T237" s="46" t="s">
        <v>22</v>
      </c>
      <c r="U237" s="37" t="s">
        <v>23</v>
      </c>
      <c r="V237" s="38">
        <v>74860</v>
      </c>
      <c r="W237" s="38">
        <v>38118</v>
      </c>
      <c r="X237" s="33"/>
      <c r="Y237" s="160">
        <v>0</v>
      </c>
      <c r="Z237" s="160">
        <v>0</v>
      </c>
      <c r="AA237" s="33"/>
      <c r="AB237" s="38">
        <v>38118</v>
      </c>
      <c r="AC237" s="33"/>
      <c r="AD237" s="48">
        <v>24672.65</v>
      </c>
      <c r="AE237" s="49">
        <v>0.6472703184847054</v>
      </c>
      <c r="AF237" s="48">
        <v>13445.349999999999</v>
      </c>
      <c r="AG237" s="158">
        <v>13445.349999999999</v>
      </c>
      <c r="AH237" s="47"/>
      <c r="AI237" s="48">
        <v>22219.05</v>
      </c>
      <c r="AJ237" s="48">
        <v>5632.71</v>
      </c>
      <c r="AK237" s="47"/>
      <c r="AL237" s="48">
        <v>4571.68</v>
      </c>
      <c r="AM237" s="49">
        <v>0.11993493887402278</v>
      </c>
      <c r="AN237" s="48">
        <v>20100.97</v>
      </c>
      <c r="AO237" s="34">
        <v>400</v>
      </c>
      <c r="AP237" s="34">
        <v>0</v>
      </c>
      <c r="AQ237" s="34">
        <v>4171.68</v>
      </c>
      <c r="AR237" s="34">
        <v>0</v>
      </c>
      <c r="AS237" s="34">
        <v>3771.8</v>
      </c>
      <c r="AT237" s="34">
        <v>3771.8</v>
      </c>
      <c r="AU237" s="34">
        <v>3771.8</v>
      </c>
      <c r="AV237" s="34">
        <v>3771.8</v>
      </c>
      <c r="AW237" s="34">
        <v>3771.8</v>
      </c>
      <c r="AX237" s="34">
        <v>3771.8</v>
      </c>
      <c r="AY237" s="34">
        <v>3771.8</v>
      </c>
      <c r="AZ237" s="34">
        <v>3771.8</v>
      </c>
      <c r="BA237" s="34">
        <v>3371.9200000000055</v>
      </c>
      <c r="BB237" s="40">
        <f t="shared" si="7"/>
        <v>38118</v>
      </c>
      <c r="BC237" s="40">
        <f t="shared" si="8"/>
        <v>0</v>
      </c>
      <c r="BD237" s="104" t="str">
        <f>+IF(Tabla1[[#This Row],[NO CERT]]=0,"NO","SI")</f>
        <v>SI</v>
      </c>
    </row>
    <row r="238" spans="1:56" x14ac:dyDescent="0.25">
      <c r="A238" s="41" t="s">
        <v>437</v>
      </c>
      <c r="B238" s="42" t="s">
        <v>15</v>
      </c>
      <c r="C238" s="43" t="s">
        <v>1447</v>
      </c>
      <c r="D238" s="44" t="s">
        <v>438</v>
      </c>
      <c r="E238" s="43" t="s">
        <v>439</v>
      </c>
      <c r="F238" s="43" t="s">
        <v>440</v>
      </c>
      <c r="G238" s="43" t="s">
        <v>1484</v>
      </c>
      <c r="H238" s="44" t="s">
        <v>2831</v>
      </c>
      <c r="I238" s="44" t="s">
        <v>71</v>
      </c>
      <c r="J238" s="44" t="s">
        <v>1441</v>
      </c>
      <c r="K238" s="44" t="s">
        <v>515</v>
      </c>
      <c r="L238" s="44" t="s">
        <v>1103</v>
      </c>
      <c r="M238" s="44" t="s">
        <v>1103</v>
      </c>
      <c r="N238" s="43" t="s">
        <v>1103</v>
      </c>
      <c r="O238" s="43" t="s">
        <v>1354</v>
      </c>
      <c r="P238" s="45" t="s">
        <v>61</v>
      </c>
      <c r="Q238" s="44" t="s">
        <v>1103</v>
      </c>
      <c r="R238" s="44" t="s">
        <v>552</v>
      </c>
      <c r="S238" s="44" t="s">
        <v>363</v>
      </c>
      <c r="T238" s="46" t="s">
        <v>68</v>
      </c>
      <c r="U238" s="37" t="s">
        <v>69</v>
      </c>
      <c r="V238" s="38">
        <v>121006</v>
      </c>
      <c r="W238" s="38">
        <v>121006</v>
      </c>
      <c r="X238" s="33"/>
      <c r="Y238" s="160">
        <v>0</v>
      </c>
      <c r="Z238" s="160">
        <v>0</v>
      </c>
      <c r="AA238" s="33"/>
      <c r="AB238" s="38">
        <v>121006</v>
      </c>
      <c r="AC238" s="33"/>
      <c r="AD238" s="48">
        <v>121006</v>
      </c>
      <c r="AE238" s="49">
        <v>1</v>
      </c>
      <c r="AF238" s="48">
        <v>0</v>
      </c>
      <c r="AG238" s="158">
        <v>0</v>
      </c>
      <c r="AH238" s="47"/>
      <c r="AI238" s="48">
        <v>0</v>
      </c>
      <c r="AJ238" s="48">
        <v>0</v>
      </c>
      <c r="AK238" s="47"/>
      <c r="AL238" s="48">
        <v>0</v>
      </c>
      <c r="AM238" s="49">
        <v>0</v>
      </c>
      <c r="AN238" s="48">
        <v>121006</v>
      </c>
      <c r="AO238" s="34">
        <v>0</v>
      </c>
      <c r="AP238" s="34">
        <v>0</v>
      </c>
      <c r="AQ238" s="34">
        <v>0</v>
      </c>
      <c r="AR238" s="34">
        <v>0</v>
      </c>
      <c r="AS238" s="34">
        <v>0</v>
      </c>
      <c r="AT238" s="34">
        <v>80000</v>
      </c>
      <c r="AU238" s="34">
        <v>0</v>
      </c>
      <c r="AV238" s="34">
        <v>0</v>
      </c>
      <c r="AW238" s="34">
        <v>41006</v>
      </c>
      <c r="AX238" s="34">
        <v>0</v>
      </c>
      <c r="AY238" s="34">
        <v>0</v>
      </c>
      <c r="AZ238" s="34">
        <v>0</v>
      </c>
      <c r="BA238" s="34">
        <v>0</v>
      </c>
      <c r="BB238" s="40">
        <f t="shared" si="7"/>
        <v>121006</v>
      </c>
      <c r="BC238" s="40">
        <f t="shared" si="8"/>
        <v>0</v>
      </c>
      <c r="BD238" s="104" t="str">
        <f>+IF(Tabla1[[#This Row],[NO CERT]]=0,"NO","SI")</f>
        <v>NO</v>
      </c>
    </row>
    <row r="239" spans="1:56" x14ac:dyDescent="0.25">
      <c r="A239" s="41" t="s">
        <v>437</v>
      </c>
      <c r="B239" s="42" t="s">
        <v>15</v>
      </c>
      <c r="C239" s="43" t="s">
        <v>1447</v>
      </c>
      <c r="D239" s="44" t="s">
        <v>438</v>
      </c>
      <c r="E239" s="43" t="s">
        <v>439</v>
      </c>
      <c r="F239" s="43" t="s">
        <v>440</v>
      </c>
      <c r="G239" s="43" t="s">
        <v>1484</v>
      </c>
      <c r="H239" s="44" t="s">
        <v>71</v>
      </c>
      <c r="I239" s="44" t="s">
        <v>71</v>
      </c>
      <c r="J239" s="44" t="s">
        <v>1441</v>
      </c>
      <c r="K239" s="44" t="s">
        <v>515</v>
      </c>
      <c r="L239" s="44" t="s">
        <v>1103</v>
      </c>
      <c r="M239" s="44" t="s">
        <v>1103</v>
      </c>
      <c r="N239" s="43" t="s">
        <v>1103</v>
      </c>
      <c r="O239" s="43" t="s">
        <v>1354</v>
      </c>
      <c r="P239" s="45" t="s">
        <v>61</v>
      </c>
      <c r="Q239" s="44" t="s">
        <v>1103</v>
      </c>
      <c r="R239" s="44" t="s">
        <v>552</v>
      </c>
      <c r="S239" s="44" t="s">
        <v>391</v>
      </c>
      <c r="T239" s="46" t="s">
        <v>166</v>
      </c>
      <c r="U239" s="37" t="s">
        <v>167</v>
      </c>
      <c r="V239" s="38">
        <v>5000</v>
      </c>
      <c r="W239" s="38">
        <v>22000</v>
      </c>
      <c r="X239" s="33"/>
      <c r="Y239" s="160">
        <v>0</v>
      </c>
      <c r="Z239" s="160">
        <v>0</v>
      </c>
      <c r="AA239" s="33"/>
      <c r="AB239" s="38">
        <v>22000</v>
      </c>
      <c r="AC239" s="33"/>
      <c r="AD239" s="48">
        <v>14068.79</v>
      </c>
      <c r="AE239" s="49">
        <v>0.63949045454545461</v>
      </c>
      <c r="AF239" s="48">
        <v>7931.2099999999991</v>
      </c>
      <c r="AG239" s="158">
        <v>7931.2099999999991</v>
      </c>
      <c r="AH239" s="47"/>
      <c r="AI239" s="48">
        <v>12489.92</v>
      </c>
      <c r="AJ239" s="48">
        <v>12489.919999999998</v>
      </c>
      <c r="AK239" s="47"/>
      <c r="AL239" s="48">
        <v>10583.98</v>
      </c>
      <c r="AM239" s="49">
        <v>0.48108999999999996</v>
      </c>
      <c r="AN239" s="48">
        <v>3484.8100000000013</v>
      </c>
      <c r="AO239" s="34">
        <v>0</v>
      </c>
      <c r="AP239" s="34">
        <v>0</v>
      </c>
      <c r="AQ239" s="34">
        <v>10583.98</v>
      </c>
      <c r="AR239" s="34">
        <v>0</v>
      </c>
      <c r="AS239" s="34">
        <v>1500</v>
      </c>
      <c r="AT239" s="34">
        <v>1500</v>
      </c>
      <c r="AU239" s="34">
        <v>1500</v>
      </c>
      <c r="AV239" s="34">
        <v>1500</v>
      </c>
      <c r="AW239" s="34">
        <v>1500</v>
      </c>
      <c r="AX239" s="34">
        <v>1500</v>
      </c>
      <c r="AY239" s="34">
        <v>1500</v>
      </c>
      <c r="AZ239" s="34">
        <v>916.02000000000044</v>
      </c>
      <c r="BA239" s="34">
        <v>0</v>
      </c>
      <c r="BB239" s="40">
        <f t="shared" si="7"/>
        <v>22000</v>
      </c>
      <c r="BC239" s="40">
        <f t="shared" si="8"/>
        <v>0</v>
      </c>
      <c r="BD239" s="104" t="str">
        <f>+IF(Tabla1[[#This Row],[NO CERT]]=0,"NO","SI")</f>
        <v>SI</v>
      </c>
    </row>
    <row r="240" spans="1:56" x14ac:dyDescent="0.25">
      <c r="A240" s="41" t="s">
        <v>437</v>
      </c>
      <c r="B240" s="42" t="s">
        <v>15</v>
      </c>
      <c r="C240" s="43" t="s">
        <v>1447</v>
      </c>
      <c r="D240" s="44" t="s">
        <v>438</v>
      </c>
      <c r="E240" s="43" t="s">
        <v>439</v>
      </c>
      <c r="F240" s="43" t="s">
        <v>440</v>
      </c>
      <c r="G240" s="43" t="s">
        <v>1484</v>
      </c>
      <c r="H240" s="44" t="s">
        <v>71</v>
      </c>
      <c r="I240" s="44" t="s">
        <v>71</v>
      </c>
      <c r="J240" s="44" t="s">
        <v>1440</v>
      </c>
      <c r="K240" s="44" t="s">
        <v>515</v>
      </c>
      <c r="L240" s="44" t="s">
        <v>1103</v>
      </c>
      <c r="M240" s="44" t="s">
        <v>1103</v>
      </c>
      <c r="N240" s="43" t="s">
        <v>1103</v>
      </c>
      <c r="O240" s="43" t="s">
        <v>1354</v>
      </c>
      <c r="P240" s="45" t="s">
        <v>61</v>
      </c>
      <c r="Q240" s="44" t="s">
        <v>1103</v>
      </c>
      <c r="R240" s="44" t="s">
        <v>552</v>
      </c>
      <c r="S240" s="44" t="s">
        <v>470</v>
      </c>
      <c r="T240" s="46" t="s">
        <v>469</v>
      </c>
      <c r="U240" s="37" t="s">
        <v>468</v>
      </c>
      <c r="V240" s="38">
        <v>6000</v>
      </c>
      <c r="W240" s="38">
        <v>2000</v>
      </c>
      <c r="X240" s="33"/>
      <c r="Y240" s="160">
        <v>0</v>
      </c>
      <c r="Z240" s="160">
        <v>0</v>
      </c>
      <c r="AA240" s="33"/>
      <c r="AB240" s="38">
        <v>2000</v>
      </c>
      <c r="AC240" s="33"/>
      <c r="AD240" s="48">
        <v>0</v>
      </c>
      <c r="AE240" s="49">
        <v>0</v>
      </c>
      <c r="AF240" s="48">
        <v>2000</v>
      </c>
      <c r="AG240" s="158">
        <v>2000</v>
      </c>
      <c r="AH240" s="47"/>
      <c r="AI240" s="48">
        <v>0</v>
      </c>
      <c r="AJ240" s="48">
        <v>0</v>
      </c>
      <c r="AK240" s="47"/>
      <c r="AL240" s="48">
        <v>0</v>
      </c>
      <c r="AM240" s="49">
        <v>0</v>
      </c>
      <c r="AN240" s="48">
        <v>0</v>
      </c>
      <c r="AO240" s="34">
        <v>0</v>
      </c>
      <c r="AP240" s="34">
        <v>0</v>
      </c>
      <c r="AQ240" s="34">
        <v>0</v>
      </c>
      <c r="AR240" s="34">
        <v>0</v>
      </c>
      <c r="AS240" s="34">
        <v>0</v>
      </c>
      <c r="AT240" s="34">
        <v>2000</v>
      </c>
      <c r="AU240" s="34">
        <v>0</v>
      </c>
      <c r="AV240" s="34">
        <v>0</v>
      </c>
      <c r="AW240" s="34">
        <v>0</v>
      </c>
      <c r="AX240" s="34">
        <v>0</v>
      </c>
      <c r="AY240" s="34">
        <v>0</v>
      </c>
      <c r="AZ240" s="34">
        <v>0</v>
      </c>
      <c r="BA240" s="34">
        <v>0</v>
      </c>
      <c r="BB240" s="40">
        <f t="shared" si="7"/>
        <v>2000</v>
      </c>
      <c r="BC240" s="40">
        <f t="shared" si="8"/>
        <v>0</v>
      </c>
      <c r="BD240" s="104" t="str">
        <f>+IF(Tabla1[[#This Row],[NO CERT]]=0,"NO","SI")</f>
        <v>SI</v>
      </c>
    </row>
    <row r="241" spans="1:56" x14ac:dyDescent="0.25">
      <c r="A241" s="41" t="s">
        <v>437</v>
      </c>
      <c r="B241" s="42" t="s">
        <v>15</v>
      </c>
      <c r="C241" s="43" t="s">
        <v>1447</v>
      </c>
      <c r="D241" s="44" t="s">
        <v>438</v>
      </c>
      <c r="E241" s="43" t="s">
        <v>439</v>
      </c>
      <c r="F241" s="43" t="s">
        <v>440</v>
      </c>
      <c r="G241" s="43" t="s">
        <v>1484</v>
      </c>
      <c r="H241" s="44" t="s">
        <v>71</v>
      </c>
      <c r="I241" s="44" t="s">
        <v>71</v>
      </c>
      <c r="J241" s="44" t="s">
        <v>1440</v>
      </c>
      <c r="K241" s="44" t="s">
        <v>515</v>
      </c>
      <c r="L241" s="44" t="s">
        <v>1103</v>
      </c>
      <c r="M241" s="44" t="s">
        <v>1103</v>
      </c>
      <c r="N241" s="43" t="s">
        <v>1103</v>
      </c>
      <c r="O241" s="43" t="s">
        <v>1354</v>
      </c>
      <c r="P241" s="45" t="s">
        <v>61</v>
      </c>
      <c r="Q241" s="44" t="s">
        <v>1103</v>
      </c>
      <c r="R241" s="44" t="s">
        <v>552</v>
      </c>
      <c r="S241" s="44" t="s">
        <v>364</v>
      </c>
      <c r="T241" s="46" t="s">
        <v>17</v>
      </c>
      <c r="U241" s="37" t="s">
        <v>18</v>
      </c>
      <c r="V241" s="38">
        <v>0</v>
      </c>
      <c r="W241" s="38">
        <v>10000</v>
      </c>
      <c r="X241" s="33"/>
      <c r="Y241" s="160">
        <v>0</v>
      </c>
      <c r="Z241" s="160">
        <v>0</v>
      </c>
      <c r="AA241" s="33"/>
      <c r="AB241" s="38">
        <v>10000</v>
      </c>
      <c r="AC241" s="33"/>
      <c r="AD241" s="48">
        <v>10000</v>
      </c>
      <c r="AE241" s="49">
        <v>1</v>
      </c>
      <c r="AF241" s="48">
        <v>0</v>
      </c>
      <c r="AG241" s="158">
        <v>0</v>
      </c>
      <c r="AH241" s="47"/>
      <c r="AI241" s="48">
        <v>10000</v>
      </c>
      <c r="AJ241" s="48">
        <v>6855.84</v>
      </c>
      <c r="AK241" s="47"/>
      <c r="AL241" s="48">
        <v>6855.84</v>
      </c>
      <c r="AM241" s="49">
        <v>0.68558399999999997</v>
      </c>
      <c r="AN241" s="48">
        <v>3144.16</v>
      </c>
      <c r="AO241" s="34">
        <v>3887</v>
      </c>
      <c r="AP241" s="34">
        <v>1958.34</v>
      </c>
      <c r="AQ241" s="34">
        <v>1010.5</v>
      </c>
      <c r="AR241" s="34">
        <v>0</v>
      </c>
      <c r="AS241" s="34">
        <v>630</v>
      </c>
      <c r="AT241" s="34">
        <v>630</v>
      </c>
      <c r="AU241" s="34">
        <v>630</v>
      </c>
      <c r="AV241" s="34">
        <v>630</v>
      </c>
      <c r="AW241" s="34">
        <v>624.15999999999985</v>
      </c>
      <c r="AX241" s="34">
        <v>0</v>
      </c>
      <c r="AY241" s="34">
        <v>0</v>
      </c>
      <c r="AZ241" s="34">
        <v>0</v>
      </c>
      <c r="BA241" s="34">
        <v>0</v>
      </c>
      <c r="BB241" s="40">
        <f t="shared" si="7"/>
        <v>10000</v>
      </c>
      <c r="BC241" s="40">
        <f t="shared" si="8"/>
        <v>0</v>
      </c>
      <c r="BD241" s="104" t="str">
        <f>+IF(Tabla1[[#This Row],[NO CERT]]=0,"NO","SI")</f>
        <v>NO</v>
      </c>
    </row>
    <row r="242" spans="1:56" x14ac:dyDescent="0.25">
      <c r="A242" s="41" t="s">
        <v>437</v>
      </c>
      <c r="B242" s="42" t="s">
        <v>15</v>
      </c>
      <c r="C242" s="43" t="s">
        <v>1447</v>
      </c>
      <c r="D242" s="44" t="s">
        <v>438</v>
      </c>
      <c r="E242" s="43" t="s">
        <v>439</v>
      </c>
      <c r="F242" s="43" t="s">
        <v>440</v>
      </c>
      <c r="G242" s="43" t="s">
        <v>1484</v>
      </c>
      <c r="H242" s="44" t="s">
        <v>71</v>
      </c>
      <c r="I242" s="44" t="s">
        <v>71</v>
      </c>
      <c r="J242" s="44" t="s">
        <v>1440</v>
      </c>
      <c r="K242" s="44" t="s">
        <v>511</v>
      </c>
      <c r="L242" s="44" t="s">
        <v>1103</v>
      </c>
      <c r="M242" s="44" t="s">
        <v>1103</v>
      </c>
      <c r="N242" s="43" t="s">
        <v>1103</v>
      </c>
      <c r="O242" s="43" t="s">
        <v>1354</v>
      </c>
      <c r="P242" s="45" t="s">
        <v>61</v>
      </c>
      <c r="Q242" s="44" t="s">
        <v>1103</v>
      </c>
      <c r="R242" s="44" t="s">
        <v>552</v>
      </c>
      <c r="S242" s="44" t="s">
        <v>365</v>
      </c>
      <c r="T242" s="46" t="s">
        <v>20</v>
      </c>
      <c r="U242" s="37" t="s">
        <v>21</v>
      </c>
      <c r="V242" s="38">
        <v>12600</v>
      </c>
      <c r="W242" s="38">
        <v>12600</v>
      </c>
      <c r="X242" s="33"/>
      <c r="Y242" s="160">
        <v>0</v>
      </c>
      <c r="Z242" s="160">
        <v>0</v>
      </c>
      <c r="AA242" s="33"/>
      <c r="AB242" s="38">
        <v>12600</v>
      </c>
      <c r="AC242" s="33"/>
      <c r="AD242" s="48">
        <v>0</v>
      </c>
      <c r="AE242" s="49">
        <v>0</v>
      </c>
      <c r="AF242" s="48">
        <v>12600</v>
      </c>
      <c r="AG242" s="158">
        <v>12600</v>
      </c>
      <c r="AH242" s="47"/>
      <c r="AI242" s="48">
        <v>0</v>
      </c>
      <c r="AJ242" s="48">
        <v>0</v>
      </c>
      <c r="AK242" s="47"/>
      <c r="AL242" s="48">
        <v>0</v>
      </c>
      <c r="AM242" s="49">
        <v>0</v>
      </c>
      <c r="AN242" s="48">
        <v>0</v>
      </c>
      <c r="AO242" s="34">
        <v>0</v>
      </c>
      <c r="AP242" s="34">
        <v>0</v>
      </c>
      <c r="AQ242" s="34">
        <v>0</v>
      </c>
      <c r="AR242" s="34">
        <v>0</v>
      </c>
      <c r="AS242" s="34">
        <v>0</v>
      </c>
      <c r="AT242" s="34">
        <v>1500</v>
      </c>
      <c r="AU242" s="34">
        <v>0</v>
      </c>
      <c r="AV242" s="34">
        <v>1500</v>
      </c>
      <c r="AW242" s="34">
        <v>0</v>
      </c>
      <c r="AX242" s="34">
        <v>1500</v>
      </c>
      <c r="AY242" s="34">
        <v>0</v>
      </c>
      <c r="AZ242" s="34">
        <v>8100</v>
      </c>
      <c r="BA242" s="34">
        <v>0</v>
      </c>
      <c r="BB242" s="40">
        <f t="shared" si="7"/>
        <v>12600</v>
      </c>
      <c r="BC242" s="40">
        <f t="shared" si="8"/>
        <v>0</v>
      </c>
      <c r="BD242" s="104" t="str">
        <f>+IF(Tabla1[[#This Row],[NO CERT]]=0,"NO","SI")</f>
        <v>SI</v>
      </c>
    </row>
    <row r="243" spans="1:56" x14ac:dyDescent="0.25">
      <c r="A243" s="41" t="s">
        <v>437</v>
      </c>
      <c r="B243" s="42" t="s">
        <v>15</v>
      </c>
      <c r="C243" s="43" t="s">
        <v>1447</v>
      </c>
      <c r="D243" s="44" t="s">
        <v>438</v>
      </c>
      <c r="E243" s="43" t="s">
        <v>439</v>
      </c>
      <c r="F243" s="43" t="s">
        <v>440</v>
      </c>
      <c r="G243" s="43" t="s">
        <v>1484</v>
      </c>
      <c r="H243" s="44" t="s">
        <v>71</v>
      </c>
      <c r="I243" s="44" t="s">
        <v>71</v>
      </c>
      <c r="J243" s="44" t="s">
        <v>1441</v>
      </c>
      <c r="K243" s="44" t="s">
        <v>511</v>
      </c>
      <c r="L243" s="44" t="s">
        <v>1103</v>
      </c>
      <c r="M243" s="44" t="s">
        <v>1103</v>
      </c>
      <c r="N243" s="43" t="s">
        <v>1103</v>
      </c>
      <c r="O243" s="43" t="s">
        <v>1354</v>
      </c>
      <c r="P243" s="45" t="s">
        <v>61</v>
      </c>
      <c r="Q243" s="44" t="s">
        <v>1103</v>
      </c>
      <c r="R243" s="44" t="s">
        <v>552</v>
      </c>
      <c r="S243" s="44" t="s">
        <v>366</v>
      </c>
      <c r="T243" s="46" t="s">
        <v>62</v>
      </c>
      <c r="U243" s="37" t="s">
        <v>63</v>
      </c>
      <c r="V243" s="38">
        <v>0</v>
      </c>
      <c r="W243" s="38">
        <v>1720</v>
      </c>
      <c r="X243" s="33"/>
      <c r="Y243" s="160">
        <v>0</v>
      </c>
      <c r="Z243" s="160">
        <v>0</v>
      </c>
      <c r="AA243" s="33"/>
      <c r="AB243" s="38">
        <v>1720</v>
      </c>
      <c r="AC243" s="33"/>
      <c r="AD243" s="48">
        <v>0</v>
      </c>
      <c r="AE243" s="49">
        <v>0</v>
      </c>
      <c r="AF243" s="48">
        <v>1720</v>
      </c>
      <c r="AG243" s="158">
        <v>1720</v>
      </c>
      <c r="AH243" s="47"/>
      <c r="AI243" s="48">
        <v>0</v>
      </c>
      <c r="AJ243" s="48">
        <v>0</v>
      </c>
      <c r="AK243" s="47"/>
      <c r="AL243" s="48">
        <v>0</v>
      </c>
      <c r="AM243" s="49">
        <v>0</v>
      </c>
      <c r="AN243" s="48">
        <v>0</v>
      </c>
      <c r="AO243" s="34">
        <v>0</v>
      </c>
      <c r="AP243" s="34">
        <v>0</v>
      </c>
      <c r="AQ243" s="34">
        <v>0</v>
      </c>
      <c r="AR243" s="34">
        <v>0</v>
      </c>
      <c r="AS243" s="34">
        <v>1720</v>
      </c>
      <c r="AT243" s="34">
        <v>0</v>
      </c>
      <c r="AU243" s="34">
        <v>0</v>
      </c>
      <c r="AV243" s="34">
        <v>0</v>
      </c>
      <c r="AW243" s="34">
        <v>0</v>
      </c>
      <c r="AX243" s="34">
        <v>0</v>
      </c>
      <c r="AY243" s="34">
        <v>0</v>
      </c>
      <c r="AZ243" s="34">
        <v>0</v>
      </c>
      <c r="BA243" s="34">
        <v>0</v>
      </c>
      <c r="BB243" s="40">
        <f t="shared" si="7"/>
        <v>1720</v>
      </c>
      <c r="BC243" s="40">
        <f t="shared" si="8"/>
        <v>0</v>
      </c>
      <c r="BD243" s="104" t="str">
        <f>+IF(Tabla1[[#This Row],[NO CERT]]=0,"NO","SI")</f>
        <v>SI</v>
      </c>
    </row>
    <row r="244" spans="1:56" x14ac:dyDescent="0.25">
      <c r="A244" s="41" t="s">
        <v>437</v>
      </c>
      <c r="B244" s="42" t="s">
        <v>15</v>
      </c>
      <c r="C244" s="43" t="s">
        <v>1447</v>
      </c>
      <c r="D244" s="44" t="s">
        <v>438</v>
      </c>
      <c r="E244" s="43" t="s">
        <v>439</v>
      </c>
      <c r="F244" s="43" t="s">
        <v>440</v>
      </c>
      <c r="G244" s="43" t="s">
        <v>1484</v>
      </c>
      <c r="H244" s="44" t="s">
        <v>71</v>
      </c>
      <c r="I244" s="44" t="s">
        <v>71</v>
      </c>
      <c r="J244" s="44" t="s">
        <v>1441</v>
      </c>
      <c r="K244" s="44" t="s">
        <v>515</v>
      </c>
      <c r="L244" s="44" t="s">
        <v>1103</v>
      </c>
      <c r="M244" s="44" t="s">
        <v>1103</v>
      </c>
      <c r="N244" s="43" t="s">
        <v>1103</v>
      </c>
      <c r="O244" s="43" t="s">
        <v>1354</v>
      </c>
      <c r="P244" s="45" t="s">
        <v>61</v>
      </c>
      <c r="Q244" s="44" t="s">
        <v>1103</v>
      </c>
      <c r="R244" s="44" t="s">
        <v>552</v>
      </c>
      <c r="S244" s="44" t="s">
        <v>367</v>
      </c>
      <c r="T244" s="46" t="s">
        <v>64</v>
      </c>
      <c r="U244" s="37" t="s">
        <v>65</v>
      </c>
      <c r="V244" s="38">
        <v>4000</v>
      </c>
      <c r="W244" s="38">
        <v>900</v>
      </c>
      <c r="X244" s="33"/>
      <c r="Y244" s="160">
        <v>0</v>
      </c>
      <c r="Z244" s="160">
        <v>0</v>
      </c>
      <c r="AA244" s="33"/>
      <c r="AB244" s="38">
        <v>900</v>
      </c>
      <c r="AC244" s="33"/>
      <c r="AD244" s="48">
        <v>0</v>
      </c>
      <c r="AE244" s="49">
        <v>0</v>
      </c>
      <c r="AF244" s="48">
        <v>900</v>
      </c>
      <c r="AG244" s="158">
        <v>900</v>
      </c>
      <c r="AH244" s="47"/>
      <c r="AI244" s="48">
        <v>0</v>
      </c>
      <c r="AJ244" s="48">
        <v>0</v>
      </c>
      <c r="AK244" s="47"/>
      <c r="AL244" s="48">
        <v>0</v>
      </c>
      <c r="AM244" s="49">
        <v>0</v>
      </c>
      <c r="AN244" s="48">
        <v>0</v>
      </c>
      <c r="AO244" s="34">
        <v>0</v>
      </c>
      <c r="AP244" s="34">
        <v>0</v>
      </c>
      <c r="AQ244" s="34">
        <v>0</v>
      </c>
      <c r="AR244" s="34">
        <v>0</v>
      </c>
      <c r="AS244" s="34">
        <v>900</v>
      </c>
      <c r="AT244" s="34">
        <v>0</v>
      </c>
      <c r="AU244" s="34">
        <v>0</v>
      </c>
      <c r="AV244" s="34">
        <v>0</v>
      </c>
      <c r="AW244" s="34">
        <v>0</v>
      </c>
      <c r="AX244" s="34">
        <v>0</v>
      </c>
      <c r="AY244" s="34">
        <v>0</v>
      </c>
      <c r="AZ244" s="34">
        <v>0</v>
      </c>
      <c r="BA244" s="34">
        <v>0</v>
      </c>
      <c r="BB244" s="40">
        <f t="shared" si="7"/>
        <v>900</v>
      </c>
      <c r="BC244" s="40">
        <f t="shared" si="8"/>
        <v>0</v>
      </c>
      <c r="BD244" s="104" t="str">
        <f>+IF(Tabla1[[#This Row],[NO CERT]]=0,"NO","SI")</f>
        <v>SI</v>
      </c>
    </row>
    <row r="245" spans="1:56" x14ac:dyDescent="0.25">
      <c r="A245" s="41" t="s">
        <v>437</v>
      </c>
      <c r="B245" s="42" t="s">
        <v>15</v>
      </c>
      <c r="C245" s="43" t="s">
        <v>1447</v>
      </c>
      <c r="D245" s="44" t="s">
        <v>438</v>
      </c>
      <c r="E245" s="43" t="s">
        <v>439</v>
      </c>
      <c r="F245" s="43" t="s">
        <v>440</v>
      </c>
      <c r="G245" s="43" t="s">
        <v>1484</v>
      </c>
      <c r="H245" s="44" t="s">
        <v>2829</v>
      </c>
      <c r="I245" s="44" t="s">
        <v>71</v>
      </c>
      <c r="J245" s="44" t="s">
        <v>1440</v>
      </c>
      <c r="K245" s="44" t="s">
        <v>511</v>
      </c>
      <c r="L245" s="44" t="s">
        <v>1103</v>
      </c>
      <c r="M245" s="44" t="s">
        <v>1103</v>
      </c>
      <c r="N245" s="43" t="s">
        <v>1103</v>
      </c>
      <c r="O245" s="43" t="s">
        <v>1354</v>
      </c>
      <c r="P245" s="45" t="s">
        <v>61</v>
      </c>
      <c r="Q245" s="44" t="s">
        <v>1103</v>
      </c>
      <c r="R245" s="44" t="s">
        <v>552</v>
      </c>
      <c r="S245" s="44" t="s">
        <v>466</v>
      </c>
      <c r="T245" s="46" t="s">
        <v>465</v>
      </c>
      <c r="U245" s="37" t="s">
        <v>467</v>
      </c>
      <c r="V245" s="38">
        <v>7000</v>
      </c>
      <c r="W245" s="38">
        <v>7000</v>
      </c>
      <c r="X245" s="33"/>
      <c r="Y245" s="160">
        <v>0</v>
      </c>
      <c r="Z245" s="160">
        <v>0</v>
      </c>
      <c r="AA245" s="33"/>
      <c r="AB245" s="38">
        <v>7000</v>
      </c>
      <c r="AC245" s="33"/>
      <c r="AD245" s="48">
        <v>0</v>
      </c>
      <c r="AE245" s="49">
        <v>0</v>
      </c>
      <c r="AF245" s="48">
        <v>7000</v>
      </c>
      <c r="AG245" s="158">
        <v>7000</v>
      </c>
      <c r="AH245" s="47"/>
      <c r="AI245" s="48">
        <v>0</v>
      </c>
      <c r="AJ245" s="48">
        <v>0</v>
      </c>
      <c r="AK245" s="47"/>
      <c r="AL245" s="48">
        <v>0</v>
      </c>
      <c r="AM245" s="49">
        <v>0</v>
      </c>
      <c r="AN245" s="48">
        <v>0</v>
      </c>
      <c r="AO245" s="34">
        <v>0</v>
      </c>
      <c r="AP245" s="34">
        <v>0</v>
      </c>
      <c r="AQ245" s="34">
        <v>0</v>
      </c>
      <c r="AR245" s="34">
        <v>0</v>
      </c>
      <c r="AS245" s="34">
        <v>0</v>
      </c>
      <c r="AT245" s="34">
        <v>7000</v>
      </c>
      <c r="AU245" s="34">
        <v>0</v>
      </c>
      <c r="AV245" s="34">
        <v>0</v>
      </c>
      <c r="AW245" s="34">
        <v>0</v>
      </c>
      <c r="AX245" s="34">
        <v>0</v>
      </c>
      <c r="AY245" s="34">
        <v>0</v>
      </c>
      <c r="AZ245" s="34">
        <v>0</v>
      </c>
      <c r="BA245" s="34">
        <v>0</v>
      </c>
      <c r="BB245" s="40">
        <f t="shared" si="7"/>
        <v>7000</v>
      </c>
      <c r="BC245" s="40">
        <f t="shared" si="8"/>
        <v>0</v>
      </c>
      <c r="BD245" s="104" t="str">
        <f>+IF(Tabla1[[#This Row],[NO CERT]]=0,"NO","SI")</f>
        <v>SI</v>
      </c>
    </row>
    <row r="246" spans="1:56" x14ac:dyDescent="0.25">
      <c r="A246" s="41" t="s">
        <v>437</v>
      </c>
      <c r="B246" s="42" t="s">
        <v>15</v>
      </c>
      <c r="C246" s="43" t="s">
        <v>1447</v>
      </c>
      <c r="D246" s="44" t="s">
        <v>438</v>
      </c>
      <c r="E246" s="43" t="s">
        <v>439</v>
      </c>
      <c r="F246" s="43" t="s">
        <v>440</v>
      </c>
      <c r="G246" s="43" t="s">
        <v>1484</v>
      </c>
      <c r="H246" s="44" t="s">
        <v>71</v>
      </c>
      <c r="I246" s="44" t="s">
        <v>71</v>
      </c>
      <c r="J246" s="44" t="s">
        <v>1441</v>
      </c>
      <c r="K246" s="44" t="s">
        <v>515</v>
      </c>
      <c r="L246" s="44" t="s">
        <v>1103</v>
      </c>
      <c r="M246" s="44" t="s">
        <v>1103</v>
      </c>
      <c r="N246" s="43" t="s">
        <v>1103</v>
      </c>
      <c r="O246" s="43" t="s">
        <v>1354</v>
      </c>
      <c r="P246" s="45" t="s">
        <v>61</v>
      </c>
      <c r="Q246" s="44" t="s">
        <v>1103</v>
      </c>
      <c r="R246" s="44" t="s">
        <v>552</v>
      </c>
      <c r="S246" s="44" t="s">
        <v>368</v>
      </c>
      <c r="T246" s="46" t="s">
        <v>70</v>
      </c>
      <c r="U246" s="37" t="s">
        <v>71</v>
      </c>
      <c r="V246" s="38">
        <v>0</v>
      </c>
      <c r="W246" s="38">
        <v>1740</v>
      </c>
      <c r="X246" s="33"/>
      <c r="Y246" s="160">
        <v>0</v>
      </c>
      <c r="Z246" s="160">
        <v>0</v>
      </c>
      <c r="AA246" s="33"/>
      <c r="AB246" s="38">
        <v>1740</v>
      </c>
      <c r="AC246" s="33"/>
      <c r="AD246" s="48">
        <v>0</v>
      </c>
      <c r="AE246" s="49">
        <v>0</v>
      </c>
      <c r="AF246" s="48">
        <v>1740</v>
      </c>
      <c r="AG246" s="158">
        <v>1740</v>
      </c>
      <c r="AH246" s="47"/>
      <c r="AI246" s="48">
        <v>0</v>
      </c>
      <c r="AJ246" s="48">
        <v>0</v>
      </c>
      <c r="AK246" s="47"/>
      <c r="AL246" s="48">
        <v>0</v>
      </c>
      <c r="AM246" s="49">
        <v>0</v>
      </c>
      <c r="AN246" s="48">
        <v>0</v>
      </c>
      <c r="AO246" s="34">
        <v>0</v>
      </c>
      <c r="AP246" s="34">
        <v>0</v>
      </c>
      <c r="AQ246" s="34">
        <v>0</v>
      </c>
      <c r="AR246" s="34">
        <v>0</v>
      </c>
      <c r="AS246" s="34">
        <v>1740</v>
      </c>
      <c r="AT246" s="34">
        <v>0</v>
      </c>
      <c r="AU246" s="34">
        <v>0</v>
      </c>
      <c r="AV246" s="34">
        <v>0</v>
      </c>
      <c r="AW246" s="34">
        <v>0</v>
      </c>
      <c r="AX246" s="34">
        <v>0</v>
      </c>
      <c r="AY246" s="34">
        <v>0</v>
      </c>
      <c r="AZ246" s="34">
        <v>0</v>
      </c>
      <c r="BA246" s="34">
        <v>0</v>
      </c>
      <c r="BB246" s="40">
        <f t="shared" si="7"/>
        <v>1740</v>
      </c>
      <c r="BC246" s="40">
        <f t="shared" si="8"/>
        <v>0</v>
      </c>
      <c r="BD246" s="104" t="str">
        <f>+IF(Tabla1[[#This Row],[NO CERT]]=0,"NO","SI")</f>
        <v>SI</v>
      </c>
    </row>
    <row r="247" spans="1:56" x14ac:dyDescent="0.25">
      <c r="A247" s="41" t="s">
        <v>437</v>
      </c>
      <c r="B247" s="42" t="s">
        <v>15</v>
      </c>
      <c r="C247" s="43" t="s">
        <v>1447</v>
      </c>
      <c r="D247" s="44" t="s">
        <v>438</v>
      </c>
      <c r="E247" s="43" t="s">
        <v>439</v>
      </c>
      <c r="F247" s="43" t="s">
        <v>440</v>
      </c>
      <c r="G247" s="43" t="s">
        <v>1484</v>
      </c>
      <c r="H247" s="44" t="s">
        <v>1407</v>
      </c>
      <c r="I247" s="44" t="s">
        <v>484</v>
      </c>
      <c r="J247" s="44" t="s">
        <v>1441</v>
      </c>
      <c r="K247" s="44" t="s">
        <v>515</v>
      </c>
      <c r="L247" s="44" t="s">
        <v>1103</v>
      </c>
      <c r="M247" s="44" t="s">
        <v>1103</v>
      </c>
      <c r="N247" s="43" t="s">
        <v>1103</v>
      </c>
      <c r="O247" s="43" t="s">
        <v>1354</v>
      </c>
      <c r="P247" s="45" t="s">
        <v>61</v>
      </c>
      <c r="Q247" s="44" t="s">
        <v>1103</v>
      </c>
      <c r="R247" s="44" t="s">
        <v>552</v>
      </c>
      <c r="S247" s="44" t="s">
        <v>357</v>
      </c>
      <c r="T247" s="46" t="s">
        <v>24</v>
      </c>
      <c r="U247" s="37" t="s">
        <v>25</v>
      </c>
      <c r="V247" s="38">
        <v>86400</v>
      </c>
      <c r="W247" s="38">
        <v>58650</v>
      </c>
      <c r="X247" s="33"/>
      <c r="Y247" s="160">
        <v>0</v>
      </c>
      <c r="Z247" s="160">
        <v>0</v>
      </c>
      <c r="AA247" s="33"/>
      <c r="AB247" s="38">
        <v>58650</v>
      </c>
      <c r="AC247" s="33"/>
      <c r="AD247" s="48">
        <v>58650</v>
      </c>
      <c r="AE247" s="49">
        <v>1</v>
      </c>
      <c r="AF247" s="48">
        <v>0</v>
      </c>
      <c r="AG247" s="158">
        <v>0</v>
      </c>
      <c r="AH247" s="47"/>
      <c r="AI247" s="48">
        <v>53565</v>
      </c>
      <c r="AJ247" s="48">
        <v>1501.07</v>
      </c>
      <c r="AK247" s="47"/>
      <c r="AL247" s="48">
        <v>255</v>
      </c>
      <c r="AM247" s="49">
        <v>4.3478260869565218E-3</v>
      </c>
      <c r="AN247" s="48">
        <v>58395</v>
      </c>
      <c r="AO247" s="34">
        <v>150</v>
      </c>
      <c r="AP247" s="34">
        <v>-55</v>
      </c>
      <c r="AQ247" s="34">
        <v>160</v>
      </c>
      <c r="AR247" s="34">
        <v>0</v>
      </c>
      <c r="AS247" s="34">
        <v>1950</v>
      </c>
      <c r="AT247" s="34">
        <v>0</v>
      </c>
      <c r="AU247" s="34">
        <v>14400</v>
      </c>
      <c r="AV247" s="34">
        <v>0</v>
      </c>
      <c r="AW247" s="34">
        <v>14400</v>
      </c>
      <c r="AX247" s="34">
        <v>0</v>
      </c>
      <c r="AY247" s="34">
        <v>14400</v>
      </c>
      <c r="AZ247" s="34">
        <v>0</v>
      </c>
      <c r="BA247" s="34">
        <v>13245</v>
      </c>
      <c r="BB247" s="40">
        <f t="shared" si="7"/>
        <v>58650</v>
      </c>
      <c r="BC247" s="40">
        <f t="shared" si="8"/>
        <v>0</v>
      </c>
      <c r="BD247" s="104" t="str">
        <f>+IF(Tabla1[[#This Row],[NO CERT]]=0,"NO","SI")</f>
        <v>NO</v>
      </c>
    </row>
    <row r="248" spans="1:56" x14ac:dyDescent="0.25">
      <c r="A248" s="41" t="s">
        <v>437</v>
      </c>
      <c r="B248" s="42" t="s">
        <v>15</v>
      </c>
      <c r="C248" s="43" t="s">
        <v>1447</v>
      </c>
      <c r="D248" s="44" t="s">
        <v>438</v>
      </c>
      <c r="E248" s="43" t="s">
        <v>439</v>
      </c>
      <c r="F248" s="43" t="s">
        <v>440</v>
      </c>
      <c r="G248" s="43" t="s">
        <v>1484</v>
      </c>
      <c r="H248" s="44" t="s">
        <v>1407</v>
      </c>
      <c r="I248" s="44" t="s">
        <v>484</v>
      </c>
      <c r="J248" s="44" t="s">
        <v>1441</v>
      </c>
      <c r="K248" s="44" t="s">
        <v>515</v>
      </c>
      <c r="L248" s="44" t="s">
        <v>1103</v>
      </c>
      <c r="M248" s="44" t="s">
        <v>1103</v>
      </c>
      <c r="N248" s="43" t="s">
        <v>1103</v>
      </c>
      <c r="O248" s="43" t="s">
        <v>1354</v>
      </c>
      <c r="P248" s="45" t="s">
        <v>61</v>
      </c>
      <c r="Q248" s="44" t="s">
        <v>1103</v>
      </c>
      <c r="R248" s="44" t="s">
        <v>552</v>
      </c>
      <c r="S248" s="44" t="s">
        <v>358</v>
      </c>
      <c r="T248" s="46" t="s">
        <v>26</v>
      </c>
      <c r="U248" s="37" t="s">
        <v>27</v>
      </c>
      <c r="V248" s="38">
        <v>96280</v>
      </c>
      <c r="W248" s="38">
        <v>69430</v>
      </c>
      <c r="X248" s="33"/>
      <c r="Y248" s="160">
        <v>0</v>
      </c>
      <c r="Z248" s="160">
        <v>0</v>
      </c>
      <c r="AA248" s="33"/>
      <c r="AB248" s="38">
        <v>69430</v>
      </c>
      <c r="AC248" s="33"/>
      <c r="AD248" s="48">
        <v>38760</v>
      </c>
      <c r="AE248" s="49">
        <v>0.55826011810456577</v>
      </c>
      <c r="AF248" s="48">
        <v>30670</v>
      </c>
      <c r="AG248" s="158">
        <v>30670</v>
      </c>
      <c r="AH248" s="47"/>
      <c r="AI248" s="48">
        <v>4425.8999999999996</v>
      </c>
      <c r="AJ248" s="48">
        <v>3465.9</v>
      </c>
      <c r="AK248" s="47"/>
      <c r="AL248" s="48">
        <v>3465.9</v>
      </c>
      <c r="AM248" s="49">
        <v>4.9919343223390464E-2</v>
      </c>
      <c r="AN248" s="48">
        <v>35294.1</v>
      </c>
      <c r="AO248" s="34">
        <v>1901</v>
      </c>
      <c r="AP248" s="34">
        <v>-162.1</v>
      </c>
      <c r="AQ248" s="34">
        <v>1727</v>
      </c>
      <c r="AR248" s="34">
        <v>0</v>
      </c>
      <c r="AS248" s="34">
        <v>0</v>
      </c>
      <c r="AT248" s="34">
        <v>12960</v>
      </c>
      <c r="AU248" s="34">
        <v>12960</v>
      </c>
      <c r="AV248" s="34">
        <v>0</v>
      </c>
      <c r="AW248" s="34">
        <v>12960</v>
      </c>
      <c r="AX248" s="34">
        <v>0</v>
      </c>
      <c r="AY248" s="34">
        <v>12960</v>
      </c>
      <c r="AZ248" s="34">
        <v>0</v>
      </c>
      <c r="BA248" s="34">
        <v>14124.099999999999</v>
      </c>
      <c r="BB248" s="40">
        <f t="shared" si="7"/>
        <v>69430</v>
      </c>
      <c r="BC248" s="40">
        <f t="shared" si="8"/>
        <v>0</v>
      </c>
      <c r="BD248" s="104" t="str">
        <f>+IF(Tabla1[[#This Row],[NO CERT]]=0,"NO","SI")</f>
        <v>SI</v>
      </c>
    </row>
    <row r="249" spans="1:56" x14ac:dyDescent="0.25">
      <c r="A249" s="41" t="s">
        <v>437</v>
      </c>
      <c r="B249" s="42" t="s">
        <v>15</v>
      </c>
      <c r="C249" s="43" t="s">
        <v>1447</v>
      </c>
      <c r="D249" s="44" t="s">
        <v>438</v>
      </c>
      <c r="E249" s="43" t="s">
        <v>439</v>
      </c>
      <c r="F249" s="43" t="s">
        <v>440</v>
      </c>
      <c r="G249" s="43" t="s">
        <v>1484</v>
      </c>
      <c r="H249" s="44" t="s">
        <v>484</v>
      </c>
      <c r="I249" s="44" t="s">
        <v>484</v>
      </c>
      <c r="J249" s="44" t="s">
        <v>1441</v>
      </c>
      <c r="K249" s="44" t="s">
        <v>515</v>
      </c>
      <c r="L249" s="44" t="s">
        <v>1103</v>
      </c>
      <c r="M249" s="44" t="s">
        <v>1103</v>
      </c>
      <c r="N249" s="43" t="s">
        <v>1103</v>
      </c>
      <c r="O249" s="43" t="s">
        <v>1354</v>
      </c>
      <c r="P249" s="45" t="s">
        <v>61</v>
      </c>
      <c r="Q249" s="44" t="s">
        <v>1103</v>
      </c>
      <c r="R249" s="44" t="s">
        <v>552</v>
      </c>
      <c r="S249" s="44" t="s">
        <v>369</v>
      </c>
      <c r="T249" s="46" t="s">
        <v>28</v>
      </c>
      <c r="U249" s="37" t="s">
        <v>29</v>
      </c>
      <c r="V249" s="38">
        <v>0</v>
      </c>
      <c r="W249" s="38">
        <v>1900</v>
      </c>
      <c r="X249" s="33"/>
      <c r="Y249" s="160">
        <v>0</v>
      </c>
      <c r="Z249" s="160">
        <v>0</v>
      </c>
      <c r="AA249" s="33"/>
      <c r="AB249" s="38">
        <v>1900</v>
      </c>
      <c r="AC249" s="33"/>
      <c r="AD249" s="48">
        <v>1900</v>
      </c>
      <c r="AE249" s="49">
        <v>1</v>
      </c>
      <c r="AF249" s="48">
        <v>0</v>
      </c>
      <c r="AG249" s="158">
        <v>0</v>
      </c>
      <c r="AH249" s="47"/>
      <c r="AI249" s="48">
        <v>1234.4000000000001</v>
      </c>
      <c r="AJ249" s="48">
        <v>581.40000000000009</v>
      </c>
      <c r="AK249" s="47"/>
      <c r="AL249" s="48">
        <v>581.4</v>
      </c>
      <c r="AM249" s="49">
        <v>0.30599999999999999</v>
      </c>
      <c r="AN249" s="48">
        <v>1318.6</v>
      </c>
      <c r="AO249" s="34">
        <v>275.39999999999998</v>
      </c>
      <c r="AP249" s="34">
        <v>46.2</v>
      </c>
      <c r="AQ249" s="34">
        <v>259.8</v>
      </c>
      <c r="AR249" s="34">
        <v>0</v>
      </c>
      <c r="AS249" s="34">
        <v>100</v>
      </c>
      <c r="AT249" s="34">
        <v>100</v>
      </c>
      <c r="AU249" s="34">
        <v>100</v>
      </c>
      <c r="AV249" s="34">
        <v>100</v>
      </c>
      <c r="AW249" s="34">
        <v>100</v>
      </c>
      <c r="AX249" s="34">
        <v>100</v>
      </c>
      <c r="AY249" s="34">
        <v>100</v>
      </c>
      <c r="AZ249" s="34">
        <v>0</v>
      </c>
      <c r="BA249" s="34">
        <v>618.59999999999991</v>
      </c>
      <c r="BB249" s="40">
        <f t="shared" si="7"/>
        <v>1900</v>
      </c>
      <c r="BC249" s="40">
        <f t="shared" si="8"/>
        <v>0</v>
      </c>
      <c r="BD249" s="104" t="str">
        <f>+IF(Tabla1[[#This Row],[NO CERT]]=0,"NO","SI")</f>
        <v>NO</v>
      </c>
    </row>
    <row r="250" spans="1:56" x14ac:dyDescent="0.25">
      <c r="A250" s="41" t="s">
        <v>437</v>
      </c>
      <c r="B250" s="42" t="s">
        <v>15</v>
      </c>
      <c r="C250" s="43" t="s">
        <v>1447</v>
      </c>
      <c r="D250" s="44" t="s">
        <v>438</v>
      </c>
      <c r="E250" s="43" t="s">
        <v>439</v>
      </c>
      <c r="F250" s="43" t="s">
        <v>440</v>
      </c>
      <c r="G250" s="43" t="s">
        <v>1484</v>
      </c>
      <c r="H250" s="44" t="s">
        <v>2816</v>
      </c>
      <c r="I250" s="44" t="s">
        <v>484</v>
      </c>
      <c r="J250" s="44" t="s">
        <v>1441</v>
      </c>
      <c r="K250" s="44" t="s">
        <v>511</v>
      </c>
      <c r="L250" s="44" t="s">
        <v>1103</v>
      </c>
      <c r="M250" s="44" t="s">
        <v>1103</v>
      </c>
      <c r="N250" s="43" t="s">
        <v>1103</v>
      </c>
      <c r="O250" s="43" t="s">
        <v>1354</v>
      </c>
      <c r="P250" s="45" t="s">
        <v>61</v>
      </c>
      <c r="Q250" s="44" t="s">
        <v>1103</v>
      </c>
      <c r="R250" s="44" t="s">
        <v>552</v>
      </c>
      <c r="S250" s="44" t="s">
        <v>370</v>
      </c>
      <c r="T250" s="46" t="s">
        <v>45</v>
      </c>
      <c r="U250" s="37" t="s">
        <v>46</v>
      </c>
      <c r="V250" s="38">
        <v>231600</v>
      </c>
      <c r="W250" s="38">
        <v>132647</v>
      </c>
      <c r="X250" s="33"/>
      <c r="Y250" s="160">
        <v>0</v>
      </c>
      <c r="Z250" s="160">
        <v>0</v>
      </c>
      <c r="AA250" s="33"/>
      <c r="AB250" s="38">
        <v>132647</v>
      </c>
      <c r="AC250" s="33"/>
      <c r="AD250" s="48">
        <v>132647</v>
      </c>
      <c r="AE250" s="49">
        <v>1</v>
      </c>
      <c r="AF250" s="48">
        <v>0</v>
      </c>
      <c r="AG250" s="158">
        <v>0</v>
      </c>
      <c r="AH250" s="47"/>
      <c r="AI250" s="48">
        <v>15600</v>
      </c>
      <c r="AJ250" s="48">
        <v>15600</v>
      </c>
      <c r="AK250" s="47"/>
      <c r="AL250" s="48">
        <v>1620.5</v>
      </c>
      <c r="AM250" s="49">
        <v>1.2216635129328217E-2</v>
      </c>
      <c r="AN250" s="48">
        <v>131026.5</v>
      </c>
      <c r="AO250" s="34">
        <v>0</v>
      </c>
      <c r="AP250" s="34">
        <v>1032.5</v>
      </c>
      <c r="AQ250" s="34">
        <v>588</v>
      </c>
      <c r="AR250" s="34">
        <v>0</v>
      </c>
      <c r="AS250" s="34">
        <v>11718.85</v>
      </c>
      <c r="AT250" s="34">
        <v>11718.85</v>
      </c>
      <c r="AU250" s="34">
        <v>11718.85</v>
      </c>
      <c r="AV250" s="34">
        <v>11718.85</v>
      </c>
      <c r="AW250" s="34">
        <v>11718.85</v>
      </c>
      <c r="AX250" s="34">
        <v>11718.85</v>
      </c>
      <c r="AY250" s="34">
        <v>11718.85</v>
      </c>
      <c r="AZ250" s="34">
        <v>11718.85</v>
      </c>
      <c r="BA250" s="34">
        <v>37275.699999999983</v>
      </c>
      <c r="BB250" s="40">
        <f t="shared" si="7"/>
        <v>132647</v>
      </c>
      <c r="BC250" s="40">
        <f t="shared" si="8"/>
        <v>0</v>
      </c>
      <c r="BD250" s="104" t="str">
        <f>+IF(Tabla1[[#This Row],[NO CERT]]=0,"NO","SI")</f>
        <v>NO</v>
      </c>
    </row>
    <row r="251" spans="1:56" x14ac:dyDescent="0.25">
      <c r="A251" s="41" t="s">
        <v>437</v>
      </c>
      <c r="B251" s="42" t="s">
        <v>15</v>
      </c>
      <c r="C251" s="43" t="s">
        <v>1447</v>
      </c>
      <c r="D251" s="44" t="s">
        <v>438</v>
      </c>
      <c r="E251" s="43" t="s">
        <v>439</v>
      </c>
      <c r="F251" s="43" t="s">
        <v>440</v>
      </c>
      <c r="G251" s="43" t="s">
        <v>1484</v>
      </c>
      <c r="H251" s="44" t="s">
        <v>2816</v>
      </c>
      <c r="I251" s="44" t="s">
        <v>484</v>
      </c>
      <c r="J251" s="44" t="s">
        <v>1441</v>
      </c>
      <c r="K251" s="44" t="s">
        <v>511</v>
      </c>
      <c r="L251" s="44" t="s">
        <v>1103</v>
      </c>
      <c r="M251" s="44" t="s">
        <v>1103</v>
      </c>
      <c r="N251" s="43" t="s">
        <v>1103</v>
      </c>
      <c r="O251" s="43" t="s">
        <v>1354</v>
      </c>
      <c r="P251" s="45" t="s">
        <v>61</v>
      </c>
      <c r="Q251" s="44" t="s">
        <v>1103</v>
      </c>
      <c r="R251" s="44" t="s">
        <v>552</v>
      </c>
      <c r="S251" s="44" t="s">
        <v>371</v>
      </c>
      <c r="T251" s="46" t="s">
        <v>48</v>
      </c>
      <c r="U251" s="37" t="s">
        <v>49</v>
      </c>
      <c r="V251" s="38">
        <v>33600</v>
      </c>
      <c r="W251" s="38">
        <v>33600</v>
      </c>
      <c r="X251" s="33"/>
      <c r="Y251" s="160">
        <v>0</v>
      </c>
      <c r="Z251" s="160">
        <v>0</v>
      </c>
      <c r="AA251" s="33"/>
      <c r="AB251" s="38">
        <v>33600</v>
      </c>
      <c r="AC251" s="33"/>
      <c r="AD251" s="48">
        <v>3600</v>
      </c>
      <c r="AE251" s="49">
        <v>0.10714285714285714</v>
      </c>
      <c r="AF251" s="48">
        <v>30000</v>
      </c>
      <c r="AG251" s="158">
        <v>30000</v>
      </c>
      <c r="AH251" s="47"/>
      <c r="AI251" s="48">
        <v>3600</v>
      </c>
      <c r="AJ251" s="48">
        <v>3600</v>
      </c>
      <c r="AK251" s="47"/>
      <c r="AL251" s="48">
        <v>459.6</v>
      </c>
      <c r="AM251" s="49">
        <v>1.3678571428571429E-2</v>
      </c>
      <c r="AN251" s="48">
        <v>3140.4</v>
      </c>
      <c r="AO251" s="34">
        <v>239.6</v>
      </c>
      <c r="AP251" s="34">
        <v>100</v>
      </c>
      <c r="AQ251" s="34">
        <v>120</v>
      </c>
      <c r="AR251" s="34">
        <v>0</v>
      </c>
      <c r="AS251" s="34">
        <v>3336.04</v>
      </c>
      <c r="AT251" s="34">
        <v>3336.04</v>
      </c>
      <c r="AU251" s="34">
        <v>3336.04</v>
      </c>
      <c r="AV251" s="34">
        <v>3336.04</v>
      </c>
      <c r="AW251" s="34">
        <v>3336.04</v>
      </c>
      <c r="AX251" s="34">
        <v>3336.04</v>
      </c>
      <c r="AY251" s="34">
        <v>3336.04</v>
      </c>
      <c r="AZ251" s="34">
        <v>3336.04</v>
      </c>
      <c r="BA251" s="34">
        <v>6452.0799999999945</v>
      </c>
      <c r="BB251" s="40">
        <f t="shared" si="7"/>
        <v>33600</v>
      </c>
      <c r="BC251" s="40">
        <f t="shared" si="8"/>
        <v>0</v>
      </c>
      <c r="BD251" s="104" t="str">
        <f>+IF(Tabla1[[#This Row],[NO CERT]]=0,"NO","SI")</f>
        <v>SI</v>
      </c>
    </row>
    <row r="252" spans="1:56" x14ac:dyDescent="0.25">
      <c r="A252" s="41" t="s">
        <v>437</v>
      </c>
      <c r="B252" s="42" t="s">
        <v>15</v>
      </c>
      <c r="C252" s="43" t="s">
        <v>1447</v>
      </c>
      <c r="D252" s="44" t="s">
        <v>438</v>
      </c>
      <c r="E252" s="43" t="s">
        <v>439</v>
      </c>
      <c r="F252" s="43" t="s">
        <v>440</v>
      </c>
      <c r="G252" s="43" t="s">
        <v>1484</v>
      </c>
      <c r="H252" s="44" t="s">
        <v>2816</v>
      </c>
      <c r="I252" s="44" t="s">
        <v>484</v>
      </c>
      <c r="J252" s="44" t="s">
        <v>1441</v>
      </c>
      <c r="K252" s="44" t="s">
        <v>511</v>
      </c>
      <c r="L252" s="44" t="s">
        <v>1103</v>
      </c>
      <c r="M252" s="44" t="s">
        <v>1103</v>
      </c>
      <c r="N252" s="43" t="s">
        <v>1103</v>
      </c>
      <c r="O252" s="43" t="s">
        <v>1354</v>
      </c>
      <c r="P252" s="45" t="s">
        <v>61</v>
      </c>
      <c r="Q252" s="44" t="s">
        <v>1103</v>
      </c>
      <c r="R252" s="44" t="s">
        <v>552</v>
      </c>
      <c r="S252" s="44" t="s">
        <v>373</v>
      </c>
      <c r="T252" s="46" t="s">
        <v>30</v>
      </c>
      <c r="U252" s="37" t="s">
        <v>31</v>
      </c>
      <c r="V252" s="38">
        <v>24000</v>
      </c>
      <c r="W252" s="38">
        <v>18001</v>
      </c>
      <c r="X252" s="33"/>
      <c r="Y252" s="160">
        <v>0</v>
      </c>
      <c r="Z252" s="160">
        <v>0</v>
      </c>
      <c r="AA252" s="33"/>
      <c r="AB252" s="38">
        <v>18001</v>
      </c>
      <c r="AC252" s="33"/>
      <c r="AD252" s="48">
        <v>13500</v>
      </c>
      <c r="AE252" s="49">
        <v>0.7499583356480195</v>
      </c>
      <c r="AF252" s="48">
        <v>4501</v>
      </c>
      <c r="AG252" s="158">
        <v>4501</v>
      </c>
      <c r="AH252" s="47"/>
      <c r="AI252" s="48">
        <v>13500</v>
      </c>
      <c r="AJ252" s="48">
        <v>13500</v>
      </c>
      <c r="AK252" s="47"/>
      <c r="AL252" s="48">
        <v>4500</v>
      </c>
      <c r="AM252" s="49">
        <v>0.2499861118826732</v>
      </c>
      <c r="AN252" s="48">
        <v>9000</v>
      </c>
      <c r="AO252" s="34">
        <v>0</v>
      </c>
      <c r="AP252" s="34">
        <v>1500</v>
      </c>
      <c r="AQ252" s="34">
        <v>3000</v>
      </c>
      <c r="AR252" s="34">
        <v>0</v>
      </c>
      <c r="AS252" s="34">
        <v>2700</v>
      </c>
      <c r="AT252" s="34">
        <v>2700</v>
      </c>
      <c r="AU252" s="34">
        <v>2700</v>
      </c>
      <c r="AV252" s="34">
        <v>2700</v>
      </c>
      <c r="AW252" s="34">
        <v>2701</v>
      </c>
      <c r="AX252" s="34">
        <v>0</v>
      </c>
      <c r="AY252" s="34">
        <v>0</v>
      </c>
      <c r="AZ252" s="34">
        <v>0</v>
      </c>
      <c r="BA252" s="34">
        <v>0</v>
      </c>
      <c r="BB252" s="40">
        <f t="shared" si="7"/>
        <v>18001</v>
      </c>
      <c r="BC252" s="40">
        <f t="shared" si="8"/>
        <v>0</v>
      </c>
      <c r="BD252" s="104" t="str">
        <f>+IF(Tabla1[[#This Row],[NO CERT]]=0,"NO","SI")</f>
        <v>SI</v>
      </c>
    </row>
    <row r="253" spans="1:56" x14ac:dyDescent="0.25">
      <c r="A253" s="41" t="s">
        <v>437</v>
      </c>
      <c r="B253" s="42" t="s">
        <v>15</v>
      </c>
      <c r="C253" s="43" t="s">
        <v>1447</v>
      </c>
      <c r="D253" s="44" t="s">
        <v>438</v>
      </c>
      <c r="E253" s="43" t="s">
        <v>439</v>
      </c>
      <c r="F253" s="43" t="s">
        <v>440</v>
      </c>
      <c r="G253" s="43" t="s">
        <v>1484</v>
      </c>
      <c r="H253" s="44" t="s">
        <v>2816</v>
      </c>
      <c r="I253" s="44" t="s">
        <v>484</v>
      </c>
      <c r="J253" s="44" t="s">
        <v>1441</v>
      </c>
      <c r="K253" s="44" t="s">
        <v>511</v>
      </c>
      <c r="L253" s="44" t="s">
        <v>1103</v>
      </c>
      <c r="M253" s="44" t="s">
        <v>1103</v>
      </c>
      <c r="N253" s="43" t="s">
        <v>1103</v>
      </c>
      <c r="O253" s="43" t="s">
        <v>1354</v>
      </c>
      <c r="P253" s="45" t="s">
        <v>61</v>
      </c>
      <c r="Q253" s="44" t="s">
        <v>1103</v>
      </c>
      <c r="R253" s="44" t="s">
        <v>552</v>
      </c>
      <c r="S253" s="44" t="s">
        <v>374</v>
      </c>
      <c r="T253" s="46" t="s">
        <v>32</v>
      </c>
      <c r="U253" s="37" t="s">
        <v>33</v>
      </c>
      <c r="V253" s="38">
        <v>0</v>
      </c>
      <c r="W253" s="38">
        <v>15240</v>
      </c>
      <c r="X253" s="33"/>
      <c r="Y253" s="160">
        <v>0</v>
      </c>
      <c r="Z253" s="160">
        <v>0</v>
      </c>
      <c r="AA253" s="33"/>
      <c r="AB253" s="38">
        <v>15240</v>
      </c>
      <c r="AC253" s="33"/>
      <c r="AD253" s="48">
        <v>15240</v>
      </c>
      <c r="AE253" s="49">
        <v>1</v>
      </c>
      <c r="AF253" s="48">
        <v>0</v>
      </c>
      <c r="AG253" s="158">
        <v>0</v>
      </c>
      <c r="AH253" s="47"/>
      <c r="AI253" s="48">
        <v>15240</v>
      </c>
      <c r="AJ253" s="48">
        <v>15240</v>
      </c>
      <c r="AK253" s="47"/>
      <c r="AL253" s="48">
        <v>2540</v>
      </c>
      <c r="AM253" s="49">
        <v>0.16666666666666666</v>
      </c>
      <c r="AN253" s="48">
        <v>12700</v>
      </c>
      <c r="AO253" s="34">
        <v>1270</v>
      </c>
      <c r="AP253" s="34">
        <v>1270</v>
      </c>
      <c r="AQ253" s="34">
        <v>0</v>
      </c>
      <c r="AR253" s="34">
        <v>0</v>
      </c>
      <c r="AS253" s="34">
        <v>1270</v>
      </c>
      <c r="AT253" s="34">
        <v>1270</v>
      </c>
      <c r="AU253" s="34">
        <v>1270</v>
      </c>
      <c r="AV253" s="34">
        <v>1270</v>
      </c>
      <c r="AW253" s="34">
        <v>1270</v>
      </c>
      <c r="AX253" s="34">
        <v>1270</v>
      </c>
      <c r="AY253" s="34">
        <v>1270</v>
      </c>
      <c r="AZ253" s="34">
        <v>1270</v>
      </c>
      <c r="BA253" s="34">
        <v>2540</v>
      </c>
      <c r="BB253" s="40">
        <f t="shared" si="7"/>
        <v>15240</v>
      </c>
      <c r="BC253" s="40">
        <f t="shared" si="8"/>
        <v>0</v>
      </c>
      <c r="BD253" s="104" t="str">
        <f>+IF(Tabla1[[#This Row],[NO CERT]]=0,"NO","SI")</f>
        <v>NO</v>
      </c>
    </row>
    <row r="254" spans="1:56" x14ac:dyDescent="0.25">
      <c r="A254" s="41" t="s">
        <v>437</v>
      </c>
      <c r="B254" s="42" t="s">
        <v>15</v>
      </c>
      <c r="C254" s="43" t="s">
        <v>1447</v>
      </c>
      <c r="D254" s="44" t="s">
        <v>438</v>
      </c>
      <c r="E254" s="43" t="s">
        <v>439</v>
      </c>
      <c r="F254" s="43" t="s">
        <v>440</v>
      </c>
      <c r="G254" s="43" t="s">
        <v>1484</v>
      </c>
      <c r="H254" s="44" t="s">
        <v>2818</v>
      </c>
      <c r="I254" s="44" t="s">
        <v>484</v>
      </c>
      <c r="J254" s="44" t="s">
        <v>1440</v>
      </c>
      <c r="K254" s="44" t="s">
        <v>515</v>
      </c>
      <c r="L254" s="44" t="s">
        <v>1103</v>
      </c>
      <c r="M254" s="44" t="s">
        <v>1103</v>
      </c>
      <c r="N254" s="43" t="s">
        <v>1103</v>
      </c>
      <c r="O254" s="43" t="s">
        <v>1354</v>
      </c>
      <c r="P254" s="45" t="s">
        <v>61</v>
      </c>
      <c r="Q254" s="44" t="s">
        <v>1103</v>
      </c>
      <c r="R254" s="44" t="s">
        <v>552</v>
      </c>
      <c r="S254" s="44" t="s">
        <v>375</v>
      </c>
      <c r="T254" s="46" t="s">
        <v>74</v>
      </c>
      <c r="U254" s="37" t="s">
        <v>75</v>
      </c>
      <c r="V254" s="38">
        <v>36000</v>
      </c>
      <c r="W254" s="38">
        <v>36000</v>
      </c>
      <c r="X254" s="33"/>
      <c r="Y254" s="160">
        <v>0</v>
      </c>
      <c r="Z254" s="160">
        <v>0</v>
      </c>
      <c r="AA254" s="33"/>
      <c r="AB254" s="38">
        <v>36000</v>
      </c>
      <c r="AC254" s="33"/>
      <c r="AD254" s="48">
        <v>0</v>
      </c>
      <c r="AE254" s="49">
        <v>0</v>
      </c>
      <c r="AF254" s="48">
        <v>36000</v>
      </c>
      <c r="AG254" s="158">
        <v>36000</v>
      </c>
      <c r="AH254" s="47"/>
      <c r="AI254" s="48">
        <v>0</v>
      </c>
      <c r="AJ254" s="48">
        <v>0</v>
      </c>
      <c r="AK254" s="47"/>
      <c r="AL254" s="48">
        <v>0</v>
      </c>
      <c r="AM254" s="49">
        <v>0</v>
      </c>
      <c r="AN254" s="48">
        <v>0</v>
      </c>
      <c r="AO254" s="34">
        <v>0</v>
      </c>
      <c r="AP254" s="34">
        <v>0</v>
      </c>
      <c r="AQ254" s="34">
        <v>0</v>
      </c>
      <c r="AR254" s="34">
        <v>0</v>
      </c>
      <c r="AS254" s="34">
        <v>3600</v>
      </c>
      <c r="AT254" s="34">
        <v>3600</v>
      </c>
      <c r="AU254" s="34">
        <v>3600</v>
      </c>
      <c r="AV254" s="34">
        <v>3600</v>
      </c>
      <c r="AW254" s="34">
        <v>3600</v>
      </c>
      <c r="AX254" s="34">
        <v>3600</v>
      </c>
      <c r="AY254" s="34">
        <v>3600</v>
      </c>
      <c r="AZ254" s="34">
        <v>3600</v>
      </c>
      <c r="BA254" s="34">
        <v>7200</v>
      </c>
      <c r="BB254" s="40">
        <f t="shared" si="7"/>
        <v>36000</v>
      </c>
      <c r="BC254" s="40">
        <f t="shared" si="8"/>
        <v>0</v>
      </c>
      <c r="BD254" s="104" t="str">
        <f>+IF(Tabla1[[#This Row],[NO CERT]]=0,"NO","SI")</f>
        <v>SI</v>
      </c>
    </row>
    <row r="255" spans="1:56" x14ac:dyDescent="0.25">
      <c r="A255" s="41" t="s">
        <v>437</v>
      </c>
      <c r="B255" s="42" t="s">
        <v>15</v>
      </c>
      <c r="C255" s="43" t="s">
        <v>1447</v>
      </c>
      <c r="D255" s="44" t="s">
        <v>438</v>
      </c>
      <c r="E255" s="43" t="s">
        <v>439</v>
      </c>
      <c r="F255" s="43" t="s">
        <v>440</v>
      </c>
      <c r="G255" s="43" t="s">
        <v>1484</v>
      </c>
      <c r="H255" s="44" t="s">
        <v>2826</v>
      </c>
      <c r="I255" s="44" t="s">
        <v>484</v>
      </c>
      <c r="J255" s="44" t="s">
        <v>1441</v>
      </c>
      <c r="K255" s="44" t="s">
        <v>515</v>
      </c>
      <c r="L255" s="44" t="s">
        <v>1103</v>
      </c>
      <c r="M255" s="44" t="s">
        <v>1103</v>
      </c>
      <c r="N255" s="43" t="s">
        <v>1103</v>
      </c>
      <c r="O255" s="43" t="s">
        <v>1354</v>
      </c>
      <c r="P255" s="45" t="s">
        <v>61</v>
      </c>
      <c r="Q255" s="44" t="s">
        <v>1103</v>
      </c>
      <c r="R255" s="44" t="s">
        <v>552</v>
      </c>
      <c r="S255" s="44" t="s">
        <v>376</v>
      </c>
      <c r="T255" s="46" t="s">
        <v>97</v>
      </c>
      <c r="U255" s="37" t="s">
        <v>98</v>
      </c>
      <c r="V255" s="38">
        <v>3600</v>
      </c>
      <c r="W255" s="38">
        <v>3240</v>
      </c>
      <c r="X255" s="33"/>
      <c r="Y255" s="160">
        <v>0</v>
      </c>
      <c r="Z255" s="160">
        <v>0</v>
      </c>
      <c r="AA255" s="33"/>
      <c r="AB255" s="38">
        <v>3240</v>
      </c>
      <c r="AC255" s="33"/>
      <c r="AD255" s="48">
        <v>3240</v>
      </c>
      <c r="AE255" s="49">
        <v>1</v>
      </c>
      <c r="AF255" s="48">
        <v>0</v>
      </c>
      <c r="AG255" s="158">
        <v>0</v>
      </c>
      <c r="AH255" s="47"/>
      <c r="AI255" s="48">
        <v>3240</v>
      </c>
      <c r="AJ255" s="48">
        <v>3240</v>
      </c>
      <c r="AK255" s="47"/>
      <c r="AL255" s="48">
        <v>540</v>
      </c>
      <c r="AM255" s="49">
        <v>0.16666666666666666</v>
      </c>
      <c r="AN255" s="48">
        <v>2700</v>
      </c>
      <c r="AO255" s="34">
        <v>0</v>
      </c>
      <c r="AP255" s="34">
        <v>270</v>
      </c>
      <c r="AQ255" s="34">
        <v>270</v>
      </c>
      <c r="AR255" s="34">
        <v>0</v>
      </c>
      <c r="AS255" s="34">
        <v>360</v>
      </c>
      <c r="AT255" s="34">
        <v>360</v>
      </c>
      <c r="AU255" s="34">
        <v>360</v>
      </c>
      <c r="AV255" s="34">
        <v>360</v>
      </c>
      <c r="AW255" s="34">
        <v>360</v>
      </c>
      <c r="AX255" s="34">
        <v>360</v>
      </c>
      <c r="AY255" s="34">
        <v>360</v>
      </c>
      <c r="AZ255" s="34">
        <v>100</v>
      </c>
      <c r="BA255" s="34">
        <v>80</v>
      </c>
      <c r="BB255" s="40">
        <f t="shared" si="7"/>
        <v>3240</v>
      </c>
      <c r="BC255" s="40">
        <f t="shared" si="8"/>
        <v>0</v>
      </c>
      <c r="BD255" s="104" t="str">
        <f>+IF(Tabla1[[#This Row],[NO CERT]]=0,"NO","SI")</f>
        <v>NO</v>
      </c>
    </row>
    <row r="256" spans="1:56" x14ac:dyDescent="0.25">
      <c r="A256" s="41" t="s">
        <v>437</v>
      </c>
      <c r="B256" s="42" t="s">
        <v>15</v>
      </c>
      <c r="C256" s="43" t="s">
        <v>1447</v>
      </c>
      <c r="D256" s="44" t="s">
        <v>438</v>
      </c>
      <c r="E256" s="43" t="s">
        <v>439</v>
      </c>
      <c r="F256" s="43" t="s">
        <v>440</v>
      </c>
      <c r="G256" s="43" t="s">
        <v>1484</v>
      </c>
      <c r="H256" s="44" t="s">
        <v>2819</v>
      </c>
      <c r="I256" s="44" t="s">
        <v>484</v>
      </c>
      <c r="J256" s="44" t="s">
        <v>1441</v>
      </c>
      <c r="K256" s="44" t="s">
        <v>515</v>
      </c>
      <c r="L256" s="44" t="s">
        <v>1103</v>
      </c>
      <c r="M256" s="44" t="s">
        <v>1103</v>
      </c>
      <c r="N256" s="43" t="s">
        <v>1103</v>
      </c>
      <c r="O256" s="43" t="s">
        <v>1354</v>
      </c>
      <c r="P256" s="45" t="s">
        <v>61</v>
      </c>
      <c r="Q256" s="44" t="s">
        <v>1103</v>
      </c>
      <c r="R256" s="44" t="s">
        <v>552</v>
      </c>
      <c r="S256" s="44" t="s">
        <v>377</v>
      </c>
      <c r="T256" s="46" t="s">
        <v>76</v>
      </c>
      <c r="U256" s="37" t="s">
        <v>77</v>
      </c>
      <c r="V256" s="38">
        <v>40000</v>
      </c>
      <c r="W256" s="38">
        <v>40000</v>
      </c>
      <c r="X256" s="33"/>
      <c r="Y256" s="160">
        <v>0</v>
      </c>
      <c r="Z256" s="160">
        <v>0</v>
      </c>
      <c r="AA256" s="33"/>
      <c r="AB256" s="38">
        <v>40000</v>
      </c>
      <c r="AC256" s="33"/>
      <c r="AD256" s="48">
        <v>40000</v>
      </c>
      <c r="AE256" s="49">
        <v>1</v>
      </c>
      <c r="AF256" s="48">
        <v>0</v>
      </c>
      <c r="AG256" s="158">
        <v>0</v>
      </c>
      <c r="AH256" s="47"/>
      <c r="AI256" s="48">
        <v>40000</v>
      </c>
      <c r="AJ256" s="48">
        <v>40000</v>
      </c>
      <c r="AK256" s="47"/>
      <c r="AL256" s="48">
        <v>21683.599999999999</v>
      </c>
      <c r="AM256" s="49">
        <v>0.54208999999999996</v>
      </c>
      <c r="AN256" s="48">
        <v>18316.400000000001</v>
      </c>
      <c r="AO256" s="34">
        <v>0</v>
      </c>
      <c r="AP256" s="34">
        <v>16085.76</v>
      </c>
      <c r="AQ256" s="34">
        <v>5597.84</v>
      </c>
      <c r="AR256" s="34">
        <v>0</v>
      </c>
      <c r="AS256" s="34">
        <v>3000</v>
      </c>
      <c r="AT256" s="34">
        <v>3000</v>
      </c>
      <c r="AU256" s="34">
        <v>12316.400000000001</v>
      </c>
      <c r="AV256" s="34">
        <v>0</v>
      </c>
      <c r="AW256" s="34">
        <v>0</v>
      </c>
      <c r="AX256" s="34">
        <v>0</v>
      </c>
      <c r="AY256" s="34">
        <v>0</v>
      </c>
      <c r="AZ256" s="34">
        <v>0</v>
      </c>
      <c r="BA256" s="34">
        <v>0</v>
      </c>
      <c r="BB256" s="40">
        <f t="shared" si="7"/>
        <v>40000</v>
      </c>
      <c r="BC256" s="40">
        <f t="shared" si="8"/>
        <v>0</v>
      </c>
      <c r="BD256" s="104" t="str">
        <f>+IF(Tabla1[[#This Row],[NO CERT]]=0,"NO","SI")</f>
        <v>NO</v>
      </c>
    </row>
    <row r="257" spans="1:56" x14ac:dyDescent="0.25">
      <c r="A257" s="41" t="s">
        <v>437</v>
      </c>
      <c r="B257" s="42" t="s">
        <v>15</v>
      </c>
      <c r="C257" s="43" t="s">
        <v>1447</v>
      </c>
      <c r="D257" s="44" t="s">
        <v>438</v>
      </c>
      <c r="E257" s="43" t="s">
        <v>439</v>
      </c>
      <c r="F257" s="43" t="s">
        <v>440</v>
      </c>
      <c r="G257" s="43" t="s">
        <v>1484</v>
      </c>
      <c r="H257" s="44" t="s">
        <v>1385</v>
      </c>
      <c r="I257" s="44" t="s">
        <v>484</v>
      </c>
      <c r="J257" s="44" t="s">
        <v>1441</v>
      </c>
      <c r="K257" s="44" t="s">
        <v>515</v>
      </c>
      <c r="L257" s="44" t="s">
        <v>1103</v>
      </c>
      <c r="M257" s="44" t="s">
        <v>1103</v>
      </c>
      <c r="N257" s="43" t="s">
        <v>1103</v>
      </c>
      <c r="O257" s="43" t="s">
        <v>1354</v>
      </c>
      <c r="P257" s="45" t="s">
        <v>61</v>
      </c>
      <c r="Q257" s="44" t="s">
        <v>1103</v>
      </c>
      <c r="R257" s="44" t="s">
        <v>552</v>
      </c>
      <c r="S257" s="44" t="s">
        <v>378</v>
      </c>
      <c r="T257" s="46" t="s">
        <v>78</v>
      </c>
      <c r="U257" s="37" t="s">
        <v>79</v>
      </c>
      <c r="V257" s="38">
        <v>295200</v>
      </c>
      <c r="W257" s="38">
        <v>295200</v>
      </c>
      <c r="X257" s="33"/>
      <c r="Y257" s="160">
        <v>0</v>
      </c>
      <c r="Z257" s="160">
        <v>0</v>
      </c>
      <c r="AA257" s="33"/>
      <c r="AB257" s="38">
        <v>295200</v>
      </c>
      <c r="AC257" s="33"/>
      <c r="AD257" s="48">
        <v>295200</v>
      </c>
      <c r="AE257" s="49">
        <v>1</v>
      </c>
      <c r="AF257" s="48">
        <v>0</v>
      </c>
      <c r="AG257" s="158">
        <v>0</v>
      </c>
      <c r="AH257" s="47"/>
      <c r="AI257" s="48">
        <v>0</v>
      </c>
      <c r="AJ257" s="48">
        <v>0</v>
      </c>
      <c r="AK257" s="47"/>
      <c r="AL257" s="48">
        <v>0</v>
      </c>
      <c r="AM257" s="49">
        <v>0</v>
      </c>
      <c r="AN257" s="48">
        <v>295200</v>
      </c>
      <c r="AO257" s="34">
        <v>0</v>
      </c>
      <c r="AP257" s="34">
        <v>0</v>
      </c>
      <c r="AQ257" s="34">
        <v>0</v>
      </c>
      <c r="AR257" s="34">
        <v>0</v>
      </c>
      <c r="AS257" s="34">
        <v>29520</v>
      </c>
      <c r="AT257" s="34">
        <v>29520</v>
      </c>
      <c r="AU257" s="34">
        <v>29520</v>
      </c>
      <c r="AV257" s="34">
        <v>29520</v>
      </c>
      <c r="AW257" s="34">
        <v>29520</v>
      </c>
      <c r="AX257" s="34">
        <v>29520</v>
      </c>
      <c r="AY257" s="34">
        <v>29520</v>
      </c>
      <c r="AZ257" s="34">
        <v>29520</v>
      </c>
      <c r="BA257" s="34">
        <v>59040</v>
      </c>
      <c r="BB257" s="40">
        <f t="shared" si="7"/>
        <v>295200</v>
      </c>
      <c r="BC257" s="40">
        <f t="shared" si="8"/>
        <v>0</v>
      </c>
      <c r="BD257" s="104" t="str">
        <f>+IF(Tabla1[[#This Row],[NO CERT]]=0,"NO","SI")</f>
        <v>NO</v>
      </c>
    </row>
    <row r="258" spans="1:56" x14ac:dyDescent="0.25">
      <c r="A258" s="41" t="s">
        <v>437</v>
      </c>
      <c r="B258" s="42" t="s">
        <v>15</v>
      </c>
      <c r="C258" s="43" t="s">
        <v>1447</v>
      </c>
      <c r="D258" s="44" t="s">
        <v>438</v>
      </c>
      <c r="E258" s="43" t="s">
        <v>439</v>
      </c>
      <c r="F258" s="43" t="s">
        <v>440</v>
      </c>
      <c r="G258" s="43" t="s">
        <v>1484</v>
      </c>
      <c r="H258" s="44" t="s">
        <v>539</v>
      </c>
      <c r="I258" s="44" t="s">
        <v>484</v>
      </c>
      <c r="J258" s="44" t="s">
        <v>1440</v>
      </c>
      <c r="K258" s="44" t="s">
        <v>515</v>
      </c>
      <c r="L258" s="44" t="s">
        <v>1103</v>
      </c>
      <c r="M258" s="44" t="s">
        <v>1103</v>
      </c>
      <c r="N258" s="43" t="s">
        <v>1103</v>
      </c>
      <c r="O258" s="43" t="s">
        <v>1354</v>
      </c>
      <c r="P258" s="45" t="s">
        <v>61</v>
      </c>
      <c r="Q258" s="44" t="s">
        <v>1103</v>
      </c>
      <c r="R258" s="44" t="s">
        <v>552</v>
      </c>
      <c r="S258" s="44" t="s">
        <v>379</v>
      </c>
      <c r="T258" s="46" t="s">
        <v>34</v>
      </c>
      <c r="U258" s="37" t="s">
        <v>35</v>
      </c>
      <c r="V258" s="38">
        <v>501000</v>
      </c>
      <c r="W258" s="38">
        <v>501000</v>
      </c>
      <c r="X258" s="33"/>
      <c r="Y258" s="160">
        <v>0</v>
      </c>
      <c r="Z258" s="160">
        <v>0</v>
      </c>
      <c r="AA258" s="33"/>
      <c r="AB258" s="38">
        <v>501000</v>
      </c>
      <c r="AC258" s="33"/>
      <c r="AD258" s="48">
        <v>501000</v>
      </c>
      <c r="AE258" s="49">
        <v>1</v>
      </c>
      <c r="AF258" s="48">
        <v>0</v>
      </c>
      <c r="AG258" s="158">
        <v>0</v>
      </c>
      <c r="AH258" s="47"/>
      <c r="AI258" s="48">
        <v>208750</v>
      </c>
      <c r="AJ258" s="48">
        <v>208750</v>
      </c>
      <c r="AK258" s="47"/>
      <c r="AL258" s="48">
        <v>125250</v>
      </c>
      <c r="AM258" s="49">
        <v>0.25</v>
      </c>
      <c r="AN258" s="48">
        <v>375750</v>
      </c>
      <c r="AO258" s="34">
        <v>0</v>
      </c>
      <c r="AP258" s="34">
        <v>41750</v>
      </c>
      <c r="AQ258" s="34">
        <v>83500</v>
      </c>
      <c r="AR258" s="34">
        <v>0</v>
      </c>
      <c r="AS258" s="34">
        <v>41750</v>
      </c>
      <c r="AT258" s="34">
        <v>41750</v>
      </c>
      <c r="AU258" s="34">
        <v>41750</v>
      </c>
      <c r="AV258" s="34">
        <v>41750</v>
      </c>
      <c r="AW258" s="34">
        <v>41750</v>
      </c>
      <c r="AX258" s="34">
        <v>41750</v>
      </c>
      <c r="AY258" s="34">
        <v>41750</v>
      </c>
      <c r="AZ258" s="34">
        <v>41750</v>
      </c>
      <c r="BA258" s="34">
        <v>41750</v>
      </c>
      <c r="BB258" s="40">
        <f t="shared" si="7"/>
        <v>501000</v>
      </c>
      <c r="BC258" s="40">
        <f t="shared" si="8"/>
        <v>0</v>
      </c>
      <c r="BD258" s="104" t="str">
        <f>+IF(Tabla1[[#This Row],[NO CERT]]=0,"NO","SI")</f>
        <v>NO</v>
      </c>
    </row>
    <row r="259" spans="1:56" x14ac:dyDescent="0.25">
      <c r="A259" s="41" t="s">
        <v>437</v>
      </c>
      <c r="B259" s="42" t="s">
        <v>15</v>
      </c>
      <c r="C259" s="43" t="s">
        <v>1447</v>
      </c>
      <c r="D259" s="44" t="s">
        <v>438</v>
      </c>
      <c r="E259" s="43" t="s">
        <v>439</v>
      </c>
      <c r="F259" s="43" t="s">
        <v>440</v>
      </c>
      <c r="G259" s="43" t="s">
        <v>1484</v>
      </c>
      <c r="H259" s="44" t="s">
        <v>2824</v>
      </c>
      <c r="I259" s="44" t="s">
        <v>484</v>
      </c>
      <c r="J259" s="44" t="s">
        <v>1441</v>
      </c>
      <c r="K259" s="44" t="s">
        <v>511</v>
      </c>
      <c r="L259" s="44" t="s">
        <v>1103</v>
      </c>
      <c r="M259" s="44" t="s">
        <v>1103</v>
      </c>
      <c r="N259" s="43" t="s">
        <v>1103</v>
      </c>
      <c r="O259" s="43" t="s">
        <v>1354</v>
      </c>
      <c r="P259" s="45" t="s">
        <v>61</v>
      </c>
      <c r="Q259" s="44" t="s">
        <v>1103</v>
      </c>
      <c r="R259" s="44" t="s">
        <v>552</v>
      </c>
      <c r="S259" s="44" t="s">
        <v>473</v>
      </c>
      <c r="T259" s="46" t="s">
        <v>472</v>
      </c>
      <c r="U259" s="37" t="s">
        <v>471</v>
      </c>
      <c r="V259" s="38">
        <v>98000</v>
      </c>
      <c r="W259" s="38">
        <v>98000</v>
      </c>
      <c r="X259" s="33"/>
      <c r="Y259" s="160">
        <v>0</v>
      </c>
      <c r="Z259" s="160">
        <v>0</v>
      </c>
      <c r="AA259" s="33"/>
      <c r="AB259" s="38">
        <v>98000</v>
      </c>
      <c r="AC259" s="33"/>
      <c r="AD259" s="48">
        <v>98000</v>
      </c>
      <c r="AE259" s="49">
        <v>1</v>
      </c>
      <c r="AF259" s="48">
        <v>0</v>
      </c>
      <c r="AG259" s="158">
        <v>0</v>
      </c>
      <c r="AH259" s="47"/>
      <c r="AI259" s="48">
        <v>30900</v>
      </c>
      <c r="AJ259" s="48">
        <v>30900</v>
      </c>
      <c r="AK259" s="47"/>
      <c r="AL259" s="48">
        <v>0</v>
      </c>
      <c r="AM259" s="49">
        <v>0</v>
      </c>
      <c r="AN259" s="48">
        <v>98000</v>
      </c>
      <c r="AO259" s="34">
        <v>0</v>
      </c>
      <c r="AP259" s="34">
        <v>0</v>
      </c>
      <c r="AQ259" s="34">
        <v>0</v>
      </c>
      <c r="AR259" s="34">
        <v>0</v>
      </c>
      <c r="AS259" s="34">
        <v>0</v>
      </c>
      <c r="AT259" s="34">
        <v>23000</v>
      </c>
      <c r="AU259" s="34">
        <v>0</v>
      </c>
      <c r="AV259" s="34">
        <v>0</v>
      </c>
      <c r="AW259" s="34">
        <v>45000</v>
      </c>
      <c r="AX259" s="34">
        <v>0</v>
      </c>
      <c r="AY259" s="34">
        <v>0</v>
      </c>
      <c r="AZ259" s="34">
        <v>28000</v>
      </c>
      <c r="BA259" s="34">
        <v>2000</v>
      </c>
      <c r="BB259" s="40">
        <f t="shared" si="7"/>
        <v>98000</v>
      </c>
      <c r="BC259" s="40">
        <f t="shared" si="8"/>
        <v>0</v>
      </c>
      <c r="BD259" s="104" t="str">
        <f>+IF(Tabla1[[#This Row],[NO CERT]]=0,"NO","SI")</f>
        <v>NO</v>
      </c>
    </row>
    <row r="260" spans="1:56" x14ac:dyDescent="0.25">
      <c r="A260" s="41" t="s">
        <v>437</v>
      </c>
      <c r="B260" s="42" t="s">
        <v>15</v>
      </c>
      <c r="C260" s="43" t="s">
        <v>1447</v>
      </c>
      <c r="D260" s="44" t="s">
        <v>438</v>
      </c>
      <c r="E260" s="43" t="s">
        <v>439</v>
      </c>
      <c r="F260" s="43" t="s">
        <v>440</v>
      </c>
      <c r="G260" s="43" t="s">
        <v>1484</v>
      </c>
      <c r="H260" s="44" t="s">
        <v>2823</v>
      </c>
      <c r="I260" s="44" t="s">
        <v>484</v>
      </c>
      <c r="J260" s="44" t="s">
        <v>1441</v>
      </c>
      <c r="K260" s="44" t="s">
        <v>511</v>
      </c>
      <c r="L260" s="44" t="s">
        <v>1103</v>
      </c>
      <c r="M260" s="44" t="s">
        <v>1103</v>
      </c>
      <c r="N260" s="43" t="s">
        <v>1103</v>
      </c>
      <c r="O260" s="43" t="s">
        <v>1354</v>
      </c>
      <c r="P260" s="45" t="s">
        <v>61</v>
      </c>
      <c r="Q260" s="44" t="s">
        <v>1103</v>
      </c>
      <c r="R260" s="44" t="s">
        <v>552</v>
      </c>
      <c r="S260" s="44" t="s">
        <v>380</v>
      </c>
      <c r="T260" s="46" t="s">
        <v>36</v>
      </c>
      <c r="U260" s="37" t="s">
        <v>21</v>
      </c>
      <c r="V260" s="38">
        <v>26000</v>
      </c>
      <c r="W260" s="38">
        <v>26000</v>
      </c>
      <c r="X260" s="33"/>
      <c r="Y260" s="160">
        <v>0</v>
      </c>
      <c r="Z260" s="160">
        <v>0</v>
      </c>
      <c r="AA260" s="33"/>
      <c r="AB260" s="38">
        <v>26000</v>
      </c>
      <c r="AC260" s="33"/>
      <c r="AD260" s="48">
        <v>0</v>
      </c>
      <c r="AE260" s="49">
        <v>0</v>
      </c>
      <c r="AF260" s="48">
        <v>26000</v>
      </c>
      <c r="AG260" s="158">
        <v>26000</v>
      </c>
      <c r="AH260" s="47"/>
      <c r="AI260" s="48">
        <v>0</v>
      </c>
      <c r="AJ260" s="48">
        <v>0</v>
      </c>
      <c r="AK260" s="47"/>
      <c r="AL260" s="48">
        <v>0</v>
      </c>
      <c r="AM260" s="49">
        <v>0</v>
      </c>
      <c r="AN260" s="48">
        <v>0</v>
      </c>
      <c r="AO260" s="34">
        <v>0</v>
      </c>
      <c r="AP260" s="34">
        <v>0</v>
      </c>
      <c r="AQ260" s="34">
        <v>0</v>
      </c>
      <c r="AR260" s="34">
        <v>0</v>
      </c>
      <c r="AS260" s="34">
        <v>0</v>
      </c>
      <c r="AT260" s="34">
        <v>8000</v>
      </c>
      <c r="AU260" s="34">
        <v>0</v>
      </c>
      <c r="AV260" s="34">
        <v>9000</v>
      </c>
      <c r="AW260" s="34">
        <v>0</v>
      </c>
      <c r="AX260" s="34">
        <v>0</v>
      </c>
      <c r="AY260" s="34">
        <v>9000</v>
      </c>
      <c r="AZ260" s="34">
        <v>0</v>
      </c>
      <c r="BA260" s="34">
        <v>0</v>
      </c>
      <c r="BB260" s="40">
        <f t="shared" si="7"/>
        <v>26000</v>
      </c>
      <c r="BC260" s="40">
        <f t="shared" si="8"/>
        <v>0</v>
      </c>
      <c r="BD260" s="104" t="str">
        <f>+IF(Tabla1[[#This Row],[NO CERT]]=0,"NO","SI")</f>
        <v>SI</v>
      </c>
    </row>
    <row r="261" spans="1:56" x14ac:dyDescent="0.25">
      <c r="A261" s="41" t="s">
        <v>437</v>
      </c>
      <c r="B261" s="42" t="s">
        <v>15</v>
      </c>
      <c r="C261" s="43" t="s">
        <v>1447</v>
      </c>
      <c r="D261" s="44" t="s">
        <v>438</v>
      </c>
      <c r="E261" s="43" t="s">
        <v>439</v>
      </c>
      <c r="F261" s="43" t="s">
        <v>440</v>
      </c>
      <c r="G261" s="43" t="s">
        <v>1484</v>
      </c>
      <c r="H261" s="44" t="s">
        <v>2825</v>
      </c>
      <c r="I261" s="44" t="s">
        <v>484</v>
      </c>
      <c r="J261" s="44" t="s">
        <v>1441</v>
      </c>
      <c r="K261" s="44" t="s">
        <v>511</v>
      </c>
      <c r="L261" s="44" t="s">
        <v>1103</v>
      </c>
      <c r="M261" s="44" t="s">
        <v>1103</v>
      </c>
      <c r="N261" s="43" t="s">
        <v>1103</v>
      </c>
      <c r="O261" s="43" t="s">
        <v>1354</v>
      </c>
      <c r="P261" s="45" t="s">
        <v>61</v>
      </c>
      <c r="Q261" s="44" t="s">
        <v>1103</v>
      </c>
      <c r="R261" s="44" t="s">
        <v>552</v>
      </c>
      <c r="S261" s="44" t="s">
        <v>476</v>
      </c>
      <c r="T261" s="46" t="s">
        <v>475</v>
      </c>
      <c r="U261" s="37" t="s">
        <v>474</v>
      </c>
      <c r="V261" s="38">
        <v>15000</v>
      </c>
      <c r="W261" s="38">
        <v>15000</v>
      </c>
      <c r="X261" s="33"/>
      <c r="Y261" s="160">
        <v>0</v>
      </c>
      <c r="Z261" s="160">
        <v>0</v>
      </c>
      <c r="AA261" s="33"/>
      <c r="AB261" s="38">
        <v>15000</v>
      </c>
      <c r="AC261" s="33"/>
      <c r="AD261" s="48">
        <v>0</v>
      </c>
      <c r="AE261" s="49">
        <v>0</v>
      </c>
      <c r="AF261" s="48">
        <v>15000</v>
      </c>
      <c r="AG261" s="158">
        <v>15000</v>
      </c>
      <c r="AH261" s="47"/>
      <c r="AI261" s="48">
        <v>0</v>
      </c>
      <c r="AJ261" s="48">
        <v>0</v>
      </c>
      <c r="AK261" s="47"/>
      <c r="AL261" s="48">
        <v>0</v>
      </c>
      <c r="AM261" s="49">
        <v>0</v>
      </c>
      <c r="AN261" s="48">
        <v>0</v>
      </c>
      <c r="AO261" s="34">
        <v>0</v>
      </c>
      <c r="AP261" s="34">
        <v>0</v>
      </c>
      <c r="AQ261" s="34">
        <v>0</v>
      </c>
      <c r="AR261" s="34">
        <v>0</v>
      </c>
      <c r="AS261" s="34">
        <v>0</v>
      </c>
      <c r="AT261" s="34">
        <v>0</v>
      </c>
      <c r="AU261" s="34">
        <v>0</v>
      </c>
      <c r="AV261" s="34">
        <v>15000</v>
      </c>
      <c r="AW261" s="34">
        <v>0</v>
      </c>
      <c r="AX261" s="34">
        <v>0</v>
      </c>
      <c r="AY261" s="34">
        <v>0</v>
      </c>
      <c r="AZ261" s="34">
        <v>0</v>
      </c>
      <c r="BA261" s="34">
        <v>0</v>
      </c>
      <c r="BB261" s="40">
        <f t="shared" si="7"/>
        <v>15000</v>
      </c>
      <c r="BC261" s="40">
        <f t="shared" si="8"/>
        <v>0</v>
      </c>
      <c r="BD261" s="104" t="str">
        <f>+IF(Tabla1[[#This Row],[NO CERT]]=0,"NO","SI")</f>
        <v>SI</v>
      </c>
    </row>
    <row r="262" spans="1:56" x14ac:dyDescent="0.25">
      <c r="A262" s="41" t="s">
        <v>437</v>
      </c>
      <c r="B262" s="42" t="s">
        <v>15</v>
      </c>
      <c r="C262" s="43" t="s">
        <v>1447</v>
      </c>
      <c r="D262" s="44" t="s">
        <v>438</v>
      </c>
      <c r="E262" s="43" t="s">
        <v>439</v>
      </c>
      <c r="F262" s="43" t="s">
        <v>440</v>
      </c>
      <c r="G262" s="43" t="s">
        <v>1484</v>
      </c>
      <c r="H262" s="44" t="s">
        <v>2822</v>
      </c>
      <c r="I262" s="44" t="s">
        <v>484</v>
      </c>
      <c r="J262" s="44" t="s">
        <v>1441</v>
      </c>
      <c r="K262" s="44" t="s">
        <v>511</v>
      </c>
      <c r="L262" s="44" t="s">
        <v>1103</v>
      </c>
      <c r="M262" s="44" t="s">
        <v>1103</v>
      </c>
      <c r="N262" s="43" t="s">
        <v>1103</v>
      </c>
      <c r="O262" s="43" t="s">
        <v>1354</v>
      </c>
      <c r="P262" s="45" t="s">
        <v>61</v>
      </c>
      <c r="Q262" s="44" t="s">
        <v>1103</v>
      </c>
      <c r="R262" s="44" t="s">
        <v>552</v>
      </c>
      <c r="S262" s="44" t="s">
        <v>381</v>
      </c>
      <c r="T262" s="46" t="s">
        <v>80</v>
      </c>
      <c r="U262" s="37" t="s">
        <v>81</v>
      </c>
      <c r="V262" s="38">
        <v>53500</v>
      </c>
      <c r="W262" s="38">
        <v>53500</v>
      </c>
      <c r="X262" s="33"/>
      <c r="Y262" s="160">
        <v>0</v>
      </c>
      <c r="Z262" s="160">
        <v>0</v>
      </c>
      <c r="AA262" s="33"/>
      <c r="AB262" s="38">
        <v>53500</v>
      </c>
      <c r="AC262" s="33"/>
      <c r="AD262" s="48">
        <v>0</v>
      </c>
      <c r="AE262" s="49">
        <v>0</v>
      </c>
      <c r="AF262" s="48">
        <v>53500</v>
      </c>
      <c r="AG262" s="158">
        <v>53500</v>
      </c>
      <c r="AH262" s="47"/>
      <c r="AI262" s="48">
        <v>0</v>
      </c>
      <c r="AJ262" s="48">
        <v>0</v>
      </c>
      <c r="AK262" s="47"/>
      <c r="AL262" s="48">
        <v>0</v>
      </c>
      <c r="AM262" s="49">
        <v>0</v>
      </c>
      <c r="AN262" s="48">
        <v>0</v>
      </c>
      <c r="AO262" s="34">
        <v>0</v>
      </c>
      <c r="AP262" s="34">
        <v>0</v>
      </c>
      <c r="AQ262" s="34">
        <v>0</v>
      </c>
      <c r="AR262" s="34">
        <v>0</v>
      </c>
      <c r="AS262" s="34">
        <v>5000</v>
      </c>
      <c r="AT262" s="34">
        <v>8000</v>
      </c>
      <c r="AU262" s="34">
        <v>18000</v>
      </c>
      <c r="AV262" s="34">
        <v>0</v>
      </c>
      <c r="AW262" s="34">
        <v>13000</v>
      </c>
      <c r="AX262" s="34">
        <v>0</v>
      </c>
      <c r="AY262" s="34">
        <v>9500</v>
      </c>
      <c r="AZ262" s="34">
        <v>0</v>
      </c>
      <c r="BA262" s="34">
        <v>0</v>
      </c>
      <c r="BB262" s="40">
        <f t="shared" ref="BB262:BB325" si="9">+SUM(AO262:BA262)</f>
        <v>53500</v>
      </c>
      <c r="BC262" s="40">
        <f t="shared" ref="BC262:BC325" si="10">+W262-BB262</f>
        <v>0</v>
      </c>
      <c r="BD262" s="104" t="str">
        <f>+IF(Tabla1[[#This Row],[NO CERT]]=0,"NO","SI")</f>
        <v>SI</v>
      </c>
    </row>
    <row r="263" spans="1:56" x14ac:dyDescent="0.25">
      <c r="A263" s="41" t="s">
        <v>437</v>
      </c>
      <c r="B263" s="42" t="s">
        <v>15</v>
      </c>
      <c r="C263" s="43" t="s">
        <v>1447</v>
      </c>
      <c r="D263" s="44" t="s">
        <v>438</v>
      </c>
      <c r="E263" s="43" t="s">
        <v>439</v>
      </c>
      <c r="F263" s="43" t="s">
        <v>440</v>
      </c>
      <c r="G263" s="43" t="s">
        <v>1484</v>
      </c>
      <c r="H263" s="44" t="s">
        <v>520</v>
      </c>
      <c r="I263" s="44" t="s">
        <v>484</v>
      </c>
      <c r="J263" s="44" t="s">
        <v>1441</v>
      </c>
      <c r="K263" s="44" t="s">
        <v>515</v>
      </c>
      <c r="L263" s="44" t="s">
        <v>1103</v>
      </c>
      <c r="M263" s="44" t="s">
        <v>1103</v>
      </c>
      <c r="N263" s="43" t="s">
        <v>1103</v>
      </c>
      <c r="O263" s="43" t="s">
        <v>1354</v>
      </c>
      <c r="P263" s="45" t="s">
        <v>61</v>
      </c>
      <c r="Q263" s="44" t="s">
        <v>1103</v>
      </c>
      <c r="R263" s="44" t="s">
        <v>552</v>
      </c>
      <c r="S263" s="44" t="s">
        <v>382</v>
      </c>
      <c r="T263" s="46" t="s">
        <v>37</v>
      </c>
      <c r="U263" s="37" t="s">
        <v>38</v>
      </c>
      <c r="V263" s="38">
        <v>324160</v>
      </c>
      <c r="W263" s="38">
        <v>316880</v>
      </c>
      <c r="X263" s="33"/>
      <c r="Y263" s="160">
        <v>0</v>
      </c>
      <c r="Z263" s="160">
        <v>0</v>
      </c>
      <c r="AA263" s="33"/>
      <c r="AB263" s="38">
        <v>316880</v>
      </c>
      <c r="AC263" s="33"/>
      <c r="AD263" s="48">
        <v>285600</v>
      </c>
      <c r="AE263" s="49">
        <v>0.90128755364806867</v>
      </c>
      <c r="AF263" s="48">
        <v>31280</v>
      </c>
      <c r="AG263" s="158">
        <v>31280</v>
      </c>
      <c r="AH263" s="47"/>
      <c r="AI263" s="48">
        <v>285600</v>
      </c>
      <c r="AJ263" s="48">
        <v>285600</v>
      </c>
      <c r="AK263" s="47"/>
      <c r="AL263" s="48">
        <v>47600</v>
      </c>
      <c r="AM263" s="49">
        <v>0.15021459227467812</v>
      </c>
      <c r="AN263" s="48">
        <v>238000</v>
      </c>
      <c r="AO263" s="34">
        <v>0</v>
      </c>
      <c r="AP263" s="34">
        <v>23800</v>
      </c>
      <c r="AQ263" s="34">
        <v>23800</v>
      </c>
      <c r="AR263" s="34">
        <v>0</v>
      </c>
      <c r="AS263" s="34">
        <v>23800</v>
      </c>
      <c r="AT263" s="34">
        <v>23800</v>
      </c>
      <c r="AU263" s="34">
        <v>23800</v>
      </c>
      <c r="AV263" s="34">
        <v>23800</v>
      </c>
      <c r="AW263" s="34">
        <v>23800</v>
      </c>
      <c r="AX263" s="34">
        <v>23800</v>
      </c>
      <c r="AY263" s="34">
        <v>23800</v>
      </c>
      <c r="AZ263" s="34">
        <v>23800</v>
      </c>
      <c r="BA263" s="34">
        <v>78880</v>
      </c>
      <c r="BB263" s="40">
        <f t="shared" si="9"/>
        <v>316880</v>
      </c>
      <c r="BC263" s="40">
        <f t="shared" si="10"/>
        <v>0</v>
      </c>
      <c r="BD263" s="104" t="str">
        <f>+IF(Tabla1[[#This Row],[NO CERT]]=0,"NO","SI")</f>
        <v>SI</v>
      </c>
    </row>
    <row r="264" spans="1:56" x14ac:dyDescent="0.25">
      <c r="A264" s="41" t="s">
        <v>437</v>
      </c>
      <c r="B264" s="42" t="s">
        <v>15</v>
      </c>
      <c r="C264" s="43" t="s">
        <v>1447</v>
      </c>
      <c r="D264" s="44" t="s">
        <v>438</v>
      </c>
      <c r="E264" s="43" t="s">
        <v>439</v>
      </c>
      <c r="F264" s="43" t="s">
        <v>440</v>
      </c>
      <c r="G264" s="43" t="s">
        <v>1484</v>
      </c>
      <c r="H264" s="44" t="s">
        <v>477</v>
      </c>
      <c r="I264" s="44" t="s">
        <v>484</v>
      </c>
      <c r="J264" s="44" t="s">
        <v>1441</v>
      </c>
      <c r="K264" s="44" t="s">
        <v>515</v>
      </c>
      <c r="L264" s="44" t="s">
        <v>1103</v>
      </c>
      <c r="M264" s="44" t="s">
        <v>1103</v>
      </c>
      <c r="N264" s="43" t="s">
        <v>1103</v>
      </c>
      <c r="O264" s="43" t="s">
        <v>1354</v>
      </c>
      <c r="P264" s="45" t="s">
        <v>61</v>
      </c>
      <c r="Q264" s="44" t="s">
        <v>1103</v>
      </c>
      <c r="R264" s="44" t="s">
        <v>552</v>
      </c>
      <c r="S264" s="44" t="s">
        <v>384</v>
      </c>
      <c r="T264" s="46" t="s">
        <v>84</v>
      </c>
      <c r="U264" s="37" t="s">
        <v>85</v>
      </c>
      <c r="V264" s="38">
        <v>60000</v>
      </c>
      <c r="W264" s="38">
        <v>67483</v>
      </c>
      <c r="X264" s="33"/>
      <c r="Y264" s="160">
        <v>0</v>
      </c>
      <c r="Z264" s="160">
        <v>0</v>
      </c>
      <c r="AA264" s="33"/>
      <c r="AB264" s="38">
        <v>67483</v>
      </c>
      <c r="AC264" s="33"/>
      <c r="AD264" s="48">
        <v>67482.33</v>
      </c>
      <c r="AE264" s="49">
        <v>0.99999007157358155</v>
      </c>
      <c r="AF264" s="48">
        <v>0.66999999999825377</v>
      </c>
      <c r="AG264" s="158">
        <v>0.66999999999825377</v>
      </c>
      <c r="AH264" s="47"/>
      <c r="AI264" s="48">
        <v>67482.33</v>
      </c>
      <c r="AJ264" s="48">
        <v>67482.33</v>
      </c>
      <c r="AK264" s="47"/>
      <c r="AL264" s="48">
        <v>0</v>
      </c>
      <c r="AM264" s="49">
        <v>0</v>
      </c>
      <c r="AN264" s="48">
        <v>67482.33</v>
      </c>
      <c r="AO264" s="34">
        <v>0</v>
      </c>
      <c r="AP264" s="34">
        <v>0</v>
      </c>
      <c r="AQ264" s="34">
        <v>0</v>
      </c>
      <c r="AR264" s="34">
        <v>0</v>
      </c>
      <c r="AS264" s="34">
        <v>0</v>
      </c>
      <c r="AT264" s="34">
        <v>0</v>
      </c>
      <c r="AU264" s="34">
        <v>0</v>
      </c>
      <c r="AV264" s="34">
        <v>0</v>
      </c>
      <c r="AW264" s="34">
        <v>0</v>
      </c>
      <c r="AX264" s="34">
        <v>0</v>
      </c>
      <c r="AY264" s="34">
        <v>0</v>
      </c>
      <c r="AZ264" s="34">
        <v>39432</v>
      </c>
      <c r="BA264" s="34">
        <v>28051</v>
      </c>
      <c r="BB264" s="40">
        <f t="shared" si="9"/>
        <v>67483</v>
      </c>
      <c r="BC264" s="40">
        <f t="shared" si="10"/>
        <v>0</v>
      </c>
      <c r="BD264" s="104" t="str">
        <f>+IF(Tabla1[[#This Row],[NO CERT]]=0,"NO","SI")</f>
        <v>SI</v>
      </c>
    </row>
    <row r="265" spans="1:56" x14ac:dyDescent="0.25">
      <c r="A265" s="41" t="s">
        <v>437</v>
      </c>
      <c r="B265" s="42" t="s">
        <v>15</v>
      </c>
      <c r="C265" s="43" t="s">
        <v>1447</v>
      </c>
      <c r="D265" s="44" t="s">
        <v>438</v>
      </c>
      <c r="E265" s="43" t="s">
        <v>439</v>
      </c>
      <c r="F265" s="43" t="s">
        <v>440</v>
      </c>
      <c r="G265" s="43" t="s">
        <v>1484</v>
      </c>
      <c r="H265" s="44" t="s">
        <v>477</v>
      </c>
      <c r="I265" s="44" t="s">
        <v>484</v>
      </c>
      <c r="J265" s="44" t="s">
        <v>1441</v>
      </c>
      <c r="K265" s="44" t="s">
        <v>515</v>
      </c>
      <c r="L265" s="44" t="s">
        <v>1103</v>
      </c>
      <c r="M265" s="44" t="s">
        <v>1103</v>
      </c>
      <c r="N265" s="43" t="s">
        <v>1103</v>
      </c>
      <c r="O265" s="43" t="s">
        <v>1354</v>
      </c>
      <c r="P265" s="45" t="s">
        <v>61</v>
      </c>
      <c r="Q265" s="44" t="s">
        <v>1103</v>
      </c>
      <c r="R265" s="44" t="s">
        <v>552</v>
      </c>
      <c r="S265" s="44" t="s">
        <v>385</v>
      </c>
      <c r="T265" s="46" t="s">
        <v>86</v>
      </c>
      <c r="U265" s="37" t="s">
        <v>87</v>
      </c>
      <c r="V265" s="38">
        <v>3520</v>
      </c>
      <c r="W265" s="38">
        <v>3520</v>
      </c>
      <c r="X265" s="33"/>
      <c r="Y265" s="160">
        <v>0</v>
      </c>
      <c r="Z265" s="160">
        <v>0</v>
      </c>
      <c r="AA265" s="33"/>
      <c r="AB265" s="38">
        <v>3520</v>
      </c>
      <c r="AC265" s="33"/>
      <c r="AD265" s="48">
        <v>3200</v>
      </c>
      <c r="AE265" s="49">
        <v>0.90909090909090906</v>
      </c>
      <c r="AF265" s="48">
        <v>320</v>
      </c>
      <c r="AG265" s="158">
        <v>320</v>
      </c>
      <c r="AH265" s="47"/>
      <c r="AI265" s="48">
        <v>3200</v>
      </c>
      <c r="AJ265" s="48">
        <v>3200</v>
      </c>
      <c r="AK265" s="47"/>
      <c r="AL265" s="48">
        <v>0</v>
      </c>
      <c r="AM265" s="49">
        <v>0</v>
      </c>
      <c r="AN265" s="48">
        <v>3200</v>
      </c>
      <c r="AO265" s="34">
        <v>0</v>
      </c>
      <c r="AP265" s="34">
        <v>0</v>
      </c>
      <c r="AQ265" s="34">
        <v>0</v>
      </c>
      <c r="AR265" s="34">
        <v>0</v>
      </c>
      <c r="AS265" s="34">
        <v>0</v>
      </c>
      <c r="AT265" s="34">
        <v>0</v>
      </c>
      <c r="AU265" s="34">
        <v>0</v>
      </c>
      <c r="AV265" s="34">
        <v>0</v>
      </c>
      <c r="AW265" s="34">
        <v>0</v>
      </c>
      <c r="AX265" s="34">
        <v>0</v>
      </c>
      <c r="AY265" s="34">
        <v>0</v>
      </c>
      <c r="AZ265" s="34">
        <v>3520</v>
      </c>
      <c r="BA265" s="34">
        <v>0</v>
      </c>
      <c r="BB265" s="40">
        <f t="shared" si="9"/>
        <v>3520</v>
      </c>
      <c r="BC265" s="40">
        <f t="shared" si="10"/>
        <v>0</v>
      </c>
      <c r="BD265" s="104" t="str">
        <f>+IF(Tabla1[[#This Row],[NO CERT]]=0,"NO","SI")</f>
        <v>SI</v>
      </c>
    </row>
    <row r="266" spans="1:56" x14ac:dyDescent="0.25">
      <c r="A266" s="41" t="s">
        <v>437</v>
      </c>
      <c r="B266" s="42" t="s">
        <v>15</v>
      </c>
      <c r="C266" s="43" t="s">
        <v>1447</v>
      </c>
      <c r="D266" s="44" t="s">
        <v>438</v>
      </c>
      <c r="E266" s="43" t="s">
        <v>439</v>
      </c>
      <c r="F266" s="43" t="s">
        <v>440</v>
      </c>
      <c r="G266" s="43" t="s">
        <v>1484</v>
      </c>
      <c r="H266" s="44" t="s">
        <v>477</v>
      </c>
      <c r="I266" s="44" t="s">
        <v>484</v>
      </c>
      <c r="J266" s="44" t="s">
        <v>1441</v>
      </c>
      <c r="K266" s="44" t="s">
        <v>515</v>
      </c>
      <c r="L266" s="44" t="s">
        <v>1103</v>
      </c>
      <c r="M266" s="44" t="s">
        <v>1103</v>
      </c>
      <c r="N266" s="43" t="s">
        <v>1103</v>
      </c>
      <c r="O266" s="43" t="s">
        <v>1354</v>
      </c>
      <c r="P266" s="45" t="s">
        <v>61</v>
      </c>
      <c r="Q266" s="44" t="s">
        <v>1103</v>
      </c>
      <c r="R266" s="44" t="s">
        <v>552</v>
      </c>
      <c r="S266" s="44" t="s">
        <v>386</v>
      </c>
      <c r="T266" s="46" t="s">
        <v>88</v>
      </c>
      <c r="U266" s="37" t="s">
        <v>89</v>
      </c>
      <c r="V266" s="38">
        <v>15000</v>
      </c>
      <c r="W266" s="38">
        <v>13638</v>
      </c>
      <c r="X266" s="33"/>
      <c r="Y266" s="160">
        <v>0</v>
      </c>
      <c r="Z266" s="160">
        <v>0</v>
      </c>
      <c r="AA266" s="33"/>
      <c r="AB266" s="38">
        <v>13638</v>
      </c>
      <c r="AC266" s="33"/>
      <c r="AD266" s="48">
        <v>13636.79</v>
      </c>
      <c r="AE266" s="49">
        <v>0.99991127731338914</v>
      </c>
      <c r="AF266" s="48">
        <v>1.2099999999991269</v>
      </c>
      <c r="AG266" s="158">
        <v>1.2099999999991269</v>
      </c>
      <c r="AH266" s="47"/>
      <c r="AI266" s="48">
        <v>13636.79</v>
      </c>
      <c r="AJ266" s="48">
        <v>13636.79</v>
      </c>
      <c r="AK266" s="47"/>
      <c r="AL266" s="48">
        <v>0</v>
      </c>
      <c r="AM266" s="49">
        <v>0</v>
      </c>
      <c r="AN266" s="48">
        <v>13636.79</v>
      </c>
      <c r="AO266" s="34">
        <v>0</v>
      </c>
      <c r="AP266" s="34">
        <v>0</v>
      </c>
      <c r="AQ266" s="34">
        <v>0</v>
      </c>
      <c r="AR266" s="34">
        <v>0</v>
      </c>
      <c r="AS266" s="34">
        <v>0</v>
      </c>
      <c r="AT266" s="34">
        <v>0</v>
      </c>
      <c r="AU266" s="34">
        <v>0</v>
      </c>
      <c r="AV266" s="34">
        <v>0</v>
      </c>
      <c r="AW266" s="34">
        <v>0</v>
      </c>
      <c r="AX266" s="34">
        <v>0</v>
      </c>
      <c r="AY266" s="34">
        <v>0</v>
      </c>
      <c r="AZ266" s="34">
        <v>10699</v>
      </c>
      <c r="BA266" s="34">
        <v>2939</v>
      </c>
      <c r="BB266" s="40">
        <f t="shared" si="9"/>
        <v>13638</v>
      </c>
      <c r="BC266" s="40">
        <f t="shared" si="10"/>
        <v>0</v>
      </c>
      <c r="BD266" s="104" t="str">
        <f>+IF(Tabla1[[#This Row],[NO CERT]]=0,"NO","SI")</f>
        <v>SI</v>
      </c>
    </row>
    <row r="267" spans="1:56" x14ac:dyDescent="0.25">
      <c r="A267" s="41" t="s">
        <v>437</v>
      </c>
      <c r="B267" s="42" t="s">
        <v>15</v>
      </c>
      <c r="C267" s="43" t="s">
        <v>1447</v>
      </c>
      <c r="D267" s="44" t="s">
        <v>438</v>
      </c>
      <c r="E267" s="43" t="s">
        <v>439</v>
      </c>
      <c r="F267" s="43" t="s">
        <v>440</v>
      </c>
      <c r="G267" s="43" t="s">
        <v>1484</v>
      </c>
      <c r="H267" s="44" t="s">
        <v>477</v>
      </c>
      <c r="I267" s="44" t="s">
        <v>484</v>
      </c>
      <c r="J267" s="44" t="s">
        <v>1441</v>
      </c>
      <c r="K267" s="44" t="s">
        <v>515</v>
      </c>
      <c r="L267" s="44" t="s">
        <v>1103</v>
      </c>
      <c r="M267" s="44" t="s">
        <v>1103</v>
      </c>
      <c r="N267" s="43" t="s">
        <v>1103</v>
      </c>
      <c r="O267" s="43" t="s">
        <v>1354</v>
      </c>
      <c r="P267" s="45" t="s">
        <v>61</v>
      </c>
      <c r="Q267" s="44" t="s">
        <v>1103</v>
      </c>
      <c r="R267" s="44" t="s">
        <v>552</v>
      </c>
      <c r="S267" s="44" t="s">
        <v>387</v>
      </c>
      <c r="T267" s="46" t="s">
        <v>90</v>
      </c>
      <c r="U267" s="37" t="s">
        <v>91</v>
      </c>
      <c r="V267" s="38">
        <v>40000</v>
      </c>
      <c r="W267" s="38">
        <v>34092</v>
      </c>
      <c r="X267" s="33"/>
      <c r="Y267" s="160">
        <v>0</v>
      </c>
      <c r="Z267" s="160">
        <v>0</v>
      </c>
      <c r="AA267" s="33"/>
      <c r="AB267" s="38">
        <v>34092</v>
      </c>
      <c r="AC267" s="33"/>
      <c r="AD267" s="48">
        <v>34091.97</v>
      </c>
      <c r="AE267" s="49">
        <v>0.99999912002815916</v>
      </c>
      <c r="AF267" s="48">
        <v>2.9999999998835847E-2</v>
      </c>
      <c r="AG267" s="158">
        <v>2.9999999998835847E-2</v>
      </c>
      <c r="AH267" s="47"/>
      <c r="AI267" s="48">
        <v>34091.97</v>
      </c>
      <c r="AJ267" s="48">
        <v>34091.97</v>
      </c>
      <c r="AK267" s="47"/>
      <c r="AL267" s="48">
        <v>0</v>
      </c>
      <c r="AM267" s="49">
        <v>0</v>
      </c>
      <c r="AN267" s="48">
        <v>34091.97</v>
      </c>
      <c r="AO267" s="34">
        <v>0</v>
      </c>
      <c r="AP267" s="34">
        <v>0</v>
      </c>
      <c r="AQ267" s="34">
        <v>0</v>
      </c>
      <c r="AR267" s="34">
        <v>0</v>
      </c>
      <c r="AS267" s="34">
        <v>0</v>
      </c>
      <c r="AT267" s="34">
        <v>0</v>
      </c>
      <c r="AU267" s="34">
        <v>0</v>
      </c>
      <c r="AV267" s="34">
        <v>0</v>
      </c>
      <c r="AW267" s="34">
        <v>0</v>
      </c>
      <c r="AX267" s="34">
        <v>0</v>
      </c>
      <c r="AY267" s="34">
        <v>0</v>
      </c>
      <c r="AZ267" s="34">
        <v>26101</v>
      </c>
      <c r="BA267" s="34">
        <v>7991</v>
      </c>
      <c r="BB267" s="40">
        <f t="shared" si="9"/>
        <v>34092</v>
      </c>
      <c r="BC267" s="40">
        <f t="shared" si="10"/>
        <v>0</v>
      </c>
      <c r="BD267" s="104" t="str">
        <f>+IF(Tabla1[[#This Row],[NO CERT]]=0,"NO","SI")</f>
        <v>SI</v>
      </c>
    </row>
    <row r="268" spans="1:56" x14ac:dyDescent="0.25">
      <c r="A268" s="41" t="s">
        <v>437</v>
      </c>
      <c r="B268" s="42" t="s">
        <v>15</v>
      </c>
      <c r="C268" s="43" t="s">
        <v>1447</v>
      </c>
      <c r="D268" s="44" t="s">
        <v>438</v>
      </c>
      <c r="E268" s="43" t="s">
        <v>439</v>
      </c>
      <c r="F268" s="43" t="s">
        <v>440</v>
      </c>
      <c r="G268" s="43" t="s">
        <v>1484</v>
      </c>
      <c r="H268" s="44" t="s">
        <v>484</v>
      </c>
      <c r="I268" s="44" t="s">
        <v>484</v>
      </c>
      <c r="J268" s="44" t="s">
        <v>1441</v>
      </c>
      <c r="K268" s="44" t="s">
        <v>515</v>
      </c>
      <c r="L268" s="44" t="s">
        <v>1103</v>
      </c>
      <c r="M268" s="44" t="s">
        <v>1103</v>
      </c>
      <c r="N268" s="43" t="s">
        <v>1103</v>
      </c>
      <c r="O268" s="43" t="s">
        <v>1354</v>
      </c>
      <c r="P268" s="45" t="s">
        <v>61</v>
      </c>
      <c r="Q268" s="44" t="s">
        <v>1103</v>
      </c>
      <c r="R268" s="44" t="s">
        <v>552</v>
      </c>
      <c r="S268" s="44" t="s">
        <v>392</v>
      </c>
      <c r="T268" s="46" t="s">
        <v>39</v>
      </c>
      <c r="U268" s="37" t="s">
        <v>40</v>
      </c>
      <c r="V268" s="38">
        <v>40000</v>
      </c>
      <c r="W268" s="38">
        <v>23000</v>
      </c>
      <c r="X268" s="33"/>
      <c r="Y268" s="160">
        <v>0</v>
      </c>
      <c r="Z268" s="160">
        <v>0</v>
      </c>
      <c r="AA268" s="33"/>
      <c r="AB268" s="38">
        <v>23000</v>
      </c>
      <c r="AC268" s="33"/>
      <c r="AD268" s="48">
        <v>20600</v>
      </c>
      <c r="AE268" s="49">
        <v>0.89565217391304353</v>
      </c>
      <c r="AF268" s="48">
        <v>2400</v>
      </c>
      <c r="AG268" s="158">
        <v>2400</v>
      </c>
      <c r="AH268" s="47"/>
      <c r="AI268" s="48">
        <v>20600</v>
      </c>
      <c r="AJ268" s="48">
        <v>20600</v>
      </c>
      <c r="AK268" s="47"/>
      <c r="AL268" s="48">
        <v>20600</v>
      </c>
      <c r="AM268" s="49">
        <v>0.89565217391304353</v>
      </c>
      <c r="AN268" s="48">
        <v>0</v>
      </c>
      <c r="AO268" s="34">
        <v>0</v>
      </c>
      <c r="AP268" s="34">
        <v>0</v>
      </c>
      <c r="AQ268" s="34">
        <v>20600</v>
      </c>
      <c r="AR268" s="34">
        <v>0</v>
      </c>
      <c r="AS268" s="34">
        <v>0</v>
      </c>
      <c r="AT268" s="34">
        <v>0</v>
      </c>
      <c r="AU268" s="34">
        <v>0</v>
      </c>
      <c r="AV268" s="34">
        <v>2400</v>
      </c>
      <c r="AW268" s="34">
        <v>0</v>
      </c>
      <c r="AX268" s="34">
        <v>0</v>
      </c>
      <c r="AY268" s="34">
        <v>0</v>
      </c>
      <c r="AZ268" s="34">
        <v>0</v>
      </c>
      <c r="BA268" s="34">
        <v>0</v>
      </c>
      <c r="BB268" s="40">
        <f t="shared" si="9"/>
        <v>23000</v>
      </c>
      <c r="BC268" s="40">
        <f t="shared" si="10"/>
        <v>0</v>
      </c>
      <c r="BD268" s="104" t="str">
        <f>+IF(Tabla1[[#This Row],[NO CERT]]=0,"NO","SI")</f>
        <v>SI</v>
      </c>
    </row>
    <row r="269" spans="1:56" x14ac:dyDescent="0.25">
      <c r="A269" s="41" t="s">
        <v>437</v>
      </c>
      <c r="B269" s="42" t="s">
        <v>15</v>
      </c>
      <c r="C269" s="43" t="s">
        <v>1447</v>
      </c>
      <c r="D269" s="44" t="s">
        <v>438</v>
      </c>
      <c r="E269" s="43" t="s">
        <v>439</v>
      </c>
      <c r="F269" s="43" t="s">
        <v>440</v>
      </c>
      <c r="G269" s="43" t="s">
        <v>1484</v>
      </c>
      <c r="H269" s="44" t="s">
        <v>1406</v>
      </c>
      <c r="I269" s="44" t="s">
        <v>484</v>
      </c>
      <c r="J269" s="44" t="s">
        <v>1441</v>
      </c>
      <c r="K269" s="44" t="s">
        <v>515</v>
      </c>
      <c r="L269" s="44" t="s">
        <v>1103</v>
      </c>
      <c r="M269" s="44" t="s">
        <v>1103</v>
      </c>
      <c r="N269" s="43" t="s">
        <v>1103</v>
      </c>
      <c r="O269" s="43" t="s">
        <v>1354</v>
      </c>
      <c r="P269" s="45" t="s">
        <v>61</v>
      </c>
      <c r="Q269" s="44" t="s">
        <v>1103</v>
      </c>
      <c r="R269" s="44" t="s">
        <v>552</v>
      </c>
      <c r="S269" s="44" t="s">
        <v>395</v>
      </c>
      <c r="T269" s="46" t="s">
        <v>126</v>
      </c>
      <c r="U269" s="37" t="s">
        <v>127</v>
      </c>
      <c r="V269" s="38">
        <v>5500</v>
      </c>
      <c r="W269" s="38">
        <v>5500</v>
      </c>
      <c r="X269" s="33"/>
      <c r="Y269" s="160">
        <v>0</v>
      </c>
      <c r="Z269" s="160">
        <v>0</v>
      </c>
      <c r="AA269" s="33"/>
      <c r="AB269" s="38">
        <v>5500</v>
      </c>
      <c r="AC269" s="33"/>
      <c r="AD269" s="48">
        <v>0</v>
      </c>
      <c r="AE269" s="49">
        <v>0</v>
      </c>
      <c r="AF269" s="48">
        <v>5500</v>
      </c>
      <c r="AG269" s="158">
        <v>5500</v>
      </c>
      <c r="AH269" s="47"/>
      <c r="AI269" s="48">
        <v>0</v>
      </c>
      <c r="AJ269" s="48">
        <v>0</v>
      </c>
      <c r="AK269" s="47"/>
      <c r="AL269" s="48">
        <v>0</v>
      </c>
      <c r="AM269" s="49">
        <v>0</v>
      </c>
      <c r="AN269" s="48">
        <v>0</v>
      </c>
      <c r="AO269" s="34">
        <v>0</v>
      </c>
      <c r="AP269" s="34">
        <v>0</v>
      </c>
      <c r="AQ269" s="34">
        <v>0</v>
      </c>
      <c r="AR269" s="34">
        <v>0</v>
      </c>
      <c r="AS269" s="34">
        <v>0</v>
      </c>
      <c r="AT269" s="34">
        <v>0</v>
      </c>
      <c r="AU269" s="34">
        <v>0</v>
      </c>
      <c r="AV269" s="34">
        <v>0</v>
      </c>
      <c r="AW269" s="34">
        <v>5500</v>
      </c>
      <c r="AX269" s="34">
        <v>0</v>
      </c>
      <c r="AY269" s="34">
        <v>0</v>
      </c>
      <c r="AZ269" s="34">
        <v>0</v>
      </c>
      <c r="BA269" s="34">
        <v>0</v>
      </c>
      <c r="BB269" s="40">
        <f t="shared" si="9"/>
        <v>5500</v>
      </c>
      <c r="BC269" s="40">
        <f t="shared" si="10"/>
        <v>0</v>
      </c>
      <c r="BD269" s="104" t="str">
        <f>+IF(Tabla1[[#This Row],[NO CERT]]=0,"NO","SI")</f>
        <v>SI</v>
      </c>
    </row>
    <row r="270" spans="1:56" x14ac:dyDescent="0.25">
      <c r="A270" s="41" t="s">
        <v>437</v>
      </c>
      <c r="B270" s="42" t="s">
        <v>15</v>
      </c>
      <c r="C270" s="43" t="s">
        <v>1447</v>
      </c>
      <c r="D270" s="44" t="s">
        <v>438</v>
      </c>
      <c r="E270" s="43" t="s">
        <v>439</v>
      </c>
      <c r="F270" s="43" t="s">
        <v>440</v>
      </c>
      <c r="G270" s="43" t="s">
        <v>1484</v>
      </c>
      <c r="H270" s="44" t="s">
        <v>42</v>
      </c>
      <c r="I270" s="44" t="s">
        <v>484</v>
      </c>
      <c r="J270" s="44" t="s">
        <v>1441</v>
      </c>
      <c r="K270" s="44" t="s">
        <v>511</v>
      </c>
      <c r="L270" s="44" t="s">
        <v>1103</v>
      </c>
      <c r="M270" s="44" t="s">
        <v>1103</v>
      </c>
      <c r="N270" s="43" t="s">
        <v>1103</v>
      </c>
      <c r="O270" s="43" t="s">
        <v>1354</v>
      </c>
      <c r="P270" s="45" t="s">
        <v>61</v>
      </c>
      <c r="Q270" s="44" t="s">
        <v>1103</v>
      </c>
      <c r="R270" s="44" t="s">
        <v>552</v>
      </c>
      <c r="S270" s="44" t="s">
        <v>359</v>
      </c>
      <c r="T270" s="46" t="s">
        <v>41</v>
      </c>
      <c r="U270" s="37" t="s">
        <v>42</v>
      </c>
      <c r="V270" s="38">
        <v>345800</v>
      </c>
      <c r="W270" s="38">
        <v>228200</v>
      </c>
      <c r="X270" s="33"/>
      <c r="Y270" s="160">
        <v>0</v>
      </c>
      <c r="Z270" s="160">
        <v>0</v>
      </c>
      <c r="AA270" s="33"/>
      <c r="AB270" s="38">
        <v>228200</v>
      </c>
      <c r="AC270" s="33"/>
      <c r="AD270" s="48">
        <v>228200</v>
      </c>
      <c r="AE270" s="49">
        <v>1</v>
      </c>
      <c r="AF270" s="48">
        <v>0</v>
      </c>
      <c r="AG270" s="158">
        <v>0</v>
      </c>
      <c r="AH270" s="47"/>
      <c r="AI270" s="48">
        <v>101532</v>
      </c>
      <c r="AJ270" s="48">
        <v>93405.77</v>
      </c>
      <c r="AK270" s="47"/>
      <c r="AL270" s="48">
        <v>72373.77</v>
      </c>
      <c r="AM270" s="49">
        <v>0.31715061349693252</v>
      </c>
      <c r="AN270" s="48">
        <v>155826.22999999998</v>
      </c>
      <c r="AO270" s="34">
        <v>12737</v>
      </c>
      <c r="AP270" s="34">
        <v>46831.8</v>
      </c>
      <c r="AQ270" s="34">
        <v>12804.97</v>
      </c>
      <c r="AR270" s="34">
        <v>0</v>
      </c>
      <c r="AS270" s="34">
        <v>20000</v>
      </c>
      <c r="AT270" s="34">
        <v>20000</v>
      </c>
      <c r="AU270" s="34">
        <v>20000</v>
      </c>
      <c r="AV270" s="34">
        <v>20000</v>
      </c>
      <c r="AW270" s="34">
        <v>23600</v>
      </c>
      <c r="AX270" s="34">
        <v>23600</v>
      </c>
      <c r="AY270" s="34">
        <v>15000</v>
      </c>
      <c r="AZ270" s="34">
        <v>4000</v>
      </c>
      <c r="BA270" s="34">
        <v>9626.2299999999814</v>
      </c>
      <c r="BB270" s="40">
        <f t="shared" si="9"/>
        <v>228200</v>
      </c>
      <c r="BC270" s="40">
        <f t="shared" si="10"/>
        <v>0</v>
      </c>
      <c r="BD270" s="104" t="str">
        <f>+IF(Tabla1[[#This Row],[NO CERT]]=0,"NO","SI")</f>
        <v>NO</v>
      </c>
    </row>
    <row r="271" spans="1:56" x14ac:dyDescent="0.25">
      <c r="A271" s="41" t="s">
        <v>437</v>
      </c>
      <c r="B271" s="42" t="s">
        <v>15</v>
      </c>
      <c r="C271" s="43" t="s">
        <v>1447</v>
      </c>
      <c r="D271" s="44" t="s">
        <v>438</v>
      </c>
      <c r="E271" s="43" t="s">
        <v>439</v>
      </c>
      <c r="F271" s="43" t="s">
        <v>440</v>
      </c>
      <c r="G271" s="43" t="s">
        <v>1484</v>
      </c>
      <c r="H271" s="44" t="s">
        <v>521</v>
      </c>
      <c r="I271" s="44" t="s">
        <v>521</v>
      </c>
      <c r="J271" s="44" t="s">
        <v>1441</v>
      </c>
      <c r="K271" s="44" t="s">
        <v>515</v>
      </c>
      <c r="L271" s="44" t="s">
        <v>1103</v>
      </c>
      <c r="M271" s="44" t="s">
        <v>1103</v>
      </c>
      <c r="N271" s="43" t="s">
        <v>1103</v>
      </c>
      <c r="O271" s="43" t="s">
        <v>1354</v>
      </c>
      <c r="P271" s="45" t="s">
        <v>61</v>
      </c>
      <c r="Q271" s="44" t="s">
        <v>1103</v>
      </c>
      <c r="R271" s="44" t="s">
        <v>552</v>
      </c>
      <c r="S271" s="44" t="s">
        <v>1375</v>
      </c>
      <c r="T271" s="46" t="s">
        <v>43</v>
      </c>
      <c r="U271" s="37" t="s">
        <v>1377</v>
      </c>
      <c r="V271" s="38">
        <v>1742500</v>
      </c>
      <c r="W271" s="38">
        <v>1649500</v>
      </c>
      <c r="X271" s="33"/>
      <c r="Y271" s="160">
        <v>0</v>
      </c>
      <c r="Z271" s="160">
        <v>0</v>
      </c>
      <c r="AA271" s="33"/>
      <c r="AB271" s="38">
        <v>1649500</v>
      </c>
      <c r="AC271" s="33"/>
      <c r="AD271" s="48">
        <v>1649500</v>
      </c>
      <c r="AE271" s="49">
        <v>1</v>
      </c>
      <c r="AF271" s="48">
        <v>0</v>
      </c>
      <c r="AG271" s="158">
        <v>0</v>
      </c>
      <c r="AH271" s="47"/>
      <c r="AI271" s="48">
        <v>548500</v>
      </c>
      <c r="AJ271" s="48">
        <v>548500</v>
      </c>
      <c r="AK271" s="47"/>
      <c r="AL271" s="48">
        <v>331000</v>
      </c>
      <c r="AM271" s="49">
        <v>0.20066686874810549</v>
      </c>
      <c r="AN271" s="48">
        <v>1318500</v>
      </c>
      <c r="AO271" s="34">
        <v>52500</v>
      </c>
      <c r="AP271" s="34">
        <v>117000</v>
      </c>
      <c r="AQ271" s="34">
        <v>116000</v>
      </c>
      <c r="AR271" s="34">
        <v>45500</v>
      </c>
      <c r="AS271" s="34">
        <v>95500</v>
      </c>
      <c r="AT271" s="34">
        <v>188000</v>
      </c>
      <c r="AU271" s="34">
        <v>188000</v>
      </c>
      <c r="AV271" s="34">
        <v>132000</v>
      </c>
      <c r="AW271" s="34">
        <v>121000</v>
      </c>
      <c r="AX271" s="34">
        <v>106000</v>
      </c>
      <c r="AY271" s="34">
        <v>98878</v>
      </c>
      <c r="AZ271" s="34">
        <v>273000</v>
      </c>
      <c r="BA271" s="34">
        <v>116122</v>
      </c>
      <c r="BB271" s="40">
        <f t="shared" si="9"/>
        <v>1649500</v>
      </c>
      <c r="BC271" s="40">
        <f t="shared" si="10"/>
        <v>0</v>
      </c>
      <c r="BD271" s="104" t="str">
        <f>+IF(Tabla1[[#This Row],[NO CERT]]=0,"NO","SI")</f>
        <v>NO</v>
      </c>
    </row>
    <row r="272" spans="1:56" x14ac:dyDescent="0.25">
      <c r="A272" s="41" t="s">
        <v>437</v>
      </c>
      <c r="B272" s="42" t="s">
        <v>15</v>
      </c>
      <c r="C272" s="43" t="s">
        <v>1447</v>
      </c>
      <c r="D272" s="44" t="s">
        <v>438</v>
      </c>
      <c r="E272" s="43" t="s">
        <v>439</v>
      </c>
      <c r="F272" s="43" t="s">
        <v>440</v>
      </c>
      <c r="G272" s="43" t="s">
        <v>1484</v>
      </c>
      <c r="H272" s="44" t="s">
        <v>1386</v>
      </c>
      <c r="I272" s="44" t="s">
        <v>3838</v>
      </c>
      <c r="J272" s="44" t="s">
        <v>1441</v>
      </c>
      <c r="K272" s="44" t="s">
        <v>515</v>
      </c>
      <c r="L272" s="44" t="s">
        <v>1103</v>
      </c>
      <c r="M272" s="44" t="s">
        <v>1103</v>
      </c>
      <c r="N272" s="43" t="s">
        <v>1103</v>
      </c>
      <c r="O272" s="43" t="s">
        <v>1354</v>
      </c>
      <c r="P272" s="45" t="s">
        <v>61</v>
      </c>
      <c r="Q272" s="44" t="s">
        <v>1103</v>
      </c>
      <c r="R272" s="44" t="s">
        <v>628</v>
      </c>
      <c r="S272" s="44" t="s">
        <v>390</v>
      </c>
      <c r="T272" s="46" t="s">
        <v>52</v>
      </c>
      <c r="U272" s="37" t="s">
        <v>53</v>
      </c>
      <c r="V272" s="38">
        <v>0</v>
      </c>
      <c r="W272" s="38">
        <v>8000</v>
      </c>
      <c r="X272" s="33"/>
      <c r="Y272" s="160">
        <v>0</v>
      </c>
      <c r="Z272" s="160">
        <v>0</v>
      </c>
      <c r="AA272" s="33"/>
      <c r="AB272" s="38">
        <v>8000</v>
      </c>
      <c r="AC272" s="33"/>
      <c r="AD272" s="48">
        <v>7263.44</v>
      </c>
      <c r="AE272" s="49">
        <v>0.9079299999999999</v>
      </c>
      <c r="AF272" s="48">
        <v>736.5600000000004</v>
      </c>
      <c r="AG272" s="158">
        <v>736.5600000000004</v>
      </c>
      <c r="AH272" s="47"/>
      <c r="AI272" s="48">
        <v>7263.44</v>
      </c>
      <c r="AJ272" s="48">
        <v>7263.44</v>
      </c>
      <c r="AK272" s="47"/>
      <c r="AL272" s="48">
        <v>7263.44</v>
      </c>
      <c r="AM272" s="49">
        <v>0.9079299999999999</v>
      </c>
      <c r="AN272" s="48">
        <v>0</v>
      </c>
      <c r="AO272" s="34">
        <v>0</v>
      </c>
      <c r="AP272" s="34">
        <v>7263.44</v>
      </c>
      <c r="AQ272" s="34">
        <v>0</v>
      </c>
      <c r="AR272" s="34">
        <v>0</v>
      </c>
      <c r="AS272" s="34">
        <v>0</v>
      </c>
      <c r="AT272" s="34">
        <v>0</v>
      </c>
      <c r="AU272" s="34">
        <v>0</v>
      </c>
      <c r="AV272" s="34">
        <v>736.5600000000004</v>
      </c>
      <c r="AW272" s="34">
        <v>0</v>
      </c>
      <c r="AX272" s="34">
        <v>0</v>
      </c>
      <c r="AY272" s="34">
        <v>0</v>
      </c>
      <c r="AZ272" s="34">
        <v>0</v>
      </c>
      <c r="BA272" s="34">
        <v>0</v>
      </c>
      <c r="BB272" s="40">
        <f t="shared" si="9"/>
        <v>8000</v>
      </c>
      <c r="BC272" s="40">
        <f t="shared" si="10"/>
        <v>0</v>
      </c>
      <c r="BD272" s="104" t="str">
        <f>+IF(Tabla1[[#This Row],[NO CERT]]=0,"NO","SI")</f>
        <v>SI</v>
      </c>
    </row>
    <row r="273" spans="1:56" x14ac:dyDescent="0.25">
      <c r="A273" s="41" t="s">
        <v>437</v>
      </c>
      <c r="B273" s="42" t="s">
        <v>15</v>
      </c>
      <c r="C273" s="43" t="s">
        <v>1447</v>
      </c>
      <c r="D273" s="44" t="s">
        <v>438</v>
      </c>
      <c r="E273" s="43" t="s">
        <v>439</v>
      </c>
      <c r="F273" s="43" t="s">
        <v>440</v>
      </c>
      <c r="G273" s="43" t="s">
        <v>1484</v>
      </c>
      <c r="H273" s="44" t="s">
        <v>1388</v>
      </c>
      <c r="I273" s="44" t="s">
        <v>1417</v>
      </c>
      <c r="J273" s="44" t="s">
        <v>1441</v>
      </c>
      <c r="K273" s="44" t="s">
        <v>511</v>
      </c>
      <c r="L273" s="44" t="s">
        <v>1103</v>
      </c>
      <c r="M273" s="44" t="s">
        <v>1103</v>
      </c>
      <c r="N273" s="43" t="s">
        <v>1103</v>
      </c>
      <c r="O273" s="43" t="s">
        <v>1354</v>
      </c>
      <c r="P273" s="45" t="s">
        <v>61</v>
      </c>
      <c r="Q273" s="44" t="s">
        <v>1103</v>
      </c>
      <c r="R273" s="44" t="s">
        <v>1054</v>
      </c>
      <c r="S273" s="44" t="s">
        <v>491</v>
      </c>
      <c r="T273" s="46" t="s">
        <v>490</v>
      </c>
      <c r="U273" s="37" t="s">
        <v>492</v>
      </c>
      <c r="V273" s="38">
        <v>1200000</v>
      </c>
      <c r="W273" s="38">
        <v>600000</v>
      </c>
      <c r="X273" s="33"/>
      <c r="Y273" s="160">
        <v>0</v>
      </c>
      <c r="Z273" s="160">
        <v>0</v>
      </c>
      <c r="AA273" s="33"/>
      <c r="AB273" s="38">
        <v>600000</v>
      </c>
      <c r="AC273" s="33"/>
      <c r="AD273" s="48">
        <v>600000</v>
      </c>
      <c r="AE273" s="49">
        <v>1</v>
      </c>
      <c r="AF273" s="48">
        <v>0</v>
      </c>
      <c r="AG273" s="158">
        <v>0</v>
      </c>
      <c r="AH273" s="47"/>
      <c r="AI273" s="48">
        <v>0</v>
      </c>
      <c r="AJ273" s="48">
        <v>0</v>
      </c>
      <c r="AK273" s="47"/>
      <c r="AL273" s="48">
        <v>0</v>
      </c>
      <c r="AM273" s="49">
        <v>0</v>
      </c>
      <c r="AN273" s="48">
        <v>600000</v>
      </c>
      <c r="AO273" s="34">
        <v>0</v>
      </c>
      <c r="AP273" s="34">
        <v>0</v>
      </c>
      <c r="AQ273" s="34">
        <v>0</v>
      </c>
      <c r="AR273" s="34">
        <v>0</v>
      </c>
      <c r="AS273" s="34">
        <v>0</v>
      </c>
      <c r="AT273" s="34">
        <v>0</v>
      </c>
      <c r="AU273" s="34">
        <v>0</v>
      </c>
      <c r="AV273" s="34">
        <v>600000</v>
      </c>
      <c r="AW273" s="34">
        <v>0</v>
      </c>
      <c r="AX273" s="34">
        <v>0</v>
      </c>
      <c r="AY273" s="34">
        <v>0</v>
      </c>
      <c r="AZ273" s="34">
        <v>0</v>
      </c>
      <c r="BA273" s="34">
        <v>0</v>
      </c>
      <c r="BB273" s="40">
        <f t="shared" si="9"/>
        <v>600000</v>
      </c>
      <c r="BC273" s="40">
        <f t="shared" si="10"/>
        <v>0</v>
      </c>
      <c r="BD273" s="104" t="str">
        <f>+IF(Tabla1[[#This Row],[NO CERT]]=0,"NO","SI")</f>
        <v>NO</v>
      </c>
    </row>
    <row r="274" spans="1:56" x14ac:dyDescent="0.25">
      <c r="A274" s="41" t="s">
        <v>437</v>
      </c>
      <c r="B274" s="42" t="s">
        <v>15</v>
      </c>
      <c r="C274" s="43" t="s">
        <v>1447</v>
      </c>
      <c r="D274" s="44" t="s">
        <v>438</v>
      </c>
      <c r="E274" s="43" t="s">
        <v>439</v>
      </c>
      <c r="F274" s="43" t="s">
        <v>440</v>
      </c>
      <c r="G274" s="43" t="s">
        <v>1505</v>
      </c>
      <c r="H274" s="44" t="s">
        <v>514</v>
      </c>
      <c r="I274" s="44" t="s">
        <v>514</v>
      </c>
      <c r="J274" s="44" t="s">
        <v>1441</v>
      </c>
      <c r="K274" s="44" t="s">
        <v>511</v>
      </c>
      <c r="L274" s="44" t="s">
        <v>1105</v>
      </c>
      <c r="M274" s="44" t="s">
        <v>1105</v>
      </c>
      <c r="N274" s="43" t="s">
        <v>1105</v>
      </c>
      <c r="O274" s="43" t="s">
        <v>1355</v>
      </c>
      <c r="P274" s="45" t="s">
        <v>99</v>
      </c>
      <c r="Q274" s="44" t="s">
        <v>1105</v>
      </c>
      <c r="R274" s="44" t="s">
        <v>1371</v>
      </c>
      <c r="S274" s="44" t="s">
        <v>1372</v>
      </c>
      <c r="T274" s="46" t="s">
        <v>1337</v>
      </c>
      <c r="U274" s="37" t="s">
        <v>1340</v>
      </c>
      <c r="V274" s="38">
        <v>4800</v>
      </c>
      <c r="W274" s="38">
        <v>4800</v>
      </c>
      <c r="X274" s="33"/>
      <c r="Y274" s="160">
        <v>0</v>
      </c>
      <c r="Z274" s="160">
        <v>0</v>
      </c>
      <c r="AA274" s="33"/>
      <c r="AB274" s="38">
        <v>4800</v>
      </c>
      <c r="AC274" s="33"/>
      <c r="AD274" s="48">
        <v>4800</v>
      </c>
      <c r="AE274" s="49">
        <v>1</v>
      </c>
      <c r="AF274" s="48">
        <v>0</v>
      </c>
      <c r="AG274" s="158">
        <v>0</v>
      </c>
      <c r="AH274" s="47"/>
      <c r="AI274" s="48">
        <v>4800</v>
      </c>
      <c r="AJ274" s="48">
        <v>0</v>
      </c>
      <c r="AK274" s="47"/>
      <c r="AL274" s="48">
        <v>0</v>
      </c>
      <c r="AM274" s="49">
        <v>0</v>
      </c>
      <c r="AN274" s="48">
        <v>4800</v>
      </c>
      <c r="AO274" s="34">
        <v>0</v>
      </c>
      <c r="AP274" s="34">
        <v>0</v>
      </c>
      <c r="AQ274" s="34">
        <v>0</v>
      </c>
      <c r="AR274" s="34">
        <v>0</v>
      </c>
      <c r="AS274" s="34">
        <v>0</v>
      </c>
      <c r="AT274" s="34">
        <v>0</v>
      </c>
      <c r="AU274" s="34">
        <v>0</v>
      </c>
      <c r="AV274" s="34">
        <v>2400</v>
      </c>
      <c r="AW274" s="34">
        <v>0</v>
      </c>
      <c r="AX274" s="34">
        <v>0</v>
      </c>
      <c r="AY274" s="34">
        <v>0</v>
      </c>
      <c r="AZ274" s="34">
        <v>0</v>
      </c>
      <c r="BA274" s="34">
        <v>2400</v>
      </c>
      <c r="BB274" s="40">
        <f t="shared" si="9"/>
        <v>4800</v>
      </c>
      <c r="BC274" s="40">
        <f t="shared" si="10"/>
        <v>0</v>
      </c>
      <c r="BD274" s="104" t="str">
        <f>+IF(Tabla1[[#This Row],[NO CERT]]=0,"NO","SI")</f>
        <v>NO</v>
      </c>
    </row>
    <row r="275" spans="1:56" x14ac:dyDescent="0.25">
      <c r="A275" s="41" t="s">
        <v>437</v>
      </c>
      <c r="B275" s="42" t="s">
        <v>15</v>
      </c>
      <c r="C275" s="43" t="s">
        <v>1447</v>
      </c>
      <c r="D275" s="44" t="s">
        <v>438</v>
      </c>
      <c r="E275" s="43" t="s">
        <v>439</v>
      </c>
      <c r="F275" s="43" t="s">
        <v>440</v>
      </c>
      <c r="G275" s="43" t="s">
        <v>1505</v>
      </c>
      <c r="H275" s="44" t="s">
        <v>514</v>
      </c>
      <c r="I275" s="44" t="s">
        <v>514</v>
      </c>
      <c r="J275" s="44" t="s">
        <v>1441</v>
      </c>
      <c r="K275" s="44" t="s">
        <v>511</v>
      </c>
      <c r="L275" s="44" t="s">
        <v>1105</v>
      </c>
      <c r="M275" s="44" t="s">
        <v>1105</v>
      </c>
      <c r="N275" s="43" t="s">
        <v>1105</v>
      </c>
      <c r="O275" s="43" t="s">
        <v>1355</v>
      </c>
      <c r="P275" s="45" t="s">
        <v>99</v>
      </c>
      <c r="Q275" s="44" t="s">
        <v>1105</v>
      </c>
      <c r="R275" s="44" t="s">
        <v>1371</v>
      </c>
      <c r="S275" s="44" t="s">
        <v>2389</v>
      </c>
      <c r="T275" s="46" t="s">
        <v>2387</v>
      </c>
      <c r="U275" s="37" t="s">
        <v>2388</v>
      </c>
      <c r="V275" s="38">
        <v>0</v>
      </c>
      <c r="W275" s="38">
        <v>800</v>
      </c>
      <c r="X275" s="33"/>
      <c r="Y275" s="160">
        <v>0</v>
      </c>
      <c r="Z275" s="160">
        <v>0</v>
      </c>
      <c r="AA275" s="33"/>
      <c r="AB275" s="38">
        <v>800</v>
      </c>
      <c r="AC275" s="33"/>
      <c r="AD275" s="48">
        <v>800</v>
      </c>
      <c r="AE275" s="49">
        <v>1</v>
      </c>
      <c r="AF275" s="48">
        <v>0</v>
      </c>
      <c r="AG275" s="158">
        <v>0</v>
      </c>
      <c r="AH275" s="47"/>
      <c r="AI275" s="48">
        <v>800</v>
      </c>
      <c r="AJ275" s="48">
        <v>800</v>
      </c>
      <c r="AK275" s="47"/>
      <c r="AL275" s="48">
        <v>800</v>
      </c>
      <c r="AM275" s="49">
        <v>1</v>
      </c>
      <c r="AN275" s="48">
        <v>0</v>
      </c>
      <c r="AO275" s="34">
        <v>800</v>
      </c>
      <c r="AP275" s="34">
        <v>0</v>
      </c>
      <c r="AQ275" s="34">
        <v>0</v>
      </c>
      <c r="AR275" s="34">
        <v>0</v>
      </c>
      <c r="AS275" s="34">
        <v>0</v>
      </c>
      <c r="AT275" s="34">
        <v>0</v>
      </c>
      <c r="AU275" s="34">
        <v>0</v>
      </c>
      <c r="AV275" s="34">
        <v>0</v>
      </c>
      <c r="AW275" s="34">
        <v>0</v>
      </c>
      <c r="AX275" s="34">
        <v>0</v>
      </c>
      <c r="AY275" s="34">
        <v>0</v>
      </c>
      <c r="AZ275" s="34">
        <v>0</v>
      </c>
      <c r="BA275" s="34">
        <v>0</v>
      </c>
      <c r="BB275" s="40">
        <f t="shared" si="9"/>
        <v>800</v>
      </c>
      <c r="BC275" s="40">
        <f t="shared" si="10"/>
        <v>0</v>
      </c>
      <c r="BD275" s="104" t="str">
        <f>+IF(Tabla1[[#This Row],[NO CERT]]=0,"NO","SI")</f>
        <v>NO</v>
      </c>
    </row>
    <row r="276" spans="1:56" x14ac:dyDescent="0.25">
      <c r="A276" s="41" t="s">
        <v>437</v>
      </c>
      <c r="B276" s="42" t="s">
        <v>15</v>
      </c>
      <c r="C276" s="43" t="s">
        <v>1447</v>
      </c>
      <c r="D276" s="44" t="s">
        <v>438</v>
      </c>
      <c r="E276" s="43" t="s">
        <v>439</v>
      </c>
      <c r="F276" s="43" t="s">
        <v>440</v>
      </c>
      <c r="G276" s="43" t="s">
        <v>1505</v>
      </c>
      <c r="H276" s="44" t="s">
        <v>514</v>
      </c>
      <c r="I276" s="44" t="s">
        <v>514</v>
      </c>
      <c r="J276" s="44" t="s">
        <v>1441</v>
      </c>
      <c r="K276" s="44" t="s">
        <v>511</v>
      </c>
      <c r="L276" s="44" t="s">
        <v>1105</v>
      </c>
      <c r="M276" s="44" t="s">
        <v>1105</v>
      </c>
      <c r="N276" s="43" t="s">
        <v>1105</v>
      </c>
      <c r="O276" s="43" t="s">
        <v>1355</v>
      </c>
      <c r="P276" s="45" t="s">
        <v>99</v>
      </c>
      <c r="Q276" s="44" t="s">
        <v>1105</v>
      </c>
      <c r="R276" s="44" t="s">
        <v>1371</v>
      </c>
      <c r="S276" s="44" t="s">
        <v>1380</v>
      </c>
      <c r="T276" s="46" t="s">
        <v>1378</v>
      </c>
      <c r="U276" s="37" t="s">
        <v>1379</v>
      </c>
      <c r="V276" s="38">
        <v>517797</v>
      </c>
      <c r="W276" s="38">
        <v>439022</v>
      </c>
      <c r="X276" s="33"/>
      <c r="Y276" s="160">
        <v>0</v>
      </c>
      <c r="Z276" s="160">
        <v>0</v>
      </c>
      <c r="AA276" s="33"/>
      <c r="AB276" s="38">
        <v>439022</v>
      </c>
      <c r="AC276" s="33"/>
      <c r="AD276" s="48">
        <v>439022</v>
      </c>
      <c r="AE276" s="49">
        <v>1</v>
      </c>
      <c r="AF276" s="48">
        <v>0</v>
      </c>
      <c r="AG276" s="158">
        <v>0</v>
      </c>
      <c r="AH276" s="47"/>
      <c r="AI276" s="48">
        <v>439022</v>
      </c>
      <c r="AJ276" s="48">
        <v>86922.47</v>
      </c>
      <c r="AK276" s="47"/>
      <c r="AL276" s="48">
        <v>86922.47</v>
      </c>
      <c r="AM276" s="49">
        <v>0.1979911485073641</v>
      </c>
      <c r="AN276" s="48">
        <v>352099.53</v>
      </c>
      <c r="AO276" s="34">
        <v>29040.71</v>
      </c>
      <c r="AP276" s="34">
        <v>28946.04</v>
      </c>
      <c r="AQ276" s="34">
        <v>28935.72</v>
      </c>
      <c r="AR276" s="34">
        <v>0</v>
      </c>
      <c r="AS276" s="34">
        <v>29040.71</v>
      </c>
      <c r="AT276" s="34">
        <v>29040.71</v>
      </c>
      <c r="AU276" s="34">
        <v>29040.71</v>
      </c>
      <c r="AV276" s="34">
        <v>29040.71</v>
      </c>
      <c r="AW276" s="34">
        <v>29040.71</v>
      </c>
      <c r="AX276" s="34">
        <v>29040.71</v>
      </c>
      <c r="AY276" s="34">
        <v>29040.71</v>
      </c>
      <c r="AZ276" s="34">
        <v>29040.71</v>
      </c>
      <c r="BA276" s="34">
        <v>119773.85000000003</v>
      </c>
      <c r="BB276" s="40">
        <f t="shared" si="9"/>
        <v>439022</v>
      </c>
      <c r="BC276" s="40">
        <f t="shared" si="10"/>
        <v>0</v>
      </c>
      <c r="BD276" s="104" t="str">
        <f>+IF(Tabla1[[#This Row],[NO CERT]]=0,"NO","SI")</f>
        <v>NO</v>
      </c>
    </row>
    <row r="277" spans="1:56" x14ac:dyDescent="0.25">
      <c r="A277" s="41" t="s">
        <v>437</v>
      </c>
      <c r="B277" s="42" t="s">
        <v>15</v>
      </c>
      <c r="C277" s="43" t="s">
        <v>1447</v>
      </c>
      <c r="D277" s="44" t="s">
        <v>438</v>
      </c>
      <c r="E277" s="43" t="s">
        <v>439</v>
      </c>
      <c r="F277" s="43" t="s">
        <v>440</v>
      </c>
      <c r="G277" s="43" t="s">
        <v>1505</v>
      </c>
      <c r="H277" s="44" t="s">
        <v>514</v>
      </c>
      <c r="I277" s="44" t="s">
        <v>514</v>
      </c>
      <c r="J277" s="44" t="s">
        <v>1441</v>
      </c>
      <c r="K277" s="44" t="s">
        <v>511</v>
      </c>
      <c r="L277" s="44" t="s">
        <v>1105</v>
      </c>
      <c r="M277" s="44" t="s">
        <v>1105</v>
      </c>
      <c r="N277" s="43" t="s">
        <v>1105</v>
      </c>
      <c r="O277" s="43" t="s">
        <v>1355</v>
      </c>
      <c r="P277" s="45" t="s">
        <v>99</v>
      </c>
      <c r="Q277" s="44" t="s">
        <v>1105</v>
      </c>
      <c r="R277" s="44" t="s">
        <v>1371</v>
      </c>
      <c r="S277" s="44" t="s">
        <v>1373</v>
      </c>
      <c r="T277" s="46" t="s">
        <v>1336</v>
      </c>
      <c r="U277" s="37" t="s">
        <v>1339</v>
      </c>
      <c r="V277" s="38">
        <v>157971</v>
      </c>
      <c r="W277" s="38">
        <v>159171</v>
      </c>
      <c r="X277" s="33"/>
      <c r="Y277" s="160">
        <v>0</v>
      </c>
      <c r="Z277" s="160">
        <v>0</v>
      </c>
      <c r="AA277" s="33"/>
      <c r="AB277" s="38">
        <v>159171</v>
      </c>
      <c r="AC277" s="33"/>
      <c r="AD277" s="48">
        <v>159171</v>
      </c>
      <c r="AE277" s="49">
        <v>1</v>
      </c>
      <c r="AF277" s="48">
        <v>0</v>
      </c>
      <c r="AG277" s="158">
        <v>0</v>
      </c>
      <c r="AH277" s="47"/>
      <c r="AI277" s="48">
        <v>159171</v>
      </c>
      <c r="AJ277" s="48">
        <v>52803.34</v>
      </c>
      <c r="AK277" s="47"/>
      <c r="AL277" s="48">
        <v>39601.67</v>
      </c>
      <c r="AM277" s="49">
        <v>0.24879953006515004</v>
      </c>
      <c r="AN277" s="48">
        <v>119569.33</v>
      </c>
      <c r="AO277" s="34">
        <v>13201.67</v>
      </c>
      <c r="AP277" s="34">
        <v>13200</v>
      </c>
      <c r="AQ277" s="34">
        <v>13200</v>
      </c>
      <c r="AR277" s="34">
        <v>0</v>
      </c>
      <c r="AS277" s="34">
        <v>13164.19</v>
      </c>
      <c r="AT277" s="34">
        <v>13164.19</v>
      </c>
      <c r="AU277" s="34">
        <v>13164.19</v>
      </c>
      <c r="AV277" s="34">
        <v>13164.19</v>
      </c>
      <c r="AW277" s="34">
        <v>13164.19</v>
      </c>
      <c r="AX277" s="34">
        <v>13164.19</v>
      </c>
      <c r="AY277" s="34">
        <v>13164.19</v>
      </c>
      <c r="AZ277" s="34">
        <v>13164.19</v>
      </c>
      <c r="BA277" s="34">
        <v>14255.809999999998</v>
      </c>
      <c r="BB277" s="40">
        <f t="shared" si="9"/>
        <v>159171</v>
      </c>
      <c r="BC277" s="40">
        <f t="shared" si="10"/>
        <v>0</v>
      </c>
      <c r="BD277" s="104" t="str">
        <f>+IF(Tabla1[[#This Row],[NO CERT]]=0,"NO","SI")</f>
        <v>NO</v>
      </c>
    </row>
    <row r="278" spans="1:56" x14ac:dyDescent="0.25">
      <c r="A278" s="41" t="s">
        <v>437</v>
      </c>
      <c r="B278" s="42" t="s">
        <v>15</v>
      </c>
      <c r="C278" s="43" t="s">
        <v>1447</v>
      </c>
      <c r="D278" s="44" t="s">
        <v>438</v>
      </c>
      <c r="E278" s="43" t="s">
        <v>439</v>
      </c>
      <c r="F278" s="43" t="s">
        <v>440</v>
      </c>
      <c r="G278" s="43" t="s">
        <v>1505</v>
      </c>
      <c r="H278" s="44" t="s">
        <v>514</v>
      </c>
      <c r="I278" s="44" t="s">
        <v>514</v>
      </c>
      <c r="J278" s="44" t="s">
        <v>1440</v>
      </c>
      <c r="K278" s="44" t="s">
        <v>511</v>
      </c>
      <c r="L278" s="44" t="s">
        <v>1105</v>
      </c>
      <c r="M278" s="44" t="s">
        <v>1105</v>
      </c>
      <c r="N278" s="43" t="s">
        <v>1105</v>
      </c>
      <c r="O278" s="43" t="s">
        <v>1355</v>
      </c>
      <c r="P278" s="45" t="s">
        <v>99</v>
      </c>
      <c r="Q278" s="44" t="s">
        <v>1105</v>
      </c>
      <c r="R278" s="44" t="s">
        <v>1371</v>
      </c>
      <c r="S278" s="44" t="s">
        <v>1374</v>
      </c>
      <c r="T278" s="46" t="s">
        <v>1338</v>
      </c>
      <c r="U278" s="37" t="s">
        <v>1341</v>
      </c>
      <c r="V278" s="38">
        <v>20024</v>
      </c>
      <c r="W278" s="38">
        <v>18701</v>
      </c>
      <c r="X278" s="33"/>
      <c r="Y278" s="160">
        <v>0</v>
      </c>
      <c r="Z278" s="160">
        <v>0</v>
      </c>
      <c r="AA278" s="33"/>
      <c r="AB278" s="38">
        <v>18701</v>
      </c>
      <c r="AC278" s="33"/>
      <c r="AD278" s="48">
        <v>18701</v>
      </c>
      <c r="AE278" s="49">
        <v>1</v>
      </c>
      <c r="AF278" s="48">
        <v>0</v>
      </c>
      <c r="AG278" s="158">
        <v>0</v>
      </c>
      <c r="AH278" s="47"/>
      <c r="AI278" s="48">
        <v>18701</v>
      </c>
      <c r="AJ278" s="48">
        <v>3466.88</v>
      </c>
      <c r="AK278" s="47"/>
      <c r="AL278" s="48">
        <v>3250.2000000000003</v>
      </c>
      <c r="AM278" s="49">
        <v>0.17379819261002086</v>
      </c>
      <c r="AN278" s="48">
        <v>15450.8</v>
      </c>
      <c r="AO278" s="34">
        <v>1083.4000000000001</v>
      </c>
      <c r="AP278" s="34">
        <v>1083.4000000000001</v>
      </c>
      <c r="AQ278" s="34">
        <v>1083.4000000000001</v>
      </c>
      <c r="AR278" s="34">
        <v>0</v>
      </c>
      <c r="AS278" s="34">
        <v>1668.6399999999999</v>
      </c>
      <c r="AT278" s="34">
        <v>1668.6399999999999</v>
      </c>
      <c r="AU278" s="34">
        <v>1668.6399999999999</v>
      </c>
      <c r="AV278" s="34">
        <v>1668.6399999999999</v>
      </c>
      <c r="AW278" s="34">
        <v>1668.6399999999999</v>
      </c>
      <c r="AX278" s="34">
        <v>1668.6399999999999</v>
      </c>
      <c r="AY278" s="34">
        <v>1668.6399999999999</v>
      </c>
      <c r="AZ278" s="34">
        <v>1668.6399999999999</v>
      </c>
      <c r="BA278" s="34">
        <v>2101.6800000000039</v>
      </c>
      <c r="BB278" s="40">
        <f t="shared" si="9"/>
        <v>18701</v>
      </c>
      <c r="BC278" s="40">
        <f t="shared" si="10"/>
        <v>0</v>
      </c>
      <c r="BD278" s="104" t="str">
        <f>+IF(Tabla1[[#This Row],[NO CERT]]=0,"NO","SI")</f>
        <v>NO</v>
      </c>
    </row>
    <row r="279" spans="1:56" x14ac:dyDescent="0.25">
      <c r="A279" s="41" t="s">
        <v>437</v>
      </c>
      <c r="B279" s="42" t="s">
        <v>15</v>
      </c>
      <c r="C279" s="43" t="s">
        <v>1447</v>
      </c>
      <c r="D279" s="44" t="s">
        <v>438</v>
      </c>
      <c r="E279" s="43" t="s">
        <v>439</v>
      </c>
      <c r="F279" s="43" t="s">
        <v>440</v>
      </c>
      <c r="G279" s="43" t="s">
        <v>1505</v>
      </c>
      <c r="H279" s="44" t="s">
        <v>521</v>
      </c>
      <c r="I279" s="44" t="s">
        <v>521</v>
      </c>
      <c r="J279" s="44" t="s">
        <v>1441</v>
      </c>
      <c r="K279" s="44" t="s">
        <v>515</v>
      </c>
      <c r="L279" s="44" t="s">
        <v>1105</v>
      </c>
      <c r="M279" s="44" t="s">
        <v>1105</v>
      </c>
      <c r="N279" s="43" t="s">
        <v>1105</v>
      </c>
      <c r="O279" s="43" t="s">
        <v>1355</v>
      </c>
      <c r="P279" s="45" t="s">
        <v>99</v>
      </c>
      <c r="Q279" s="44" t="s">
        <v>1105</v>
      </c>
      <c r="R279" s="44" t="s">
        <v>552</v>
      </c>
      <c r="S279" s="44" t="s">
        <v>1375</v>
      </c>
      <c r="T279" s="46" t="s">
        <v>43</v>
      </c>
      <c r="U279" s="37" t="s">
        <v>1377</v>
      </c>
      <c r="V279" s="38">
        <v>146000</v>
      </c>
      <c r="W279" s="38">
        <v>146000</v>
      </c>
      <c r="X279" s="33"/>
      <c r="Y279" s="160">
        <v>0</v>
      </c>
      <c r="Z279" s="160">
        <v>0</v>
      </c>
      <c r="AA279" s="33"/>
      <c r="AB279" s="38">
        <v>146000</v>
      </c>
      <c r="AC279" s="33"/>
      <c r="AD279" s="48">
        <v>77000</v>
      </c>
      <c r="AE279" s="49">
        <v>0.5273972602739726</v>
      </c>
      <c r="AF279" s="48">
        <v>69000</v>
      </c>
      <c r="AG279" s="158">
        <v>69000</v>
      </c>
      <c r="AH279" s="47"/>
      <c r="AI279" s="48">
        <v>77000</v>
      </c>
      <c r="AJ279" s="48">
        <v>77000</v>
      </c>
      <c r="AK279" s="47"/>
      <c r="AL279" s="48">
        <v>26000</v>
      </c>
      <c r="AM279" s="49">
        <v>0.17808219178082191</v>
      </c>
      <c r="AN279" s="48">
        <v>51000</v>
      </c>
      <c r="AO279" s="34">
        <v>0</v>
      </c>
      <c r="AP279" s="34">
        <v>10500</v>
      </c>
      <c r="AQ279" s="34">
        <v>15500</v>
      </c>
      <c r="AR279" s="34">
        <v>0</v>
      </c>
      <c r="AS279" s="34">
        <v>8000</v>
      </c>
      <c r="AT279" s="34">
        <v>8000</v>
      </c>
      <c r="AU279" s="34">
        <v>8000</v>
      </c>
      <c r="AV279" s="34">
        <v>7000</v>
      </c>
      <c r="AW279" s="34">
        <v>15000</v>
      </c>
      <c r="AX279" s="34">
        <v>15000</v>
      </c>
      <c r="AY279" s="34">
        <v>15000</v>
      </c>
      <c r="AZ279" s="34">
        <v>15000</v>
      </c>
      <c r="BA279" s="34">
        <v>29000</v>
      </c>
      <c r="BB279" s="40">
        <f t="shared" si="9"/>
        <v>146000</v>
      </c>
      <c r="BC279" s="40">
        <f t="shared" si="10"/>
        <v>0</v>
      </c>
      <c r="BD279" s="104" t="str">
        <f>+IF(Tabla1[[#This Row],[NO CERT]]=0,"NO","SI")</f>
        <v>SI</v>
      </c>
    </row>
    <row r="280" spans="1:56" x14ac:dyDescent="0.25">
      <c r="A280" s="41" t="s">
        <v>437</v>
      </c>
      <c r="B280" s="42" t="s">
        <v>15</v>
      </c>
      <c r="C280" s="43" t="s">
        <v>1447</v>
      </c>
      <c r="D280" s="44" t="s">
        <v>438</v>
      </c>
      <c r="E280" s="43" t="s">
        <v>439</v>
      </c>
      <c r="F280" s="43" t="s">
        <v>440</v>
      </c>
      <c r="G280" s="43" t="s">
        <v>1497</v>
      </c>
      <c r="H280" s="44" t="s">
        <v>514</v>
      </c>
      <c r="I280" s="44" t="s">
        <v>514</v>
      </c>
      <c r="J280" s="44" t="s">
        <v>1441</v>
      </c>
      <c r="K280" s="44" t="s">
        <v>511</v>
      </c>
      <c r="L280" s="44" t="s">
        <v>1103</v>
      </c>
      <c r="M280" s="44" t="s">
        <v>1103</v>
      </c>
      <c r="N280" s="43" t="s">
        <v>1156</v>
      </c>
      <c r="O280" s="43" t="s">
        <v>1436</v>
      </c>
      <c r="P280" s="45" t="s">
        <v>100</v>
      </c>
      <c r="Q280" s="44" t="s">
        <v>1434</v>
      </c>
      <c r="R280" s="44" t="s">
        <v>1371</v>
      </c>
      <c r="S280" s="44" t="s">
        <v>1372</v>
      </c>
      <c r="T280" s="46" t="s">
        <v>1337</v>
      </c>
      <c r="U280" s="37" t="s">
        <v>1340</v>
      </c>
      <c r="V280" s="38">
        <v>0</v>
      </c>
      <c r="W280" s="38">
        <v>1200</v>
      </c>
      <c r="X280" s="33"/>
      <c r="Y280" s="160">
        <v>0</v>
      </c>
      <c r="Z280" s="160">
        <v>0</v>
      </c>
      <c r="AA280" s="33"/>
      <c r="AB280" s="38">
        <v>1200</v>
      </c>
      <c r="AC280" s="33"/>
      <c r="AD280" s="48">
        <v>1200</v>
      </c>
      <c r="AE280" s="49">
        <v>1</v>
      </c>
      <c r="AF280" s="48">
        <v>0</v>
      </c>
      <c r="AG280" s="158">
        <v>0</v>
      </c>
      <c r="AH280" s="47"/>
      <c r="AI280" s="48">
        <v>1200</v>
      </c>
      <c r="AJ280" s="48">
        <v>0</v>
      </c>
      <c r="AK280" s="47"/>
      <c r="AL280" s="48">
        <v>0</v>
      </c>
      <c r="AM280" s="49">
        <v>0</v>
      </c>
      <c r="AN280" s="48">
        <v>1200</v>
      </c>
      <c r="AO280" s="34">
        <v>0</v>
      </c>
      <c r="AP280" s="34">
        <v>0</v>
      </c>
      <c r="AQ280" s="34">
        <v>0</v>
      </c>
      <c r="AR280" s="34">
        <v>0</v>
      </c>
      <c r="AS280" s="34">
        <v>0</v>
      </c>
      <c r="AT280" s="34">
        <v>0</v>
      </c>
      <c r="AU280" s="34">
        <v>0</v>
      </c>
      <c r="AV280" s="34">
        <v>600</v>
      </c>
      <c r="AW280" s="34">
        <v>0</v>
      </c>
      <c r="AX280" s="34">
        <v>0</v>
      </c>
      <c r="AY280" s="34">
        <v>0</v>
      </c>
      <c r="AZ280" s="34">
        <v>0</v>
      </c>
      <c r="BA280" s="34">
        <v>600</v>
      </c>
      <c r="BB280" s="40">
        <f t="shared" si="9"/>
        <v>1200</v>
      </c>
      <c r="BC280" s="40">
        <f t="shared" si="10"/>
        <v>0</v>
      </c>
      <c r="BD280" s="104" t="str">
        <f>+IF(Tabla1[[#This Row],[NO CERT]]=0,"NO","SI")</f>
        <v>NO</v>
      </c>
    </row>
    <row r="281" spans="1:56" x14ac:dyDescent="0.25">
      <c r="A281" s="41" t="s">
        <v>437</v>
      </c>
      <c r="B281" s="42" t="s">
        <v>15</v>
      </c>
      <c r="C281" s="43" t="s">
        <v>1447</v>
      </c>
      <c r="D281" s="44" t="s">
        <v>438</v>
      </c>
      <c r="E281" s="43" t="s">
        <v>439</v>
      </c>
      <c r="F281" s="43" t="s">
        <v>440</v>
      </c>
      <c r="G281" s="43" t="s">
        <v>1497</v>
      </c>
      <c r="H281" s="44" t="s">
        <v>514</v>
      </c>
      <c r="I281" s="44" t="s">
        <v>514</v>
      </c>
      <c r="J281" s="44" t="s">
        <v>1440</v>
      </c>
      <c r="K281" s="44" t="s">
        <v>511</v>
      </c>
      <c r="L281" s="44" t="s">
        <v>1103</v>
      </c>
      <c r="M281" s="44" t="s">
        <v>1103</v>
      </c>
      <c r="N281" s="43" t="s">
        <v>1156</v>
      </c>
      <c r="O281" s="43" t="s">
        <v>1436</v>
      </c>
      <c r="P281" s="45" t="s">
        <v>100</v>
      </c>
      <c r="Q281" s="44" t="s">
        <v>1434</v>
      </c>
      <c r="R281" s="44" t="s">
        <v>1371</v>
      </c>
      <c r="S281" s="44" t="s">
        <v>1373</v>
      </c>
      <c r="T281" s="46" t="s">
        <v>1336</v>
      </c>
      <c r="U281" s="37" t="s">
        <v>1339</v>
      </c>
      <c r="V281" s="38">
        <v>0</v>
      </c>
      <c r="W281" s="38">
        <v>66341</v>
      </c>
      <c r="X281" s="33"/>
      <c r="Y281" s="160">
        <v>0</v>
      </c>
      <c r="Z281" s="160">
        <v>0</v>
      </c>
      <c r="AA281" s="33"/>
      <c r="AB281" s="38">
        <v>66341</v>
      </c>
      <c r="AC281" s="33"/>
      <c r="AD281" s="48">
        <v>66341</v>
      </c>
      <c r="AE281" s="49">
        <v>1</v>
      </c>
      <c r="AF281" s="48">
        <v>0</v>
      </c>
      <c r="AG281" s="158">
        <v>0</v>
      </c>
      <c r="AH281" s="47"/>
      <c r="AI281" s="48">
        <v>66341</v>
      </c>
      <c r="AJ281" s="48">
        <v>0</v>
      </c>
      <c r="AK281" s="47"/>
      <c r="AL281" s="48">
        <v>0</v>
      </c>
      <c r="AM281" s="49">
        <v>0</v>
      </c>
      <c r="AN281" s="48">
        <v>66341</v>
      </c>
      <c r="AO281" s="34">
        <v>0</v>
      </c>
      <c r="AP281" s="34">
        <v>0</v>
      </c>
      <c r="AQ281" s="34">
        <v>0</v>
      </c>
      <c r="AR281" s="34">
        <v>0</v>
      </c>
      <c r="AS281" s="34">
        <v>5528.416666666667</v>
      </c>
      <c r="AT281" s="34">
        <v>5528.416666666667</v>
      </c>
      <c r="AU281" s="34">
        <v>5528.416666666667</v>
      </c>
      <c r="AV281" s="34">
        <v>5528.416666666667</v>
      </c>
      <c r="AW281" s="34">
        <v>5528.416666666667</v>
      </c>
      <c r="AX281" s="34">
        <v>5528.416666666667</v>
      </c>
      <c r="AY281" s="34">
        <v>5528.416666666667</v>
      </c>
      <c r="AZ281" s="34">
        <v>5528.416666666667</v>
      </c>
      <c r="BA281" s="34">
        <v>22113.666666666672</v>
      </c>
      <c r="BB281" s="40">
        <f t="shared" si="9"/>
        <v>66341</v>
      </c>
      <c r="BC281" s="40">
        <f t="shared" si="10"/>
        <v>0</v>
      </c>
      <c r="BD281" s="104" t="str">
        <f>+IF(Tabla1[[#This Row],[NO CERT]]=0,"NO","SI")</f>
        <v>NO</v>
      </c>
    </row>
    <row r="282" spans="1:56" x14ac:dyDescent="0.25">
      <c r="A282" s="41" t="s">
        <v>437</v>
      </c>
      <c r="B282" s="42" t="s">
        <v>15</v>
      </c>
      <c r="C282" s="43" t="s">
        <v>1447</v>
      </c>
      <c r="D282" s="44" t="s">
        <v>438</v>
      </c>
      <c r="E282" s="43" t="s">
        <v>439</v>
      </c>
      <c r="F282" s="43" t="s">
        <v>440</v>
      </c>
      <c r="G282" s="43" t="s">
        <v>1497</v>
      </c>
      <c r="H282" s="44" t="s">
        <v>514</v>
      </c>
      <c r="I282" s="44" t="s">
        <v>514</v>
      </c>
      <c r="J282" s="44" t="s">
        <v>1440</v>
      </c>
      <c r="K282" s="44" t="s">
        <v>511</v>
      </c>
      <c r="L282" s="44" t="s">
        <v>1103</v>
      </c>
      <c r="M282" s="44" t="s">
        <v>1103</v>
      </c>
      <c r="N282" s="43" t="s">
        <v>1156</v>
      </c>
      <c r="O282" s="43" t="s">
        <v>1436</v>
      </c>
      <c r="P282" s="45" t="s">
        <v>100</v>
      </c>
      <c r="Q282" s="44" t="s">
        <v>1434</v>
      </c>
      <c r="R282" s="44" t="s">
        <v>1371</v>
      </c>
      <c r="S282" s="44" t="s">
        <v>1374</v>
      </c>
      <c r="T282" s="46" t="s">
        <v>1338</v>
      </c>
      <c r="U282" s="37" t="s">
        <v>1341</v>
      </c>
      <c r="V282" s="38">
        <v>0</v>
      </c>
      <c r="W282" s="38">
        <v>5201</v>
      </c>
      <c r="X282" s="33"/>
      <c r="Y282" s="160">
        <v>0</v>
      </c>
      <c r="Z282" s="160">
        <v>0</v>
      </c>
      <c r="AA282" s="33"/>
      <c r="AB282" s="38">
        <v>5201</v>
      </c>
      <c r="AC282" s="33"/>
      <c r="AD282" s="48">
        <v>5201</v>
      </c>
      <c r="AE282" s="49">
        <v>1</v>
      </c>
      <c r="AF282" s="48">
        <v>0</v>
      </c>
      <c r="AG282" s="158">
        <v>0</v>
      </c>
      <c r="AH282" s="47"/>
      <c r="AI282" s="48">
        <v>5201</v>
      </c>
      <c r="AJ282" s="48">
        <v>0</v>
      </c>
      <c r="AK282" s="47"/>
      <c r="AL282" s="48">
        <v>0</v>
      </c>
      <c r="AM282" s="49">
        <v>0</v>
      </c>
      <c r="AN282" s="48">
        <v>5201</v>
      </c>
      <c r="AO282" s="34">
        <v>0</v>
      </c>
      <c r="AP282" s="34">
        <v>0</v>
      </c>
      <c r="AQ282" s="34">
        <v>0</v>
      </c>
      <c r="AR282" s="34">
        <v>0</v>
      </c>
      <c r="AS282" s="34">
        <v>433.41666666666669</v>
      </c>
      <c r="AT282" s="34">
        <v>433.41666666666669</v>
      </c>
      <c r="AU282" s="34">
        <v>433.41666666666669</v>
      </c>
      <c r="AV282" s="34">
        <v>433.41666666666669</v>
      </c>
      <c r="AW282" s="34">
        <v>433.41666666666669</v>
      </c>
      <c r="AX282" s="34">
        <v>433.41666666666669</v>
      </c>
      <c r="AY282" s="34">
        <v>433.41666666666669</v>
      </c>
      <c r="AZ282" s="34">
        <v>433.41666666666669</v>
      </c>
      <c r="BA282" s="34">
        <v>1733.666666666667</v>
      </c>
      <c r="BB282" s="40">
        <f t="shared" si="9"/>
        <v>5201</v>
      </c>
      <c r="BC282" s="40">
        <f t="shared" si="10"/>
        <v>0</v>
      </c>
      <c r="BD282" s="104" t="str">
        <f>+IF(Tabla1[[#This Row],[NO CERT]]=0,"NO","SI")</f>
        <v>NO</v>
      </c>
    </row>
    <row r="283" spans="1:56" x14ac:dyDescent="0.25">
      <c r="A283" s="41" t="s">
        <v>437</v>
      </c>
      <c r="B283" s="42" t="s">
        <v>15</v>
      </c>
      <c r="C283" s="43" t="s">
        <v>1447</v>
      </c>
      <c r="D283" s="44" t="s">
        <v>438</v>
      </c>
      <c r="E283" s="43" t="s">
        <v>439</v>
      </c>
      <c r="F283" s="43" t="s">
        <v>440</v>
      </c>
      <c r="G283" s="43" t="s">
        <v>1497</v>
      </c>
      <c r="H283" s="44" t="s">
        <v>71</v>
      </c>
      <c r="I283" s="44" t="s">
        <v>71</v>
      </c>
      <c r="J283" s="44" t="s">
        <v>1441</v>
      </c>
      <c r="K283" s="44" t="s">
        <v>515</v>
      </c>
      <c r="L283" s="44" t="s">
        <v>1103</v>
      </c>
      <c r="M283" s="44" t="s">
        <v>1103</v>
      </c>
      <c r="N283" s="43" t="s">
        <v>1156</v>
      </c>
      <c r="O283" s="43" t="s">
        <v>1436</v>
      </c>
      <c r="P283" s="45" t="s">
        <v>100</v>
      </c>
      <c r="Q283" s="44" t="s">
        <v>1434</v>
      </c>
      <c r="R283" s="44" t="s">
        <v>552</v>
      </c>
      <c r="S283" s="44" t="s">
        <v>364</v>
      </c>
      <c r="T283" s="46" t="s">
        <v>17</v>
      </c>
      <c r="U283" s="37" t="s">
        <v>18</v>
      </c>
      <c r="V283" s="38">
        <v>1200</v>
      </c>
      <c r="W283" s="38">
        <v>1200</v>
      </c>
      <c r="X283" s="33"/>
      <c r="Y283" s="160">
        <v>0</v>
      </c>
      <c r="Z283" s="160">
        <v>0</v>
      </c>
      <c r="AA283" s="33"/>
      <c r="AB283" s="38">
        <v>1200</v>
      </c>
      <c r="AC283" s="33"/>
      <c r="AD283" s="48">
        <v>1200</v>
      </c>
      <c r="AE283" s="49">
        <v>1</v>
      </c>
      <c r="AF283" s="48">
        <v>0</v>
      </c>
      <c r="AG283" s="158">
        <v>0</v>
      </c>
      <c r="AH283" s="47"/>
      <c r="AI283" s="48">
        <v>1200</v>
      </c>
      <c r="AJ283" s="48">
        <v>579</v>
      </c>
      <c r="AK283" s="47"/>
      <c r="AL283" s="48">
        <v>579</v>
      </c>
      <c r="AM283" s="49">
        <v>0.48249999999999998</v>
      </c>
      <c r="AN283" s="48">
        <v>621</v>
      </c>
      <c r="AO283" s="34">
        <v>500</v>
      </c>
      <c r="AP283" s="34">
        <v>79</v>
      </c>
      <c r="AQ283" s="34">
        <v>0</v>
      </c>
      <c r="AR283" s="34">
        <v>0</v>
      </c>
      <c r="AS283" s="34">
        <v>200</v>
      </c>
      <c r="AT283" s="34">
        <v>221</v>
      </c>
      <c r="AU283" s="34">
        <v>100</v>
      </c>
      <c r="AV283" s="34">
        <v>100</v>
      </c>
      <c r="AW283" s="34">
        <v>0</v>
      </c>
      <c r="AX283" s="34">
        <v>0</v>
      </c>
      <c r="AY283" s="34">
        <v>0</v>
      </c>
      <c r="AZ283" s="34">
        <v>0</v>
      </c>
      <c r="BA283" s="34">
        <v>0</v>
      </c>
      <c r="BB283" s="40">
        <f t="shared" si="9"/>
        <v>1200</v>
      </c>
      <c r="BC283" s="40">
        <f t="shared" si="10"/>
        <v>0</v>
      </c>
      <c r="BD283" s="104" t="str">
        <f>+IF(Tabla1[[#This Row],[NO CERT]]=0,"NO","SI")</f>
        <v>NO</v>
      </c>
    </row>
    <row r="284" spans="1:56" x14ac:dyDescent="0.25">
      <c r="A284" s="41" t="s">
        <v>437</v>
      </c>
      <c r="B284" s="42" t="s">
        <v>15</v>
      </c>
      <c r="C284" s="43" t="s">
        <v>1447</v>
      </c>
      <c r="D284" s="44" t="s">
        <v>438</v>
      </c>
      <c r="E284" s="43" t="s">
        <v>439</v>
      </c>
      <c r="F284" s="43" t="s">
        <v>440</v>
      </c>
      <c r="G284" s="43" t="s">
        <v>1497</v>
      </c>
      <c r="H284" s="44" t="s">
        <v>1407</v>
      </c>
      <c r="I284" s="44" t="s">
        <v>484</v>
      </c>
      <c r="J284" s="44" t="s">
        <v>1440</v>
      </c>
      <c r="K284" s="44" t="s">
        <v>515</v>
      </c>
      <c r="L284" s="44" t="s">
        <v>1103</v>
      </c>
      <c r="M284" s="44" t="s">
        <v>1103</v>
      </c>
      <c r="N284" s="43" t="s">
        <v>1156</v>
      </c>
      <c r="O284" s="43" t="s">
        <v>1436</v>
      </c>
      <c r="P284" s="45" t="s">
        <v>100</v>
      </c>
      <c r="Q284" s="44" t="s">
        <v>1434</v>
      </c>
      <c r="R284" s="44" t="s">
        <v>552</v>
      </c>
      <c r="S284" s="44" t="s">
        <v>357</v>
      </c>
      <c r="T284" s="46" t="s">
        <v>24</v>
      </c>
      <c r="U284" s="37" t="s">
        <v>25</v>
      </c>
      <c r="V284" s="38">
        <v>3600</v>
      </c>
      <c r="W284" s="38">
        <v>3600</v>
      </c>
      <c r="X284" s="33"/>
      <c r="Y284" s="160">
        <v>0</v>
      </c>
      <c r="Z284" s="160">
        <v>0</v>
      </c>
      <c r="AA284" s="33"/>
      <c r="AB284" s="38">
        <v>3600</v>
      </c>
      <c r="AC284" s="33"/>
      <c r="AD284" s="48">
        <v>3600</v>
      </c>
      <c r="AE284" s="49">
        <v>1</v>
      </c>
      <c r="AF284" s="48">
        <v>0</v>
      </c>
      <c r="AG284" s="158">
        <v>0</v>
      </c>
      <c r="AH284" s="47"/>
      <c r="AI284" s="48">
        <v>3600</v>
      </c>
      <c r="AJ284" s="48">
        <v>0</v>
      </c>
      <c r="AK284" s="47"/>
      <c r="AL284" s="48">
        <v>0</v>
      </c>
      <c r="AM284" s="49">
        <v>0</v>
      </c>
      <c r="AN284" s="48">
        <v>3600</v>
      </c>
      <c r="AO284" s="34">
        <v>0</v>
      </c>
      <c r="AP284" s="34">
        <v>0</v>
      </c>
      <c r="AQ284" s="34">
        <v>0</v>
      </c>
      <c r="AR284" s="34">
        <v>0</v>
      </c>
      <c r="AS284" s="34">
        <v>600</v>
      </c>
      <c r="AT284" s="34">
        <v>600</v>
      </c>
      <c r="AU284" s="34">
        <v>600</v>
      </c>
      <c r="AV284" s="34">
        <v>600</v>
      </c>
      <c r="AW284" s="34">
        <v>600</v>
      </c>
      <c r="AX284" s="34">
        <v>0</v>
      </c>
      <c r="AY284" s="34">
        <v>0</v>
      </c>
      <c r="AZ284" s="34">
        <v>0</v>
      </c>
      <c r="BA284" s="34">
        <v>600</v>
      </c>
      <c r="BB284" s="40">
        <f t="shared" si="9"/>
        <v>3600</v>
      </c>
      <c r="BC284" s="40">
        <f t="shared" si="10"/>
        <v>0</v>
      </c>
      <c r="BD284" s="104" t="str">
        <f>+IF(Tabla1[[#This Row],[NO CERT]]=0,"NO","SI")</f>
        <v>NO</v>
      </c>
    </row>
    <row r="285" spans="1:56" x14ac:dyDescent="0.25">
      <c r="A285" s="41" t="s">
        <v>437</v>
      </c>
      <c r="B285" s="42" t="s">
        <v>15</v>
      </c>
      <c r="C285" s="43" t="s">
        <v>1447</v>
      </c>
      <c r="D285" s="44" t="s">
        <v>438</v>
      </c>
      <c r="E285" s="43" t="s">
        <v>439</v>
      </c>
      <c r="F285" s="43" t="s">
        <v>440</v>
      </c>
      <c r="G285" s="43" t="s">
        <v>1497</v>
      </c>
      <c r="H285" s="44" t="s">
        <v>1407</v>
      </c>
      <c r="I285" s="44" t="s">
        <v>484</v>
      </c>
      <c r="J285" s="44" t="s">
        <v>1441</v>
      </c>
      <c r="K285" s="44" t="s">
        <v>515</v>
      </c>
      <c r="L285" s="44" t="s">
        <v>1103</v>
      </c>
      <c r="M285" s="44" t="s">
        <v>1103</v>
      </c>
      <c r="N285" s="43" t="s">
        <v>1156</v>
      </c>
      <c r="O285" s="43" t="s">
        <v>1436</v>
      </c>
      <c r="P285" s="45" t="s">
        <v>100</v>
      </c>
      <c r="Q285" s="44" t="s">
        <v>1434</v>
      </c>
      <c r="R285" s="44" t="s">
        <v>552</v>
      </c>
      <c r="S285" s="44" t="s">
        <v>358</v>
      </c>
      <c r="T285" s="46" t="s">
        <v>26</v>
      </c>
      <c r="U285" s="37" t="s">
        <v>27</v>
      </c>
      <c r="V285" s="38">
        <v>3600</v>
      </c>
      <c r="W285" s="38">
        <v>3600</v>
      </c>
      <c r="X285" s="33"/>
      <c r="Y285" s="160">
        <v>0</v>
      </c>
      <c r="Z285" s="160">
        <v>0</v>
      </c>
      <c r="AA285" s="33"/>
      <c r="AB285" s="38">
        <v>3600</v>
      </c>
      <c r="AC285" s="33"/>
      <c r="AD285" s="48">
        <v>3600</v>
      </c>
      <c r="AE285" s="49">
        <v>1</v>
      </c>
      <c r="AF285" s="48">
        <v>0</v>
      </c>
      <c r="AG285" s="158">
        <v>0</v>
      </c>
      <c r="AH285" s="47"/>
      <c r="AI285" s="48">
        <v>3600</v>
      </c>
      <c r="AJ285" s="48">
        <v>190</v>
      </c>
      <c r="AK285" s="47"/>
      <c r="AL285" s="48">
        <v>190</v>
      </c>
      <c r="AM285" s="49">
        <v>5.2777777777777778E-2</v>
      </c>
      <c r="AN285" s="48">
        <v>3410</v>
      </c>
      <c r="AO285" s="34">
        <v>0</v>
      </c>
      <c r="AP285" s="34">
        <v>190</v>
      </c>
      <c r="AQ285" s="34">
        <v>0</v>
      </c>
      <c r="AR285" s="34">
        <v>0</v>
      </c>
      <c r="AS285" s="34">
        <v>600</v>
      </c>
      <c r="AT285" s="34">
        <v>600</v>
      </c>
      <c r="AU285" s="34">
        <v>600</v>
      </c>
      <c r="AV285" s="34">
        <v>600</v>
      </c>
      <c r="AW285" s="34">
        <v>410</v>
      </c>
      <c r="AX285" s="34">
        <v>0</v>
      </c>
      <c r="AY285" s="34">
        <v>0</v>
      </c>
      <c r="AZ285" s="34">
        <v>0</v>
      </c>
      <c r="BA285" s="34">
        <v>600</v>
      </c>
      <c r="BB285" s="40">
        <f t="shared" si="9"/>
        <v>3600</v>
      </c>
      <c r="BC285" s="40">
        <f t="shared" si="10"/>
        <v>0</v>
      </c>
      <c r="BD285" s="104" t="str">
        <f>+IF(Tabla1[[#This Row],[NO CERT]]=0,"NO","SI")</f>
        <v>NO</v>
      </c>
    </row>
    <row r="286" spans="1:56" x14ac:dyDescent="0.25">
      <c r="A286" s="41" t="s">
        <v>437</v>
      </c>
      <c r="B286" s="42" t="s">
        <v>15</v>
      </c>
      <c r="C286" s="43" t="s">
        <v>1447</v>
      </c>
      <c r="D286" s="44" t="s">
        <v>438</v>
      </c>
      <c r="E286" s="43" t="s">
        <v>439</v>
      </c>
      <c r="F286" s="43" t="s">
        <v>440</v>
      </c>
      <c r="G286" s="43" t="s">
        <v>1497</v>
      </c>
      <c r="H286" s="44" t="s">
        <v>484</v>
      </c>
      <c r="I286" s="44" t="s">
        <v>484</v>
      </c>
      <c r="J286" s="44" t="s">
        <v>1441</v>
      </c>
      <c r="K286" s="44" t="s">
        <v>515</v>
      </c>
      <c r="L286" s="44" t="s">
        <v>1103</v>
      </c>
      <c r="M286" s="44" t="s">
        <v>1103</v>
      </c>
      <c r="N286" s="43" t="s">
        <v>1156</v>
      </c>
      <c r="O286" s="43" t="s">
        <v>1436</v>
      </c>
      <c r="P286" s="45" t="s">
        <v>100</v>
      </c>
      <c r="Q286" s="44" t="s">
        <v>1434</v>
      </c>
      <c r="R286" s="44" t="s">
        <v>552</v>
      </c>
      <c r="S286" s="44" t="s">
        <v>369</v>
      </c>
      <c r="T286" s="46" t="s">
        <v>28</v>
      </c>
      <c r="U286" s="37" t="s">
        <v>29</v>
      </c>
      <c r="V286" s="38">
        <v>0</v>
      </c>
      <c r="W286" s="38">
        <v>1000</v>
      </c>
      <c r="X286" s="33"/>
      <c r="Y286" s="160">
        <v>0</v>
      </c>
      <c r="Z286" s="160">
        <v>0</v>
      </c>
      <c r="AA286" s="33"/>
      <c r="AB286" s="38">
        <v>1000</v>
      </c>
      <c r="AC286" s="33"/>
      <c r="AD286" s="48">
        <v>1000</v>
      </c>
      <c r="AE286" s="49">
        <v>1</v>
      </c>
      <c r="AF286" s="48">
        <v>0</v>
      </c>
      <c r="AG286" s="158">
        <v>0</v>
      </c>
      <c r="AH286" s="47"/>
      <c r="AI286" s="48">
        <v>1000</v>
      </c>
      <c r="AJ286" s="48">
        <v>0</v>
      </c>
      <c r="AK286" s="47"/>
      <c r="AL286" s="48">
        <v>0</v>
      </c>
      <c r="AM286" s="49">
        <v>0</v>
      </c>
      <c r="AN286" s="48">
        <v>1000</v>
      </c>
      <c r="AO286" s="34">
        <v>0</v>
      </c>
      <c r="AP286" s="34">
        <v>0</v>
      </c>
      <c r="AQ286" s="34">
        <v>0</v>
      </c>
      <c r="AR286" s="34">
        <v>0</v>
      </c>
      <c r="AS286" s="34">
        <v>100</v>
      </c>
      <c r="AT286" s="34">
        <v>100</v>
      </c>
      <c r="AU286" s="34">
        <v>100</v>
      </c>
      <c r="AV286" s="34">
        <v>100</v>
      </c>
      <c r="AW286" s="34">
        <v>100</v>
      </c>
      <c r="AX286" s="34">
        <v>100</v>
      </c>
      <c r="AY286" s="34">
        <v>100</v>
      </c>
      <c r="AZ286" s="34">
        <v>100</v>
      </c>
      <c r="BA286" s="34">
        <v>200</v>
      </c>
      <c r="BB286" s="40">
        <f t="shared" si="9"/>
        <v>1000</v>
      </c>
      <c r="BC286" s="40">
        <f t="shared" si="10"/>
        <v>0</v>
      </c>
      <c r="BD286" s="104" t="str">
        <f>+IF(Tabla1[[#This Row],[NO CERT]]=0,"NO","SI")</f>
        <v>NO</v>
      </c>
    </row>
    <row r="287" spans="1:56" x14ac:dyDescent="0.25">
      <c r="A287" s="41" t="s">
        <v>437</v>
      </c>
      <c r="B287" s="42" t="s">
        <v>15</v>
      </c>
      <c r="C287" s="43" t="s">
        <v>1447</v>
      </c>
      <c r="D287" s="44" t="s">
        <v>438</v>
      </c>
      <c r="E287" s="43" t="s">
        <v>439</v>
      </c>
      <c r="F287" s="43" t="s">
        <v>440</v>
      </c>
      <c r="G287" s="43" t="s">
        <v>1497</v>
      </c>
      <c r="H287" s="44" t="s">
        <v>42</v>
      </c>
      <c r="I287" s="44" t="s">
        <v>484</v>
      </c>
      <c r="J287" s="44" t="s">
        <v>1441</v>
      </c>
      <c r="K287" s="44" t="s">
        <v>511</v>
      </c>
      <c r="L287" s="44" t="s">
        <v>1103</v>
      </c>
      <c r="M287" s="44" t="s">
        <v>1103</v>
      </c>
      <c r="N287" s="43" t="s">
        <v>1156</v>
      </c>
      <c r="O287" s="43" t="s">
        <v>1436</v>
      </c>
      <c r="P287" s="45" t="s">
        <v>100</v>
      </c>
      <c r="Q287" s="44" t="s">
        <v>1434</v>
      </c>
      <c r="R287" s="44" t="s">
        <v>552</v>
      </c>
      <c r="S287" s="44" t="s">
        <v>359</v>
      </c>
      <c r="T287" s="46" t="s">
        <v>41</v>
      </c>
      <c r="U287" s="37" t="s">
        <v>42</v>
      </c>
      <c r="V287" s="38">
        <v>12000</v>
      </c>
      <c r="W287" s="38">
        <v>12000</v>
      </c>
      <c r="X287" s="33"/>
      <c r="Y287" s="160">
        <v>0</v>
      </c>
      <c r="Z287" s="160">
        <v>0</v>
      </c>
      <c r="AA287" s="33"/>
      <c r="AB287" s="38">
        <v>12000</v>
      </c>
      <c r="AC287" s="33"/>
      <c r="AD287" s="48">
        <v>1000</v>
      </c>
      <c r="AE287" s="49">
        <v>8.3333333333333329E-2</v>
      </c>
      <c r="AF287" s="48">
        <v>11000</v>
      </c>
      <c r="AG287" s="158">
        <v>11000</v>
      </c>
      <c r="AH287" s="47"/>
      <c r="AI287" s="48">
        <v>1000</v>
      </c>
      <c r="AJ287" s="48">
        <v>1000</v>
      </c>
      <c r="AK287" s="47"/>
      <c r="AL287" s="48">
        <v>1000</v>
      </c>
      <c r="AM287" s="49">
        <v>8.3333333333333329E-2</v>
      </c>
      <c r="AN287" s="48">
        <v>0</v>
      </c>
      <c r="AO287" s="34">
        <v>1000</v>
      </c>
      <c r="AP287" s="34">
        <v>0</v>
      </c>
      <c r="AQ287" s="34">
        <v>0</v>
      </c>
      <c r="AR287" s="34">
        <v>0</v>
      </c>
      <c r="AS287" s="34">
        <v>1000</v>
      </c>
      <c r="AT287" s="34">
        <v>1000</v>
      </c>
      <c r="AU287" s="34">
        <v>1000</v>
      </c>
      <c r="AV287" s="34">
        <v>1000</v>
      </c>
      <c r="AW287" s="34">
        <v>1000</v>
      </c>
      <c r="AX287" s="34">
        <v>1000</v>
      </c>
      <c r="AY287" s="34">
        <v>1000</v>
      </c>
      <c r="AZ287" s="34">
        <v>1000</v>
      </c>
      <c r="BA287" s="34">
        <v>3000</v>
      </c>
      <c r="BB287" s="40">
        <f t="shared" si="9"/>
        <v>12000</v>
      </c>
      <c r="BC287" s="40">
        <f t="shared" si="10"/>
        <v>0</v>
      </c>
      <c r="BD287" s="104" t="str">
        <f>+IF(Tabla1[[#This Row],[NO CERT]]=0,"NO","SI")</f>
        <v>SI</v>
      </c>
    </row>
    <row r="288" spans="1:56" x14ac:dyDescent="0.25">
      <c r="A288" s="41" t="s">
        <v>437</v>
      </c>
      <c r="B288" s="42" t="s">
        <v>15</v>
      </c>
      <c r="C288" s="43" t="s">
        <v>1447</v>
      </c>
      <c r="D288" s="44" t="s">
        <v>438</v>
      </c>
      <c r="E288" s="43" t="s">
        <v>439</v>
      </c>
      <c r="F288" s="43" t="s">
        <v>440</v>
      </c>
      <c r="G288" s="43" t="s">
        <v>1497</v>
      </c>
      <c r="H288" s="44" t="s">
        <v>521</v>
      </c>
      <c r="I288" s="44" t="s">
        <v>521</v>
      </c>
      <c r="J288" s="44" t="s">
        <v>1441</v>
      </c>
      <c r="K288" s="44" t="s">
        <v>515</v>
      </c>
      <c r="L288" s="44" t="s">
        <v>1103</v>
      </c>
      <c r="M288" s="44" t="s">
        <v>1103</v>
      </c>
      <c r="N288" s="43" t="s">
        <v>1156</v>
      </c>
      <c r="O288" s="43" t="s">
        <v>1436</v>
      </c>
      <c r="P288" s="45" t="s">
        <v>100</v>
      </c>
      <c r="Q288" s="44" t="s">
        <v>1434</v>
      </c>
      <c r="R288" s="44" t="s">
        <v>552</v>
      </c>
      <c r="S288" s="44" t="s">
        <v>1375</v>
      </c>
      <c r="T288" s="46" t="s">
        <v>43</v>
      </c>
      <c r="U288" s="37" t="s">
        <v>1377</v>
      </c>
      <c r="V288" s="38">
        <v>0</v>
      </c>
      <c r="W288" s="38">
        <v>5500</v>
      </c>
      <c r="X288" s="33"/>
      <c r="Y288" s="160">
        <v>0</v>
      </c>
      <c r="Z288" s="160">
        <v>0</v>
      </c>
      <c r="AA288" s="33"/>
      <c r="AB288" s="38">
        <v>5500</v>
      </c>
      <c r="AC288" s="33"/>
      <c r="AD288" s="48">
        <v>2500</v>
      </c>
      <c r="AE288" s="49">
        <v>0.45454545454545453</v>
      </c>
      <c r="AF288" s="48">
        <v>3000</v>
      </c>
      <c r="AG288" s="158">
        <v>3000</v>
      </c>
      <c r="AH288" s="47"/>
      <c r="AI288" s="48">
        <v>2500</v>
      </c>
      <c r="AJ288" s="48">
        <v>2500</v>
      </c>
      <c r="AK288" s="47"/>
      <c r="AL288" s="48">
        <v>2500</v>
      </c>
      <c r="AM288" s="49">
        <v>0.45454545454545453</v>
      </c>
      <c r="AN288" s="48">
        <v>0</v>
      </c>
      <c r="AO288" s="34">
        <v>0</v>
      </c>
      <c r="AP288" s="34">
        <v>2500</v>
      </c>
      <c r="AQ288" s="34">
        <v>0</v>
      </c>
      <c r="AR288" s="34">
        <v>0</v>
      </c>
      <c r="AS288" s="34">
        <v>0</v>
      </c>
      <c r="AT288" s="34">
        <v>3000</v>
      </c>
      <c r="AU288" s="34">
        <v>0</v>
      </c>
      <c r="AV288" s="34">
        <v>0</v>
      </c>
      <c r="AW288" s="34">
        <v>0</v>
      </c>
      <c r="AX288" s="34">
        <v>0</v>
      </c>
      <c r="AY288" s="34">
        <v>0</v>
      </c>
      <c r="AZ288" s="34">
        <v>0</v>
      </c>
      <c r="BA288" s="34">
        <v>0</v>
      </c>
      <c r="BB288" s="40">
        <f t="shared" si="9"/>
        <v>5500</v>
      </c>
      <c r="BC288" s="40">
        <f t="shared" si="10"/>
        <v>0</v>
      </c>
      <c r="BD288" s="104" t="str">
        <f>+IF(Tabla1[[#This Row],[NO CERT]]=0,"NO","SI")</f>
        <v>SI</v>
      </c>
    </row>
    <row r="289" spans="1:56" x14ac:dyDescent="0.25">
      <c r="A289" s="41" t="s">
        <v>437</v>
      </c>
      <c r="B289" s="42" t="s">
        <v>15</v>
      </c>
      <c r="C289" s="43" t="s">
        <v>1447</v>
      </c>
      <c r="D289" s="44" t="s">
        <v>438</v>
      </c>
      <c r="E289" s="43" t="s">
        <v>439</v>
      </c>
      <c r="F289" s="43" t="s">
        <v>440</v>
      </c>
      <c r="G289" s="43" t="s">
        <v>1451</v>
      </c>
      <c r="H289" s="44" t="s">
        <v>514</v>
      </c>
      <c r="I289" s="44" t="s">
        <v>514</v>
      </c>
      <c r="J289" s="44" t="s">
        <v>1441</v>
      </c>
      <c r="K289" s="44" t="s">
        <v>511</v>
      </c>
      <c r="L289" s="44" t="s">
        <v>1106</v>
      </c>
      <c r="M289" s="44" t="s">
        <v>1106</v>
      </c>
      <c r="N289" s="43" t="s">
        <v>1106</v>
      </c>
      <c r="O289" s="43" t="s">
        <v>1356</v>
      </c>
      <c r="P289" s="45" t="s">
        <v>101</v>
      </c>
      <c r="Q289" s="44" t="s">
        <v>1106</v>
      </c>
      <c r="R289" s="44" t="s">
        <v>1371</v>
      </c>
      <c r="S289" s="44" t="s">
        <v>1372</v>
      </c>
      <c r="T289" s="46" t="s">
        <v>1337</v>
      </c>
      <c r="U289" s="37" t="s">
        <v>1340</v>
      </c>
      <c r="V289" s="38">
        <v>5400</v>
      </c>
      <c r="W289" s="38">
        <v>5400</v>
      </c>
      <c r="X289" s="33"/>
      <c r="Y289" s="160">
        <v>0</v>
      </c>
      <c r="Z289" s="160">
        <v>0</v>
      </c>
      <c r="AA289" s="33"/>
      <c r="AB289" s="38">
        <v>5400</v>
      </c>
      <c r="AC289" s="33"/>
      <c r="AD289" s="48">
        <v>5400</v>
      </c>
      <c r="AE289" s="49">
        <v>1</v>
      </c>
      <c r="AF289" s="48">
        <v>0</v>
      </c>
      <c r="AG289" s="158">
        <v>0</v>
      </c>
      <c r="AH289" s="47"/>
      <c r="AI289" s="48">
        <v>5400</v>
      </c>
      <c r="AJ289" s="48">
        <v>0</v>
      </c>
      <c r="AK289" s="47"/>
      <c r="AL289" s="48">
        <v>0</v>
      </c>
      <c r="AM289" s="49">
        <v>0</v>
      </c>
      <c r="AN289" s="48">
        <v>5400</v>
      </c>
      <c r="AO289" s="34">
        <v>0</v>
      </c>
      <c r="AP289" s="34">
        <v>0</v>
      </c>
      <c r="AQ289" s="34">
        <v>0</v>
      </c>
      <c r="AR289" s="34">
        <v>0</v>
      </c>
      <c r="AS289" s="34">
        <v>0</v>
      </c>
      <c r="AT289" s="34">
        <v>0</v>
      </c>
      <c r="AU289" s="34">
        <v>0</v>
      </c>
      <c r="AV289" s="34">
        <v>2700</v>
      </c>
      <c r="AW289" s="34">
        <v>0</v>
      </c>
      <c r="AX289" s="34">
        <v>0</v>
      </c>
      <c r="AY289" s="34">
        <v>0</v>
      </c>
      <c r="AZ289" s="34">
        <v>0</v>
      </c>
      <c r="BA289" s="34">
        <v>2700</v>
      </c>
      <c r="BB289" s="40">
        <f t="shared" si="9"/>
        <v>5400</v>
      </c>
      <c r="BC289" s="40">
        <f t="shared" si="10"/>
        <v>0</v>
      </c>
      <c r="BD289" s="104" t="str">
        <f>+IF(Tabla1[[#This Row],[NO CERT]]=0,"NO","SI")</f>
        <v>NO</v>
      </c>
    </row>
    <row r="290" spans="1:56" x14ac:dyDescent="0.25">
      <c r="A290" s="41" t="s">
        <v>437</v>
      </c>
      <c r="B290" s="42" t="s">
        <v>15</v>
      </c>
      <c r="C290" s="43" t="s">
        <v>1447</v>
      </c>
      <c r="D290" s="44" t="s">
        <v>438</v>
      </c>
      <c r="E290" s="43" t="s">
        <v>439</v>
      </c>
      <c r="F290" s="43" t="s">
        <v>440</v>
      </c>
      <c r="G290" s="43" t="s">
        <v>1451</v>
      </c>
      <c r="H290" s="44" t="s">
        <v>514</v>
      </c>
      <c r="I290" s="44" t="s">
        <v>514</v>
      </c>
      <c r="J290" s="44" t="s">
        <v>1441</v>
      </c>
      <c r="K290" s="44" t="s">
        <v>511</v>
      </c>
      <c r="L290" s="44" t="s">
        <v>1106</v>
      </c>
      <c r="M290" s="44" t="s">
        <v>1106</v>
      </c>
      <c r="N290" s="43" t="s">
        <v>1106</v>
      </c>
      <c r="O290" s="43" t="s">
        <v>1356</v>
      </c>
      <c r="P290" s="45" t="s">
        <v>101</v>
      </c>
      <c r="Q290" s="44" t="s">
        <v>1106</v>
      </c>
      <c r="R290" s="44" t="s">
        <v>1371</v>
      </c>
      <c r="S290" s="44" t="s">
        <v>2389</v>
      </c>
      <c r="T290" s="46" t="s">
        <v>2387</v>
      </c>
      <c r="U290" s="37" t="s">
        <v>2388</v>
      </c>
      <c r="V290" s="38">
        <v>0</v>
      </c>
      <c r="W290" s="38">
        <v>1200</v>
      </c>
      <c r="X290" s="33"/>
      <c r="Y290" s="160">
        <v>0</v>
      </c>
      <c r="Z290" s="160">
        <v>0</v>
      </c>
      <c r="AA290" s="33"/>
      <c r="AB290" s="38">
        <v>1200</v>
      </c>
      <c r="AC290" s="33"/>
      <c r="AD290" s="48">
        <v>1200</v>
      </c>
      <c r="AE290" s="49">
        <v>1</v>
      </c>
      <c r="AF290" s="48">
        <v>0</v>
      </c>
      <c r="AG290" s="158">
        <v>0</v>
      </c>
      <c r="AH290" s="47"/>
      <c r="AI290" s="48">
        <v>1200</v>
      </c>
      <c r="AJ290" s="48">
        <v>1200</v>
      </c>
      <c r="AK290" s="47"/>
      <c r="AL290" s="48">
        <v>1200</v>
      </c>
      <c r="AM290" s="49">
        <v>1</v>
      </c>
      <c r="AN290" s="48">
        <v>0</v>
      </c>
      <c r="AO290" s="34">
        <v>1200</v>
      </c>
      <c r="AP290" s="34">
        <v>0</v>
      </c>
      <c r="AQ290" s="34">
        <v>0</v>
      </c>
      <c r="AR290" s="34">
        <v>0</v>
      </c>
      <c r="AS290" s="34">
        <v>0</v>
      </c>
      <c r="AT290" s="34">
        <v>0</v>
      </c>
      <c r="AU290" s="34">
        <v>0</v>
      </c>
      <c r="AV290" s="34">
        <v>0</v>
      </c>
      <c r="AW290" s="34">
        <v>0</v>
      </c>
      <c r="AX290" s="34">
        <v>0</v>
      </c>
      <c r="AY290" s="34">
        <v>0</v>
      </c>
      <c r="AZ290" s="34">
        <v>0</v>
      </c>
      <c r="BA290" s="34">
        <v>0</v>
      </c>
      <c r="BB290" s="40">
        <f t="shared" si="9"/>
        <v>1200</v>
      </c>
      <c r="BC290" s="40">
        <f t="shared" si="10"/>
        <v>0</v>
      </c>
      <c r="BD290" s="104" t="str">
        <f>+IF(Tabla1[[#This Row],[NO CERT]]=0,"NO","SI")</f>
        <v>NO</v>
      </c>
    </row>
    <row r="291" spans="1:56" x14ac:dyDescent="0.25">
      <c r="A291" s="41" t="s">
        <v>437</v>
      </c>
      <c r="B291" s="42" t="s">
        <v>15</v>
      </c>
      <c r="C291" s="43" t="s">
        <v>1447</v>
      </c>
      <c r="D291" s="44" t="s">
        <v>438</v>
      </c>
      <c r="E291" s="43" t="s">
        <v>439</v>
      </c>
      <c r="F291" s="43" t="s">
        <v>440</v>
      </c>
      <c r="G291" s="43" t="s">
        <v>1451</v>
      </c>
      <c r="H291" s="44" t="s">
        <v>514</v>
      </c>
      <c r="I291" s="44" t="s">
        <v>514</v>
      </c>
      <c r="J291" s="44" t="s">
        <v>1440</v>
      </c>
      <c r="K291" s="44" t="s">
        <v>511</v>
      </c>
      <c r="L291" s="44" t="s">
        <v>1106</v>
      </c>
      <c r="M291" s="44" t="s">
        <v>1106</v>
      </c>
      <c r="N291" s="43" t="s">
        <v>1106</v>
      </c>
      <c r="O291" s="43" t="s">
        <v>1356</v>
      </c>
      <c r="P291" s="45" t="s">
        <v>101</v>
      </c>
      <c r="Q291" s="44" t="s">
        <v>1106</v>
      </c>
      <c r="R291" s="44" t="s">
        <v>1371</v>
      </c>
      <c r="S291" s="44" t="s">
        <v>1380</v>
      </c>
      <c r="T291" s="46" t="s">
        <v>1378</v>
      </c>
      <c r="U291" s="37" t="s">
        <v>1379</v>
      </c>
      <c r="V291" s="38">
        <v>209913</v>
      </c>
      <c r="W291" s="38">
        <v>213511</v>
      </c>
      <c r="X291" s="33"/>
      <c r="Y291" s="160">
        <v>0</v>
      </c>
      <c r="Z291" s="160">
        <v>0</v>
      </c>
      <c r="AA291" s="33"/>
      <c r="AB291" s="38">
        <v>213511</v>
      </c>
      <c r="AC291" s="33"/>
      <c r="AD291" s="48">
        <v>213511</v>
      </c>
      <c r="AE291" s="49">
        <v>1</v>
      </c>
      <c r="AF291" s="48">
        <v>0</v>
      </c>
      <c r="AG291" s="158">
        <v>0</v>
      </c>
      <c r="AH291" s="47"/>
      <c r="AI291" s="48">
        <v>213511</v>
      </c>
      <c r="AJ291" s="48">
        <v>26860</v>
      </c>
      <c r="AK291" s="47"/>
      <c r="AL291" s="48">
        <v>26860</v>
      </c>
      <c r="AM291" s="49">
        <v>0.12580148095414287</v>
      </c>
      <c r="AN291" s="48">
        <v>186651</v>
      </c>
      <c r="AO291" s="34">
        <v>8999.0300000000007</v>
      </c>
      <c r="AP291" s="34">
        <v>8931.66</v>
      </c>
      <c r="AQ291" s="34">
        <v>8929.31</v>
      </c>
      <c r="AR291" s="34">
        <v>0</v>
      </c>
      <c r="AS291" s="34">
        <v>17492.57</v>
      </c>
      <c r="AT291" s="34">
        <v>17492.57</v>
      </c>
      <c r="AU291" s="34">
        <v>17492.57</v>
      </c>
      <c r="AV291" s="34">
        <v>17492.57</v>
      </c>
      <c r="AW291" s="34">
        <v>17492.57</v>
      </c>
      <c r="AX291" s="34">
        <v>17492.57</v>
      </c>
      <c r="AY291" s="34">
        <v>17492.57</v>
      </c>
      <c r="AZ291" s="34">
        <v>17492.57</v>
      </c>
      <c r="BA291" s="34">
        <v>46710.439999999973</v>
      </c>
      <c r="BB291" s="40">
        <f t="shared" si="9"/>
        <v>213511</v>
      </c>
      <c r="BC291" s="40">
        <f t="shared" si="10"/>
        <v>0</v>
      </c>
      <c r="BD291" s="104" t="str">
        <f>+IF(Tabla1[[#This Row],[NO CERT]]=0,"NO","SI")</f>
        <v>NO</v>
      </c>
    </row>
    <row r="292" spans="1:56" x14ac:dyDescent="0.25">
      <c r="A292" s="41" t="s">
        <v>437</v>
      </c>
      <c r="B292" s="42" t="s">
        <v>15</v>
      </c>
      <c r="C292" s="43" t="s">
        <v>1447</v>
      </c>
      <c r="D292" s="44" t="s">
        <v>438</v>
      </c>
      <c r="E292" s="43" t="s">
        <v>439</v>
      </c>
      <c r="F292" s="43" t="s">
        <v>440</v>
      </c>
      <c r="G292" s="43" t="s">
        <v>1451</v>
      </c>
      <c r="H292" s="44" t="s">
        <v>514</v>
      </c>
      <c r="I292" s="44" t="s">
        <v>514</v>
      </c>
      <c r="J292" s="44" t="s">
        <v>1440</v>
      </c>
      <c r="K292" s="44" t="s">
        <v>511</v>
      </c>
      <c r="L292" s="44" t="s">
        <v>1106</v>
      </c>
      <c r="M292" s="44" t="s">
        <v>1106</v>
      </c>
      <c r="N292" s="43" t="s">
        <v>1106</v>
      </c>
      <c r="O292" s="43" t="s">
        <v>1356</v>
      </c>
      <c r="P292" s="45" t="s">
        <v>101</v>
      </c>
      <c r="Q292" s="44" t="s">
        <v>1106</v>
      </c>
      <c r="R292" s="44" t="s">
        <v>1371</v>
      </c>
      <c r="S292" s="44" t="s">
        <v>1373</v>
      </c>
      <c r="T292" s="46" t="s">
        <v>1336</v>
      </c>
      <c r="U292" s="37" t="s">
        <v>1339</v>
      </c>
      <c r="V292" s="38">
        <v>569826</v>
      </c>
      <c r="W292" s="38">
        <v>660399</v>
      </c>
      <c r="X292" s="33"/>
      <c r="Y292" s="160">
        <v>0</v>
      </c>
      <c r="Z292" s="160">
        <v>0</v>
      </c>
      <c r="AA292" s="33"/>
      <c r="AB292" s="38">
        <v>660399</v>
      </c>
      <c r="AC292" s="33"/>
      <c r="AD292" s="48">
        <v>577022</v>
      </c>
      <c r="AE292" s="49">
        <v>0.8737475374735576</v>
      </c>
      <c r="AF292" s="48">
        <v>83377</v>
      </c>
      <c r="AG292" s="158">
        <v>83377</v>
      </c>
      <c r="AH292" s="47"/>
      <c r="AI292" s="48">
        <v>577022</v>
      </c>
      <c r="AJ292" s="48">
        <v>159301.4</v>
      </c>
      <c r="AK292" s="47"/>
      <c r="AL292" s="48">
        <v>119443.05000000002</v>
      </c>
      <c r="AM292" s="49">
        <v>0.1808649770820368</v>
      </c>
      <c r="AN292" s="48">
        <v>457578.94999999995</v>
      </c>
      <c r="AO292" s="34">
        <v>39811.57</v>
      </c>
      <c r="AP292" s="34">
        <v>39790.720000000001</v>
      </c>
      <c r="AQ292" s="34">
        <v>39840.76</v>
      </c>
      <c r="AR292" s="34">
        <v>0</v>
      </c>
      <c r="AS292" s="34">
        <v>47485.140000000007</v>
      </c>
      <c r="AT292" s="34">
        <v>47485.140000000007</v>
      </c>
      <c r="AU292" s="34">
        <v>47485.140000000007</v>
      </c>
      <c r="AV292" s="34">
        <v>47485.140000000007</v>
      </c>
      <c r="AW292" s="34">
        <v>47485.140000000007</v>
      </c>
      <c r="AX292" s="34">
        <v>47485.140000000007</v>
      </c>
      <c r="AY292" s="34">
        <v>47485.140000000007</v>
      </c>
      <c r="AZ292" s="34">
        <v>47485.140000000007</v>
      </c>
      <c r="BA292" s="34">
        <v>161074.8299999999</v>
      </c>
      <c r="BB292" s="40">
        <f t="shared" si="9"/>
        <v>660399</v>
      </c>
      <c r="BC292" s="40">
        <f t="shared" si="10"/>
        <v>0</v>
      </c>
      <c r="BD292" s="104" t="str">
        <f>+IF(Tabla1[[#This Row],[NO CERT]]=0,"NO","SI")</f>
        <v>SI</v>
      </c>
    </row>
    <row r="293" spans="1:56" x14ac:dyDescent="0.25">
      <c r="A293" s="41" t="s">
        <v>437</v>
      </c>
      <c r="B293" s="42" t="s">
        <v>15</v>
      </c>
      <c r="C293" s="43" t="s">
        <v>1447</v>
      </c>
      <c r="D293" s="44" t="s">
        <v>438</v>
      </c>
      <c r="E293" s="43" t="s">
        <v>439</v>
      </c>
      <c r="F293" s="43" t="s">
        <v>440</v>
      </c>
      <c r="G293" s="43" t="s">
        <v>1451</v>
      </c>
      <c r="H293" s="44" t="s">
        <v>514</v>
      </c>
      <c r="I293" s="44" t="s">
        <v>514</v>
      </c>
      <c r="J293" s="44" t="s">
        <v>1441</v>
      </c>
      <c r="K293" s="44" t="s">
        <v>511</v>
      </c>
      <c r="L293" s="44" t="s">
        <v>1106</v>
      </c>
      <c r="M293" s="44" t="s">
        <v>1106</v>
      </c>
      <c r="N293" s="43" t="s">
        <v>1106</v>
      </c>
      <c r="O293" s="43" t="s">
        <v>1356</v>
      </c>
      <c r="P293" s="45" t="s">
        <v>101</v>
      </c>
      <c r="Q293" s="44" t="s">
        <v>1106</v>
      </c>
      <c r="R293" s="44" t="s">
        <v>1371</v>
      </c>
      <c r="S293" s="44" t="s">
        <v>1374</v>
      </c>
      <c r="T293" s="46" t="s">
        <v>1338</v>
      </c>
      <c r="U293" s="37" t="s">
        <v>1341</v>
      </c>
      <c r="V293" s="38">
        <v>22527</v>
      </c>
      <c r="W293" s="38">
        <v>24920</v>
      </c>
      <c r="X293" s="33"/>
      <c r="Y293" s="160">
        <v>0</v>
      </c>
      <c r="Z293" s="160">
        <v>0</v>
      </c>
      <c r="AA293" s="33"/>
      <c r="AB293" s="38">
        <v>24920</v>
      </c>
      <c r="AC293" s="33"/>
      <c r="AD293" s="48">
        <v>22969</v>
      </c>
      <c r="AE293" s="49">
        <v>0.92170947030497596</v>
      </c>
      <c r="AF293" s="48">
        <v>1951</v>
      </c>
      <c r="AG293" s="158">
        <v>1951</v>
      </c>
      <c r="AH293" s="47"/>
      <c r="AI293" s="48">
        <v>22969</v>
      </c>
      <c r="AJ293" s="48">
        <v>5633.68</v>
      </c>
      <c r="AK293" s="47"/>
      <c r="AL293" s="48">
        <v>4550.28</v>
      </c>
      <c r="AM293" s="49">
        <v>0.18259550561797752</v>
      </c>
      <c r="AN293" s="48">
        <v>18418.72</v>
      </c>
      <c r="AO293" s="34">
        <v>1516.76</v>
      </c>
      <c r="AP293" s="34">
        <v>1516.76</v>
      </c>
      <c r="AQ293" s="34">
        <v>1516.76</v>
      </c>
      <c r="AR293" s="34">
        <v>0</v>
      </c>
      <c r="AS293" s="34">
        <v>1877.2199999999998</v>
      </c>
      <c r="AT293" s="34">
        <v>1877.2199999999998</v>
      </c>
      <c r="AU293" s="34">
        <v>1877.2199999999998</v>
      </c>
      <c r="AV293" s="34">
        <v>1877.2199999999998</v>
      </c>
      <c r="AW293" s="34">
        <v>1877.2199999999998</v>
      </c>
      <c r="AX293" s="34">
        <v>1877.2199999999998</v>
      </c>
      <c r="AY293" s="34">
        <v>1877.2199999999998</v>
      </c>
      <c r="AZ293" s="34">
        <v>1877.2199999999998</v>
      </c>
      <c r="BA293" s="34">
        <v>5351.9600000000028</v>
      </c>
      <c r="BB293" s="40">
        <f t="shared" si="9"/>
        <v>24920</v>
      </c>
      <c r="BC293" s="40">
        <f t="shared" si="10"/>
        <v>0</v>
      </c>
      <c r="BD293" s="104" t="str">
        <f>+IF(Tabla1[[#This Row],[NO CERT]]=0,"NO","SI")</f>
        <v>SI</v>
      </c>
    </row>
    <row r="294" spans="1:56" x14ac:dyDescent="0.25">
      <c r="A294" s="41" t="s">
        <v>437</v>
      </c>
      <c r="B294" s="42" t="s">
        <v>15</v>
      </c>
      <c r="C294" s="43" t="s">
        <v>1447</v>
      </c>
      <c r="D294" s="44" t="s">
        <v>438</v>
      </c>
      <c r="E294" s="43" t="s">
        <v>439</v>
      </c>
      <c r="F294" s="43" t="s">
        <v>440</v>
      </c>
      <c r="G294" s="43" t="s">
        <v>1451</v>
      </c>
      <c r="H294" s="44" t="s">
        <v>1407</v>
      </c>
      <c r="I294" s="44" t="s">
        <v>484</v>
      </c>
      <c r="J294" s="44" t="s">
        <v>1440</v>
      </c>
      <c r="K294" s="44" t="s">
        <v>515</v>
      </c>
      <c r="L294" s="44" t="s">
        <v>1106</v>
      </c>
      <c r="M294" s="44" t="s">
        <v>1106</v>
      </c>
      <c r="N294" s="43" t="s">
        <v>1106</v>
      </c>
      <c r="O294" s="43" t="s">
        <v>1356</v>
      </c>
      <c r="P294" s="45" t="s">
        <v>101</v>
      </c>
      <c r="Q294" s="44" t="s">
        <v>1106</v>
      </c>
      <c r="R294" s="44" t="s">
        <v>552</v>
      </c>
      <c r="S294" s="44" t="s">
        <v>357</v>
      </c>
      <c r="T294" s="46" t="s">
        <v>24</v>
      </c>
      <c r="U294" s="37" t="s">
        <v>25</v>
      </c>
      <c r="V294" s="38">
        <v>213144</v>
      </c>
      <c r="W294" s="38">
        <v>211144</v>
      </c>
      <c r="X294" s="33"/>
      <c r="Y294" s="160">
        <v>0</v>
      </c>
      <c r="Z294" s="160">
        <v>0</v>
      </c>
      <c r="AA294" s="33"/>
      <c r="AB294" s="38">
        <v>211144</v>
      </c>
      <c r="AC294" s="33"/>
      <c r="AD294" s="48">
        <v>0</v>
      </c>
      <c r="AE294" s="49">
        <v>0</v>
      </c>
      <c r="AF294" s="48">
        <v>211144</v>
      </c>
      <c r="AG294" s="158">
        <v>211144</v>
      </c>
      <c r="AH294" s="47"/>
      <c r="AI294" s="48">
        <v>0</v>
      </c>
      <c r="AJ294" s="48">
        <v>0</v>
      </c>
      <c r="AK294" s="47"/>
      <c r="AL294" s="48">
        <v>0</v>
      </c>
      <c r="AM294" s="49">
        <v>0</v>
      </c>
      <c r="AN294" s="48">
        <v>0</v>
      </c>
      <c r="AO294" s="34">
        <v>0</v>
      </c>
      <c r="AP294" s="34">
        <v>0</v>
      </c>
      <c r="AQ294" s="34">
        <v>0</v>
      </c>
      <c r="AR294" s="34">
        <v>0</v>
      </c>
      <c r="AS294" s="34">
        <v>0</v>
      </c>
      <c r="AT294" s="34">
        <v>9600</v>
      </c>
      <c r="AU294" s="34">
        <v>4800</v>
      </c>
      <c r="AV294" s="34">
        <v>600</v>
      </c>
      <c r="AW294" s="34">
        <v>4800</v>
      </c>
      <c r="AX294" s="34">
        <v>176944</v>
      </c>
      <c r="AY294" s="34">
        <v>4800</v>
      </c>
      <c r="AZ294" s="34">
        <v>4800</v>
      </c>
      <c r="BA294" s="34">
        <v>4800</v>
      </c>
      <c r="BB294" s="40">
        <f t="shared" si="9"/>
        <v>211144</v>
      </c>
      <c r="BC294" s="40">
        <f t="shared" si="10"/>
        <v>0</v>
      </c>
      <c r="BD294" s="104" t="str">
        <f>+IF(Tabla1[[#This Row],[NO CERT]]=0,"NO","SI")</f>
        <v>SI</v>
      </c>
    </row>
    <row r="295" spans="1:56" x14ac:dyDescent="0.25">
      <c r="A295" s="41" t="s">
        <v>437</v>
      </c>
      <c r="B295" s="42" t="s">
        <v>15</v>
      </c>
      <c r="C295" s="43" t="s">
        <v>1447</v>
      </c>
      <c r="D295" s="44" t="s">
        <v>438</v>
      </c>
      <c r="E295" s="43" t="s">
        <v>439</v>
      </c>
      <c r="F295" s="43" t="s">
        <v>440</v>
      </c>
      <c r="G295" s="43" t="s">
        <v>1451</v>
      </c>
      <c r="H295" s="44" t="s">
        <v>1407</v>
      </c>
      <c r="I295" s="44" t="s">
        <v>484</v>
      </c>
      <c r="J295" s="44" t="s">
        <v>1441</v>
      </c>
      <c r="K295" s="44" t="s">
        <v>515</v>
      </c>
      <c r="L295" s="44" t="s">
        <v>1106</v>
      </c>
      <c r="M295" s="44" t="s">
        <v>1106</v>
      </c>
      <c r="N295" s="43" t="s">
        <v>1106</v>
      </c>
      <c r="O295" s="43" t="s">
        <v>1356</v>
      </c>
      <c r="P295" s="45" t="s">
        <v>101</v>
      </c>
      <c r="Q295" s="44" t="s">
        <v>1106</v>
      </c>
      <c r="R295" s="44" t="s">
        <v>552</v>
      </c>
      <c r="S295" s="44" t="s">
        <v>358</v>
      </c>
      <c r="T295" s="46" t="s">
        <v>26</v>
      </c>
      <c r="U295" s="37" t="s">
        <v>27</v>
      </c>
      <c r="V295" s="38">
        <v>25600</v>
      </c>
      <c r="W295" s="38">
        <v>25600</v>
      </c>
      <c r="X295" s="33"/>
      <c r="Y295" s="160">
        <v>0</v>
      </c>
      <c r="Z295" s="160">
        <v>0</v>
      </c>
      <c r="AA295" s="33"/>
      <c r="AB295" s="38">
        <v>25600</v>
      </c>
      <c r="AC295" s="33"/>
      <c r="AD295" s="48">
        <v>0</v>
      </c>
      <c r="AE295" s="49">
        <v>0</v>
      </c>
      <c r="AF295" s="48">
        <v>25600</v>
      </c>
      <c r="AG295" s="158">
        <v>25600</v>
      </c>
      <c r="AH295" s="47"/>
      <c r="AI295" s="48">
        <v>0</v>
      </c>
      <c r="AJ295" s="48">
        <v>0</v>
      </c>
      <c r="AK295" s="47"/>
      <c r="AL295" s="48">
        <v>0</v>
      </c>
      <c r="AM295" s="49">
        <v>0</v>
      </c>
      <c r="AN295" s="48">
        <v>0</v>
      </c>
      <c r="AO295" s="34">
        <v>0</v>
      </c>
      <c r="AP295" s="34">
        <v>0</v>
      </c>
      <c r="AQ295" s="34">
        <v>0</v>
      </c>
      <c r="AR295" s="34">
        <v>0</v>
      </c>
      <c r="AS295" s="34">
        <v>2560</v>
      </c>
      <c r="AT295" s="34">
        <v>0</v>
      </c>
      <c r="AU295" s="34">
        <v>2560</v>
      </c>
      <c r="AV295" s="34">
        <v>5120</v>
      </c>
      <c r="AW295" s="34">
        <v>2560</v>
      </c>
      <c r="AX295" s="34">
        <v>0</v>
      </c>
      <c r="AY295" s="34">
        <v>2560</v>
      </c>
      <c r="AZ295" s="34">
        <v>0</v>
      </c>
      <c r="BA295" s="34">
        <v>10240</v>
      </c>
      <c r="BB295" s="40">
        <f t="shared" si="9"/>
        <v>25600</v>
      </c>
      <c r="BC295" s="40">
        <f t="shared" si="10"/>
        <v>0</v>
      </c>
      <c r="BD295" s="104" t="str">
        <f>+IF(Tabla1[[#This Row],[NO CERT]]=0,"NO","SI")</f>
        <v>SI</v>
      </c>
    </row>
    <row r="296" spans="1:56" x14ac:dyDescent="0.25">
      <c r="A296" s="41" t="s">
        <v>437</v>
      </c>
      <c r="B296" s="42" t="s">
        <v>15</v>
      </c>
      <c r="C296" s="43" t="s">
        <v>1447</v>
      </c>
      <c r="D296" s="44" t="s">
        <v>438</v>
      </c>
      <c r="E296" s="43" t="s">
        <v>439</v>
      </c>
      <c r="F296" s="43" t="s">
        <v>440</v>
      </c>
      <c r="G296" s="43" t="s">
        <v>1451</v>
      </c>
      <c r="H296" s="44" t="s">
        <v>42</v>
      </c>
      <c r="I296" s="44" t="s">
        <v>484</v>
      </c>
      <c r="J296" s="44" t="s">
        <v>1441</v>
      </c>
      <c r="K296" s="44" t="s">
        <v>511</v>
      </c>
      <c r="L296" s="44" t="s">
        <v>1106</v>
      </c>
      <c r="M296" s="44" t="s">
        <v>1106</v>
      </c>
      <c r="N296" s="43" t="s">
        <v>1106</v>
      </c>
      <c r="O296" s="43" t="s">
        <v>1356</v>
      </c>
      <c r="P296" s="45" t="s">
        <v>101</v>
      </c>
      <c r="Q296" s="44" t="s">
        <v>1106</v>
      </c>
      <c r="R296" s="44" t="s">
        <v>552</v>
      </c>
      <c r="S296" s="44" t="s">
        <v>359</v>
      </c>
      <c r="T296" s="46" t="s">
        <v>41</v>
      </c>
      <c r="U296" s="37" t="s">
        <v>42</v>
      </c>
      <c r="V296" s="38">
        <v>43200</v>
      </c>
      <c r="W296" s="38">
        <v>43200</v>
      </c>
      <c r="X296" s="33"/>
      <c r="Y296" s="160">
        <v>0</v>
      </c>
      <c r="Z296" s="160">
        <v>0</v>
      </c>
      <c r="AA296" s="33"/>
      <c r="AB296" s="38">
        <v>43200</v>
      </c>
      <c r="AC296" s="33"/>
      <c r="AD296" s="48">
        <v>0</v>
      </c>
      <c r="AE296" s="49">
        <v>0</v>
      </c>
      <c r="AF296" s="48">
        <v>43200</v>
      </c>
      <c r="AG296" s="158">
        <v>43200</v>
      </c>
      <c r="AH296" s="47"/>
      <c r="AI296" s="48">
        <v>0</v>
      </c>
      <c r="AJ296" s="48">
        <v>0</v>
      </c>
      <c r="AK296" s="47"/>
      <c r="AL296" s="48">
        <v>0</v>
      </c>
      <c r="AM296" s="49">
        <v>0</v>
      </c>
      <c r="AN296" s="48">
        <v>0</v>
      </c>
      <c r="AO296" s="34">
        <v>0</v>
      </c>
      <c r="AP296" s="34">
        <v>0</v>
      </c>
      <c r="AQ296" s="34">
        <v>0</v>
      </c>
      <c r="AR296" s="34">
        <v>0</v>
      </c>
      <c r="AS296" s="34">
        <v>3600</v>
      </c>
      <c r="AT296" s="34">
        <v>3600</v>
      </c>
      <c r="AU296" s="34">
        <v>3600</v>
      </c>
      <c r="AV296" s="34">
        <v>3600</v>
      </c>
      <c r="AW296" s="34">
        <v>3600</v>
      </c>
      <c r="AX296" s="34">
        <v>3600</v>
      </c>
      <c r="AY296" s="34">
        <v>3600</v>
      </c>
      <c r="AZ296" s="34">
        <v>3600</v>
      </c>
      <c r="BA296" s="34">
        <v>14400</v>
      </c>
      <c r="BB296" s="40">
        <f t="shared" si="9"/>
        <v>43200</v>
      </c>
      <c r="BC296" s="40">
        <f t="shared" si="10"/>
        <v>0</v>
      </c>
      <c r="BD296" s="104" t="str">
        <f>+IF(Tabla1[[#This Row],[NO CERT]]=0,"NO","SI")</f>
        <v>SI</v>
      </c>
    </row>
    <row r="297" spans="1:56" x14ac:dyDescent="0.25">
      <c r="A297" s="41" t="s">
        <v>437</v>
      </c>
      <c r="B297" s="42" t="s">
        <v>15</v>
      </c>
      <c r="C297" s="43" t="s">
        <v>1447</v>
      </c>
      <c r="D297" s="44" t="s">
        <v>438</v>
      </c>
      <c r="E297" s="43" t="s">
        <v>439</v>
      </c>
      <c r="F297" s="43" t="s">
        <v>440</v>
      </c>
      <c r="G297" s="43" t="s">
        <v>1451</v>
      </c>
      <c r="H297" s="44" t="s">
        <v>521</v>
      </c>
      <c r="I297" s="44" t="s">
        <v>521</v>
      </c>
      <c r="J297" s="44" t="s">
        <v>1441</v>
      </c>
      <c r="K297" s="44" t="s">
        <v>515</v>
      </c>
      <c r="L297" s="44" t="s">
        <v>1106</v>
      </c>
      <c r="M297" s="44" t="s">
        <v>1106</v>
      </c>
      <c r="N297" s="43" t="s">
        <v>1106</v>
      </c>
      <c r="O297" s="43" t="s">
        <v>1356</v>
      </c>
      <c r="P297" s="45" t="s">
        <v>101</v>
      </c>
      <c r="Q297" s="44" t="s">
        <v>1106</v>
      </c>
      <c r="R297" s="44" t="s">
        <v>552</v>
      </c>
      <c r="S297" s="44" t="s">
        <v>1375</v>
      </c>
      <c r="T297" s="46" t="s">
        <v>43</v>
      </c>
      <c r="U297" s="37" t="s">
        <v>1377</v>
      </c>
      <c r="V297" s="38">
        <v>547498</v>
      </c>
      <c r="W297" s="38">
        <v>539841</v>
      </c>
      <c r="X297" s="33"/>
      <c r="Y297" s="160">
        <v>0</v>
      </c>
      <c r="Z297" s="160">
        <v>0</v>
      </c>
      <c r="AA297" s="33"/>
      <c r="AB297" s="38">
        <v>539841</v>
      </c>
      <c r="AC297" s="33"/>
      <c r="AD297" s="48">
        <v>0</v>
      </c>
      <c r="AE297" s="49">
        <v>0</v>
      </c>
      <c r="AF297" s="48">
        <v>539841</v>
      </c>
      <c r="AG297" s="158">
        <v>539841</v>
      </c>
      <c r="AH297" s="47"/>
      <c r="AI297" s="48">
        <v>0</v>
      </c>
      <c r="AJ297" s="48">
        <v>0</v>
      </c>
      <c r="AK297" s="47"/>
      <c r="AL297" s="48">
        <v>0</v>
      </c>
      <c r="AM297" s="49">
        <v>0</v>
      </c>
      <c r="AN297" s="48">
        <v>0</v>
      </c>
      <c r="AO297" s="34">
        <v>0</v>
      </c>
      <c r="AP297" s="34">
        <v>0</v>
      </c>
      <c r="AQ297" s="34">
        <v>0</v>
      </c>
      <c r="AR297" s="34">
        <v>0</v>
      </c>
      <c r="AS297" s="34">
        <v>25000</v>
      </c>
      <c r="AT297" s="34">
        <v>64000</v>
      </c>
      <c r="AU297" s="34">
        <v>66500</v>
      </c>
      <c r="AV297" s="34">
        <v>66500</v>
      </c>
      <c r="AW297" s="34">
        <v>119298</v>
      </c>
      <c r="AX297" s="34">
        <v>69700</v>
      </c>
      <c r="AY297" s="34">
        <v>18500</v>
      </c>
      <c r="AZ297" s="34">
        <v>93000</v>
      </c>
      <c r="BA297" s="34">
        <v>17343</v>
      </c>
      <c r="BB297" s="40">
        <f t="shared" si="9"/>
        <v>539841</v>
      </c>
      <c r="BC297" s="40">
        <f t="shared" si="10"/>
        <v>0</v>
      </c>
      <c r="BD297" s="104" t="str">
        <f>+IF(Tabla1[[#This Row],[NO CERT]]=0,"NO","SI")</f>
        <v>SI</v>
      </c>
    </row>
    <row r="298" spans="1:56" x14ac:dyDescent="0.25">
      <c r="A298" s="41" t="s">
        <v>437</v>
      </c>
      <c r="B298" s="42" t="s">
        <v>15</v>
      </c>
      <c r="C298" s="43" t="s">
        <v>1447</v>
      </c>
      <c r="D298" s="44" t="s">
        <v>438</v>
      </c>
      <c r="E298" s="43" t="s">
        <v>439</v>
      </c>
      <c r="F298" s="43" t="s">
        <v>440</v>
      </c>
      <c r="G298" s="43" t="s">
        <v>1414</v>
      </c>
      <c r="H298" s="44" t="s">
        <v>514</v>
      </c>
      <c r="I298" s="44" t="s">
        <v>514</v>
      </c>
      <c r="J298" s="44" t="s">
        <v>1441</v>
      </c>
      <c r="K298" s="44" t="s">
        <v>511</v>
      </c>
      <c r="L298" s="44" t="s">
        <v>1360</v>
      </c>
      <c r="M298" s="44" t="s">
        <v>1360</v>
      </c>
      <c r="N298" s="43" t="s">
        <v>1360</v>
      </c>
      <c r="O298" s="43" t="s">
        <v>1362</v>
      </c>
      <c r="P298" s="45" t="s">
        <v>102</v>
      </c>
      <c r="Q298" s="44" t="s">
        <v>1360</v>
      </c>
      <c r="R298" s="44" t="s">
        <v>1371</v>
      </c>
      <c r="S298" s="44" t="s">
        <v>1372</v>
      </c>
      <c r="T298" s="46" t="s">
        <v>1337</v>
      </c>
      <c r="U298" s="37" t="s">
        <v>1340</v>
      </c>
      <c r="V298" s="38">
        <v>20400</v>
      </c>
      <c r="W298" s="38">
        <v>11400</v>
      </c>
      <c r="X298" s="33"/>
      <c r="Y298" s="160">
        <v>0</v>
      </c>
      <c r="Z298" s="160">
        <v>0</v>
      </c>
      <c r="AA298" s="33"/>
      <c r="AB298" s="38">
        <v>11400</v>
      </c>
      <c r="AC298" s="33"/>
      <c r="AD298" s="48">
        <v>11400</v>
      </c>
      <c r="AE298" s="49">
        <v>1</v>
      </c>
      <c r="AF298" s="48">
        <v>0</v>
      </c>
      <c r="AG298" s="158">
        <v>0</v>
      </c>
      <c r="AH298" s="47"/>
      <c r="AI298" s="48">
        <v>11400</v>
      </c>
      <c r="AJ298" s="48">
        <v>0</v>
      </c>
      <c r="AK298" s="47"/>
      <c r="AL298" s="48">
        <v>0</v>
      </c>
      <c r="AM298" s="49">
        <v>0</v>
      </c>
      <c r="AN298" s="48">
        <v>11400</v>
      </c>
      <c r="AO298" s="34">
        <v>0</v>
      </c>
      <c r="AP298" s="34">
        <v>0</v>
      </c>
      <c r="AQ298" s="34">
        <v>0</v>
      </c>
      <c r="AR298" s="34">
        <v>0</v>
      </c>
      <c r="AS298" s="34">
        <v>0</v>
      </c>
      <c r="AT298" s="34">
        <v>0</v>
      </c>
      <c r="AU298" s="34">
        <v>0</v>
      </c>
      <c r="AV298" s="34">
        <v>5700</v>
      </c>
      <c r="AW298" s="34">
        <v>0</v>
      </c>
      <c r="AX298" s="34">
        <v>0</v>
      </c>
      <c r="AY298" s="34">
        <v>0</v>
      </c>
      <c r="AZ298" s="34">
        <v>0</v>
      </c>
      <c r="BA298" s="34">
        <v>5700</v>
      </c>
      <c r="BB298" s="40">
        <f t="shared" si="9"/>
        <v>11400</v>
      </c>
      <c r="BC298" s="40">
        <f t="shared" si="10"/>
        <v>0</v>
      </c>
      <c r="BD298" s="104" t="str">
        <f>+IF(Tabla1[[#This Row],[NO CERT]]=0,"NO","SI")</f>
        <v>NO</v>
      </c>
    </row>
    <row r="299" spans="1:56" x14ac:dyDescent="0.25">
      <c r="A299" s="41" t="s">
        <v>437</v>
      </c>
      <c r="B299" s="42" t="s">
        <v>15</v>
      </c>
      <c r="C299" s="43" t="s">
        <v>1447</v>
      </c>
      <c r="D299" s="44" t="s">
        <v>438</v>
      </c>
      <c r="E299" s="43" t="s">
        <v>439</v>
      </c>
      <c r="F299" s="43" t="s">
        <v>440</v>
      </c>
      <c r="G299" s="43" t="s">
        <v>1414</v>
      </c>
      <c r="H299" s="44" t="s">
        <v>514</v>
      </c>
      <c r="I299" s="44" t="s">
        <v>514</v>
      </c>
      <c r="J299" s="44" t="s">
        <v>1441</v>
      </c>
      <c r="K299" s="44" t="s">
        <v>511</v>
      </c>
      <c r="L299" s="44" t="s">
        <v>1360</v>
      </c>
      <c r="M299" s="44" t="s">
        <v>1360</v>
      </c>
      <c r="N299" s="43" t="s">
        <v>1360</v>
      </c>
      <c r="O299" s="43" t="s">
        <v>1362</v>
      </c>
      <c r="P299" s="45" t="s">
        <v>102</v>
      </c>
      <c r="Q299" s="44" t="s">
        <v>1360</v>
      </c>
      <c r="R299" s="44" t="s">
        <v>1371</v>
      </c>
      <c r="S299" s="44" t="s">
        <v>2389</v>
      </c>
      <c r="T299" s="46" t="s">
        <v>2387</v>
      </c>
      <c r="U299" s="37" t="s">
        <v>2388</v>
      </c>
      <c r="V299" s="38">
        <v>0</v>
      </c>
      <c r="W299" s="38">
        <v>7400</v>
      </c>
      <c r="X299" s="33"/>
      <c r="Y299" s="160">
        <v>0</v>
      </c>
      <c r="Z299" s="160">
        <v>0</v>
      </c>
      <c r="AA299" s="33"/>
      <c r="AB299" s="38">
        <v>7400</v>
      </c>
      <c r="AC299" s="33"/>
      <c r="AD299" s="48">
        <v>7400</v>
      </c>
      <c r="AE299" s="49">
        <v>1</v>
      </c>
      <c r="AF299" s="48">
        <v>0</v>
      </c>
      <c r="AG299" s="158">
        <v>0</v>
      </c>
      <c r="AH299" s="47"/>
      <c r="AI299" s="48">
        <v>7400</v>
      </c>
      <c r="AJ299" s="48">
        <v>1400</v>
      </c>
      <c r="AK299" s="47"/>
      <c r="AL299" s="48">
        <v>1400</v>
      </c>
      <c r="AM299" s="49">
        <v>0.1891891891891892</v>
      </c>
      <c r="AN299" s="48">
        <v>6000</v>
      </c>
      <c r="AO299" s="34">
        <v>1400</v>
      </c>
      <c r="AP299" s="34">
        <v>0</v>
      </c>
      <c r="AQ299" s="34">
        <v>0</v>
      </c>
      <c r="AR299" s="34">
        <v>0</v>
      </c>
      <c r="AS299" s="34">
        <v>0</v>
      </c>
      <c r="AT299" s="34">
        <v>0</v>
      </c>
      <c r="AU299" s="34">
        <v>0</v>
      </c>
      <c r="AV299" s="34">
        <v>0</v>
      </c>
      <c r="AW299" s="34">
        <v>0</v>
      </c>
      <c r="AX299" s="34">
        <v>0</v>
      </c>
      <c r="AY299" s="34">
        <v>0</v>
      </c>
      <c r="AZ299" s="34">
        <v>0</v>
      </c>
      <c r="BA299" s="34">
        <v>6000</v>
      </c>
      <c r="BB299" s="40">
        <f t="shared" si="9"/>
        <v>7400</v>
      </c>
      <c r="BC299" s="40">
        <f t="shared" si="10"/>
        <v>0</v>
      </c>
      <c r="BD299" s="104" t="str">
        <f>+IF(Tabla1[[#This Row],[NO CERT]]=0,"NO","SI")</f>
        <v>NO</v>
      </c>
    </row>
    <row r="300" spans="1:56" x14ac:dyDescent="0.25">
      <c r="A300" s="41" t="s">
        <v>437</v>
      </c>
      <c r="B300" s="42" t="s">
        <v>15</v>
      </c>
      <c r="C300" s="43" t="s">
        <v>1447</v>
      </c>
      <c r="D300" s="44" t="s">
        <v>438</v>
      </c>
      <c r="E300" s="43" t="s">
        <v>439</v>
      </c>
      <c r="F300" s="43" t="s">
        <v>440</v>
      </c>
      <c r="G300" s="43" t="s">
        <v>1414</v>
      </c>
      <c r="H300" s="44" t="s">
        <v>514</v>
      </c>
      <c r="I300" s="44" t="s">
        <v>514</v>
      </c>
      <c r="J300" s="44" t="s">
        <v>1441</v>
      </c>
      <c r="K300" s="44" t="s">
        <v>511</v>
      </c>
      <c r="L300" s="44" t="s">
        <v>1360</v>
      </c>
      <c r="M300" s="44" t="s">
        <v>1360</v>
      </c>
      <c r="N300" s="43" t="s">
        <v>1360</v>
      </c>
      <c r="O300" s="43" t="s">
        <v>1362</v>
      </c>
      <c r="P300" s="45" t="s">
        <v>102</v>
      </c>
      <c r="Q300" s="44" t="s">
        <v>1360</v>
      </c>
      <c r="R300" s="44" t="s">
        <v>1371</v>
      </c>
      <c r="S300" s="44" t="s">
        <v>1380</v>
      </c>
      <c r="T300" s="46" t="s">
        <v>1378</v>
      </c>
      <c r="U300" s="37" t="s">
        <v>1379</v>
      </c>
      <c r="V300" s="38">
        <v>381855</v>
      </c>
      <c r="W300" s="38">
        <v>387798</v>
      </c>
      <c r="X300" s="33"/>
      <c r="Y300" s="160">
        <v>0</v>
      </c>
      <c r="Z300" s="160">
        <v>0</v>
      </c>
      <c r="AA300" s="33"/>
      <c r="AB300" s="38">
        <v>387798</v>
      </c>
      <c r="AC300" s="33"/>
      <c r="AD300" s="48">
        <v>387798</v>
      </c>
      <c r="AE300" s="49">
        <v>1</v>
      </c>
      <c r="AF300" s="48">
        <v>0</v>
      </c>
      <c r="AG300" s="158">
        <v>0</v>
      </c>
      <c r="AH300" s="47"/>
      <c r="AI300" s="48">
        <v>387798</v>
      </c>
      <c r="AJ300" s="48">
        <v>96644.11</v>
      </c>
      <c r="AK300" s="47"/>
      <c r="AL300" s="48">
        <v>96644.11</v>
      </c>
      <c r="AM300" s="49">
        <v>0.24921250238526244</v>
      </c>
      <c r="AN300" s="48">
        <v>291153.89</v>
      </c>
      <c r="AO300" s="34">
        <v>32266.74</v>
      </c>
      <c r="AP300" s="34">
        <v>32163.69</v>
      </c>
      <c r="AQ300" s="34">
        <v>32213.68</v>
      </c>
      <c r="AR300" s="34">
        <v>0</v>
      </c>
      <c r="AS300" s="34">
        <v>31820.949999999997</v>
      </c>
      <c r="AT300" s="34">
        <v>31820.949999999997</v>
      </c>
      <c r="AU300" s="34">
        <v>31820.949999999997</v>
      </c>
      <c r="AV300" s="34">
        <v>31820.949999999997</v>
      </c>
      <c r="AW300" s="34">
        <v>31820.949999999997</v>
      </c>
      <c r="AX300" s="34">
        <v>31820.949999999997</v>
      </c>
      <c r="AY300" s="34">
        <v>31820.949999999997</v>
      </c>
      <c r="AZ300" s="34">
        <v>31820.949999999997</v>
      </c>
      <c r="BA300" s="34">
        <v>36586.289999999921</v>
      </c>
      <c r="BB300" s="40">
        <f t="shared" si="9"/>
        <v>387798</v>
      </c>
      <c r="BC300" s="40">
        <f t="shared" si="10"/>
        <v>0</v>
      </c>
      <c r="BD300" s="104" t="str">
        <f>+IF(Tabla1[[#This Row],[NO CERT]]=0,"NO","SI")</f>
        <v>NO</v>
      </c>
    </row>
    <row r="301" spans="1:56" x14ac:dyDescent="0.25">
      <c r="A301" s="41" t="s">
        <v>437</v>
      </c>
      <c r="B301" s="42" t="s">
        <v>15</v>
      </c>
      <c r="C301" s="43" t="s">
        <v>1447</v>
      </c>
      <c r="D301" s="44" t="s">
        <v>438</v>
      </c>
      <c r="E301" s="43" t="s">
        <v>439</v>
      </c>
      <c r="F301" s="43" t="s">
        <v>440</v>
      </c>
      <c r="G301" s="43" t="s">
        <v>1414</v>
      </c>
      <c r="H301" s="44" t="s">
        <v>514</v>
      </c>
      <c r="I301" s="44" t="s">
        <v>514</v>
      </c>
      <c r="J301" s="44" t="s">
        <v>1441</v>
      </c>
      <c r="K301" s="44" t="s">
        <v>511</v>
      </c>
      <c r="L301" s="44" t="s">
        <v>1360</v>
      </c>
      <c r="M301" s="44" t="s">
        <v>1360</v>
      </c>
      <c r="N301" s="43" t="s">
        <v>1360</v>
      </c>
      <c r="O301" s="43" t="s">
        <v>1362</v>
      </c>
      <c r="P301" s="45" t="s">
        <v>102</v>
      </c>
      <c r="Q301" s="44" t="s">
        <v>1360</v>
      </c>
      <c r="R301" s="44" t="s">
        <v>1371</v>
      </c>
      <c r="S301" s="44" t="s">
        <v>1373</v>
      </c>
      <c r="T301" s="46" t="s">
        <v>1336</v>
      </c>
      <c r="U301" s="37" t="s">
        <v>1339</v>
      </c>
      <c r="V301" s="38">
        <v>1723323</v>
      </c>
      <c r="W301" s="38">
        <v>589022</v>
      </c>
      <c r="X301" s="33"/>
      <c r="Y301" s="160">
        <v>0</v>
      </c>
      <c r="Z301" s="160">
        <v>0</v>
      </c>
      <c r="AA301" s="33"/>
      <c r="AB301" s="38">
        <v>589022</v>
      </c>
      <c r="AC301" s="33"/>
      <c r="AD301" s="48">
        <v>588522</v>
      </c>
      <c r="AE301" s="49">
        <v>0.99915113527168764</v>
      </c>
      <c r="AF301" s="48">
        <v>500</v>
      </c>
      <c r="AG301" s="158">
        <v>500</v>
      </c>
      <c r="AH301" s="47"/>
      <c r="AI301" s="48">
        <v>588522</v>
      </c>
      <c r="AJ301" s="48">
        <v>143659.85</v>
      </c>
      <c r="AK301" s="47"/>
      <c r="AL301" s="48">
        <v>109453.17000000001</v>
      </c>
      <c r="AM301" s="49">
        <v>0.18582187082995205</v>
      </c>
      <c r="AN301" s="48">
        <v>479068.82999999996</v>
      </c>
      <c r="AO301" s="34">
        <v>34190.879999999997</v>
      </c>
      <c r="AP301" s="34">
        <v>34184.25</v>
      </c>
      <c r="AQ301" s="34">
        <v>41078.04</v>
      </c>
      <c r="AR301" s="34">
        <v>0</v>
      </c>
      <c r="AS301" s="34">
        <v>34190.879999999997</v>
      </c>
      <c r="AT301" s="34">
        <v>34190.879999999997</v>
      </c>
      <c r="AU301" s="34">
        <v>34190.879999999997</v>
      </c>
      <c r="AV301" s="34">
        <v>34190.879999999997</v>
      </c>
      <c r="AW301" s="34">
        <v>34190.879999999997</v>
      </c>
      <c r="AX301" s="34">
        <v>34190.879999999997</v>
      </c>
      <c r="AY301" s="34">
        <v>34190.879999999997</v>
      </c>
      <c r="AZ301" s="34">
        <v>34190.879999999997</v>
      </c>
      <c r="BA301" s="34">
        <v>206041.78999999998</v>
      </c>
      <c r="BB301" s="40">
        <f t="shared" si="9"/>
        <v>589022</v>
      </c>
      <c r="BC301" s="40">
        <f t="shared" si="10"/>
        <v>0</v>
      </c>
      <c r="BD301" s="104" t="str">
        <f>+IF(Tabla1[[#This Row],[NO CERT]]=0,"NO","SI")</f>
        <v>SI</v>
      </c>
    </row>
    <row r="302" spans="1:56" x14ac:dyDescent="0.25">
      <c r="A302" s="41" t="s">
        <v>437</v>
      </c>
      <c r="B302" s="42" t="s">
        <v>15</v>
      </c>
      <c r="C302" s="43" t="s">
        <v>1447</v>
      </c>
      <c r="D302" s="44" t="s">
        <v>438</v>
      </c>
      <c r="E302" s="43" t="s">
        <v>439</v>
      </c>
      <c r="F302" s="43" t="s">
        <v>440</v>
      </c>
      <c r="G302" s="43" t="s">
        <v>1414</v>
      </c>
      <c r="H302" s="44" t="s">
        <v>514</v>
      </c>
      <c r="I302" s="44" t="s">
        <v>514</v>
      </c>
      <c r="J302" s="44" t="s">
        <v>1441</v>
      </c>
      <c r="K302" s="44" t="s">
        <v>511</v>
      </c>
      <c r="L302" s="44" t="s">
        <v>1360</v>
      </c>
      <c r="M302" s="44" t="s">
        <v>1360</v>
      </c>
      <c r="N302" s="43" t="s">
        <v>1360</v>
      </c>
      <c r="O302" s="43" t="s">
        <v>1362</v>
      </c>
      <c r="P302" s="45" t="s">
        <v>102</v>
      </c>
      <c r="Q302" s="44" t="s">
        <v>1360</v>
      </c>
      <c r="R302" s="44" t="s">
        <v>1371</v>
      </c>
      <c r="S302" s="44" t="s">
        <v>1374</v>
      </c>
      <c r="T302" s="46" t="s">
        <v>1338</v>
      </c>
      <c r="U302" s="37" t="s">
        <v>1341</v>
      </c>
      <c r="V302" s="38">
        <v>82719</v>
      </c>
      <c r="W302" s="38">
        <v>28594</v>
      </c>
      <c r="X302" s="33"/>
      <c r="Y302" s="160">
        <v>0</v>
      </c>
      <c r="Z302" s="160">
        <v>0</v>
      </c>
      <c r="AA302" s="33"/>
      <c r="AB302" s="38">
        <v>28594</v>
      </c>
      <c r="AC302" s="33"/>
      <c r="AD302" s="48">
        <v>28594</v>
      </c>
      <c r="AE302" s="49">
        <v>1</v>
      </c>
      <c r="AF302" s="48">
        <v>0</v>
      </c>
      <c r="AG302" s="158">
        <v>0</v>
      </c>
      <c r="AH302" s="47"/>
      <c r="AI302" s="48">
        <v>28594</v>
      </c>
      <c r="AJ302" s="48">
        <v>6933.76</v>
      </c>
      <c r="AK302" s="47"/>
      <c r="AL302" s="48">
        <v>6067.04</v>
      </c>
      <c r="AM302" s="49">
        <v>0.21217877876477584</v>
      </c>
      <c r="AN302" s="48">
        <v>22526.959999999999</v>
      </c>
      <c r="AO302" s="34">
        <v>1950.12</v>
      </c>
      <c r="AP302" s="34">
        <v>1950.12</v>
      </c>
      <c r="AQ302" s="34">
        <v>2166.8000000000002</v>
      </c>
      <c r="AR302" s="34">
        <v>0</v>
      </c>
      <c r="AS302" s="34">
        <v>1950.12</v>
      </c>
      <c r="AT302" s="34">
        <v>1950.12</v>
      </c>
      <c r="AU302" s="34">
        <v>1950.12</v>
      </c>
      <c r="AV302" s="34">
        <v>1950.12</v>
      </c>
      <c r="AW302" s="34">
        <v>1950.12</v>
      </c>
      <c r="AX302" s="34">
        <v>1950.12</v>
      </c>
      <c r="AY302" s="34">
        <v>1950.12</v>
      </c>
      <c r="AZ302" s="34">
        <v>1950.12</v>
      </c>
      <c r="BA302" s="34">
        <v>6926.0000000000073</v>
      </c>
      <c r="BB302" s="40">
        <f t="shared" si="9"/>
        <v>28594</v>
      </c>
      <c r="BC302" s="40">
        <f t="shared" si="10"/>
        <v>0</v>
      </c>
      <c r="BD302" s="104" t="str">
        <f>+IF(Tabla1[[#This Row],[NO CERT]]=0,"NO","SI")</f>
        <v>NO</v>
      </c>
    </row>
    <row r="303" spans="1:56" x14ac:dyDescent="0.25">
      <c r="A303" s="41" t="s">
        <v>437</v>
      </c>
      <c r="B303" s="42" t="s">
        <v>15</v>
      </c>
      <c r="C303" s="43" t="s">
        <v>1447</v>
      </c>
      <c r="D303" s="44" t="s">
        <v>438</v>
      </c>
      <c r="E303" s="43" t="s">
        <v>439</v>
      </c>
      <c r="F303" s="43" t="s">
        <v>440</v>
      </c>
      <c r="G303" s="43" t="s">
        <v>1414</v>
      </c>
      <c r="H303" s="44" t="s">
        <v>71</v>
      </c>
      <c r="I303" s="44" t="s">
        <v>71</v>
      </c>
      <c r="J303" s="44" t="s">
        <v>1440</v>
      </c>
      <c r="K303" s="44" t="s">
        <v>515</v>
      </c>
      <c r="L303" s="44" t="s">
        <v>1360</v>
      </c>
      <c r="M303" s="44" t="s">
        <v>1360</v>
      </c>
      <c r="N303" s="43" t="s">
        <v>1360</v>
      </c>
      <c r="O303" s="43" t="s">
        <v>1362</v>
      </c>
      <c r="P303" s="45" t="s">
        <v>102</v>
      </c>
      <c r="Q303" s="44" t="s">
        <v>1360</v>
      </c>
      <c r="R303" s="44" t="s">
        <v>552</v>
      </c>
      <c r="S303" s="44" t="s">
        <v>391</v>
      </c>
      <c r="T303" s="46" t="s">
        <v>166</v>
      </c>
      <c r="U303" s="37" t="s">
        <v>167</v>
      </c>
      <c r="V303" s="38">
        <v>3540</v>
      </c>
      <c r="W303" s="38">
        <v>3540</v>
      </c>
      <c r="X303" s="33"/>
      <c r="Y303" s="160">
        <v>0</v>
      </c>
      <c r="Z303" s="160">
        <v>0</v>
      </c>
      <c r="AA303" s="33"/>
      <c r="AB303" s="38">
        <v>3540</v>
      </c>
      <c r="AC303" s="33"/>
      <c r="AD303" s="48">
        <v>3540</v>
      </c>
      <c r="AE303" s="49">
        <v>1</v>
      </c>
      <c r="AF303" s="48">
        <v>0</v>
      </c>
      <c r="AG303" s="158">
        <v>0</v>
      </c>
      <c r="AH303" s="47"/>
      <c r="AI303" s="48">
        <v>0</v>
      </c>
      <c r="AJ303" s="48">
        <v>0</v>
      </c>
      <c r="AK303" s="47"/>
      <c r="AL303" s="48">
        <v>0</v>
      </c>
      <c r="AM303" s="49">
        <v>0</v>
      </c>
      <c r="AN303" s="48">
        <v>3540</v>
      </c>
      <c r="AO303" s="34">
        <v>0</v>
      </c>
      <c r="AP303" s="34">
        <v>0</v>
      </c>
      <c r="AQ303" s="34">
        <v>0</v>
      </c>
      <c r="AR303" s="34">
        <v>0</v>
      </c>
      <c r="AS303" s="34">
        <v>500</v>
      </c>
      <c r="AT303" s="34">
        <v>500</v>
      </c>
      <c r="AU303" s="34">
        <v>500</v>
      </c>
      <c r="AV303" s="34">
        <v>500</v>
      </c>
      <c r="AW303" s="34">
        <v>500</v>
      </c>
      <c r="AX303" s="34">
        <v>500</v>
      </c>
      <c r="AY303" s="34">
        <v>540</v>
      </c>
      <c r="AZ303" s="34">
        <v>0</v>
      </c>
      <c r="BA303" s="34">
        <v>0</v>
      </c>
      <c r="BB303" s="40">
        <f t="shared" si="9"/>
        <v>3540</v>
      </c>
      <c r="BC303" s="40">
        <f t="shared" si="10"/>
        <v>0</v>
      </c>
      <c r="BD303" s="104" t="str">
        <f>+IF(Tabla1[[#This Row],[NO CERT]]=0,"NO","SI")</f>
        <v>NO</v>
      </c>
    </row>
    <row r="304" spans="1:56" x14ac:dyDescent="0.25">
      <c r="A304" s="41" t="s">
        <v>437</v>
      </c>
      <c r="B304" s="42" t="s">
        <v>15</v>
      </c>
      <c r="C304" s="43" t="s">
        <v>1447</v>
      </c>
      <c r="D304" s="44" t="s">
        <v>438</v>
      </c>
      <c r="E304" s="43" t="s">
        <v>439</v>
      </c>
      <c r="F304" s="43" t="s">
        <v>440</v>
      </c>
      <c r="G304" s="43" t="s">
        <v>1414</v>
      </c>
      <c r="H304" s="44" t="s">
        <v>71</v>
      </c>
      <c r="I304" s="44" t="s">
        <v>71</v>
      </c>
      <c r="J304" s="44" t="s">
        <v>1441</v>
      </c>
      <c r="K304" s="44" t="s">
        <v>511</v>
      </c>
      <c r="L304" s="44" t="s">
        <v>1360</v>
      </c>
      <c r="M304" s="44" t="s">
        <v>1360</v>
      </c>
      <c r="N304" s="43" t="s">
        <v>1360</v>
      </c>
      <c r="O304" s="43" t="s">
        <v>1362</v>
      </c>
      <c r="P304" s="45" t="s">
        <v>102</v>
      </c>
      <c r="Q304" s="44" t="s">
        <v>1360</v>
      </c>
      <c r="R304" s="44" t="s">
        <v>552</v>
      </c>
      <c r="S304" s="44" t="s">
        <v>366</v>
      </c>
      <c r="T304" s="46" t="s">
        <v>62</v>
      </c>
      <c r="U304" s="37" t="s">
        <v>63</v>
      </c>
      <c r="V304" s="38">
        <v>389</v>
      </c>
      <c r="W304" s="38">
        <v>389</v>
      </c>
      <c r="X304" s="33"/>
      <c r="Y304" s="160">
        <v>0</v>
      </c>
      <c r="Z304" s="160">
        <v>0</v>
      </c>
      <c r="AA304" s="33"/>
      <c r="AB304" s="38">
        <v>389</v>
      </c>
      <c r="AC304" s="33"/>
      <c r="AD304" s="48">
        <v>389</v>
      </c>
      <c r="AE304" s="49">
        <v>1</v>
      </c>
      <c r="AF304" s="48">
        <v>0</v>
      </c>
      <c r="AG304" s="158">
        <v>0</v>
      </c>
      <c r="AH304" s="47"/>
      <c r="AI304" s="48">
        <v>0</v>
      </c>
      <c r="AJ304" s="48">
        <v>0</v>
      </c>
      <c r="AK304" s="47"/>
      <c r="AL304" s="48">
        <v>0</v>
      </c>
      <c r="AM304" s="49">
        <v>0</v>
      </c>
      <c r="AN304" s="48">
        <v>389</v>
      </c>
      <c r="AO304" s="34">
        <v>0</v>
      </c>
      <c r="AP304" s="34">
        <v>0</v>
      </c>
      <c r="AQ304" s="34">
        <v>0</v>
      </c>
      <c r="AR304" s="34">
        <v>0</v>
      </c>
      <c r="AS304" s="34">
        <v>0</v>
      </c>
      <c r="AT304" s="34">
        <v>389</v>
      </c>
      <c r="AU304" s="34">
        <v>0</v>
      </c>
      <c r="AV304" s="34">
        <v>0</v>
      </c>
      <c r="AW304" s="34">
        <v>0</v>
      </c>
      <c r="AX304" s="34">
        <v>0</v>
      </c>
      <c r="AY304" s="34">
        <v>0</v>
      </c>
      <c r="AZ304" s="34">
        <v>0</v>
      </c>
      <c r="BA304" s="34">
        <v>0</v>
      </c>
      <c r="BB304" s="40">
        <f t="shared" si="9"/>
        <v>389</v>
      </c>
      <c r="BC304" s="40">
        <f t="shared" si="10"/>
        <v>0</v>
      </c>
      <c r="BD304" s="104" t="str">
        <f>+IF(Tabla1[[#This Row],[NO CERT]]=0,"NO","SI")</f>
        <v>NO</v>
      </c>
    </row>
    <row r="305" spans="1:56" x14ac:dyDescent="0.25">
      <c r="A305" s="41" t="s">
        <v>437</v>
      </c>
      <c r="B305" s="42" t="s">
        <v>15</v>
      </c>
      <c r="C305" s="43" t="s">
        <v>1447</v>
      </c>
      <c r="D305" s="44" t="s">
        <v>438</v>
      </c>
      <c r="E305" s="43" t="s">
        <v>439</v>
      </c>
      <c r="F305" s="43" t="s">
        <v>440</v>
      </c>
      <c r="G305" s="43" t="s">
        <v>1414</v>
      </c>
      <c r="H305" s="44" t="s">
        <v>1407</v>
      </c>
      <c r="I305" s="44" t="s">
        <v>484</v>
      </c>
      <c r="J305" s="44" t="s">
        <v>1440</v>
      </c>
      <c r="K305" s="44" t="s">
        <v>515</v>
      </c>
      <c r="L305" s="44" t="s">
        <v>1360</v>
      </c>
      <c r="M305" s="44" t="s">
        <v>1360</v>
      </c>
      <c r="N305" s="43" t="s">
        <v>1360</v>
      </c>
      <c r="O305" s="43" t="s">
        <v>1362</v>
      </c>
      <c r="P305" s="45" t="s">
        <v>102</v>
      </c>
      <c r="Q305" s="44" t="s">
        <v>1360</v>
      </c>
      <c r="R305" s="44" t="s">
        <v>552</v>
      </c>
      <c r="S305" s="44" t="s">
        <v>357</v>
      </c>
      <c r="T305" s="46" t="s">
        <v>24</v>
      </c>
      <c r="U305" s="37" t="s">
        <v>25</v>
      </c>
      <c r="V305" s="38">
        <v>14400</v>
      </c>
      <c r="W305" s="38">
        <v>14400</v>
      </c>
      <c r="X305" s="33"/>
      <c r="Y305" s="160">
        <v>0</v>
      </c>
      <c r="Z305" s="160">
        <v>0</v>
      </c>
      <c r="AA305" s="33"/>
      <c r="AB305" s="38">
        <v>14400</v>
      </c>
      <c r="AC305" s="33"/>
      <c r="AD305" s="48">
        <v>3400</v>
      </c>
      <c r="AE305" s="49">
        <v>0.2361111111111111</v>
      </c>
      <c r="AF305" s="48">
        <v>11000</v>
      </c>
      <c r="AG305" s="158">
        <v>11000</v>
      </c>
      <c r="AH305" s="47"/>
      <c r="AI305" s="48">
        <v>0</v>
      </c>
      <c r="AJ305" s="48">
        <v>0</v>
      </c>
      <c r="AK305" s="47"/>
      <c r="AL305" s="48">
        <v>0</v>
      </c>
      <c r="AM305" s="49">
        <v>0</v>
      </c>
      <c r="AN305" s="48">
        <v>3400</v>
      </c>
      <c r="AO305" s="34">
        <v>0</v>
      </c>
      <c r="AP305" s="34">
        <v>0</v>
      </c>
      <c r="AQ305" s="34">
        <v>0</v>
      </c>
      <c r="AR305" s="34">
        <v>0</v>
      </c>
      <c r="AS305" s="34">
        <v>1200</v>
      </c>
      <c r="AT305" s="34">
        <v>1200</v>
      </c>
      <c r="AU305" s="34">
        <v>1200</v>
      </c>
      <c r="AV305" s="34">
        <v>1200</v>
      </c>
      <c r="AW305" s="34">
        <v>1200</v>
      </c>
      <c r="AX305" s="34">
        <v>1200</v>
      </c>
      <c r="AY305" s="34">
        <v>1200</v>
      </c>
      <c r="AZ305" s="34">
        <v>1200</v>
      </c>
      <c r="BA305" s="34">
        <v>4800</v>
      </c>
      <c r="BB305" s="40">
        <f t="shared" si="9"/>
        <v>14400</v>
      </c>
      <c r="BC305" s="40">
        <f t="shared" si="10"/>
        <v>0</v>
      </c>
      <c r="BD305" s="104" t="str">
        <f>+IF(Tabla1[[#This Row],[NO CERT]]=0,"NO","SI")</f>
        <v>SI</v>
      </c>
    </row>
    <row r="306" spans="1:56" x14ac:dyDescent="0.25">
      <c r="A306" s="41" t="s">
        <v>437</v>
      </c>
      <c r="B306" s="42" t="s">
        <v>15</v>
      </c>
      <c r="C306" s="43" t="s">
        <v>1447</v>
      </c>
      <c r="D306" s="44" t="s">
        <v>438</v>
      </c>
      <c r="E306" s="43" t="s">
        <v>439</v>
      </c>
      <c r="F306" s="43" t="s">
        <v>440</v>
      </c>
      <c r="G306" s="43" t="s">
        <v>1414</v>
      </c>
      <c r="H306" s="44" t="s">
        <v>1407</v>
      </c>
      <c r="I306" s="44" t="s">
        <v>484</v>
      </c>
      <c r="J306" s="44" t="s">
        <v>1441</v>
      </c>
      <c r="K306" s="44" t="s">
        <v>515</v>
      </c>
      <c r="L306" s="44" t="s">
        <v>1360</v>
      </c>
      <c r="M306" s="44" t="s">
        <v>1360</v>
      </c>
      <c r="N306" s="43" t="s">
        <v>1360</v>
      </c>
      <c r="O306" s="43" t="s">
        <v>1362</v>
      </c>
      <c r="P306" s="45" t="s">
        <v>102</v>
      </c>
      <c r="Q306" s="44" t="s">
        <v>1360</v>
      </c>
      <c r="R306" s="44" t="s">
        <v>552</v>
      </c>
      <c r="S306" s="44" t="s">
        <v>358</v>
      </c>
      <c r="T306" s="46" t="s">
        <v>26</v>
      </c>
      <c r="U306" s="37" t="s">
        <v>27</v>
      </c>
      <c r="V306" s="38">
        <v>7680</v>
      </c>
      <c r="W306" s="38">
        <v>7680</v>
      </c>
      <c r="X306" s="33"/>
      <c r="Y306" s="160">
        <v>0</v>
      </c>
      <c r="Z306" s="160">
        <v>0</v>
      </c>
      <c r="AA306" s="33"/>
      <c r="AB306" s="38">
        <v>7680</v>
      </c>
      <c r="AC306" s="33"/>
      <c r="AD306" s="48">
        <v>7680</v>
      </c>
      <c r="AE306" s="49">
        <v>1</v>
      </c>
      <c r="AF306" s="48">
        <v>0</v>
      </c>
      <c r="AG306" s="158">
        <v>0</v>
      </c>
      <c r="AH306" s="47"/>
      <c r="AI306" s="48">
        <v>0</v>
      </c>
      <c r="AJ306" s="48">
        <v>0</v>
      </c>
      <c r="AK306" s="47"/>
      <c r="AL306" s="48">
        <v>0</v>
      </c>
      <c r="AM306" s="49">
        <v>0</v>
      </c>
      <c r="AN306" s="48">
        <v>7680</v>
      </c>
      <c r="AO306" s="34">
        <v>0</v>
      </c>
      <c r="AP306" s="34">
        <v>0</v>
      </c>
      <c r="AQ306" s="34">
        <v>0</v>
      </c>
      <c r="AR306" s="34">
        <v>0</v>
      </c>
      <c r="AS306" s="34">
        <v>640</v>
      </c>
      <c r="AT306" s="34">
        <v>640</v>
      </c>
      <c r="AU306" s="34">
        <v>640</v>
      </c>
      <c r="AV306" s="34">
        <v>640</v>
      </c>
      <c r="AW306" s="34">
        <v>640</v>
      </c>
      <c r="AX306" s="34">
        <v>640</v>
      </c>
      <c r="AY306" s="34">
        <v>640</v>
      </c>
      <c r="AZ306" s="34">
        <v>640</v>
      </c>
      <c r="BA306" s="34">
        <v>2560</v>
      </c>
      <c r="BB306" s="40">
        <f t="shared" si="9"/>
        <v>7680</v>
      </c>
      <c r="BC306" s="40">
        <f t="shared" si="10"/>
        <v>0</v>
      </c>
      <c r="BD306" s="104" t="str">
        <f>+IF(Tabla1[[#This Row],[NO CERT]]=0,"NO","SI")</f>
        <v>NO</v>
      </c>
    </row>
    <row r="307" spans="1:56" x14ac:dyDescent="0.25">
      <c r="A307" s="41" t="s">
        <v>437</v>
      </c>
      <c r="B307" s="42" t="s">
        <v>15</v>
      </c>
      <c r="C307" s="43" t="s">
        <v>1447</v>
      </c>
      <c r="D307" s="44" t="s">
        <v>438</v>
      </c>
      <c r="E307" s="43" t="s">
        <v>439</v>
      </c>
      <c r="F307" s="43" t="s">
        <v>440</v>
      </c>
      <c r="G307" s="43" t="s">
        <v>1414</v>
      </c>
      <c r="H307" s="44" t="s">
        <v>477</v>
      </c>
      <c r="I307" s="44" t="s">
        <v>484</v>
      </c>
      <c r="J307" s="44" t="s">
        <v>1440</v>
      </c>
      <c r="K307" s="44" t="s">
        <v>515</v>
      </c>
      <c r="L307" s="44" t="s">
        <v>1360</v>
      </c>
      <c r="M307" s="44" t="s">
        <v>1360</v>
      </c>
      <c r="N307" s="43" t="s">
        <v>1360</v>
      </c>
      <c r="O307" s="43" t="s">
        <v>1362</v>
      </c>
      <c r="P307" s="45" t="s">
        <v>102</v>
      </c>
      <c r="Q307" s="44" t="s">
        <v>1360</v>
      </c>
      <c r="R307" s="44" t="s">
        <v>552</v>
      </c>
      <c r="S307" s="44" t="s">
        <v>479</v>
      </c>
      <c r="T307" s="46" t="s">
        <v>478</v>
      </c>
      <c r="U307" s="37" t="s">
        <v>480</v>
      </c>
      <c r="V307" s="38">
        <v>50000</v>
      </c>
      <c r="W307" s="38">
        <v>50000</v>
      </c>
      <c r="X307" s="33"/>
      <c r="Y307" s="160">
        <v>0</v>
      </c>
      <c r="Z307" s="160">
        <v>0</v>
      </c>
      <c r="AA307" s="33"/>
      <c r="AB307" s="38">
        <v>50000</v>
      </c>
      <c r="AC307" s="33"/>
      <c r="AD307" s="48">
        <v>50000</v>
      </c>
      <c r="AE307" s="49">
        <v>1</v>
      </c>
      <c r="AF307" s="48">
        <v>0</v>
      </c>
      <c r="AG307" s="158">
        <v>0</v>
      </c>
      <c r="AH307" s="47"/>
      <c r="AI307" s="48">
        <v>10976.67</v>
      </c>
      <c r="AJ307" s="48">
        <v>10976.67</v>
      </c>
      <c r="AK307" s="47"/>
      <c r="AL307" s="48">
        <v>0</v>
      </c>
      <c r="AM307" s="49">
        <v>0</v>
      </c>
      <c r="AN307" s="48">
        <v>50000</v>
      </c>
      <c r="AO307" s="34">
        <v>0</v>
      </c>
      <c r="AP307" s="34">
        <v>0</v>
      </c>
      <c r="AQ307" s="34">
        <v>0</v>
      </c>
      <c r="AR307" s="34">
        <v>0</v>
      </c>
      <c r="AS307" s="34">
        <v>0</v>
      </c>
      <c r="AT307" s="34">
        <v>0</v>
      </c>
      <c r="AU307" s="34">
        <v>0</v>
      </c>
      <c r="AV307" s="34">
        <v>0</v>
      </c>
      <c r="AW307" s="34">
        <v>0</v>
      </c>
      <c r="AX307" s="34">
        <v>0</v>
      </c>
      <c r="AY307" s="34">
        <v>0</v>
      </c>
      <c r="AZ307" s="34">
        <v>50000</v>
      </c>
      <c r="BA307" s="34">
        <v>0</v>
      </c>
      <c r="BB307" s="40">
        <f t="shared" si="9"/>
        <v>50000</v>
      </c>
      <c r="BC307" s="40">
        <f t="shared" si="10"/>
        <v>0</v>
      </c>
      <c r="BD307" s="104" t="str">
        <f>+IF(Tabla1[[#This Row],[NO CERT]]=0,"NO","SI")</f>
        <v>NO</v>
      </c>
    </row>
    <row r="308" spans="1:56" x14ac:dyDescent="0.25">
      <c r="A308" s="41" t="s">
        <v>437</v>
      </c>
      <c r="B308" s="42" t="s">
        <v>15</v>
      </c>
      <c r="C308" s="43" t="s">
        <v>1447</v>
      </c>
      <c r="D308" s="44" t="s">
        <v>438</v>
      </c>
      <c r="E308" s="43" t="s">
        <v>439</v>
      </c>
      <c r="F308" s="43" t="s">
        <v>440</v>
      </c>
      <c r="G308" s="43" t="s">
        <v>1414</v>
      </c>
      <c r="H308" s="44" t="s">
        <v>2821</v>
      </c>
      <c r="I308" s="44" t="s">
        <v>484</v>
      </c>
      <c r="J308" s="44" t="s">
        <v>1441</v>
      </c>
      <c r="K308" s="44" t="s">
        <v>515</v>
      </c>
      <c r="L308" s="44" t="s">
        <v>1360</v>
      </c>
      <c r="M308" s="44" t="s">
        <v>1360</v>
      </c>
      <c r="N308" s="43" t="s">
        <v>1360</v>
      </c>
      <c r="O308" s="43" t="s">
        <v>1362</v>
      </c>
      <c r="P308" s="45" t="s">
        <v>102</v>
      </c>
      <c r="Q308" s="44" t="s">
        <v>1360</v>
      </c>
      <c r="R308" s="44" t="s">
        <v>552</v>
      </c>
      <c r="S308" s="44" t="s">
        <v>486</v>
      </c>
      <c r="T308" s="46" t="s">
        <v>485</v>
      </c>
      <c r="U308" s="37" t="s">
        <v>487</v>
      </c>
      <c r="V308" s="38">
        <v>60000</v>
      </c>
      <c r="W308" s="38">
        <v>60000</v>
      </c>
      <c r="X308" s="33"/>
      <c r="Y308" s="160">
        <v>0</v>
      </c>
      <c r="Z308" s="160">
        <v>0</v>
      </c>
      <c r="AA308" s="33"/>
      <c r="AB308" s="38">
        <v>60000</v>
      </c>
      <c r="AC308" s="33"/>
      <c r="AD308" s="48">
        <v>0</v>
      </c>
      <c r="AE308" s="49">
        <v>0</v>
      </c>
      <c r="AF308" s="48">
        <v>60000</v>
      </c>
      <c r="AG308" s="158">
        <v>60000</v>
      </c>
      <c r="AH308" s="47"/>
      <c r="AI308" s="48">
        <v>0</v>
      </c>
      <c r="AJ308" s="48">
        <v>0</v>
      </c>
      <c r="AK308" s="47"/>
      <c r="AL308" s="48">
        <v>0</v>
      </c>
      <c r="AM308" s="49">
        <v>0</v>
      </c>
      <c r="AN308" s="48">
        <v>0</v>
      </c>
      <c r="AO308" s="34">
        <v>0</v>
      </c>
      <c r="AP308" s="34">
        <v>0</v>
      </c>
      <c r="AQ308" s="34">
        <v>0</v>
      </c>
      <c r="AR308" s="34">
        <v>0</v>
      </c>
      <c r="AS308" s="34">
        <v>0</v>
      </c>
      <c r="AT308" s="34">
        <v>0</v>
      </c>
      <c r="AU308" s="34">
        <v>60000</v>
      </c>
      <c r="AV308" s="34">
        <v>0</v>
      </c>
      <c r="AW308" s="34">
        <v>0</v>
      </c>
      <c r="AX308" s="34">
        <v>0</v>
      </c>
      <c r="AY308" s="34">
        <v>0</v>
      </c>
      <c r="AZ308" s="34">
        <v>0</v>
      </c>
      <c r="BA308" s="34">
        <v>0</v>
      </c>
      <c r="BB308" s="40">
        <f t="shared" si="9"/>
        <v>60000</v>
      </c>
      <c r="BC308" s="40">
        <f t="shared" si="10"/>
        <v>0</v>
      </c>
      <c r="BD308" s="104" t="str">
        <f>+IF(Tabla1[[#This Row],[NO CERT]]=0,"NO","SI")</f>
        <v>SI</v>
      </c>
    </row>
    <row r="309" spans="1:56" x14ac:dyDescent="0.25">
      <c r="A309" s="41" t="s">
        <v>437</v>
      </c>
      <c r="B309" s="42" t="s">
        <v>15</v>
      </c>
      <c r="C309" s="43" t="s">
        <v>1447</v>
      </c>
      <c r="D309" s="44" t="s">
        <v>438</v>
      </c>
      <c r="E309" s="43" t="s">
        <v>439</v>
      </c>
      <c r="F309" s="43" t="s">
        <v>440</v>
      </c>
      <c r="G309" s="43" t="s">
        <v>1414</v>
      </c>
      <c r="H309" s="44" t="s">
        <v>556</v>
      </c>
      <c r="I309" s="44" t="s">
        <v>484</v>
      </c>
      <c r="J309" s="44" t="s">
        <v>1440</v>
      </c>
      <c r="K309" s="44" t="s">
        <v>515</v>
      </c>
      <c r="L309" s="44" t="s">
        <v>1360</v>
      </c>
      <c r="M309" s="44" t="s">
        <v>1360</v>
      </c>
      <c r="N309" s="43" t="s">
        <v>1360</v>
      </c>
      <c r="O309" s="43" t="s">
        <v>1362</v>
      </c>
      <c r="P309" s="45" t="s">
        <v>102</v>
      </c>
      <c r="Q309" s="44" t="s">
        <v>1360</v>
      </c>
      <c r="R309" s="44" t="s">
        <v>552</v>
      </c>
      <c r="S309" s="44" t="s">
        <v>397</v>
      </c>
      <c r="T309" s="46" t="s">
        <v>149</v>
      </c>
      <c r="U309" s="37" t="s">
        <v>150</v>
      </c>
      <c r="V309" s="38">
        <v>606000</v>
      </c>
      <c r="W309" s="38">
        <v>606000</v>
      </c>
      <c r="X309" s="33"/>
      <c r="Y309" s="160">
        <v>0</v>
      </c>
      <c r="Z309" s="160">
        <v>0</v>
      </c>
      <c r="AA309" s="33"/>
      <c r="AB309" s="38">
        <v>606000</v>
      </c>
      <c r="AC309" s="33"/>
      <c r="AD309" s="48">
        <v>605680</v>
      </c>
      <c r="AE309" s="49">
        <v>0.99947194719471943</v>
      </c>
      <c r="AF309" s="48">
        <v>320</v>
      </c>
      <c r="AG309" s="158">
        <v>320</v>
      </c>
      <c r="AH309" s="47"/>
      <c r="AI309" s="48">
        <v>0</v>
      </c>
      <c r="AJ309" s="48">
        <v>0</v>
      </c>
      <c r="AK309" s="47"/>
      <c r="AL309" s="48">
        <v>0</v>
      </c>
      <c r="AM309" s="49">
        <v>0</v>
      </c>
      <c r="AN309" s="48">
        <v>605680</v>
      </c>
      <c r="AO309" s="34">
        <v>0</v>
      </c>
      <c r="AP309" s="34">
        <v>0</v>
      </c>
      <c r="AQ309" s="34">
        <v>0</v>
      </c>
      <c r="AR309" s="34">
        <v>0</v>
      </c>
      <c r="AS309" s="34">
        <v>0</v>
      </c>
      <c r="AT309" s="34">
        <v>75750</v>
      </c>
      <c r="AU309" s="34">
        <v>75750</v>
      </c>
      <c r="AV309" s="34">
        <v>75750</v>
      </c>
      <c r="AW309" s="34">
        <v>75750</v>
      </c>
      <c r="AX309" s="34">
        <v>75750</v>
      </c>
      <c r="AY309" s="34">
        <v>75750</v>
      </c>
      <c r="AZ309" s="34">
        <v>75750</v>
      </c>
      <c r="BA309" s="34">
        <v>75750</v>
      </c>
      <c r="BB309" s="40">
        <f t="shared" si="9"/>
        <v>606000</v>
      </c>
      <c r="BC309" s="40">
        <f t="shared" si="10"/>
        <v>0</v>
      </c>
      <c r="BD309" s="104" t="str">
        <f>+IF(Tabla1[[#This Row],[NO CERT]]=0,"NO","SI")</f>
        <v>SI</v>
      </c>
    </row>
    <row r="310" spans="1:56" x14ac:dyDescent="0.25">
      <c r="A310" s="41" t="s">
        <v>437</v>
      </c>
      <c r="B310" s="42" t="s">
        <v>15</v>
      </c>
      <c r="C310" s="43" t="s">
        <v>1447</v>
      </c>
      <c r="D310" s="44" t="s">
        <v>438</v>
      </c>
      <c r="E310" s="43" t="s">
        <v>439</v>
      </c>
      <c r="F310" s="43" t="s">
        <v>440</v>
      </c>
      <c r="G310" s="43" t="s">
        <v>1414</v>
      </c>
      <c r="H310" s="44" t="s">
        <v>556</v>
      </c>
      <c r="I310" s="44" t="s">
        <v>484</v>
      </c>
      <c r="J310" s="44" t="s">
        <v>1440</v>
      </c>
      <c r="K310" s="44" t="s">
        <v>515</v>
      </c>
      <c r="L310" s="44" t="s">
        <v>1360</v>
      </c>
      <c r="M310" s="44" t="s">
        <v>1360</v>
      </c>
      <c r="N310" s="43" t="s">
        <v>1360</v>
      </c>
      <c r="O310" s="43" t="s">
        <v>1362</v>
      </c>
      <c r="P310" s="45" t="s">
        <v>102</v>
      </c>
      <c r="Q310" s="44" t="s">
        <v>1360</v>
      </c>
      <c r="R310" s="44" t="s">
        <v>552</v>
      </c>
      <c r="S310" s="44" t="s">
        <v>398</v>
      </c>
      <c r="T310" s="46" t="s">
        <v>151</v>
      </c>
      <c r="U310" s="37" t="s">
        <v>152</v>
      </c>
      <c r="V310" s="38">
        <v>38400</v>
      </c>
      <c r="W310" s="38">
        <v>38400</v>
      </c>
      <c r="X310" s="33"/>
      <c r="Y310" s="160">
        <v>0</v>
      </c>
      <c r="Z310" s="160">
        <v>0</v>
      </c>
      <c r="AA310" s="33"/>
      <c r="AB310" s="38">
        <v>38400</v>
      </c>
      <c r="AC310" s="33"/>
      <c r="AD310" s="48">
        <v>38400</v>
      </c>
      <c r="AE310" s="49">
        <v>1</v>
      </c>
      <c r="AF310" s="48">
        <v>0</v>
      </c>
      <c r="AG310" s="158">
        <v>0</v>
      </c>
      <c r="AH310" s="47"/>
      <c r="AI310" s="48">
        <v>0</v>
      </c>
      <c r="AJ310" s="48">
        <v>0</v>
      </c>
      <c r="AK310" s="47"/>
      <c r="AL310" s="48">
        <v>0</v>
      </c>
      <c r="AM310" s="49">
        <v>0</v>
      </c>
      <c r="AN310" s="48">
        <v>38400</v>
      </c>
      <c r="AO310" s="34">
        <v>0</v>
      </c>
      <c r="AP310" s="34">
        <v>0</v>
      </c>
      <c r="AQ310" s="34">
        <v>0</v>
      </c>
      <c r="AR310" s="34">
        <v>0</v>
      </c>
      <c r="AS310" s="34">
        <v>0</v>
      </c>
      <c r="AT310" s="34">
        <v>4800</v>
      </c>
      <c r="AU310" s="34">
        <v>4800</v>
      </c>
      <c r="AV310" s="34">
        <v>4800</v>
      </c>
      <c r="AW310" s="34">
        <v>4800</v>
      </c>
      <c r="AX310" s="34">
        <v>4800</v>
      </c>
      <c r="AY310" s="34">
        <v>4800</v>
      </c>
      <c r="AZ310" s="34">
        <v>4800</v>
      </c>
      <c r="BA310" s="34">
        <v>4800</v>
      </c>
      <c r="BB310" s="40">
        <f t="shared" si="9"/>
        <v>38400</v>
      </c>
      <c r="BC310" s="40">
        <f t="shared" si="10"/>
        <v>0</v>
      </c>
      <c r="BD310" s="104" t="str">
        <f>+IF(Tabla1[[#This Row],[NO CERT]]=0,"NO","SI")</f>
        <v>NO</v>
      </c>
    </row>
    <row r="311" spans="1:56" x14ac:dyDescent="0.25">
      <c r="A311" s="41" t="s">
        <v>437</v>
      </c>
      <c r="B311" s="42" t="s">
        <v>15</v>
      </c>
      <c r="C311" s="43" t="s">
        <v>1447</v>
      </c>
      <c r="D311" s="44" t="s">
        <v>438</v>
      </c>
      <c r="E311" s="43" t="s">
        <v>439</v>
      </c>
      <c r="F311" s="43" t="s">
        <v>440</v>
      </c>
      <c r="G311" s="43" t="s">
        <v>1414</v>
      </c>
      <c r="H311" s="44" t="s">
        <v>1406</v>
      </c>
      <c r="I311" s="44" t="s">
        <v>484</v>
      </c>
      <c r="J311" s="44" t="s">
        <v>1441</v>
      </c>
      <c r="K311" s="44" t="s">
        <v>515</v>
      </c>
      <c r="L311" s="44" t="s">
        <v>1360</v>
      </c>
      <c r="M311" s="44" t="s">
        <v>1360</v>
      </c>
      <c r="N311" s="43" t="s">
        <v>1360</v>
      </c>
      <c r="O311" s="43" t="s">
        <v>1362</v>
      </c>
      <c r="P311" s="45" t="s">
        <v>102</v>
      </c>
      <c r="Q311" s="44" t="s">
        <v>1360</v>
      </c>
      <c r="R311" s="44" t="s">
        <v>552</v>
      </c>
      <c r="S311" s="44" t="s">
        <v>395</v>
      </c>
      <c r="T311" s="46" t="s">
        <v>126</v>
      </c>
      <c r="U311" s="37" t="s">
        <v>127</v>
      </c>
      <c r="V311" s="38">
        <v>5000</v>
      </c>
      <c r="W311" s="38">
        <v>5000</v>
      </c>
      <c r="X311" s="33"/>
      <c r="Y311" s="160">
        <v>0</v>
      </c>
      <c r="Z311" s="160">
        <v>0</v>
      </c>
      <c r="AA311" s="33"/>
      <c r="AB311" s="38">
        <v>5000</v>
      </c>
      <c r="AC311" s="33"/>
      <c r="AD311" s="48">
        <v>5000</v>
      </c>
      <c r="AE311" s="49">
        <v>1</v>
      </c>
      <c r="AF311" s="48">
        <v>0</v>
      </c>
      <c r="AG311" s="158">
        <v>0</v>
      </c>
      <c r="AH311" s="47"/>
      <c r="AI311" s="48">
        <v>0</v>
      </c>
      <c r="AJ311" s="48">
        <v>0</v>
      </c>
      <c r="AK311" s="47"/>
      <c r="AL311" s="48">
        <v>0</v>
      </c>
      <c r="AM311" s="49">
        <v>0</v>
      </c>
      <c r="AN311" s="48">
        <v>5000</v>
      </c>
      <c r="AO311" s="34">
        <v>0</v>
      </c>
      <c r="AP311" s="34">
        <v>0</v>
      </c>
      <c r="AQ311" s="34">
        <v>0</v>
      </c>
      <c r="AR311" s="34">
        <v>0</v>
      </c>
      <c r="AS311" s="34">
        <v>0</v>
      </c>
      <c r="AT311" s="34">
        <v>5000</v>
      </c>
      <c r="AU311" s="34">
        <v>0</v>
      </c>
      <c r="AV311" s="34">
        <v>0</v>
      </c>
      <c r="AW311" s="34">
        <v>0</v>
      </c>
      <c r="AX311" s="34">
        <v>0</v>
      </c>
      <c r="AY311" s="34">
        <v>0</v>
      </c>
      <c r="AZ311" s="34">
        <v>0</v>
      </c>
      <c r="BA311" s="34">
        <v>0</v>
      </c>
      <c r="BB311" s="40">
        <f t="shared" si="9"/>
        <v>5000</v>
      </c>
      <c r="BC311" s="40">
        <f t="shared" si="10"/>
        <v>0</v>
      </c>
      <c r="BD311" s="104" t="str">
        <f>+IF(Tabla1[[#This Row],[NO CERT]]=0,"NO","SI")</f>
        <v>NO</v>
      </c>
    </row>
    <row r="312" spans="1:56" x14ac:dyDescent="0.25">
      <c r="A312" s="41" t="s">
        <v>437</v>
      </c>
      <c r="B312" s="42" t="s">
        <v>15</v>
      </c>
      <c r="C312" s="43" t="s">
        <v>1447</v>
      </c>
      <c r="D312" s="44" t="s">
        <v>438</v>
      </c>
      <c r="E312" s="43" t="s">
        <v>439</v>
      </c>
      <c r="F312" s="43" t="s">
        <v>440</v>
      </c>
      <c r="G312" s="43" t="s">
        <v>1414</v>
      </c>
      <c r="H312" s="44" t="s">
        <v>521</v>
      </c>
      <c r="I312" s="44" t="s">
        <v>521</v>
      </c>
      <c r="J312" s="44" t="s">
        <v>1441</v>
      </c>
      <c r="K312" s="44" t="s">
        <v>515</v>
      </c>
      <c r="L312" s="44" t="s">
        <v>1360</v>
      </c>
      <c r="M312" s="44" t="s">
        <v>1360</v>
      </c>
      <c r="N312" s="43" t="s">
        <v>1360</v>
      </c>
      <c r="O312" s="43" t="s">
        <v>1362</v>
      </c>
      <c r="P312" s="45" t="s">
        <v>102</v>
      </c>
      <c r="Q312" s="44" t="s">
        <v>1360</v>
      </c>
      <c r="R312" s="44" t="s">
        <v>552</v>
      </c>
      <c r="S312" s="44" t="s">
        <v>1375</v>
      </c>
      <c r="T312" s="46" t="s">
        <v>43</v>
      </c>
      <c r="U312" s="37" t="s">
        <v>1377</v>
      </c>
      <c r="V312" s="38">
        <v>935525</v>
      </c>
      <c r="W312" s="38">
        <v>916389</v>
      </c>
      <c r="X312" s="33"/>
      <c r="Y312" s="160">
        <v>0</v>
      </c>
      <c r="Z312" s="160">
        <v>0</v>
      </c>
      <c r="AA312" s="33"/>
      <c r="AB312" s="38">
        <v>916389</v>
      </c>
      <c r="AC312" s="33"/>
      <c r="AD312" s="48">
        <v>916200</v>
      </c>
      <c r="AE312" s="49">
        <v>0.99979375570854734</v>
      </c>
      <c r="AF312" s="48">
        <v>189</v>
      </c>
      <c r="AG312" s="158">
        <v>189</v>
      </c>
      <c r="AH312" s="47"/>
      <c r="AI312" s="48">
        <v>210000</v>
      </c>
      <c r="AJ312" s="48">
        <v>210000</v>
      </c>
      <c r="AK312" s="47"/>
      <c r="AL312" s="48">
        <v>100500</v>
      </c>
      <c r="AM312" s="49">
        <v>0.10966958355021721</v>
      </c>
      <c r="AN312" s="48">
        <v>815700</v>
      </c>
      <c r="AO312" s="34">
        <v>7000</v>
      </c>
      <c r="AP312" s="34">
        <v>36000</v>
      </c>
      <c r="AQ312" s="34">
        <v>57500</v>
      </c>
      <c r="AR312" s="34">
        <v>0</v>
      </c>
      <c r="AS312" s="34">
        <v>193369.75</v>
      </c>
      <c r="AT312" s="34">
        <v>71871.179999999993</v>
      </c>
      <c r="AU312" s="34">
        <v>63123.25</v>
      </c>
      <c r="AV312" s="34">
        <v>89746.5</v>
      </c>
      <c r="AW312" s="34">
        <v>63123.25</v>
      </c>
      <c r="AX312" s="34">
        <v>73123.25</v>
      </c>
      <c r="AY312" s="34">
        <v>65123.25</v>
      </c>
      <c r="AZ312" s="34">
        <v>70874.320000000065</v>
      </c>
      <c r="BA312" s="34">
        <v>125534.25</v>
      </c>
      <c r="BB312" s="40">
        <f t="shared" si="9"/>
        <v>916389</v>
      </c>
      <c r="BC312" s="40">
        <f t="shared" si="10"/>
        <v>0</v>
      </c>
      <c r="BD312" s="104" t="str">
        <f>+IF(Tabla1[[#This Row],[NO CERT]]=0,"NO","SI")</f>
        <v>SI</v>
      </c>
    </row>
    <row r="313" spans="1:56" x14ac:dyDescent="0.25">
      <c r="A313" s="41" t="s">
        <v>437</v>
      </c>
      <c r="B313" s="42" t="s">
        <v>15</v>
      </c>
      <c r="C313" s="43" t="s">
        <v>1447</v>
      </c>
      <c r="D313" s="44" t="s">
        <v>438</v>
      </c>
      <c r="E313" s="43" t="s">
        <v>439</v>
      </c>
      <c r="F313" s="43" t="s">
        <v>440</v>
      </c>
      <c r="G313" s="43" t="s">
        <v>1415</v>
      </c>
      <c r="H313" s="44" t="s">
        <v>514</v>
      </c>
      <c r="I313" s="44" t="s">
        <v>514</v>
      </c>
      <c r="J313" s="44" t="s">
        <v>1441</v>
      </c>
      <c r="K313" s="44" t="s">
        <v>511</v>
      </c>
      <c r="L313" s="44" t="s">
        <v>1108</v>
      </c>
      <c r="M313" s="44" t="s">
        <v>1108</v>
      </c>
      <c r="N313" s="43" t="s">
        <v>1108</v>
      </c>
      <c r="O313" s="43" t="s">
        <v>1363</v>
      </c>
      <c r="P313" s="45" t="s">
        <v>103</v>
      </c>
      <c r="Q313" s="44" t="s">
        <v>1108</v>
      </c>
      <c r="R313" s="44" t="s">
        <v>1371</v>
      </c>
      <c r="S313" s="44" t="s">
        <v>1372</v>
      </c>
      <c r="T313" s="46" t="s">
        <v>1337</v>
      </c>
      <c r="U313" s="37" t="s">
        <v>1340</v>
      </c>
      <c r="V313" s="38">
        <v>4800</v>
      </c>
      <c r="W313" s="38">
        <v>4800</v>
      </c>
      <c r="X313" s="33"/>
      <c r="Y313" s="160">
        <v>0</v>
      </c>
      <c r="Z313" s="160">
        <v>0</v>
      </c>
      <c r="AA313" s="33"/>
      <c r="AB313" s="38">
        <v>4800</v>
      </c>
      <c r="AC313" s="33"/>
      <c r="AD313" s="48">
        <v>4800</v>
      </c>
      <c r="AE313" s="49">
        <v>1</v>
      </c>
      <c r="AF313" s="48">
        <v>0</v>
      </c>
      <c r="AG313" s="158">
        <v>0</v>
      </c>
      <c r="AH313" s="47"/>
      <c r="AI313" s="48">
        <v>4800</v>
      </c>
      <c r="AJ313" s="48">
        <v>0</v>
      </c>
      <c r="AK313" s="47"/>
      <c r="AL313" s="48">
        <v>0</v>
      </c>
      <c r="AM313" s="49">
        <v>0</v>
      </c>
      <c r="AN313" s="48">
        <v>4800</v>
      </c>
      <c r="AO313" s="34">
        <v>0</v>
      </c>
      <c r="AP313" s="34">
        <v>0</v>
      </c>
      <c r="AQ313" s="34">
        <v>0</v>
      </c>
      <c r="AR313" s="34">
        <v>0</v>
      </c>
      <c r="AS313" s="34">
        <v>0</v>
      </c>
      <c r="AT313" s="34">
        <v>0</v>
      </c>
      <c r="AU313" s="34">
        <v>0</v>
      </c>
      <c r="AV313" s="34">
        <v>2400</v>
      </c>
      <c r="AW313" s="34">
        <v>0</v>
      </c>
      <c r="AX313" s="34">
        <v>0</v>
      </c>
      <c r="AY313" s="34">
        <v>0</v>
      </c>
      <c r="AZ313" s="34">
        <v>0</v>
      </c>
      <c r="BA313" s="34">
        <v>2400</v>
      </c>
      <c r="BB313" s="40">
        <f t="shared" si="9"/>
        <v>4800</v>
      </c>
      <c r="BC313" s="40">
        <f t="shared" si="10"/>
        <v>0</v>
      </c>
      <c r="BD313" s="104" t="str">
        <f>+IF(Tabla1[[#This Row],[NO CERT]]=0,"NO","SI")</f>
        <v>NO</v>
      </c>
    </row>
    <row r="314" spans="1:56" x14ac:dyDescent="0.25">
      <c r="A314" s="41" t="s">
        <v>437</v>
      </c>
      <c r="B314" s="42" t="s">
        <v>15</v>
      </c>
      <c r="C314" s="43" t="s">
        <v>1447</v>
      </c>
      <c r="D314" s="44" t="s">
        <v>438</v>
      </c>
      <c r="E314" s="43" t="s">
        <v>439</v>
      </c>
      <c r="F314" s="43" t="s">
        <v>440</v>
      </c>
      <c r="G314" s="43" t="s">
        <v>1415</v>
      </c>
      <c r="H314" s="44" t="s">
        <v>514</v>
      </c>
      <c r="I314" s="44" t="s">
        <v>514</v>
      </c>
      <c r="J314" s="44" t="s">
        <v>1440</v>
      </c>
      <c r="K314" s="44" t="s">
        <v>511</v>
      </c>
      <c r="L314" s="44" t="s">
        <v>1108</v>
      </c>
      <c r="M314" s="44" t="s">
        <v>1108</v>
      </c>
      <c r="N314" s="43" t="s">
        <v>1108</v>
      </c>
      <c r="O314" s="43" t="s">
        <v>1363</v>
      </c>
      <c r="P314" s="45" t="s">
        <v>103</v>
      </c>
      <c r="Q314" s="44" t="s">
        <v>1108</v>
      </c>
      <c r="R314" s="44" t="s">
        <v>1371</v>
      </c>
      <c r="S314" s="44" t="s">
        <v>2389</v>
      </c>
      <c r="T314" s="46" t="s">
        <v>2387</v>
      </c>
      <c r="U314" s="37" t="s">
        <v>2388</v>
      </c>
      <c r="V314" s="38">
        <v>0</v>
      </c>
      <c r="W314" s="38">
        <v>1000</v>
      </c>
      <c r="X314" s="33"/>
      <c r="Y314" s="160">
        <v>0</v>
      </c>
      <c r="Z314" s="160">
        <v>0</v>
      </c>
      <c r="AA314" s="33"/>
      <c r="AB314" s="38">
        <v>1000</v>
      </c>
      <c r="AC314" s="33"/>
      <c r="AD314" s="48">
        <v>1000</v>
      </c>
      <c r="AE314" s="49">
        <v>1</v>
      </c>
      <c r="AF314" s="48">
        <v>0</v>
      </c>
      <c r="AG314" s="158">
        <v>0</v>
      </c>
      <c r="AH314" s="47"/>
      <c r="AI314" s="48">
        <v>1000</v>
      </c>
      <c r="AJ314" s="48">
        <v>1000</v>
      </c>
      <c r="AK314" s="47"/>
      <c r="AL314" s="48">
        <v>1000</v>
      </c>
      <c r="AM314" s="49">
        <v>1</v>
      </c>
      <c r="AN314" s="48">
        <v>0</v>
      </c>
      <c r="AO314" s="34">
        <v>1000</v>
      </c>
      <c r="AP314" s="34">
        <v>0</v>
      </c>
      <c r="AQ314" s="34">
        <v>0</v>
      </c>
      <c r="AR314" s="34">
        <v>0</v>
      </c>
      <c r="AS314" s="34">
        <v>0</v>
      </c>
      <c r="AT314" s="34">
        <v>0</v>
      </c>
      <c r="AU314" s="34">
        <v>0</v>
      </c>
      <c r="AV314" s="34">
        <v>0</v>
      </c>
      <c r="AW314" s="34">
        <v>0</v>
      </c>
      <c r="AX314" s="34">
        <v>0</v>
      </c>
      <c r="AY314" s="34">
        <v>0</v>
      </c>
      <c r="AZ314" s="34">
        <v>0</v>
      </c>
      <c r="BA314" s="34">
        <v>0</v>
      </c>
      <c r="BB314" s="40">
        <f t="shared" si="9"/>
        <v>1000</v>
      </c>
      <c r="BC314" s="40">
        <f t="shared" si="10"/>
        <v>0</v>
      </c>
      <c r="BD314" s="104" t="str">
        <f>+IF(Tabla1[[#This Row],[NO CERT]]=0,"NO","SI")</f>
        <v>NO</v>
      </c>
    </row>
    <row r="315" spans="1:56" x14ac:dyDescent="0.25">
      <c r="A315" s="41" t="s">
        <v>437</v>
      </c>
      <c r="B315" s="42" t="s">
        <v>15</v>
      </c>
      <c r="C315" s="43" t="s">
        <v>1447</v>
      </c>
      <c r="D315" s="44" t="s">
        <v>438</v>
      </c>
      <c r="E315" s="43" t="s">
        <v>439</v>
      </c>
      <c r="F315" s="43" t="s">
        <v>440</v>
      </c>
      <c r="G315" s="43" t="s">
        <v>1415</v>
      </c>
      <c r="H315" s="44" t="s">
        <v>514</v>
      </c>
      <c r="I315" s="44" t="s">
        <v>514</v>
      </c>
      <c r="J315" s="44" t="s">
        <v>1440</v>
      </c>
      <c r="K315" s="44" t="s">
        <v>511</v>
      </c>
      <c r="L315" s="44" t="s">
        <v>1108</v>
      </c>
      <c r="M315" s="44" t="s">
        <v>1108</v>
      </c>
      <c r="N315" s="43" t="s">
        <v>1108</v>
      </c>
      <c r="O315" s="43" t="s">
        <v>1363</v>
      </c>
      <c r="P315" s="45" t="s">
        <v>103</v>
      </c>
      <c r="Q315" s="44" t="s">
        <v>1108</v>
      </c>
      <c r="R315" s="44" t="s">
        <v>1371</v>
      </c>
      <c r="S315" s="44" t="s">
        <v>1380</v>
      </c>
      <c r="T315" s="46" t="s">
        <v>1378</v>
      </c>
      <c r="U315" s="37" t="s">
        <v>1379</v>
      </c>
      <c r="V315" s="38">
        <v>357855</v>
      </c>
      <c r="W315" s="38">
        <v>363852</v>
      </c>
      <c r="X315" s="33"/>
      <c r="Y315" s="160">
        <v>0</v>
      </c>
      <c r="Z315" s="160">
        <v>0</v>
      </c>
      <c r="AA315" s="33"/>
      <c r="AB315" s="38">
        <v>363852</v>
      </c>
      <c r="AC315" s="33"/>
      <c r="AD315" s="48">
        <v>363852</v>
      </c>
      <c r="AE315" s="49">
        <v>1</v>
      </c>
      <c r="AF315" s="48">
        <v>0</v>
      </c>
      <c r="AG315" s="158">
        <v>0</v>
      </c>
      <c r="AH315" s="47"/>
      <c r="AI315" s="48">
        <v>363852</v>
      </c>
      <c r="AJ315" s="48">
        <v>90022.739999999991</v>
      </c>
      <c r="AK315" s="47"/>
      <c r="AL315" s="48">
        <v>90022.739999999991</v>
      </c>
      <c r="AM315" s="49">
        <v>0.24741581742026975</v>
      </c>
      <c r="AN315" s="48">
        <v>273829.26</v>
      </c>
      <c r="AO315" s="34">
        <v>30011.41</v>
      </c>
      <c r="AP315" s="34">
        <v>29933.94</v>
      </c>
      <c r="AQ315" s="34">
        <v>30077.39</v>
      </c>
      <c r="AR315" s="34">
        <v>0</v>
      </c>
      <c r="AS315" s="34">
        <v>29820.949999999997</v>
      </c>
      <c r="AT315" s="34">
        <v>29820.949999999997</v>
      </c>
      <c r="AU315" s="34">
        <v>29820.949999999997</v>
      </c>
      <c r="AV315" s="34">
        <v>29820.949999999997</v>
      </c>
      <c r="AW315" s="34">
        <v>29820.949999999997</v>
      </c>
      <c r="AX315" s="34">
        <v>29820.949999999997</v>
      </c>
      <c r="AY315" s="34">
        <v>29820.949999999997</v>
      </c>
      <c r="AZ315" s="34">
        <v>29820.949999999997</v>
      </c>
      <c r="BA315" s="34">
        <v>35261.659999999974</v>
      </c>
      <c r="BB315" s="40">
        <f t="shared" si="9"/>
        <v>363852</v>
      </c>
      <c r="BC315" s="40">
        <f t="shared" si="10"/>
        <v>0</v>
      </c>
      <c r="BD315" s="104" t="str">
        <f>+IF(Tabla1[[#This Row],[NO CERT]]=0,"NO","SI")</f>
        <v>NO</v>
      </c>
    </row>
    <row r="316" spans="1:56" x14ac:dyDescent="0.25">
      <c r="A316" s="41" t="s">
        <v>437</v>
      </c>
      <c r="B316" s="42" t="s">
        <v>15</v>
      </c>
      <c r="C316" s="43" t="s">
        <v>1447</v>
      </c>
      <c r="D316" s="44" t="s">
        <v>438</v>
      </c>
      <c r="E316" s="43" t="s">
        <v>439</v>
      </c>
      <c r="F316" s="43" t="s">
        <v>440</v>
      </c>
      <c r="G316" s="43" t="s">
        <v>1415</v>
      </c>
      <c r="H316" s="44" t="s">
        <v>514</v>
      </c>
      <c r="I316" s="44" t="s">
        <v>514</v>
      </c>
      <c r="J316" s="44" t="s">
        <v>1440</v>
      </c>
      <c r="K316" s="44" t="s">
        <v>511</v>
      </c>
      <c r="L316" s="44" t="s">
        <v>1108</v>
      </c>
      <c r="M316" s="44" t="s">
        <v>1108</v>
      </c>
      <c r="N316" s="43" t="s">
        <v>1108</v>
      </c>
      <c r="O316" s="43" t="s">
        <v>1363</v>
      </c>
      <c r="P316" s="45" t="s">
        <v>103</v>
      </c>
      <c r="Q316" s="44" t="s">
        <v>1108</v>
      </c>
      <c r="R316" s="44" t="s">
        <v>1371</v>
      </c>
      <c r="S316" s="44" t="s">
        <v>1373</v>
      </c>
      <c r="T316" s="46" t="s">
        <v>1336</v>
      </c>
      <c r="U316" s="37" t="s">
        <v>1339</v>
      </c>
      <c r="V316" s="38">
        <v>274113</v>
      </c>
      <c r="W316" s="38">
        <v>234341</v>
      </c>
      <c r="X316" s="33"/>
      <c r="Y316" s="160">
        <v>0</v>
      </c>
      <c r="Z316" s="160">
        <v>0</v>
      </c>
      <c r="AA316" s="33"/>
      <c r="AB316" s="38">
        <v>234341</v>
      </c>
      <c r="AC316" s="33"/>
      <c r="AD316" s="48">
        <v>234341</v>
      </c>
      <c r="AE316" s="49">
        <v>1</v>
      </c>
      <c r="AF316" s="48">
        <v>0</v>
      </c>
      <c r="AG316" s="158">
        <v>0</v>
      </c>
      <c r="AH316" s="47"/>
      <c r="AI316" s="48">
        <v>234341</v>
      </c>
      <c r="AJ316" s="48">
        <v>76552.63</v>
      </c>
      <c r="AK316" s="47"/>
      <c r="AL316" s="48">
        <v>57400.960000000006</v>
      </c>
      <c r="AM316" s="49">
        <v>0.24494629620937014</v>
      </c>
      <c r="AN316" s="48">
        <v>176940.03999999998</v>
      </c>
      <c r="AO316" s="34">
        <v>19147.09</v>
      </c>
      <c r="AP316" s="34">
        <v>19121.810000000001</v>
      </c>
      <c r="AQ316" s="34">
        <v>19132.060000000001</v>
      </c>
      <c r="AR316" s="34">
        <v>0</v>
      </c>
      <c r="AS316" s="34">
        <v>19147.09</v>
      </c>
      <c r="AT316" s="34">
        <v>19147.09</v>
      </c>
      <c r="AU316" s="34">
        <v>19147.09</v>
      </c>
      <c r="AV316" s="34">
        <v>19147.09</v>
      </c>
      <c r="AW316" s="34">
        <v>19147.09</v>
      </c>
      <c r="AX316" s="34">
        <v>19147.09</v>
      </c>
      <c r="AY316" s="34">
        <v>19147.09</v>
      </c>
      <c r="AZ316" s="34">
        <v>19147.09</v>
      </c>
      <c r="BA316" s="34">
        <v>23763.320000000007</v>
      </c>
      <c r="BB316" s="40">
        <f t="shared" si="9"/>
        <v>234341</v>
      </c>
      <c r="BC316" s="40">
        <f t="shared" si="10"/>
        <v>0</v>
      </c>
      <c r="BD316" s="104" t="str">
        <f>+IF(Tabla1[[#This Row],[NO CERT]]=0,"NO","SI")</f>
        <v>NO</v>
      </c>
    </row>
    <row r="317" spans="1:56" x14ac:dyDescent="0.25">
      <c r="A317" s="41" t="s">
        <v>437</v>
      </c>
      <c r="B317" s="42" t="s">
        <v>15</v>
      </c>
      <c r="C317" s="43" t="s">
        <v>1447</v>
      </c>
      <c r="D317" s="44" t="s">
        <v>438</v>
      </c>
      <c r="E317" s="43" t="s">
        <v>439</v>
      </c>
      <c r="F317" s="43" t="s">
        <v>440</v>
      </c>
      <c r="G317" s="43" t="s">
        <v>1415</v>
      </c>
      <c r="H317" s="44" t="s">
        <v>514</v>
      </c>
      <c r="I317" s="44" t="s">
        <v>514</v>
      </c>
      <c r="J317" s="44" t="s">
        <v>1440</v>
      </c>
      <c r="K317" s="44" t="s">
        <v>511</v>
      </c>
      <c r="L317" s="44" t="s">
        <v>1108</v>
      </c>
      <c r="M317" s="44" t="s">
        <v>1108</v>
      </c>
      <c r="N317" s="43" t="s">
        <v>1108</v>
      </c>
      <c r="O317" s="43" t="s">
        <v>1363</v>
      </c>
      <c r="P317" s="45" t="s">
        <v>103</v>
      </c>
      <c r="Q317" s="44" t="s">
        <v>1108</v>
      </c>
      <c r="R317" s="44" t="s">
        <v>1371</v>
      </c>
      <c r="S317" s="44" t="s">
        <v>1374</v>
      </c>
      <c r="T317" s="46" t="s">
        <v>1338</v>
      </c>
      <c r="U317" s="37" t="s">
        <v>1341</v>
      </c>
      <c r="V317" s="38">
        <v>20039</v>
      </c>
      <c r="W317" s="38">
        <v>18202</v>
      </c>
      <c r="X317" s="33"/>
      <c r="Y317" s="160">
        <v>0</v>
      </c>
      <c r="Z317" s="160">
        <v>0</v>
      </c>
      <c r="AA317" s="33"/>
      <c r="AB317" s="38">
        <v>18202</v>
      </c>
      <c r="AC317" s="33"/>
      <c r="AD317" s="48">
        <v>18202</v>
      </c>
      <c r="AE317" s="49">
        <v>1</v>
      </c>
      <c r="AF317" s="48">
        <v>0</v>
      </c>
      <c r="AG317" s="158">
        <v>0</v>
      </c>
      <c r="AH317" s="47"/>
      <c r="AI317" s="48">
        <v>18202</v>
      </c>
      <c r="AJ317" s="48">
        <v>4983.6400000000003</v>
      </c>
      <c r="AK317" s="47"/>
      <c r="AL317" s="48">
        <v>4550.28</v>
      </c>
      <c r="AM317" s="49">
        <v>0.2499879134161081</v>
      </c>
      <c r="AN317" s="48">
        <v>13651.720000000001</v>
      </c>
      <c r="AO317" s="34">
        <v>1516.76</v>
      </c>
      <c r="AP317" s="34">
        <v>1516.76</v>
      </c>
      <c r="AQ317" s="34">
        <v>1516.76</v>
      </c>
      <c r="AR317" s="34">
        <v>0</v>
      </c>
      <c r="AS317" s="34">
        <v>1669.9</v>
      </c>
      <c r="AT317" s="34">
        <v>1669.9</v>
      </c>
      <c r="AU317" s="34">
        <v>1669.9</v>
      </c>
      <c r="AV317" s="34">
        <v>1669.9</v>
      </c>
      <c r="AW317" s="34">
        <v>1669.9</v>
      </c>
      <c r="AX317" s="34">
        <v>1669.9</v>
      </c>
      <c r="AY317" s="34">
        <v>1669.9</v>
      </c>
      <c r="AZ317" s="34">
        <v>1669.9</v>
      </c>
      <c r="BA317" s="34">
        <v>292.52000000000044</v>
      </c>
      <c r="BB317" s="40">
        <f t="shared" si="9"/>
        <v>18202</v>
      </c>
      <c r="BC317" s="40">
        <f t="shared" si="10"/>
        <v>0</v>
      </c>
      <c r="BD317" s="104" t="str">
        <f>+IF(Tabla1[[#This Row],[NO CERT]]=0,"NO","SI")</f>
        <v>NO</v>
      </c>
    </row>
    <row r="318" spans="1:56" x14ac:dyDescent="0.25">
      <c r="A318" s="41" t="s">
        <v>437</v>
      </c>
      <c r="B318" s="42" t="s">
        <v>15</v>
      </c>
      <c r="C318" s="43" t="s">
        <v>1447</v>
      </c>
      <c r="D318" s="44" t="s">
        <v>438</v>
      </c>
      <c r="E318" s="43" t="s">
        <v>439</v>
      </c>
      <c r="F318" s="43" t="s">
        <v>440</v>
      </c>
      <c r="G318" s="43" t="s">
        <v>1415</v>
      </c>
      <c r="H318" s="44" t="s">
        <v>71</v>
      </c>
      <c r="I318" s="44" t="s">
        <v>71</v>
      </c>
      <c r="J318" s="44" t="s">
        <v>1440</v>
      </c>
      <c r="K318" s="44" t="s">
        <v>515</v>
      </c>
      <c r="L318" s="44" t="s">
        <v>1108</v>
      </c>
      <c r="M318" s="44" t="s">
        <v>1108</v>
      </c>
      <c r="N318" s="43" t="s">
        <v>1108</v>
      </c>
      <c r="O318" s="43" t="s">
        <v>1363</v>
      </c>
      <c r="P318" s="45" t="s">
        <v>103</v>
      </c>
      <c r="Q318" s="44" t="s">
        <v>1108</v>
      </c>
      <c r="R318" s="44" t="s">
        <v>552</v>
      </c>
      <c r="S318" s="44" t="s">
        <v>362</v>
      </c>
      <c r="T318" s="46" t="s">
        <v>92</v>
      </c>
      <c r="U318" s="37" t="s">
        <v>19</v>
      </c>
      <c r="V318" s="38">
        <v>21648</v>
      </c>
      <c r="W318" s="38">
        <v>21648</v>
      </c>
      <c r="X318" s="33"/>
      <c r="Y318" s="160">
        <v>0</v>
      </c>
      <c r="Z318" s="160">
        <v>0</v>
      </c>
      <c r="AA318" s="33"/>
      <c r="AB318" s="38">
        <v>21648</v>
      </c>
      <c r="AC318" s="33"/>
      <c r="AD318" s="48">
        <v>0</v>
      </c>
      <c r="AE318" s="49">
        <v>0</v>
      </c>
      <c r="AF318" s="48">
        <v>21648</v>
      </c>
      <c r="AG318" s="158">
        <v>21648</v>
      </c>
      <c r="AH318" s="47"/>
      <c r="AI318" s="48">
        <v>0</v>
      </c>
      <c r="AJ318" s="48">
        <v>0</v>
      </c>
      <c r="AK318" s="47"/>
      <c r="AL318" s="48">
        <v>0</v>
      </c>
      <c r="AM318" s="49">
        <v>0</v>
      </c>
      <c r="AN318" s="48">
        <v>0</v>
      </c>
      <c r="AO318" s="34">
        <v>0</v>
      </c>
      <c r="AP318" s="34">
        <v>0</v>
      </c>
      <c r="AQ318" s="34">
        <v>0</v>
      </c>
      <c r="AR318" s="34">
        <v>0</v>
      </c>
      <c r="AS318" s="34">
        <v>0</v>
      </c>
      <c r="AT318" s="34">
        <v>0</v>
      </c>
      <c r="AU318" s="34">
        <v>21648</v>
      </c>
      <c r="AV318" s="34">
        <v>0</v>
      </c>
      <c r="AW318" s="34">
        <v>0</v>
      </c>
      <c r="AX318" s="34">
        <v>0</v>
      </c>
      <c r="AY318" s="34">
        <v>0</v>
      </c>
      <c r="AZ318" s="34">
        <v>0</v>
      </c>
      <c r="BA318" s="34">
        <v>0</v>
      </c>
      <c r="BB318" s="40">
        <f t="shared" si="9"/>
        <v>21648</v>
      </c>
      <c r="BC318" s="40">
        <f t="shared" si="10"/>
        <v>0</v>
      </c>
      <c r="BD318" s="104" t="str">
        <f>+IF(Tabla1[[#This Row],[NO CERT]]=0,"NO","SI")</f>
        <v>SI</v>
      </c>
    </row>
    <row r="319" spans="1:56" x14ac:dyDescent="0.25">
      <c r="A319" s="41" t="s">
        <v>437</v>
      </c>
      <c r="B319" s="42" t="s">
        <v>15</v>
      </c>
      <c r="C319" s="43" t="s">
        <v>1447</v>
      </c>
      <c r="D319" s="44" t="s">
        <v>438</v>
      </c>
      <c r="E319" s="43" t="s">
        <v>439</v>
      </c>
      <c r="F319" s="43" t="s">
        <v>440</v>
      </c>
      <c r="G319" s="43" t="s">
        <v>1415</v>
      </c>
      <c r="H319" s="44" t="s">
        <v>2831</v>
      </c>
      <c r="I319" s="44" t="s">
        <v>71</v>
      </c>
      <c r="J319" s="44" t="s">
        <v>1441</v>
      </c>
      <c r="K319" s="44" t="s">
        <v>515</v>
      </c>
      <c r="L319" s="44" t="s">
        <v>1108</v>
      </c>
      <c r="M319" s="44" t="s">
        <v>1108</v>
      </c>
      <c r="N319" s="43" t="s">
        <v>1108</v>
      </c>
      <c r="O319" s="43" t="s">
        <v>1363</v>
      </c>
      <c r="P319" s="45" t="s">
        <v>103</v>
      </c>
      <c r="Q319" s="44" t="s">
        <v>1108</v>
      </c>
      <c r="R319" s="44" t="s">
        <v>552</v>
      </c>
      <c r="S319" s="44" t="s">
        <v>363</v>
      </c>
      <c r="T319" s="46" t="s">
        <v>68</v>
      </c>
      <c r="U319" s="37" t="s">
        <v>69</v>
      </c>
      <c r="V319" s="38">
        <v>43079</v>
      </c>
      <c r="W319" s="38">
        <v>43079</v>
      </c>
      <c r="X319" s="33"/>
      <c r="Y319" s="160">
        <v>0</v>
      </c>
      <c r="Z319" s="160">
        <v>0</v>
      </c>
      <c r="AA319" s="33"/>
      <c r="AB319" s="38">
        <v>43079</v>
      </c>
      <c r="AC319" s="33"/>
      <c r="AD319" s="48">
        <v>0</v>
      </c>
      <c r="AE319" s="49">
        <v>0</v>
      </c>
      <c r="AF319" s="48">
        <v>43079</v>
      </c>
      <c r="AG319" s="158">
        <v>43079</v>
      </c>
      <c r="AH319" s="47"/>
      <c r="AI319" s="48">
        <v>0</v>
      </c>
      <c r="AJ319" s="48">
        <v>0</v>
      </c>
      <c r="AK319" s="47"/>
      <c r="AL319" s="48">
        <v>0</v>
      </c>
      <c r="AM319" s="49">
        <v>0</v>
      </c>
      <c r="AN319" s="48">
        <v>0</v>
      </c>
      <c r="AO319" s="34">
        <v>0</v>
      </c>
      <c r="AP319" s="34">
        <v>0</v>
      </c>
      <c r="AQ319" s="34">
        <v>0</v>
      </c>
      <c r="AR319" s="34">
        <v>0</v>
      </c>
      <c r="AS319" s="34">
        <v>0</v>
      </c>
      <c r="AT319" s="34">
        <v>43079</v>
      </c>
      <c r="AU319" s="34">
        <v>0</v>
      </c>
      <c r="AV319" s="34">
        <v>0</v>
      </c>
      <c r="AW319" s="34">
        <v>0</v>
      </c>
      <c r="AX319" s="34">
        <v>0</v>
      </c>
      <c r="AY319" s="34">
        <v>0</v>
      </c>
      <c r="AZ319" s="34">
        <v>0</v>
      </c>
      <c r="BA319" s="34">
        <v>0</v>
      </c>
      <c r="BB319" s="40">
        <f t="shared" si="9"/>
        <v>43079</v>
      </c>
      <c r="BC319" s="40">
        <f t="shared" si="10"/>
        <v>0</v>
      </c>
      <c r="BD319" s="104" t="str">
        <f>+IF(Tabla1[[#This Row],[NO CERT]]=0,"NO","SI")</f>
        <v>SI</v>
      </c>
    </row>
    <row r="320" spans="1:56" x14ac:dyDescent="0.25">
      <c r="A320" s="41" t="s">
        <v>437</v>
      </c>
      <c r="B320" s="42" t="s">
        <v>15</v>
      </c>
      <c r="C320" s="43" t="s">
        <v>1447</v>
      </c>
      <c r="D320" s="44" t="s">
        <v>438</v>
      </c>
      <c r="E320" s="43" t="s">
        <v>439</v>
      </c>
      <c r="F320" s="43" t="s">
        <v>440</v>
      </c>
      <c r="G320" s="43" t="s">
        <v>1415</v>
      </c>
      <c r="H320" s="44" t="s">
        <v>71</v>
      </c>
      <c r="I320" s="44" t="s">
        <v>71</v>
      </c>
      <c r="J320" s="44" t="s">
        <v>1441</v>
      </c>
      <c r="K320" s="44" t="s">
        <v>515</v>
      </c>
      <c r="L320" s="44" t="s">
        <v>1108</v>
      </c>
      <c r="M320" s="44" t="s">
        <v>1108</v>
      </c>
      <c r="N320" s="43" t="s">
        <v>1108</v>
      </c>
      <c r="O320" s="43" t="s">
        <v>1363</v>
      </c>
      <c r="P320" s="45" t="s">
        <v>103</v>
      </c>
      <c r="Q320" s="44" t="s">
        <v>1108</v>
      </c>
      <c r="R320" s="44" t="s">
        <v>552</v>
      </c>
      <c r="S320" s="44" t="s">
        <v>391</v>
      </c>
      <c r="T320" s="46" t="s">
        <v>166</v>
      </c>
      <c r="U320" s="37" t="s">
        <v>167</v>
      </c>
      <c r="V320" s="38">
        <v>1734</v>
      </c>
      <c r="W320" s="38">
        <v>1734</v>
      </c>
      <c r="X320" s="33"/>
      <c r="Y320" s="160">
        <v>0</v>
      </c>
      <c r="Z320" s="160">
        <v>0</v>
      </c>
      <c r="AA320" s="33"/>
      <c r="AB320" s="38">
        <v>1734</v>
      </c>
      <c r="AC320" s="33"/>
      <c r="AD320" s="48">
        <v>0</v>
      </c>
      <c r="AE320" s="49">
        <v>0</v>
      </c>
      <c r="AF320" s="48">
        <v>1734</v>
      </c>
      <c r="AG320" s="158">
        <v>1734</v>
      </c>
      <c r="AH320" s="47"/>
      <c r="AI320" s="48">
        <v>0</v>
      </c>
      <c r="AJ320" s="48">
        <v>0</v>
      </c>
      <c r="AK320" s="47"/>
      <c r="AL320" s="48">
        <v>0</v>
      </c>
      <c r="AM320" s="49">
        <v>0</v>
      </c>
      <c r="AN320" s="48">
        <v>0</v>
      </c>
      <c r="AO320" s="34">
        <v>0</v>
      </c>
      <c r="AP320" s="34">
        <v>0</v>
      </c>
      <c r="AQ320" s="34">
        <v>0</v>
      </c>
      <c r="AR320" s="34">
        <v>0</v>
      </c>
      <c r="AS320" s="34">
        <v>0</v>
      </c>
      <c r="AT320" s="34">
        <v>1734</v>
      </c>
      <c r="AU320" s="34">
        <v>0</v>
      </c>
      <c r="AV320" s="34">
        <v>0</v>
      </c>
      <c r="AW320" s="34">
        <v>0</v>
      </c>
      <c r="AX320" s="34">
        <v>0</v>
      </c>
      <c r="AY320" s="34">
        <v>0</v>
      </c>
      <c r="AZ320" s="34">
        <v>0</v>
      </c>
      <c r="BA320" s="34">
        <v>0</v>
      </c>
      <c r="BB320" s="40">
        <f t="shared" si="9"/>
        <v>1734</v>
      </c>
      <c r="BC320" s="40">
        <f t="shared" si="10"/>
        <v>0</v>
      </c>
      <c r="BD320" s="104" t="str">
        <f>+IF(Tabla1[[#This Row],[NO CERT]]=0,"NO","SI")</f>
        <v>SI</v>
      </c>
    </row>
    <row r="321" spans="1:56" x14ac:dyDescent="0.25">
      <c r="A321" s="41" t="s">
        <v>437</v>
      </c>
      <c r="B321" s="42" t="s">
        <v>15</v>
      </c>
      <c r="C321" s="43" t="s">
        <v>1447</v>
      </c>
      <c r="D321" s="44" t="s">
        <v>438</v>
      </c>
      <c r="E321" s="43" t="s">
        <v>439</v>
      </c>
      <c r="F321" s="43" t="s">
        <v>440</v>
      </c>
      <c r="G321" s="43" t="s">
        <v>1415</v>
      </c>
      <c r="H321" s="44" t="s">
        <v>2817</v>
      </c>
      <c r="I321" s="44" t="s">
        <v>484</v>
      </c>
      <c r="J321" s="44" t="s">
        <v>1441</v>
      </c>
      <c r="K321" s="44" t="s">
        <v>511</v>
      </c>
      <c r="L321" s="44" t="s">
        <v>1108</v>
      </c>
      <c r="M321" s="44" t="s">
        <v>1108</v>
      </c>
      <c r="N321" s="43" t="s">
        <v>1108</v>
      </c>
      <c r="O321" s="43" t="s">
        <v>1363</v>
      </c>
      <c r="P321" s="45" t="s">
        <v>103</v>
      </c>
      <c r="Q321" s="44" t="s">
        <v>1108</v>
      </c>
      <c r="R321" s="44" t="s">
        <v>552</v>
      </c>
      <c r="S321" s="44" t="s">
        <v>372</v>
      </c>
      <c r="T321" s="46" t="s">
        <v>72</v>
      </c>
      <c r="U321" s="37" t="s">
        <v>73</v>
      </c>
      <c r="V321" s="38">
        <v>131832</v>
      </c>
      <c r="W321" s="38">
        <v>131832</v>
      </c>
      <c r="X321" s="33"/>
      <c r="Y321" s="160">
        <v>0</v>
      </c>
      <c r="Z321" s="160">
        <v>0</v>
      </c>
      <c r="AA321" s="33"/>
      <c r="AB321" s="38">
        <v>131832</v>
      </c>
      <c r="AC321" s="33"/>
      <c r="AD321" s="48">
        <v>65916</v>
      </c>
      <c r="AE321" s="49">
        <v>0.5</v>
      </c>
      <c r="AF321" s="48">
        <v>65916</v>
      </c>
      <c r="AG321" s="158">
        <v>65916</v>
      </c>
      <c r="AH321" s="47"/>
      <c r="AI321" s="48">
        <v>65916</v>
      </c>
      <c r="AJ321" s="48">
        <v>65916</v>
      </c>
      <c r="AK321" s="47"/>
      <c r="AL321" s="48">
        <v>32935.5</v>
      </c>
      <c r="AM321" s="49">
        <v>0.24982932823593665</v>
      </c>
      <c r="AN321" s="48">
        <v>32980.5</v>
      </c>
      <c r="AO321" s="34">
        <v>0</v>
      </c>
      <c r="AP321" s="34">
        <v>0</v>
      </c>
      <c r="AQ321" s="34">
        <v>32935.5</v>
      </c>
      <c r="AR321" s="34">
        <v>0</v>
      </c>
      <c r="AS321" s="34">
        <v>0</v>
      </c>
      <c r="AT321" s="34">
        <v>43938.679999999993</v>
      </c>
      <c r="AU321" s="34">
        <v>0</v>
      </c>
      <c r="AV321" s="34">
        <v>0</v>
      </c>
      <c r="AW321" s="34">
        <v>0</v>
      </c>
      <c r="AX321" s="34">
        <v>54957.820000000007</v>
      </c>
      <c r="AY321" s="34">
        <v>0</v>
      </c>
      <c r="AZ321" s="34">
        <v>0</v>
      </c>
      <c r="BA321" s="34">
        <v>0</v>
      </c>
      <c r="BB321" s="40">
        <f t="shared" si="9"/>
        <v>131832</v>
      </c>
      <c r="BC321" s="40">
        <f t="shared" si="10"/>
        <v>0</v>
      </c>
      <c r="BD321" s="104" t="str">
        <f>+IF(Tabla1[[#This Row],[NO CERT]]=0,"NO","SI")</f>
        <v>SI</v>
      </c>
    </row>
    <row r="322" spans="1:56" x14ac:dyDescent="0.25">
      <c r="A322" s="41" t="s">
        <v>437</v>
      </c>
      <c r="B322" s="42" t="s">
        <v>15</v>
      </c>
      <c r="C322" s="43" t="s">
        <v>1447</v>
      </c>
      <c r="D322" s="44" t="s">
        <v>438</v>
      </c>
      <c r="E322" s="43" t="s">
        <v>439</v>
      </c>
      <c r="F322" s="43" t="s">
        <v>440</v>
      </c>
      <c r="G322" s="43" t="s">
        <v>1415</v>
      </c>
      <c r="H322" s="44" t="s">
        <v>2816</v>
      </c>
      <c r="I322" s="44" t="s">
        <v>484</v>
      </c>
      <c r="J322" s="44" t="s">
        <v>1441</v>
      </c>
      <c r="K322" s="44" t="s">
        <v>511</v>
      </c>
      <c r="L322" s="44" t="s">
        <v>1108</v>
      </c>
      <c r="M322" s="44" t="s">
        <v>1108</v>
      </c>
      <c r="N322" s="43" t="s">
        <v>1108</v>
      </c>
      <c r="O322" s="43" t="s">
        <v>1363</v>
      </c>
      <c r="P322" s="45" t="s">
        <v>103</v>
      </c>
      <c r="Q322" s="44" t="s">
        <v>1108</v>
      </c>
      <c r="R322" s="44" t="s">
        <v>552</v>
      </c>
      <c r="S322" s="44" t="s">
        <v>374</v>
      </c>
      <c r="T322" s="46" t="s">
        <v>32</v>
      </c>
      <c r="U322" s="37" t="s">
        <v>33</v>
      </c>
      <c r="V322" s="38">
        <v>315000</v>
      </c>
      <c r="W322" s="38">
        <v>362200</v>
      </c>
      <c r="X322" s="33"/>
      <c r="Y322" s="160">
        <v>0</v>
      </c>
      <c r="Z322" s="160">
        <v>0</v>
      </c>
      <c r="AA322" s="33"/>
      <c r="AB322" s="38">
        <v>362200</v>
      </c>
      <c r="AC322" s="33"/>
      <c r="AD322" s="48">
        <v>351227</v>
      </c>
      <c r="AE322" s="49">
        <v>0.96970458310325791</v>
      </c>
      <c r="AF322" s="48">
        <v>10973</v>
      </c>
      <c r="AG322" s="158">
        <v>10973</v>
      </c>
      <c r="AH322" s="47"/>
      <c r="AI322" s="48">
        <v>167147</v>
      </c>
      <c r="AJ322" s="48">
        <v>167147</v>
      </c>
      <c r="AK322" s="47"/>
      <c r="AL322" s="48">
        <v>47200</v>
      </c>
      <c r="AM322" s="49">
        <v>0.13031474323578135</v>
      </c>
      <c r="AN322" s="48">
        <v>304027</v>
      </c>
      <c r="AO322" s="34">
        <v>0</v>
      </c>
      <c r="AP322" s="34">
        <v>23600</v>
      </c>
      <c r="AQ322" s="34">
        <v>23600</v>
      </c>
      <c r="AR322" s="34">
        <v>0</v>
      </c>
      <c r="AS322" s="34">
        <v>28636.363636363636</v>
      </c>
      <c r="AT322" s="34">
        <v>28636.363636363636</v>
      </c>
      <c r="AU322" s="34">
        <v>28636.363636363636</v>
      </c>
      <c r="AV322" s="34">
        <v>28636.363636363636</v>
      </c>
      <c r="AW322" s="34">
        <v>28636.363636363636</v>
      </c>
      <c r="AX322" s="34">
        <v>28636.363636363636</v>
      </c>
      <c r="AY322" s="34">
        <v>28636.363636363636</v>
      </c>
      <c r="AZ322" s="34">
        <v>28636.363636363636</v>
      </c>
      <c r="BA322" s="34">
        <v>85909.090909090883</v>
      </c>
      <c r="BB322" s="40">
        <f t="shared" si="9"/>
        <v>362200</v>
      </c>
      <c r="BC322" s="40">
        <f t="shared" si="10"/>
        <v>0</v>
      </c>
      <c r="BD322" s="104" t="str">
        <f>+IF(Tabla1[[#This Row],[NO CERT]]=0,"NO","SI")</f>
        <v>SI</v>
      </c>
    </row>
    <row r="323" spans="1:56" x14ac:dyDescent="0.25">
      <c r="A323" s="41" t="s">
        <v>437</v>
      </c>
      <c r="B323" s="42" t="s">
        <v>15</v>
      </c>
      <c r="C323" s="43" t="s">
        <v>1447</v>
      </c>
      <c r="D323" s="44" t="s">
        <v>438</v>
      </c>
      <c r="E323" s="43" t="s">
        <v>439</v>
      </c>
      <c r="F323" s="43" t="s">
        <v>440</v>
      </c>
      <c r="G323" s="43" t="s">
        <v>1415</v>
      </c>
      <c r="H323" s="44" t="s">
        <v>2822</v>
      </c>
      <c r="I323" s="44" t="s">
        <v>484</v>
      </c>
      <c r="J323" s="44" t="s">
        <v>1441</v>
      </c>
      <c r="K323" s="44" t="s">
        <v>511</v>
      </c>
      <c r="L323" s="44" t="s">
        <v>1108</v>
      </c>
      <c r="M323" s="44" t="s">
        <v>1108</v>
      </c>
      <c r="N323" s="43" t="s">
        <v>1108</v>
      </c>
      <c r="O323" s="43" t="s">
        <v>1363</v>
      </c>
      <c r="P323" s="45" t="s">
        <v>103</v>
      </c>
      <c r="Q323" s="44" t="s">
        <v>1108</v>
      </c>
      <c r="R323" s="44" t="s">
        <v>552</v>
      </c>
      <c r="S323" s="44" t="s">
        <v>381</v>
      </c>
      <c r="T323" s="46" t="s">
        <v>80</v>
      </c>
      <c r="U323" s="37" t="s">
        <v>81</v>
      </c>
      <c r="V323" s="38">
        <v>210000</v>
      </c>
      <c r="W323" s="38">
        <v>210000</v>
      </c>
      <c r="X323" s="33"/>
      <c r="Y323" s="160">
        <v>0</v>
      </c>
      <c r="Z323" s="160">
        <v>0</v>
      </c>
      <c r="AA323" s="33"/>
      <c r="AB323" s="38">
        <v>210000</v>
      </c>
      <c r="AC323" s="33"/>
      <c r="AD323" s="48">
        <v>575</v>
      </c>
      <c r="AE323" s="49">
        <v>2.7380952380952383E-3</v>
      </c>
      <c r="AF323" s="48">
        <v>209425</v>
      </c>
      <c r="AG323" s="158">
        <v>209425</v>
      </c>
      <c r="AH323" s="47"/>
      <c r="AI323" s="48">
        <v>575</v>
      </c>
      <c r="AJ323" s="48">
        <v>575</v>
      </c>
      <c r="AK323" s="47"/>
      <c r="AL323" s="48">
        <v>0</v>
      </c>
      <c r="AM323" s="49">
        <v>0</v>
      </c>
      <c r="AN323" s="48">
        <v>575</v>
      </c>
      <c r="AO323" s="34">
        <v>0</v>
      </c>
      <c r="AP323" s="34">
        <v>0</v>
      </c>
      <c r="AQ323" s="34">
        <v>0</v>
      </c>
      <c r="AR323" s="34">
        <v>0</v>
      </c>
      <c r="AS323" s="34">
        <v>30000</v>
      </c>
      <c r="AT323" s="34">
        <v>150000</v>
      </c>
      <c r="AU323" s="34">
        <v>30000</v>
      </c>
      <c r="AV323" s="34">
        <v>0</v>
      </c>
      <c r="AW323" s="34">
        <v>0</v>
      </c>
      <c r="AX323" s="34">
        <v>0</v>
      </c>
      <c r="AY323" s="34">
        <v>0</v>
      </c>
      <c r="AZ323" s="34">
        <v>0</v>
      </c>
      <c r="BA323" s="34">
        <v>0</v>
      </c>
      <c r="BB323" s="40">
        <f t="shared" si="9"/>
        <v>210000</v>
      </c>
      <c r="BC323" s="40">
        <f t="shared" si="10"/>
        <v>0</v>
      </c>
      <c r="BD323" s="104" t="str">
        <f>+IF(Tabla1[[#This Row],[NO CERT]]=0,"NO","SI")</f>
        <v>SI</v>
      </c>
    </row>
    <row r="324" spans="1:56" x14ac:dyDescent="0.25">
      <c r="A324" s="41" t="s">
        <v>437</v>
      </c>
      <c r="B324" s="42" t="s">
        <v>15</v>
      </c>
      <c r="C324" s="43" t="s">
        <v>1447</v>
      </c>
      <c r="D324" s="44" t="s">
        <v>438</v>
      </c>
      <c r="E324" s="43" t="s">
        <v>439</v>
      </c>
      <c r="F324" s="43" t="s">
        <v>440</v>
      </c>
      <c r="G324" s="43" t="s">
        <v>1415</v>
      </c>
      <c r="H324" s="44" t="s">
        <v>2827</v>
      </c>
      <c r="I324" s="44" t="s">
        <v>484</v>
      </c>
      <c r="J324" s="44" t="s">
        <v>1441</v>
      </c>
      <c r="K324" s="44" t="s">
        <v>515</v>
      </c>
      <c r="L324" s="44" t="s">
        <v>1108</v>
      </c>
      <c r="M324" s="44" t="s">
        <v>1108</v>
      </c>
      <c r="N324" s="43" t="s">
        <v>1108</v>
      </c>
      <c r="O324" s="43" t="s">
        <v>1363</v>
      </c>
      <c r="P324" s="45" t="s">
        <v>103</v>
      </c>
      <c r="Q324" s="44" t="s">
        <v>1108</v>
      </c>
      <c r="R324" s="44" t="s">
        <v>552</v>
      </c>
      <c r="S324" s="44" t="s">
        <v>383</v>
      </c>
      <c r="T324" s="46" t="s">
        <v>82</v>
      </c>
      <c r="U324" s="37" t="s">
        <v>83</v>
      </c>
      <c r="V324" s="38">
        <v>320000</v>
      </c>
      <c r="W324" s="38">
        <v>320000</v>
      </c>
      <c r="X324" s="33"/>
      <c r="Y324" s="160">
        <v>0</v>
      </c>
      <c r="Z324" s="160">
        <v>0</v>
      </c>
      <c r="AA324" s="33"/>
      <c r="AB324" s="38">
        <v>320000</v>
      </c>
      <c r="AC324" s="33"/>
      <c r="AD324" s="48">
        <v>0</v>
      </c>
      <c r="AE324" s="49">
        <v>0</v>
      </c>
      <c r="AF324" s="48">
        <v>320000</v>
      </c>
      <c r="AG324" s="158">
        <v>320000</v>
      </c>
      <c r="AH324" s="47"/>
      <c r="AI324" s="48">
        <v>0</v>
      </c>
      <c r="AJ324" s="48">
        <v>0</v>
      </c>
      <c r="AK324" s="47"/>
      <c r="AL324" s="48">
        <v>0</v>
      </c>
      <c r="AM324" s="49">
        <v>0</v>
      </c>
      <c r="AN324" s="48">
        <v>0</v>
      </c>
      <c r="AO324" s="34">
        <v>0</v>
      </c>
      <c r="AP324" s="34">
        <v>0</v>
      </c>
      <c r="AQ324" s="34">
        <v>0</v>
      </c>
      <c r="AR324" s="34">
        <v>0</v>
      </c>
      <c r="AS324" s="34">
        <v>0</v>
      </c>
      <c r="AT324" s="34">
        <v>320000</v>
      </c>
      <c r="AU324" s="34">
        <v>0</v>
      </c>
      <c r="AV324" s="34">
        <v>0</v>
      </c>
      <c r="AW324" s="34">
        <v>0</v>
      </c>
      <c r="AX324" s="34">
        <v>0</v>
      </c>
      <c r="AY324" s="34">
        <v>0</v>
      </c>
      <c r="AZ324" s="34">
        <v>0</v>
      </c>
      <c r="BA324" s="34">
        <v>0</v>
      </c>
      <c r="BB324" s="40">
        <f t="shared" si="9"/>
        <v>320000</v>
      </c>
      <c r="BC324" s="40">
        <f t="shared" si="10"/>
        <v>0</v>
      </c>
      <c r="BD324" s="104" t="str">
        <f>+IF(Tabla1[[#This Row],[NO CERT]]=0,"NO","SI")</f>
        <v>SI</v>
      </c>
    </row>
    <row r="325" spans="1:56" x14ac:dyDescent="0.25">
      <c r="A325" s="41" t="s">
        <v>437</v>
      </c>
      <c r="B325" s="42" t="s">
        <v>15</v>
      </c>
      <c r="C325" s="43" t="s">
        <v>1447</v>
      </c>
      <c r="D325" s="44" t="s">
        <v>438</v>
      </c>
      <c r="E325" s="43" t="s">
        <v>439</v>
      </c>
      <c r="F325" s="43" t="s">
        <v>440</v>
      </c>
      <c r="G325" s="43" t="s">
        <v>1415</v>
      </c>
      <c r="H325" s="44" t="s">
        <v>1405</v>
      </c>
      <c r="I325" s="44" t="s">
        <v>484</v>
      </c>
      <c r="J325" s="44" t="s">
        <v>1441</v>
      </c>
      <c r="K325" s="44" t="s">
        <v>515</v>
      </c>
      <c r="L325" s="44" t="s">
        <v>1108</v>
      </c>
      <c r="M325" s="44" t="s">
        <v>1108</v>
      </c>
      <c r="N325" s="43" t="s">
        <v>1108</v>
      </c>
      <c r="O325" s="43" t="s">
        <v>1363</v>
      </c>
      <c r="P325" s="45" t="s">
        <v>103</v>
      </c>
      <c r="Q325" s="44" t="s">
        <v>1108</v>
      </c>
      <c r="R325" s="44" t="s">
        <v>552</v>
      </c>
      <c r="S325" s="44" t="s">
        <v>388</v>
      </c>
      <c r="T325" s="46" t="s">
        <v>95</v>
      </c>
      <c r="U325" s="37" t="s">
        <v>96</v>
      </c>
      <c r="V325" s="38">
        <v>141464</v>
      </c>
      <c r="W325" s="38">
        <v>141464</v>
      </c>
      <c r="X325" s="33"/>
      <c r="Y325" s="160">
        <v>0</v>
      </c>
      <c r="Z325" s="160">
        <v>0</v>
      </c>
      <c r="AA325" s="33"/>
      <c r="AB325" s="38">
        <v>141464</v>
      </c>
      <c r="AC325" s="33"/>
      <c r="AD325" s="48">
        <v>15000</v>
      </c>
      <c r="AE325" s="49">
        <v>0.10603404399705932</v>
      </c>
      <c r="AF325" s="48">
        <v>126464</v>
      </c>
      <c r="AG325" s="158">
        <v>126464</v>
      </c>
      <c r="AH325" s="47"/>
      <c r="AI325" s="48">
        <v>15000</v>
      </c>
      <c r="AJ325" s="48">
        <v>15000</v>
      </c>
      <c r="AK325" s="47"/>
      <c r="AL325" s="48">
        <v>10000</v>
      </c>
      <c r="AM325" s="49">
        <v>7.0689362664706212E-2</v>
      </c>
      <c r="AN325" s="48">
        <v>5000</v>
      </c>
      <c r="AO325" s="34">
        <v>0</v>
      </c>
      <c r="AP325" s="34">
        <v>5000</v>
      </c>
      <c r="AQ325" s="34">
        <v>5000</v>
      </c>
      <c r="AR325" s="34">
        <v>0</v>
      </c>
      <c r="AS325" s="34">
        <v>11000</v>
      </c>
      <c r="AT325" s="34">
        <v>11000</v>
      </c>
      <c r="AU325" s="34">
        <v>11000</v>
      </c>
      <c r="AV325" s="34">
        <v>18866</v>
      </c>
      <c r="AW325" s="34">
        <v>18866</v>
      </c>
      <c r="AX325" s="34">
        <v>18866</v>
      </c>
      <c r="AY325" s="34">
        <v>18866</v>
      </c>
      <c r="AZ325" s="34">
        <v>17000</v>
      </c>
      <c r="BA325" s="34">
        <v>6000</v>
      </c>
      <c r="BB325" s="40">
        <f t="shared" si="9"/>
        <v>141464</v>
      </c>
      <c r="BC325" s="40">
        <f t="shared" si="10"/>
        <v>0</v>
      </c>
      <c r="BD325" s="104" t="str">
        <f>+IF(Tabla1[[#This Row],[NO CERT]]=0,"NO","SI")</f>
        <v>SI</v>
      </c>
    </row>
    <row r="326" spans="1:56" x14ac:dyDescent="0.25">
      <c r="A326" s="41" t="s">
        <v>437</v>
      </c>
      <c r="B326" s="42" t="s">
        <v>15</v>
      </c>
      <c r="C326" s="43" t="s">
        <v>1447</v>
      </c>
      <c r="D326" s="44" t="s">
        <v>438</v>
      </c>
      <c r="E326" s="43" t="s">
        <v>439</v>
      </c>
      <c r="F326" s="43" t="s">
        <v>440</v>
      </c>
      <c r="G326" s="43" t="s">
        <v>1415</v>
      </c>
      <c r="H326" s="44" t="s">
        <v>1405</v>
      </c>
      <c r="I326" s="44" t="s">
        <v>484</v>
      </c>
      <c r="J326" s="44" t="s">
        <v>1440</v>
      </c>
      <c r="K326" s="44" t="s">
        <v>515</v>
      </c>
      <c r="L326" s="44" t="s">
        <v>1108</v>
      </c>
      <c r="M326" s="44" t="s">
        <v>1108</v>
      </c>
      <c r="N326" s="43" t="s">
        <v>1108</v>
      </c>
      <c r="O326" s="43" t="s">
        <v>1363</v>
      </c>
      <c r="P326" s="45" t="s">
        <v>103</v>
      </c>
      <c r="Q326" s="44" t="s">
        <v>1108</v>
      </c>
      <c r="R326" s="44" t="s">
        <v>552</v>
      </c>
      <c r="S326" s="44" t="s">
        <v>389</v>
      </c>
      <c r="T326" s="46" t="s">
        <v>93</v>
      </c>
      <c r="U326" s="37" t="s">
        <v>94</v>
      </c>
      <c r="V326" s="38">
        <v>226928</v>
      </c>
      <c r="W326" s="38">
        <v>226928</v>
      </c>
      <c r="X326" s="33"/>
      <c r="Y326" s="160">
        <v>0</v>
      </c>
      <c r="Z326" s="160">
        <v>0</v>
      </c>
      <c r="AA326" s="33"/>
      <c r="AB326" s="38">
        <v>226928</v>
      </c>
      <c r="AC326" s="33"/>
      <c r="AD326" s="48">
        <v>39000</v>
      </c>
      <c r="AE326" s="49">
        <v>0.17186067827681026</v>
      </c>
      <c r="AF326" s="48">
        <v>187928</v>
      </c>
      <c r="AG326" s="158">
        <v>187928</v>
      </c>
      <c r="AH326" s="47"/>
      <c r="AI326" s="48">
        <v>39000</v>
      </c>
      <c r="AJ326" s="48">
        <v>39000</v>
      </c>
      <c r="AK326" s="47"/>
      <c r="AL326" s="48">
        <v>26000</v>
      </c>
      <c r="AM326" s="49">
        <v>0.11457378551787351</v>
      </c>
      <c r="AN326" s="48">
        <v>13000</v>
      </c>
      <c r="AO326" s="34">
        <v>0</v>
      </c>
      <c r="AP326" s="34">
        <v>13000</v>
      </c>
      <c r="AQ326" s="34">
        <v>13000</v>
      </c>
      <c r="AR326" s="34">
        <v>0</v>
      </c>
      <c r="AS326" s="34">
        <v>25000</v>
      </c>
      <c r="AT326" s="34">
        <v>25000</v>
      </c>
      <c r="AU326" s="34">
        <v>25000</v>
      </c>
      <c r="AV326" s="34">
        <v>19232</v>
      </c>
      <c r="AW326" s="34">
        <v>19232</v>
      </c>
      <c r="AX326" s="34">
        <v>19232</v>
      </c>
      <c r="AY326" s="34">
        <v>19232</v>
      </c>
      <c r="AZ326" s="34">
        <v>25000</v>
      </c>
      <c r="BA326" s="34">
        <v>24000</v>
      </c>
      <c r="BB326" s="40">
        <f t="shared" ref="BB326:BB389" si="11">+SUM(AO326:BA326)</f>
        <v>226928</v>
      </c>
      <c r="BC326" s="40">
        <f t="shared" ref="BC326:BC389" si="12">+W326-BB326</f>
        <v>0</v>
      </c>
      <c r="BD326" s="104" t="str">
        <f>+IF(Tabla1[[#This Row],[NO CERT]]=0,"NO","SI")</f>
        <v>SI</v>
      </c>
    </row>
    <row r="327" spans="1:56" x14ac:dyDescent="0.25">
      <c r="A327" s="41" t="s">
        <v>437</v>
      </c>
      <c r="B327" s="42" t="s">
        <v>15</v>
      </c>
      <c r="C327" s="43" t="s">
        <v>1447</v>
      </c>
      <c r="D327" s="44" t="s">
        <v>438</v>
      </c>
      <c r="E327" s="43" t="s">
        <v>439</v>
      </c>
      <c r="F327" s="43" t="s">
        <v>440</v>
      </c>
      <c r="G327" s="43" t="s">
        <v>1415</v>
      </c>
      <c r="H327" s="44" t="s">
        <v>521</v>
      </c>
      <c r="I327" s="44" t="s">
        <v>521</v>
      </c>
      <c r="J327" s="44" t="s">
        <v>1441</v>
      </c>
      <c r="K327" s="44" t="s">
        <v>515</v>
      </c>
      <c r="L327" s="44" t="s">
        <v>1108</v>
      </c>
      <c r="M327" s="44" t="s">
        <v>1108</v>
      </c>
      <c r="N327" s="43" t="s">
        <v>1108</v>
      </c>
      <c r="O327" s="43" t="s">
        <v>1363</v>
      </c>
      <c r="P327" s="45" t="s">
        <v>103</v>
      </c>
      <c r="Q327" s="44" t="s">
        <v>1108</v>
      </c>
      <c r="R327" s="44" t="s">
        <v>552</v>
      </c>
      <c r="S327" s="44" t="s">
        <v>1375</v>
      </c>
      <c r="T327" s="46" t="s">
        <v>43</v>
      </c>
      <c r="U327" s="37" t="s">
        <v>1377</v>
      </c>
      <c r="V327" s="38">
        <v>209222</v>
      </c>
      <c r="W327" s="38">
        <v>209222</v>
      </c>
      <c r="X327" s="33"/>
      <c r="Y327" s="160">
        <v>0</v>
      </c>
      <c r="Z327" s="160">
        <v>0</v>
      </c>
      <c r="AA327" s="33"/>
      <c r="AB327" s="38">
        <v>209222</v>
      </c>
      <c r="AC327" s="33"/>
      <c r="AD327" s="48">
        <v>79000</v>
      </c>
      <c r="AE327" s="49">
        <v>0.37758935484796052</v>
      </c>
      <c r="AF327" s="48">
        <v>130222</v>
      </c>
      <c r="AG327" s="158">
        <v>130222</v>
      </c>
      <c r="AH327" s="47"/>
      <c r="AI327" s="48">
        <v>79000</v>
      </c>
      <c r="AJ327" s="48">
        <v>79000</v>
      </c>
      <c r="AK327" s="47"/>
      <c r="AL327" s="48">
        <v>58000</v>
      </c>
      <c r="AM327" s="49">
        <v>0.27721750102761661</v>
      </c>
      <c r="AN327" s="48">
        <v>21000</v>
      </c>
      <c r="AO327" s="34">
        <v>0</v>
      </c>
      <c r="AP327" s="34">
        <v>29000</v>
      </c>
      <c r="AQ327" s="34">
        <v>29000</v>
      </c>
      <c r="AR327" s="34">
        <v>0</v>
      </c>
      <c r="AS327" s="34">
        <v>10000</v>
      </c>
      <c r="AT327" s="34">
        <v>10000</v>
      </c>
      <c r="AU327" s="34">
        <v>6098</v>
      </c>
      <c r="AV327" s="34">
        <v>25232</v>
      </c>
      <c r="AW327" s="34">
        <v>25232</v>
      </c>
      <c r="AX327" s="34">
        <v>25232</v>
      </c>
      <c r="AY327" s="34">
        <v>25232</v>
      </c>
      <c r="AZ327" s="34">
        <v>19598</v>
      </c>
      <c r="BA327" s="34">
        <v>4598</v>
      </c>
      <c r="BB327" s="40">
        <f t="shared" si="11"/>
        <v>209222</v>
      </c>
      <c r="BC327" s="40">
        <f t="shared" si="12"/>
        <v>0</v>
      </c>
      <c r="BD327" s="104" t="str">
        <f>+IF(Tabla1[[#This Row],[NO CERT]]=0,"NO","SI")</f>
        <v>SI</v>
      </c>
    </row>
    <row r="328" spans="1:56" x14ac:dyDescent="0.25">
      <c r="A328" s="41" t="s">
        <v>437</v>
      </c>
      <c r="B328" s="42" t="s">
        <v>15</v>
      </c>
      <c r="C328" s="43" t="s">
        <v>1447</v>
      </c>
      <c r="D328" s="44" t="s">
        <v>438</v>
      </c>
      <c r="E328" s="43" t="s">
        <v>439</v>
      </c>
      <c r="F328" s="43" t="s">
        <v>440</v>
      </c>
      <c r="G328" s="43" t="s">
        <v>1415</v>
      </c>
      <c r="H328" s="44" t="s">
        <v>495</v>
      </c>
      <c r="I328" s="44" t="s">
        <v>1417</v>
      </c>
      <c r="J328" s="44" t="s">
        <v>1441</v>
      </c>
      <c r="K328" s="44" t="s">
        <v>511</v>
      </c>
      <c r="L328" s="44" t="s">
        <v>1108</v>
      </c>
      <c r="M328" s="44" t="s">
        <v>1108</v>
      </c>
      <c r="N328" s="43" t="s">
        <v>1108</v>
      </c>
      <c r="O328" s="43" t="s">
        <v>1363</v>
      </c>
      <c r="P328" s="45" t="s">
        <v>103</v>
      </c>
      <c r="Q328" s="44" t="s">
        <v>1108</v>
      </c>
      <c r="R328" s="44" t="s">
        <v>1054</v>
      </c>
      <c r="S328" s="44" t="s">
        <v>494</v>
      </c>
      <c r="T328" s="46" t="s">
        <v>493</v>
      </c>
      <c r="U328" s="37" t="s">
        <v>495</v>
      </c>
      <c r="V328" s="38">
        <v>12000</v>
      </c>
      <c r="W328" s="38">
        <v>12000</v>
      </c>
      <c r="X328" s="33"/>
      <c r="Y328" s="160">
        <v>0</v>
      </c>
      <c r="Z328" s="160">
        <v>0</v>
      </c>
      <c r="AA328" s="33"/>
      <c r="AB328" s="38">
        <v>12000</v>
      </c>
      <c r="AC328" s="33"/>
      <c r="AD328" s="48">
        <v>0</v>
      </c>
      <c r="AE328" s="49">
        <v>0</v>
      </c>
      <c r="AF328" s="48">
        <v>12000</v>
      </c>
      <c r="AG328" s="158">
        <v>12000</v>
      </c>
      <c r="AH328" s="47"/>
      <c r="AI328" s="48">
        <v>0</v>
      </c>
      <c r="AJ328" s="48">
        <v>0</v>
      </c>
      <c r="AK328" s="47"/>
      <c r="AL328" s="48">
        <v>0</v>
      </c>
      <c r="AM328" s="49">
        <v>0</v>
      </c>
      <c r="AN328" s="48">
        <v>0</v>
      </c>
      <c r="AO328" s="34">
        <v>0</v>
      </c>
      <c r="AP328" s="34">
        <v>0</v>
      </c>
      <c r="AQ328" s="34">
        <v>0</v>
      </c>
      <c r="AR328" s="34">
        <v>0</v>
      </c>
      <c r="AS328" s="34">
        <v>0</v>
      </c>
      <c r="AT328" s="34">
        <v>12000</v>
      </c>
      <c r="AU328" s="34">
        <v>0</v>
      </c>
      <c r="AV328" s="34">
        <v>0</v>
      </c>
      <c r="AW328" s="34">
        <v>0</v>
      </c>
      <c r="AX328" s="34">
        <v>0</v>
      </c>
      <c r="AY328" s="34">
        <v>0</v>
      </c>
      <c r="AZ328" s="34">
        <v>0</v>
      </c>
      <c r="BA328" s="34">
        <v>0</v>
      </c>
      <c r="BB328" s="40">
        <f t="shared" si="11"/>
        <v>12000</v>
      </c>
      <c r="BC328" s="40">
        <f t="shared" si="12"/>
        <v>0</v>
      </c>
      <c r="BD328" s="104" t="str">
        <f>+IF(Tabla1[[#This Row],[NO CERT]]=0,"NO","SI")</f>
        <v>SI</v>
      </c>
    </row>
    <row r="329" spans="1:56" x14ac:dyDescent="0.25">
      <c r="A329" s="41" t="s">
        <v>437</v>
      </c>
      <c r="B329" s="42"/>
      <c r="C329" s="43" t="s">
        <v>1447</v>
      </c>
      <c r="D329" s="44" t="s">
        <v>438</v>
      </c>
      <c r="E329" s="43" t="s">
        <v>439</v>
      </c>
      <c r="F329" s="43" t="s">
        <v>440</v>
      </c>
      <c r="G329" s="43" t="s">
        <v>1415</v>
      </c>
      <c r="H329" s="44" t="s">
        <v>1389</v>
      </c>
      <c r="I329" s="44" t="s">
        <v>1417</v>
      </c>
      <c r="J329" s="44" t="s">
        <v>1441</v>
      </c>
      <c r="K329" s="44" t="s">
        <v>511</v>
      </c>
      <c r="L329" s="44" t="s">
        <v>1108</v>
      </c>
      <c r="M329" s="44" t="s">
        <v>1108</v>
      </c>
      <c r="N329" s="43" t="s">
        <v>1108</v>
      </c>
      <c r="O329" s="43" t="s">
        <v>1363</v>
      </c>
      <c r="P329" s="45" t="s">
        <v>103</v>
      </c>
      <c r="Q329" s="44" t="s">
        <v>1108</v>
      </c>
      <c r="R329" s="44" t="s">
        <v>1054</v>
      </c>
      <c r="S329" s="44" t="s">
        <v>393</v>
      </c>
      <c r="T329" s="46" t="s">
        <v>168</v>
      </c>
      <c r="U329" s="37" t="s">
        <v>169</v>
      </c>
      <c r="V329" s="134">
        <v>40000</v>
      </c>
      <c r="W329" s="134">
        <v>640000</v>
      </c>
      <c r="X329" s="33"/>
      <c r="Y329" s="160">
        <v>0</v>
      </c>
      <c r="Z329" s="160">
        <v>0</v>
      </c>
      <c r="AA329" s="33"/>
      <c r="AB329" s="38">
        <v>640000</v>
      </c>
      <c r="AC329" s="33"/>
      <c r="AD329" s="48">
        <v>545153.48</v>
      </c>
      <c r="AE329" s="49">
        <v>0.85180231249999994</v>
      </c>
      <c r="AF329" s="48">
        <v>94846.520000000019</v>
      </c>
      <c r="AG329" s="158">
        <v>94846.520000000019</v>
      </c>
      <c r="AH329" s="47"/>
      <c r="AI329" s="48">
        <v>0</v>
      </c>
      <c r="AJ329" s="48">
        <v>0</v>
      </c>
      <c r="AK329" s="47"/>
      <c r="AL329" s="48">
        <v>0</v>
      </c>
      <c r="AM329" s="49">
        <v>0</v>
      </c>
      <c r="AN329" s="48">
        <v>545153.48</v>
      </c>
      <c r="AO329" s="34">
        <v>0</v>
      </c>
      <c r="AP329" s="34">
        <v>0</v>
      </c>
      <c r="AQ329" s="34">
        <v>0</v>
      </c>
      <c r="AR329" s="34">
        <v>0</v>
      </c>
      <c r="AS329" s="34">
        <v>0</v>
      </c>
      <c r="AT329" s="34">
        <v>640000</v>
      </c>
      <c r="AU329" s="34">
        <v>0</v>
      </c>
      <c r="AV329" s="34">
        <v>0</v>
      </c>
      <c r="AW329" s="34">
        <v>0</v>
      </c>
      <c r="AX329" s="34">
        <v>0</v>
      </c>
      <c r="AY329" s="34">
        <v>0</v>
      </c>
      <c r="AZ329" s="34">
        <v>0</v>
      </c>
      <c r="BA329" s="34">
        <v>0</v>
      </c>
      <c r="BB329" s="40">
        <f t="shared" si="11"/>
        <v>640000</v>
      </c>
      <c r="BC329" s="40">
        <f t="shared" si="12"/>
        <v>0</v>
      </c>
      <c r="BD329" s="104" t="str">
        <f>+IF(Tabla1[[#This Row],[NO CERT]]=0,"NO","SI")</f>
        <v>SI</v>
      </c>
    </row>
    <row r="330" spans="1:56" x14ac:dyDescent="0.25">
      <c r="A330" s="41" t="s">
        <v>437</v>
      </c>
      <c r="B330" s="42" t="s">
        <v>15</v>
      </c>
      <c r="C330" s="43" t="s">
        <v>1447</v>
      </c>
      <c r="D330" s="44" t="s">
        <v>438</v>
      </c>
      <c r="E330" s="43" t="s">
        <v>439</v>
      </c>
      <c r="F330" s="43" t="s">
        <v>440</v>
      </c>
      <c r="G330" s="43" t="s">
        <v>1415</v>
      </c>
      <c r="H330" s="44" t="s">
        <v>498</v>
      </c>
      <c r="I330" s="44" t="s">
        <v>1417</v>
      </c>
      <c r="J330" s="44" t="s">
        <v>1441</v>
      </c>
      <c r="K330" s="44" t="s">
        <v>511</v>
      </c>
      <c r="L330" s="44" t="s">
        <v>1108</v>
      </c>
      <c r="M330" s="44" t="s">
        <v>1108</v>
      </c>
      <c r="N330" s="43" t="s">
        <v>1108</v>
      </c>
      <c r="O330" s="43" t="s">
        <v>1363</v>
      </c>
      <c r="P330" s="45" t="s">
        <v>103</v>
      </c>
      <c r="Q330" s="44" t="s">
        <v>1108</v>
      </c>
      <c r="R330" s="44" t="s">
        <v>1054</v>
      </c>
      <c r="S330" s="44" t="s">
        <v>497</v>
      </c>
      <c r="T330" s="46" t="s">
        <v>496</v>
      </c>
      <c r="U330" s="37" t="s">
        <v>498</v>
      </c>
      <c r="V330" s="38">
        <v>14000</v>
      </c>
      <c r="W330" s="38">
        <v>14000</v>
      </c>
      <c r="X330" s="33"/>
      <c r="Y330" s="160">
        <v>0</v>
      </c>
      <c r="Z330" s="160">
        <v>0</v>
      </c>
      <c r="AA330" s="33"/>
      <c r="AB330" s="38">
        <v>14000</v>
      </c>
      <c r="AC330" s="33"/>
      <c r="AD330" s="48">
        <v>0</v>
      </c>
      <c r="AE330" s="49">
        <v>0</v>
      </c>
      <c r="AF330" s="48">
        <v>14000</v>
      </c>
      <c r="AG330" s="158">
        <v>14000</v>
      </c>
      <c r="AH330" s="47"/>
      <c r="AI330" s="48">
        <v>0</v>
      </c>
      <c r="AJ330" s="48">
        <v>0</v>
      </c>
      <c r="AK330" s="47"/>
      <c r="AL330" s="48">
        <v>0</v>
      </c>
      <c r="AM330" s="49">
        <v>0</v>
      </c>
      <c r="AN330" s="48">
        <v>0</v>
      </c>
      <c r="AO330" s="34">
        <v>0</v>
      </c>
      <c r="AP330" s="34">
        <v>0</v>
      </c>
      <c r="AQ330" s="34">
        <v>0</v>
      </c>
      <c r="AR330" s="34">
        <v>0</v>
      </c>
      <c r="AS330" s="34">
        <v>0</v>
      </c>
      <c r="AT330" s="34">
        <v>14000</v>
      </c>
      <c r="AU330" s="34">
        <v>0</v>
      </c>
      <c r="AV330" s="34">
        <v>0</v>
      </c>
      <c r="AW330" s="34">
        <v>0</v>
      </c>
      <c r="AX330" s="34">
        <v>0</v>
      </c>
      <c r="AY330" s="34">
        <v>0</v>
      </c>
      <c r="AZ330" s="34">
        <v>0</v>
      </c>
      <c r="BA330" s="34">
        <v>0</v>
      </c>
      <c r="BB330" s="40">
        <f t="shared" si="11"/>
        <v>14000</v>
      </c>
      <c r="BC330" s="40">
        <f t="shared" si="12"/>
        <v>0</v>
      </c>
      <c r="BD330" s="104" t="str">
        <f>+IF(Tabla1[[#This Row],[NO CERT]]=0,"NO","SI")</f>
        <v>SI</v>
      </c>
    </row>
    <row r="331" spans="1:56" x14ac:dyDescent="0.25">
      <c r="A331" s="41" t="s">
        <v>437</v>
      </c>
      <c r="B331" s="42" t="s">
        <v>15</v>
      </c>
      <c r="C331" s="43" t="s">
        <v>1447</v>
      </c>
      <c r="D331" s="44" t="s">
        <v>438</v>
      </c>
      <c r="E331" s="43" t="s">
        <v>439</v>
      </c>
      <c r="F331" s="43" t="s">
        <v>440</v>
      </c>
      <c r="G331" s="43" t="s">
        <v>1415</v>
      </c>
      <c r="H331" s="44" t="s">
        <v>1387</v>
      </c>
      <c r="I331" s="44" t="s">
        <v>1417</v>
      </c>
      <c r="J331" s="44" t="s">
        <v>1441</v>
      </c>
      <c r="K331" s="44" t="s">
        <v>511</v>
      </c>
      <c r="L331" s="44" t="s">
        <v>1108</v>
      </c>
      <c r="M331" s="44" t="s">
        <v>1108</v>
      </c>
      <c r="N331" s="43" t="s">
        <v>1108</v>
      </c>
      <c r="O331" s="43" t="s">
        <v>1363</v>
      </c>
      <c r="P331" s="45" t="s">
        <v>103</v>
      </c>
      <c r="Q331" s="44" t="s">
        <v>1108</v>
      </c>
      <c r="R331" s="44" t="s">
        <v>1054</v>
      </c>
      <c r="S331" s="44" t="s">
        <v>500</v>
      </c>
      <c r="T331" s="46" t="s">
        <v>499</v>
      </c>
      <c r="U331" s="37" t="s">
        <v>501</v>
      </c>
      <c r="V331" s="38">
        <v>0</v>
      </c>
      <c r="W331" s="38">
        <v>0</v>
      </c>
      <c r="X331" s="33"/>
      <c r="Y331" s="160">
        <v>0</v>
      </c>
      <c r="Z331" s="160">
        <v>0</v>
      </c>
      <c r="AA331" s="33"/>
      <c r="AB331" s="38">
        <v>0</v>
      </c>
      <c r="AC331" s="33"/>
      <c r="AD331" s="48">
        <v>0</v>
      </c>
      <c r="AE331" s="49">
        <v>0</v>
      </c>
      <c r="AF331" s="48">
        <v>0</v>
      </c>
      <c r="AG331" s="158">
        <v>0</v>
      </c>
      <c r="AH331" s="47"/>
      <c r="AI331" s="48">
        <v>0</v>
      </c>
      <c r="AJ331" s="48">
        <v>0</v>
      </c>
      <c r="AK331" s="47"/>
      <c r="AL331" s="48">
        <v>0</v>
      </c>
      <c r="AM331" s="49">
        <v>0</v>
      </c>
      <c r="AN331" s="48">
        <v>0</v>
      </c>
      <c r="AO331" s="34">
        <v>0</v>
      </c>
      <c r="AP331" s="34">
        <v>0</v>
      </c>
      <c r="AQ331" s="34">
        <v>0</v>
      </c>
      <c r="AR331" s="34">
        <v>0</v>
      </c>
      <c r="AS331" s="34">
        <v>0</v>
      </c>
      <c r="AT331" s="34">
        <v>0</v>
      </c>
      <c r="AU331" s="34">
        <v>0</v>
      </c>
      <c r="AV331" s="34">
        <v>0</v>
      </c>
      <c r="AW331" s="34">
        <v>0</v>
      </c>
      <c r="AX331" s="34">
        <v>0</v>
      </c>
      <c r="AY331" s="34">
        <v>0</v>
      </c>
      <c r="AZ331" s="34">
        <v>0</v>
      </c>
      <c r="BA331" s="34">
        <v>0</v>
      </c>
      <c r="BB331" s="40">
        <f t="shared" si="11"/>
        <v>0</v>
      </c>
      <c r="BC331" s="40">
        <f t="shared" si="12"/>
        <v>0</v>
      </c>
      <c r="BD331" s="104" t="str">
        <f>+IF(Tabla1[[#This Row],[NO CERT]]=0,"NO","SI")</f>
        <v>NO</v>
      </c>
    </row>
    <row r="332" spans="1:56" x14ac:dyDescent="0.25">
      <c r="A332" s="41" t="s">
        <v>437</v>
      </c>
      <c r="B332" s="42" t="s">
        <v>15</v>
      </c>
      <c r="C332" s="43" t="s">
        <v>1447</v>
      </c>
      <c r="D332" s="44" t="s">
        <v>438</v>
      </c>
      <c r="E332" s="43" t="s">
        <v>439</v>
      </c>
      <c r="F332" s="43" t="s">
        <v>440</v>
      </c>
      <c r="G332" s="43" t="s">
        <v>1415</v>
      </c>
      <c r="H332" s="44" t="s">
        <v>1391</v>
      </c>
      <c r="I332" s="44" t="s">
        <v>1417</v>
      </c>
      <c r="J332" s="44" t="s">
        <v>1441</v>
      </c>
      <c r="K332" s="44" t="s">
        <v>511</v>
      </c>
      <c r="L332" s="44" t="s">
        <v>1108</v>
      </c>
      <c r="M332" s="44" t="s">
        <v>1108</v>
      </c>
      <c r="N332" s="43" t="s">
        <v>1108</v>
      </c>
      <c r="O332" s="43" t="s">
        <v>1363</v>
      </c>
      <c r="P332" s="45" t="s">
        <v>103</v>
      </c>
      <c r="Q332" s="44" t="s">
        <v>1108</v>
      </c>
      <c r="R332" s="44" t="s">
        <v>1054</v>
      </c>
      <c r="S332" s="44" t="s">
        <v>394</v>
      </c>
      <c r="T332" s="46" t="s">
        <v>170</v>
      </c>
      <c r="U332" s="37" t="s">
        <v>171</v>
      </c>
      <c r="V332" s="38">
        <v>345000</v>
      </c>
      <c r="W332" s="38">
        <v>282200</v>
      </c>
      <c r="X332" s="33"/>
      <c r="Y332" s="160">
        <v>0</v>
      </c>
      <c r="Z332" s="160">
        <v>0</v>
      </c>
      <c r="AA332" s="33"/>
      <c r="AB332" s="38">
        <v>282200</v>
      </c>
      <c r="AC332" s="33"/>
      <c r="AD332" s="48">
        <v>0</v>
      </c>
      <c r="AE332" s="49">
        <v>0</v>
      </c>
      <c r="AF332" s="48">
        <v>282200</v>
      </c>
      <c r="AG332" s="158">
        <v>282200</v>
      </c>
      <c r="AH332" s="47"/>
      <c r="AI332" s="48">
        <v>0</v>
      </c>
      <c r="AJ332" s="48">
        <v>0</v>
      </c>
      <c r="AK332" s="47"/>
      <c r="AL332" s="48">
        <v>0</v>
      </c>
      <c r="AM332" s="49">
        <v>0</v>
      </c>
      <c r="AN332" s="48">
        <v>0</v>
      </c>
      <c r="AO332" s="34">
        <v>0</v>
      </c>
      <c r="AP332" s="34">
        <v>0</v>
      </c>
      <c r="AQ332" s="34">
        <v>0</v>
      </c>
      <c r="AR332" s="34">
        <v>0</v>
      </c>
      <c r="AS332" s="34">
        <v>0</v>
      </c>
      <c r="AT332" s="34">
        <v>0</v>
      </c>
      <c r="AU332" s="34">
        <v>282200</v>
      </c>
      <c r="AV332" s="34">
        <v>0</v>
      </c>
      <c r="AW332" s="34">
        <v>0</v>
      </c>
      <c r="AX332" s="34">
        <v>0</v>
      </c>
      <c r="AY332" s="34">
        <v>0</v>
      </c>
      <c r="AZ332" s="34">
        <v>0</v>
      </c>
      <c r="BA332" s="34">
        <v>0</v>
      </c>
      <c r="BB332" s="40">
        <f t="shared" si="11"/>
        <v>282200</v>
      </c>
      <c r="BC332" s="40">
        <f t="shared" si="12"/>
        <v>0</v>
      </c>
      <c r="BD332" s="104" t="str">
        <f>+IF(Tabla1[[#This Row],[NO CERT]]=0,"NO","SI")</f>
        <v>SI</v>
      </c>
    </row>
    <row r="333" spans="1:56" x14ac:dyDescent="0.25">
      <c r="A333" s="41" t="s">
        <v>437</v>
      </c>
      <c r="B333" s="42" t="s">
        <v>15</v>
      </c>
      <c r="C333" s="43" t="s">
        <v>1447</v>
      </c>
      <c r="D333" s="44" t="s">
        <v>438</v>
      </c>
      <c r="E333" s="43" t="s">
        <v>439</v>
      </c>
      <c r="F333" s="43" t="s">
        <v>440</v>
      </c>
      <c r="G333" s="43" t="s">
        <v>1498</v>
      </c>
      <c r="H333" s="44" t="s">
        <v>514</v>
      </c>
      <c r="I333" s="44" t="s">
        <v>514</v>
      </c>
      <c r="J333" s="44" t="s">
        <v>1441</v>
      </c>
      <c r="K333" s="44" t="s">
        <v>511</v>
      </c>
      <c r="L333" s="44" t="s">
        <v>1103</v>
      </c>
      <c r="M333" s="44" t="s">
        <v>1103</v>
      </c>
      <c r="N333" s="43" t="s">
        <v>1157</v>
      </c>
      <c r="O333" s="43" t="s">
        <v>1437</v>
      </c>
      <c r="P333" s="45" t="s">
        <v>105</v>
      </c>
      <c r="Q333" s="44" t="s">
        <v>1435</v>
      </c>
      <c r="R333" s="44" t="s">
        <v>1371</v>
      </c>
      <c r="S333" s="44" t="s">
        <v>1372</v>
      </c>
      <c r="T333" s="46" t="s">
        <v>1337</v>
      </c>
      <c r="U333" s="37" t="s">
        <v>1340</v>
      </c>
      <c r="V333" s="38">
        <v>600</v>
      </c>
      <c r="W333" s="38">
        <v>600</v>
      </c>
      <c r="X333" s="33"/>
      <c r="Y333" s="160">
        <v>0</v>
      </c>
      <c r="Z333" s="160">
        <v>0</v>
      </c>
      <c r="AA333" s="33"/>
      <c r="AB333" s="38">
        <v>600</v>
      </c>
      <c r="AC333" s="33"/>
      <c r="AD333" s="48">
        <v>600</v>
      </c>
      <c r="AE333" s="49">
        <v>1</v>
      </c>
      <c r="AF333" s="48">
        <v>0</v>
      </c>
      <c r="AG333" s="158">
        <v>0</v>
      </c>
      <c r="AH333" s="47"/>
      <c r="AI333" s="48">
        <v>600</v>
      </c>
      <c r="AJ333" s="48">
        <v>0</v>
      </c>
      <c r="AK333" s="47"/>
      <c r="AL333" s="48">
        <v>0</v>
      </c>
      <c r="AM333" s="49">
        <v>0</v>
      </c>
      <c r="AN333" s="48">
        <v>600</v>
      </c>
      <c r="AO333" s="34">
        <v>0</v>
      </c>
      <c r="AP333" s="34">
        <v>0</v>
      </c>
      <c r="AQ333" s="34">
        <v>0</v>
      </c>
      <c r="AR333" s="34">
        <v>0</v>
      </c>
      <c r="AS333" s="34">
        <v>0</v>
      </c>
      <c r="AT333" s="34">
        <v>0</v>
      </c>
      <c r="AU333" s="34">
        <v>0</v>
      </c>
      <c r="AV333" s="34">
        <v>300</v>
      </c>
      <c r="AW333" s="34">
        <v>0</v>
      </c>
      <c r="AX333" s="34">
        <v>0</v>
      </c>
      <c r="AY333" s="34">
        <v>0</v>
      </c>
      <c r="AZ333" s="34">
        <v>0</v>
      </c>
      <c r="BA333" s="34">
        <v>300</v>
      </c>
      <c r="BB333" s="40">
        <f t="shared" si="11"/>
        <v>600</v>
      </c>
      <c r="BC333" s="40">
        <f t="shared" si="12"/>
        <v>0</v>
      </c>
      <c r="BD333" s="104" t="str">
        <f>+IF(Tabla1[[#This Row],[NO CERT]]=0,"NO","SI")</f>
        <v>NO</v>
      </c>
    </row>
    <row r="334" spans="1:56" x14ac:dyDescent="0.25">
      <c r="A334" s="41" t="s">
        <v>437</v>
      </c>
      <c r="B334" s="42" t="s">
        <v>15</v>
      </c>
      <c r="C334" s="43" t="s">
        <v>1447</v>
      </c>
      <c r="D334" s="44" t="s">
        <v>438</v>
      </c>
      <c r="E334" s="43" t="s">
        <v>439</v>
      </c>
      <c r="F334" s="43" t="s">
        <v>440</v>
      </c>
      <c r="G334" s="43" t="s">
        <v>1498</v>
      </c>
      <c r="H334" s="44" t="s">
        <v>514</v>
      </c>
      <c r="I334" s="44" t="s">
        <v>514</v>
      </c>
      <c r="J334" s="44" t="s">
        <v>1441</v>
      </c>
      <c r="K334" s="44" t="s">
        <v>511</v>
      </c>
      <c r="L334" s="44" t="s">
        <v>1103</v>
      </c>
      <c r="M334" s="44" t="s">
        <v>1103</v>
      </c>
      <c r="N334" s="43" t="s">
        <v>1157</v>
      </c>
      <c r="O334" s="43" t="s">
        <v>1437</v>
      </c>
      <c r="P334" s="45" t="s">
        <v>105</v>
      </c>
      <c r="Q334" s="44" t="s">
        <v>1435</v>
      </c>
      <c r="R334" s="44" t="s">
        <v>1371</v>
      </c>
      <c r="S334" s="44" t="s">
        <v>2389</v>
      </c>
      <c r="T334" s="46" t="s">
        <v>2387</v>
      </c>
      <c r="U334" s="37" t="s">
        <v>2388</v>
      </c>
      <c r="V334" s="38">
        <v>0</v>
      </c>
      <c r="W334" s="38">
        <v>200</v>
      </c>
      <c r="X334" s="33"/>
      <c r="Y334" s="160">
        <v>0</v>
      </c>
      <c r="Z334" s="160">
        <v>0</v>
      </c>
      <c r="AA334" s="33"/>
      <c r="AB334" s="38">
        <v>200</v>
      </c>
      <c r="AC334" s="33"/>
      <c r="AD334" s="48">
        <v>200</v>
      </c>
      <c r="AE334" s="49">
        <v>1</v>
      </c>
      <c r="AF334" s="48">
        <v>0</v>
      </c>
      <c r="AG334" s="158">
        <v>0</v>
      </c>
      <c r="AH334" s="47"/>
      <c r="AI334" s="48">
        <v>200</v>
      </c>
      <c r="AJ334" s="48">
        <v>200</v>
      </c>
      <c r="AK334" s="47"/>
      <c r="AL334" s="48">
        <v>200</v>
      </c>
      <c r="AM334" s="49">
        <v>1</v>
      </c>
      <c r="AN334" s="48">
        <v>0</v>
      </c>
      <c r="AO334" s="34">
        <v>200</v>
      </c>
      <c r="AP334" s="34">
        <v>0</v>
      </c>
      <c r="AQ334" s="34">
        <v>0</v>
      </c>
      <c r="AR334" s="34">
        <v>0</v>
      </c>
      <c r="AS334" s="34">
        <v>0</v>
      </c>
      <c r="AT334" s="34">
        <v>0</v>
      </c>
      <c r="AU334" s="34">
        <v>0</v>
      </c>
      <c r="AV334" s="34">
        <v>0</v>
      </c>
      <c r="AW334" s="34">
        <v>0</v>
      </c>
      <c r="AX334" s="34">
        <v>0</v>
      </c>
      <c r="AY334" s="34">
        <v>0</v>
      </c>
      <c r="AZ334" s="34">
        <v>0</v>
      </c>
      <c r="BA334" s="34">
        <v>0</v>
      </c>
      <c r="BB334" s="40">
        <f t="shared" si="11"/>
        <v>200</v>
      </c>
      <c r="BC334" s="40">
        <f t="shared" si="12"/>
        <v>0</v>
      </c>
      <c r="BD334" s="104" t="str">
        <f>+IF(Tabla1[[#This Row],[NO CERT]]=0,"NO","SI")</f>
        <v>NO</v>
      </c>
    </row>
    <row r="335" spans="1:56" x14ac:dyDescent="0.25">
      <c r="A335" s="41" t="s">
        <v>437</v>
      </c>
      <c r="B335" s="42" t="s">
        <v>15</v>
      </c>
      <c r="C335" s="43" t="s">
        <v>1447</v>
      </c>
      <c r="D335" s="44" t="s">
        <v>438</v>
      </c>
      <c r="E335" s="43" t="s">
        <v>439</v>
      </c>
      <c r="F335" s="43" t="s">
        <v>440</v>
      </c>
      <c r="G335" s="43" t="s">
        <v>1498</v>
      </c>
      <c r="H335" s="44" t="s">
        <v>514</v>
      </c>
      <c r="I335" s="44" t="s">
        <v>514</v>
      </c>
      <c r="J335" s="44" t="s">
        <v>1441</v>
      </c>
      <c r="K335" s="44" t="s">
        <v>511</v>
      </c>
      <c r="L335" s="44" t="s">
        <v>1103</v>
      </c>
      <c r="M335" s="44" t="s">
        <v>1103</v>
      </c>
      <c r="N335" s="43" t="s">
        <v>1157</v>
      </c>
      <c r="O335" s="43" t="s">
        <v>1437</v>
      </c>
      <c r="P335" s="45" t="s">
        <v>105</v>
      </c>
      <c r="Q335" s="44" t="s">
        <v>1435</v>
      </c>
      <c r="R335" s="44" t="s">
        <v>1371</v>
      </c>
      <c r="S335" s="44" t="s">
        <v>1380</v>
      </c>
      <c r="T335" s="46" t="s">
        <v>1378</v>
      </c>
      <c r="U335" s="37" t="s">
        <v>1379</v>
      </c>
      <c r="V335" s="38">
        <v>31971</v>
      </c>
      <c r="W335" s="38">
        <v>33172</v>
      </c>
      <c r="X335" s="33"/>
      <c r="Y335" s="160">
        <v>0</v>
      </c>
      <c r="Z335" s="160">
        <v>0</v>
      </c>
      <c r="AA335" s="33"/>
      <c r="AB335" s="38">
        <v>33172</v>
      </c>
      <c r="AC335" s="33"/>
      <c r="AD335" s="48">
        <v>33172</v>
      </c>
      <c r="AE335" s="49">
        <v>1</v>
      </c>
      <c r="AF335" s="48">
        <v>0</v>
      </c>
      <c r="AG335" s="158">
        <v>0</v>
      </c>
      <c r="AH335" s="47"/>
      <c r="AI335" s="48">
        <v>33172</v>
      </c>
      <c r="AJ335" s="48">
        <v>8294.24</v>
      </c>
      <c r="AK335" s="47"/>
      <c r="AL335" s="48">
        <v>8294.24</v>
      </c>
      <c r="AM335" s="49">
        <v>0.25003738092367056</v>
      </c>
      <c r="AN335" s="48">
        <v>24877.760000000002</v>
      </c>
      <c r="AO335" s="34">
        <v>2765.86</v>
      </c>
      <c r="AP335" s="34">
        <v>2764.19</v>
      </c>
      <c r="AQ335" s="34">
        <v>2764.19</v>
      </c>
      <c r="AR335" s="34">
        <v>0</v>
      </c>
      <c r="AS335" s="34">
        <v>2664.19</v>
      </c>
      <c r="AT335" s="34">
        <v>2664.19</v>
      </c>
      <c r="AU335" s="34">
        <v>2664.19</v>
      </c>
      <c r="AV335" s="34">
        <v>2664.19</v>
      </c>
      <c r="AW335" s="34">
        <v>2664.19</v>
      </c>
      <c r="AX335" s="34">
        <v>2664.19</v>
      </c>
      <c r="AY335" s="34">
        <v>2664.19</v>
      </c>
      <c r="AZ335" s="34">
        <v>2664.19</v>
      </c>
      <c r="BA335" s="34">
        <v>3564.2400000000052</v>
      </c>
      <c r="BB335" s="40">
        <f t="shared" si="11"/>
        <v>33172</v>
      </c>
      <c r="BC335" s="40">
        <f t="shared" si="12"/>
        <v>0</v>
      </c>
      <c r="BD335" s="104" t="str">
        <f>+IF(Tabla1[[#This Row],[NO CERT]]=0,"NO","SI")</f>
        <v>NO</v>
      </c>
    </row>
    <row r="336" spans="1:56" x14ac:dyDescent="0.25">
      <c r="A336" s="41" t="s">
        <v>437</v>
      </c>
      <c r="B336" s="42" t="s">
        <v>15</v>
      </c>
      <c r="C336" s="43" t="s">
        <v>1447</v>
      </c>
      <c r="D336" s="44" t="s">
        <v>438</v>
      </c>
      <c r="E336" s="43" t="s">
        <v>439</v>
      </c>
      <c r="F336" s="43" t="s">
        <v>440</v>
      </c>
      <c r="G336" s="43" t="s">
        <v>1498</v>
      </c>
      <c r="H336" s="44" t="s">
        <v>514</v>
      </c>
      <c r="I336" s="44" t="s">
        <v>514</v>
      </c>
      <c r="J336" s="44" t="s">
        <v>1441</v>
      </c>
      <c r="K336" s="44" t="s">
        <v>511</v>
      </c>
      <c r="L336" s="44" t="s">
        <v>1103</v>
      </c>
      <c r="M336" s="44" t="s">
        <v>1103</v>
      </c>
      <c r="N336" s="43" t="s">
        <v>1157</v>
      </c>
      <c r="O336" s="43" t="s">
        <v>1437</v>
      </c>
      <c r="P336" s="45" t="s">
        <v>105</v>
      </c>
      <c r="Q336" s="44" t="s">
        <v>1435</v>
      </c>
      <c r="R336" s="44" t="s">
        <v>1371</v>
      </c>
      <c r="S336" s="44" t="s">
        <v>1374</v>
      </c>
      <c r="T336" s="46" t="s">
        <v>1338</v>
      </c>
      <c r="U336" s="37" t="s">
        <v>1341</v>
      </c>
      <c r="V336" s="38">
        <v>2503</v>
      </c>
      <c r="W336" s="38">
        <v>2601</v>
      </c>
      <c r="X336" s="33"/>
      <c r="Y336" s="160">
        <v>0</v>
      </c>
      <c r="Z336" s="160">
        <v>0</v>
      </c>
      <c r="AA336" s="33"/>
      <c r="AB336" s="38">
        <v>2601</v>
      </c>
      <c r="AC336" s="33"/>
      <c r="AD336" s="48">
        <v>2601</v>
      </c>
      <c r="AE336" s="49">
        <v>1</v>
      </c>
      <c r="AF336" s="48">
        <v>0</v>
      </c>
      <c r="AG336" s="158">
        <v>0</v>
      </c>
      <c r="AH336" s="47"/>
      <c r="AI336" s="48">
        <v>2601</v>
      </c>
      <c r="AJ336" s="48">
        <v>650.04</v>
      </c>
      <c r="AK336" s="47"/>
      <c r="AL336" s="48">
        <v>650.04</v>
      </c>
      <c r="AM336" s="49">
        <v>0.249919261822376</v>
      </c>
      <c r="AN336" s="48">
        <v>1950.96</v>
      </c>
      <c r="AO336" s="34">
        <v>216.68</v>
      </c>
      <c r="AP336" s="34">
        <v>216.68</v>
      </c>
      <c r="AQ336" s="34">
        <v>216.68</v>
      </c>
      <c r="AR336" s="34">
        <v>0</v>
      </c>
      <c r="AS336" s="34">
        <v>208.58</v>
      </c>
      <c r="AT336" s="34">
        <v>208.58</v>
      </c>
      <c r="AU336" s="34">
        <v>208.58</v>
      </c>
      <c r="AV336" s="34">
        <v>208.58</v>
      </c>
      <c r="AW336" s="34">
        <v>208.58</v>
      </c>
      <c r="AX336" s="34">
        <v>208.58</v>
      </c>
      <c r="AY336" s="34">
        <v>208.58</v>
      </c>
      <c r="AZ336" s="34">
        <v>208.58</v>
      </c>
      <c r="BA336" s="34">
        <v>282.32000000000016</v>
      </c>
      <c r="BB336" s="40">
        <f t="shared" si="11"/>
        <v>2601</v>
      </c>
      <c r="BC336" s="40">
        <f t="shared" si="12"/>
        <v>0</v>
      </c>
      <c r="BD336" s="104" t="str">
        <f>+IF(Tabla1[[#This Row],[NO CERT]]=0,"NO","SI")</f>
        <v>NO</v>
      </c>
    </row>
    <row r="337" spans="1:56" x14ac:dyDescent="0.25">
      <c r="A337" s="41" t="s">
        <v>437</v>
      </c>
      <c r="B337" s="42" t="s">
        <v>15</v>
      </c>
      <c r="C337" s="43" t="s">
        <v>1447</v>
      </c>
      <c r="D337" s="44" t="s">
        <v>438</v>
      </c>
      <c r="E337" s="43" t="s">
        <v>439</v>
      </c>
      <c r="F337" s="43" t="s">
        <v>440</v>
      </c>
      <c r="G337" s="43" t="s">
        <v>1498</v>
      </c>
      <c r="H337" s="44" t="s">
        <v>71</v>
      </c>
      <c r="I337" s="44" t="s">
        <v>71</v>
      </c>
      <c r="J337" s="44" t="s">
        <v>1441</v>
      </c>
      <c r="K337" s="44" t="s">
        <v>515</v>
      </c>
      <c r="L337" s="44" t="s">
        <v>1103</v>
      </c>
      <c r="M337" s="44" t="s">
        <v>1103</v>
      </c>
      <c r="N337" s="43" t="s">
        <v>1157</v>
      </c>
      <c r="O337" s="43" t="s">
        <v>1437</v>
      </c>
      <c r="P337" s="45" t="s">
        <v>105</v>
      </c>
      <c r="Q337" s="44" t="s">
        <v>1435</v>
      </c>
      <c r="R337" s="44" t="s">
        <v>552</v>
      </c>
      <c r="S337" s="44" t="s">
        <v>364</v>
      </c>
      <c r="T337" s="46" t="s">
        <v>17</v>
      </c>
      <c r="U337" s="37" t="s">
        <v>18</v>
      </c>
      <c r="V337" s="38">
        <v>1200</v>
      </c>
      <c r="W337" s="38">
        <v>1200</v>
      </c>
      <c r="X337" s="33"/>
      <c r="Y337" s="160">
        <v>0</v>
      </c>
      <c r="Z337" s="160">
        <v>0</v>
      </c>
      <c r="AA337" s="33"/>
      <c r="AB337" s="38">
        <v>1200</v>
      </c>
      <c r="AC337" s="33"/>
      <c r="AD337" s="48">
        <v>1200</v>
      </c>
      <c r="AE337" s="49">
        <v>1</v>
      </c>
      <c r="AF337" s="48">
        <v>0</v>
      </c>
      <c r="AG337" s="158">
        <v>0</v>
      </c>
      <c r="AH337" s="47"/>
      <c r="AI337" s="48">
        <v>1200</v>
      </c>
      <c r="AJ337" s="48">
        <v>626</v>
      </c>
      <c r="AK337" s="47"/>
      <c r="AL337" s="48">
        <v>626</v>
      </c>
      <c r="AM337" s="49">
        <v>0.52166666666666661</v>
      </c>
      <c r="AN337" s="48">
        <v>574</v>
      </c>
      <c r="AO337" s="34">
        <v>500</v>
      </c>
      <c r="AP337" s="34">
        <v>0</v>
      </c>
      <c r="AQ337" s="34">
        <v>126</v>
      </c>
      <c r="AR337" s="34">
        <v>0</v>
      </c>
      <c r="AS337" s="34">
        <v>200</v>
      </c>
      <c r="AT337" s="34">
        <v>100</v>
      </c>
      <c r="AU337" s="34">
        <v>100</v>
      </c>
      <c r="AV337" s="34">
        <v>100</v>
      </c>
      <c r="AW337" s="34">
        <v>74</v>
      </c>
      <c r="AX337" s="34">
        <v>0</v>
      </c>
      <c r="AY337" s="34">
        <v>0</v>
      </c>
      <c r="AZ337" s="34">
        <v>0</v>
      </c>
      <c r="BA337" s="34">
        <v>0</v>
      </c>
      <c r="BB337" s="40">
        <f t="shared" si="11"/>
        <v>1200</v>
      </c>
      <c r="BC337" s="40">
        <f t="shared" si="12"/>
        <v>0</v>
      </c>
      <c r="BD337" s="104" t="str">
        <f>+IF(Tabla1[[#This Row],[NO CERT]]=0,"NO","SI")</f>
        <v>NO</v>
      </c>
    </row>
    <row r="338" spans="1:56" x14ac:dyDescent="0.25">
      <c r="A338" s="41" t="s">
        <v>437</v>
      </c>
      <c r="B338" s="42" t="s">
        <v>15</v>
      </c>
      <c r="C338" s="43" t="s">
        <v>1447</v>
      </c>
      <c r="D338" s="44" t="s">
        <v>438</v>
      </c>
      <c r="E338" s="43" t="s">
        <v>439</v>
      </c>
      <c r="F338" s="43" t="s">
        <v>440</v>
      </c>
      <c r="G338" s="43" t="s">
        <v>1498</v>
      </c>
      <c r="H338" s="44" t="s">
        <v>1407</v>
      </c>
      <c r="I338" s="44" t="s">
        <v>484</v>
      </c>
      <c r="J338" s="44" t="s">
        <v>1440</v>
      </c>
      <c r="K338" s="44" t="s">
        <v>515</v>
      </c>
      <c r="L338" s="44" t="s">
        <v>1103</v>
      </c>
      <c r="M338" s="44" t="s">
        <v>1103</v>
      </c>
      <c r="N338" s="43" t="s">
        <v>1157</v>
      </c>
      <c r="O338" s="43" t="s">
        <v>1437</v>
      </c>
      <c r="P338" s="45" t="s">
        <v>105</v>
      </c>
      <c r="Q338" s="44" t="s">
        <v>1435</v>
      </c>
      <c r="R338" s="44" t="s">
        <v>552</v>
      </c>
      <c r="S338" s="44" t="s">
        <v>357</v>
      </c>
      <c r="T338" s="46" t="s">
        <v>24</v>
      </c>
      <c r="U338" s="37" t="s">
        <v>25</v>
      </c>
      <c r="V338" s="38">
        <v>3600</v>
      </c>
      <c r="W338" s="38">
        <v>3600</v>
      </c>
      <c r="X338" s="33"/>
      <c r="Y338" s="160">
        <v>0</v>
      </c>
      <c r="Z338" s="160">
        <v>0</v>
      </c>
      <c r="AA338" s="33"/>
      <c r="AB338" s="38">
        <v>3600</v>
      </c>
      <c r="AC338" s="33"/>
      <c r="AD338" s="48">
        <v>3600</v>
      </c>
      <c r="AE338" s="49">
        <v>1</v>
      </c>
      <c r="AF338" s="48">
        <v>0</v>
      </c>
      <c r="AG338" s="158">
        <v>0</v>
      </c>
      <c r="AH338" s="47"/>
      <c r="AI338" s="48">
        <v>3600</v>
      </c>
      <c r="AJ338" s="48">
        <v>0</v>
      </c>
      <c r="AK338" s="47"/>
      <c r="AL338" s="48">
        <v>0</v>
      </c>
      <c r="AM338" s="49">
        <v>0</v>
      </c>
      <c r="AN338" s="48">
        <v>3600</v>
      </c>
      <c r="AO338" s="34">
        <v>0</v>
      </c>
      <c r="AP338" s="34">
        <v>0</v>
      </c>
      <c r="AQ338" s="34">
        <v>0</v>
      </c>
      <c r="AR338" s="34">
        <v>0</v>
      </c>
      <c r="AS338" s="34">
        <v>600</v>
      </c>
      <c r="AT338" s="34">
        <v>600</v>
      </c>
      <c r="AU338" s="34">
        <v>600</v>
      </c>
      <c r="AV338" s="34">
        <v>600</v>
      </c>
      <c r="AW338" s="34">
        <v>600</v>
      </c>
      <c r="AX338" s="34">
        <v>0</v>
      </c>
      <c r="AY338" s="34">
        <v>0</v>
      </c>
      <c r="AZ338" s="34">
        <v>0</v>
      </c>
      <c r="BA338" s="34">
        <v>600</v>
      </c>
      <c r="BB338" s="40">
        <f t="shared" si="11"/>
        <v>3600</v>
      </c>
      <c r="BC338" s="40">
        <f t="shared" si="12"/>
        <v>0</v>
      </c>
      <c r="BD338" s="104" t="str">
        <f>+IF(Tabla1[[#This Row],[NO CERT]]=0,"NO","SI")</f>
        <v>NO</v>
      </c>
    </row>
    <row r="339" spans="1:56" x14ac:dyDescent="0.25">
      <c r="A339" s="41" t="s">
        <v>437</v>
      </c>
      <c r="B339" s="42" t="s">
        <v>15</v>
      </c>
      <c r="C339" s="43" t="s">
        <v>1447</v>
      </c>
      <c r="D339" s="44" t="s">
        <v>438</v>
      </c>
      <c r="E339" s="43" t="s">
        <v>439</v>
      </c>
      <c r="F339" s="43" t="s">
        <v>440</v>
      </c>
      <c r="G339" s="43" t="s">
        <v>1498</v>
      </c>
      <c r="H339" s="44" t="s">
        <v>1407</v>
      </c>
      <c r="I339" s="44" t="s">
        <v>484</v>
      </c>
      <c r="J339" s="44" t="s">
        <v>1440</v>
      </c>
      <c r="K339" s="44" t="s">
        <v>515</v>
      </c>
      <c r="L339" s="44" t="s">
        <v>1103</v>
      </c>
      <c r="M339" s="44" t="s">
        <v>1103</v>
      </c>
      <c r="N339" s="43" t="s">
        <v>1157</v>
      </c>
      <c r="O339" s="43" t="s">
        <v>1437</v>
      </c>
      <c r="P339" s="45" t="s">
        <v>105</v>
      </c>
      <c r="Q339" s="44" t="s">
        <v>1435</v>
      </c>
      <c r="R339" s="44" t="s">
        <v>552</v>
      </c>
      <c r="S339" s="44" t="s">
        <v>358</v>
      </c>
      <c r="T339" s="46" t="s">
        <v>26</v>
      </c>
      <c r="U339" s="37" t="s">
        <v>27</v>
      </c>
      <c r="V339" s="38">
        <v>3600</v>
      </c>
      <c r="W339" s="38">
        <v>3600</v>
      </c>
      <c r="X339" s="33"/>
      <c r="Y339" s="160">
        <v>0</v>
      </c>
      <c r="Z339" s="160">
        <v>0</v>
      </c>
      <c r="AA339" s="33"/>
      <c r="AB339" s="38">
        <v>3600</v>
      </c>
      <c r="AC339" s="33"/>
      <c r="AD339" s="48">
        <v>3600</v>
      </c>
      <c r="AE339" s="49">
        <v>1</v>
      </c>
      <c r="AF339" s="48">
        <v>0</v>
      </c>
      <c r="AG339" s="158">
        <v>0</v>
      </c>
      <c r="AH339" s="47"/>
      <c r="AI339" s="48">
        <v>3600</v>
      </c>
      <c r="AJ339" s="48">
        <v>1027.8</v>
      </c>
      <c r="AK339" s="47"/>
      <c r="AL339" s="48">
        <v>1027.8</v>
      </c>
      <c r="AM339" s="49">
        <v>0.28549999999999998</v>
      </c>
      <c r="AN339" s="48">
        <v>2572.1999999999998</v>
      </c>
      <c r="AO339" s="34">
        <v>0</v>
      </c>
      <c r="AP339" s="34">
        <v>187.5</v>
      </c>
      <c r="AQ339" s="34">
        <v>840.3</v>
      </c>
      <c r="AR339" s="34">
        <v>0</v>
      </c>
      <c r="AS339" s="34">
        <v>600</v>
      </c>
      <c r="AT339" s="34">
        <v>600</v>
      </c>
      <c r="AU339" s="34">
        <v>600</v>
      </c>
      <c r="AV339" s="34">
        <v>600</v>
      </c>
      <c r="AW339" s="34">
        <v>172.19999999999982</v>
      </c>
      <c r="AX339" s="34">
        <v>0</v>
      </c>
      <c r="AY339" s="34">
        <v>0</v>
      </c>
      <c r="AZ339" s="34">
        <v>0</v>
      </c>
      <c r="BA339" s="34">
        <v>0</v>
      </c>
      <c r="BB339" s="40">
        <f t="shared" si="11"/>
        <v>3600</v>
      </c>
      <c r="BC339" s="40">
        <f t="shared" si="12"/>
        <v>0</v>
      </c>
      <c r="BD339" s="104" t="str">
        <f>+IF(Tabla1[[#This Row],[NO CERT]]=0,"NO","SI")</f>
        <v>NO</v>
      </c>
    </row>
    <row r="340" spans="1:56" x14ac:dyDescent="0.25">
      <c r="A340" s="41" t="s">
        <v>437</v>
      </c>
      <c r="B340" s="42" t="s">
        <v>15</v>
      </c>
      <c r="C340" s="43" t="s">
        <v>1447</v>
      </c>
      <c r="D340" s="44" t="s">
        <v>438</v>
      </c>
      <c r="E340" s="43" t="s">
        <v>439</v>
      </c>
      <c r="F340" s="43" t="s">
        <v>440</v>
      </c>
      <c r="G340" s="43" t="s">
        <v>1498</v>
      </c>
      <c r="H340" s="44" t="s">
        <v>484</v>
      </c>
      <c r="I340" s="44" t="s">
        <v>484</v>
      </c>
      <c r="J340" s="44" t="s">
        <v>1441</v>
      </c>
      <c r="K340" s="44" t="s">
        <v>515</v>
      </c>
      <c r="L340" s="44" t="s">
        <v>1103</v>
      </c>
      <c r="M340" s="44" t="s">
        <v>1103</v>
      </c>
      <c r="N340" s="43" t="s">
        <v>1157</v>
      </c>
      <c r="O340" s="43" t="s">
        <v>1437</v>
      </c>
      <c r="P340" s="45" t="s">
        <v>105</v>
      </c>
      <c r="Q340" s="44" t="s">
        <v>1435</v>
      </c>
      <c r="R340" s="44" t="s">
        <v>552</v>
      </c>
      <c r="S340" s="44" t="s">
        <v>369</v>
      </c>
      <c r="T340" s="46" t="s">
        <v>28</v>
      </c>
      <c r="U340" s="37" t="s">
        <v>29</v>
      </c>
      <c r="V340" s="38">
        <v>0</v>
      </c>
      <c r="W340" s="38">
        <v>1000</v>
      </c>
      <c r="X340" s="33"/>
      <c r="Y340" s="160">
        <v>0</v>
      </c>
      <c r="Z340" s="160">
        <v>0</v>
      </c>
      <c r="AA340" s="33"/>
      <c r="AB340" s="38">
        <v>1000</v>
      </c>
      <c r="AC340" s="33"/>
      <c r="AD340" s="48">
        <v>1000</v>
      </c>
      <c r="AE340" s="49">
        <v>1</v>
      </c>
      <c r="AF340" s="48">
        <v>0</v>
      </c>
      <c r="AG340" s="158">
        <v>0</v>
      </c>
      <c r="AH340" s="47"/>
      <c r="AI340" s="48">
        <v>1000</v>
      </c>
      <c r="AJ340" s="48">
        <v>125.1</v>
      </c>
      <c r="AK340" s="47"/>
      <c r="AL340" s="48">
        <v>125.1</v>
      </c>
      <c r="AM340" s="49">
        <v>0.12509999999999999</v>
      </c>
      <c r="AN340" s="48">
        <v>874.9</v>
      </c>
      <c r="AO340" s="34">
        <v>0</v>
      </c>
      <c r="AP340" s="34">
        <v>0</v>
      </c>
      <c r="AQ340" s="34">
        <v>125.1</v>
      </c>
      <c r="AR340" s="34">
        <v>0</v>
      </c>
      <c r="AS340" s="34">
        <v>100</v>
      </c>
      <c r="AT340" s="34">
        <v>100</v>
      </c>
      <c r="AU340" s="34">
        <v>100</v>
      </c>
      <c r="AV340" s="34">
        <v>100</v>
      </c>
      <c r="AW340" s="34">
        <v>100</v>
      </c>
      <c r="AX340" s="34">
        <v>100</v>
      </c>
      <c r="AY340" s="34">
        <v>100</v>
      </c>
      <c r="AZ340" s="34">
        <v>100</v>
      </c>
      <c r="BA340" s="34">
        <v>74.899999999999977</v>
      </c>
      <c r="BB340" s="40">
        <f t="shared" si="11"/>
        <v>1000</v>
      </c>
      <c r="BC340" s="40">
        <f t="shared" si="12"/>
        <v>0</v>
      </c>
      <c r="BD340" s="104" t="str">
        <f>+IF(Tabla1[[#This Row],[NO CERT]]=0,"NO","SI")</f>
        <v>NO</v>
      </c>
    </row>
    <row r="341" spans="1:56" x14ac:dyDescent="0.25">
      <c r="A341" s="41" t="s">
        <v>437</v>
      </c>
      <c r="B341" s="42" t="s">
        <v>15</v>
      </c>
      <c r="C341" s="43" t="s">
        <v>1447</v>
      </c>
      <c r="D341" s="44" t="s">
        <v>438</v>
      </c>
      <c r="E341" s="43" t="s">
        <v>439</v>
      </c>
      <c r="F341" s="43" t="s">
        <v>440</v>
      </c>
      <c r="G341" s="43" t="s">
        <v>1498</v>
      </c>
      <c r="H341" s="44" t="s">
        <v>2818</v>
      </c>
      <c r="I341" s="44" t="s">
        <v>484</v>
      </c>
      <c r="J341" s="44" t="s">
        <v>1441</v>
      </c>
      <c r="K341" s="44" t="s">
        <v>515</v>
      </c>
      <c r="L341" s="44" t="s">
        <v>1103</v>
      </c>
      <c r="M341" s="44" t="s">
        <v>1103</v>
      </c>
      <c r="N341" s="43" t="s">
        <v>1157</v>
      </c>
      <c r="O341" s="43" t="s">
        <v>1437</v>
      </c>
      <c r="P341" s="45" t="s">
        <v>105</v>
      </c>
      <c r="Q341" s="44" t="s">
        <v>1435</v>
      </c>
      <c r="R341" s="44" t="s">
        <v>552</v>
      </c>
      <c r="S341" s="44" t="s">
        <v>375</v>
      </c>
      <c r="T341" s="46" t="s">
        <v>74</v>
      </c>
      <c r="U341" s="37" t="s">
        <v>75</v>
      </c>
      <c r="V341" s="38">
        <v>0</v>
      </c>
      <c r="W341" s="38">
        <v>600</v>
      </c>
      <c r="X341" s="33"/>
      <c r="Y341" s="160">
        <v>0</v>
      </c>
      <c r="Z341" s="160">
        <v>0</v>
      </c>
      <c r="AA341" s="33"/>
      <c r="AB341" s="38">
        <v>600</v>
      </c>
      <c r="AC341" s="33"/>
      <c r="AD341" s="48">
        <v>600</v>
      </c>
      <c r="AE341" s="49">
        <v>1</v>
      </c>
      <c r="AF341" s="48">
        <v>0</v>
      </c>
      <c r="AG341" s="158">
        <v>0</v>
      </c>
      <c r="AH341" s="47"/>
      <c r="AI341" s="48">
        <v>600</v>
      </c>
      <c r="AJ341" s="48">
        <v>38.6</v>
      </c>
      <c r="AK341" s="47"/>
      <c r="AL341" s="48">
        <v>38.6</v>
      </c>
      <c r="AM341" s="49">
        <v>6.433333333333334E-2</v>
      </c>
      <c r="AN341" s="48">
        <v>561.4</v>
      </c>
      <c r="AO341" s="34">
        <v>0</v>
      </c>
      <c r="AP341" s="34">
        <v>19.3</v>
      </c>
      <c r="AQ341" s="34">
        <v>19.3</v>
      </c>
      <c r="AR341" s="34">
        <v>0</v>
      </c>
      <c r="AS341" s="34">
        <v>58.070000000000007</v>
      </c>
      <c r="AT341" s="34">
        <v>58.070000000000007</v>
      </c>
      <c r="AU341" s="34">
        <v>58.070000000000007</v>
      </c>
      <c r="AV341" s="34">
        <v>58.070000000000007</v>
      </c>
      <c r="AW341" s="34">
        <v>58.070000000000007</v>
      </c>
      <c r="AX341" s="34">
        <v>58.070000000000007</v>
      </c>
      <c r="AY341" s="34">
        <v>58.070000000000007</v>
      </c>
      <c r="AZ341" s="34">
        <v>58.070000000000007</v>
      </c>
      <c r="BA341" s="34">
        <v>96.840000000000032</v>
      </c>
      <c r="BB341" s="40">
        <f t="shared" si="11"/>
        <v>600</v>
      </c>
      <c r="BC341" s="40">
        <f t="shared" si="12"/>
        <v>0</v>
      </c>
      <c r="BD341" s="104" t="str">
        <f>+IF(Tabla1[[#This Row],[NO CERT]]=0,"NO","SI")</f>
        <v>NO</v>
      </c>
    </row>
    <row r="342" spans="1:56" x14ac:dyDescent="0.25">
      <c r="A342" s="41" t="s">
        <v>437</v>
      </c>
      <c r="B342" s="42" t="s">
        <v>15</v>
      </c>
      <c r="C342" s="43" t="s">
        <v>1447</v>
      </c>
      <c r="D342" s="44" t="s">
        <v>438</v>
      </c>
      <c r="E342" s="43" t="s">
        <v>439</v>
      </c>
      <c r="F342" s="43" t="s">
        <v>440</v>
      </c>
      <c r="G342" s="43" t="s">
        <v>1498</v>
      </c>
      <c r="H342" s="44" t="s">
        <v>42</v>
      </c>
      <c r="I342" s="44" t="s">
        <v>484</v>
      </c>
      <c r="J342" s="44" t="s">
        <v>1440</v>
      </c>
      <c r="K342" s="44" t="s">
        <v>511</v>
      </c>
      <c r="L342" s="44" t="s">
        <v>1103</v>
      </c>
      <c r="M342" s="44" t="s">
        <v>1103</v>
      </c>
      <c r="N342" s="43" t="s">
        <v>1157</v>
      </c>
      <c r="O342" s="43" t="s">
        <v>1437</v>
      </c>
      <c r="P342" s="45" t="s">
        <v>105</v>
      </c>
      <c r="Q342" s="44" t="s">
        <v>1435</v>
      </c>
      <c r="R342" s="44" t="s">
        <v>552</v>
      </c>
      <c r="S342" s="44" t="s">
        <v>359</v>
      </c>
      <c r="T342" s="46" t="s">
        <v>41</v>
      </c>
      <c r="U342" s="37" t="s">
        <v>42</v>
      </c>
      <c r="V342" s="38">
        <v>12000</v>
      </c>
      <c r="W342" s="38">
        <v>12000</v>
      </c>
      <c r="X342" s="33"/>
      <c r="Y342" s="160">
        <v>0</v>
      </c>
      <c r="Z342" s="160">
        <v>0</v>
      </c>
      <c r="AA342" s="33"/>
      <c r="AB342" s="38">
        <v>12000</v>
      </c>
      <c r="AC342" s="33"/>
      <c r="AD342" s="48">
        <v>1000</v>
      </c>
      <c r="AE342" s="49">
        <v>8.3333333333333329E-2</v>
      </c>
      <c r="AF342" s="48">
        <v>11000</v>
      </c>
      <c r="AG342" s="158">
        <v>11000</v>
      </c>
      <c r="AH342" s="47"/>
      <c r="AI342" s="48">
        <v>1000</v>
      </c>
      <c r="AJ342" s="48">
        <v>1000</v>
      </c>
      <c r="AK342" s="47"/>
      <c r="AL342" s="48">
        <v>1000</v>
      </c>
      <c r="AM342" s="49">
        <v>8.3333333333333329E-2</v>
      </c>
      <c r="AN342" s="48">
        <v>0</v>
      </c>
      <c r="AO342" s="34">
        <v>1000</v>
      </c>
      <c r="AP342" s="34">
        <v>0</v>
      </c>
      <c r="AQ342" s="34">
        <v>0</v>
      </c>
      <c r="AR342" s="34">
        <v>0</v>
      </c>
      <c r="AS342" s="34">
        <v>1000</v>
      </c>
      <c r="AT342" s="34">
        <v>1000</v>
      </c>
      <c r="AU342" s="34">
        <v>1000</v>
      </c>
      <c r="AV342" s="34">
        <v>1000</v>
      </c>
      <c r="AW342" s="34">
        <v>1000</v>
      </c>
      <c r="AX342" s="34">
        <v>1000</v>
      </c>
      <c r="AY342" s="34">
        <v>1000</v>
      </c>
      <c r="AZ342" s="34">
        <v>1000</v>
      </c>
      <c r="BA342" s="34">
        <v>3000</v>
      </c>
      <c r="BB342" s="40">
        <f t="shared" si="11"/>
        <v>12000</v>
      </c>
      <c r="BC342" s="40">
        <f t="shared" si="12"/>
        <v>0</v>
      </c>
      <c r="BD342" s="104" t="str">
        <f>+IF(Tabla1[[#This Row],[NO CERT]]=0,"NO","SI")</f>
        <v>SI</v>
      </c>
    </row>
    <row r="343" spans="1:56" x14ac:dyDescent="0.25">
      <c r="A343" s="41" t="s">
        <v>437</v>
      </c>
      <c r="B343" s="42" t="s">
        <v>15</v>
      </c>
      <c r="C343" s="43" t="s">
        <v>1447</v>
      </c>
      <c r="D343" s="44" t="s">
        <v>438</v>
      </c>
      <c r="E343" s="43" t="s">
        <v>439</v>
      </c>
      <c r="F343" s="43" t="s">
        <v>440</v>
      </c>
      <c r="G343" s="43" t="s">
        <v>1498</v>
      </c>
      <c r="H343" s="44" t="s">
        <v>521</v>
      </c>
      <c r="I343" s="44" t="s">
        <v>521</v>
      </c>
      <c r="J343" s="44" t="s">
        <v>1440</v>
      </c>
      <c r="K343" s="44" t="s">
        <v>515</v>
      </c>
      <c r="L343" s="44" t="s">
        <v>1103</v>
      </c>
      <c r="M343" s="44" t="s">
        <v>1103</v>
      </c>
      <c r="N343" s="43" t="s">
        <v>1157</v>
      </c>
      <c r="O343" s="43" t="s">
        <v>1437</v>
      </c>
      <c r="P343" s="45" t="s">
        <v>105</v>
      </c>
      <c r="Q343" s="44" t="s">
        <v>1435</v>
      </c>
      <c r="R343" s="44" t="s">
        <v>552</v>
      </c>
      <c r="S343" s="44" t="s">
        <v>1375</v>
      </c>
      <c r="T343" s="46" t="s">
        <v>43</v>
      </c>
      <c r="U343" s="37" t="s">
        <v>1377</v>
      </c>
      <c r="V343" s="38">
        <v>0</v>
      </c>
      <c r="W343" s="38">
        <v>5000</v>
      </c>
      <c r="X343" s="33"/>
      <c r="Y343" s="160">
        <v>0</v>
      </c>
      <c r="Z343" s="160">
        <v>0</v>
      </c>
      <c r="AA343" s="33"/>
      <c r="AB343" s="38">
        <v>5000</v>
      </c>
      <c r="AC343" s="33"/>
      <c r="AD343" s="48">
        <v>5000</v>
      </c>
      <c r="AE343" s="49">
        <v>1</v>
      </c>
      <c r="AF343" s="48">
        <v>0</v>
      </c>
      <c r="AG343" s="158">
        <v>0</v>
      </c>
      <c r="AH343" s="47"/>
      <c r="AI343" s="48">
        <v>5000</v>
      </c>
      <c r="AJ343" s="48">
        <v>5000</v>
      </c>
      <c r="AK343" s="47"/>
      <c r="AL343" s="48">
        <v>0</v>
      </c>
      <c r="AM343" s="49">
        <v>0</v>
      </c>
      <c r="AN343" s="48">
        <v>5000</v>
      </c>
      <c r="AO343" s="34">
        <v>0</v>
      </c>
      <c r="AP343" s="34">
        <v>0</v>
      </c>
      <c r="AQ343" s="34">
        <v>0</v>
      </c>
      <c r="AR343" s="34">
        <v>0</v>
      </c>
      <c r="AS343" s="34">
        <v>2500</v>
      </c>
      <c r="AT343" s="34">
        <v>2500</v>
      </c>
      <c r="AU343" s="34">
        <v>0</v>
      </c>
      <c r="AV343" s="34">
        <v>0</v>
      </c>
      <c r="AW343" s="34">
        <v>0</v>
      </c>
      <c r="AX343" s="34">
        <v>0</v>
      </c>
      <c r="AY343" s="34">
        <v>0</v>
      </c>
      <c r="AZ343" s="34">
        <v>0</v>
      </c>
      <c r="BA343" s="34">
        <v>0</v>
      </c>
      <c r="BB343" s="40">
        <f t="shared" si="11"/>
        <v>5000</v>
      </c>
      <c r="BC343" s="40">
        <f t="shared" si="12"/>
        <v>0</v>
      </c>
      <c r="BD343" s="104" t="str">
        <f>+IF(Tabla1[[#This Row],[NO CERT]]=0,"NO","SI")</f>
        <v>NO</v>
      </c>
    </row>
    <row r="344" spans="1:56" x14ac:dyDescent="0.25">
      <c r="A344" s="41" t="s">
        <v>437</v>
      </c>
      <c r="B344" s="42" t="s">
        <v>15</v>
      </c>
      <c r="C344" s="43" t="s">
        <v>1447</v>
      </c>
      <c r="D344" s="44" t="s">
        <v>438</v>
      </c>
      <c r="E344" s="43" t="s">
        <v>439</v>
      </c>
      <c r="F344" s="43" t="s">
        <v>440</v>
      </c>
      <c r="G344" s="43" t="s">
        <v>1506</v>
      </c>
      <c r="H344" s="44" t="s">
        <v>514</v>
      </c>
      <c r="I344" s="44" t="s">
        <v>514</v>
      </c>
      <c r="J344" s="44" t="s">
        <v>1441</v>
      </c>
      <c r="K344" s="44" t="s">
        <v>511</v>
      </c>
      <c r="L344" s="44" t="s">
        <v>104</v>
      </c>
      <c r="M344" s="44" t="s">
        <v>104</v>
      </c>
      <c r="N344" s="43" t="s">
        <v>104</v>
      </c>
      <c r="O344" s="43" t="s">
        <v>1361</v>
      </c>
      <c r="P344" s="45" t="s">
        <v>106</v>
      </c>
      <c r="Q344" s="44" t="s">
        <v>104</v>
      </c>
      <c r="R344" s="44" t="s">
        <v>1371</v>
      </c>
      <c r="S344" s="44" t="s">
        <v>1372</v>
      </c>
      <c r="T344" s="46" t="s">
        <v>1337</v>
      </c>
      <c r="U344" s="37" t="s">
        <v>1340</v>
      </c>
      <c r="V344" s="38">
        <v>4200</v>
      </c>
      <c r="W344" s="38">
        <v>4800</v>
      </c>
      <c r="X344" s="33"/>
      <c r="Y344" s="160">
        <v>0</v>
      </c>
      <c r="Z344" s="160">
        <v>0</v>
      </c>
      <c r="AA344" s="33"/>
      <c r="AB344" s="38">
        <v>4800</v>
      </c>
      <c r="AC344" s="33"/>
      <c r="AD344" s="48">
        <v>4800</v>
      </c>
      <c r="AE344" s="49">
        <v>1</v>
      </c>
      <c r="AF344" s="48">
        <v>0</v>
      </c>
      <c r="AG344" s="158">
        <v>0</v>
      </c>
      <c r="AH344" s="47"/>
      <c r="AI344" s="48">
        <v>4800</v>
      </c>
      <c r="AJ344" s="48">
        <v>0</v>
      </c>
      <c r="AK344" s="47"/>
      <c r="AL344" s="48">
        <v>0</v>
      </c>
      <c r="AM344" s="49">
        <v>0</v>
      </c>
      <c r="AN344" s="48">
        <v>4800</v>
      </c>
      <c r="AO344" s="34">
        <v>0</v>
      </c>
      <c r="AP344" s="34">
        <v>0</v>
      </c>
      <c r="AQ344" s="34">
        <v>0</v>
      </c>
      <c r="AR344" s="34">
        <v>0</v>
      </c>
      <c r="AS344" s="34">
        <v>0</v>
      </c>
      <c r="AT344" s="34">
        <v>0</v>
      </c>
      <c r="AU344" s="34">
        <v>0</v>
      </c>
      <c r="AV344" s="34">
        <v>2400</v>
      </c>
      <c r="AW344" s="34">
        <v>0</v>
      </c>
      <c r="AX344" s="34">
        <v>0</v>
      </c>
      <c r="AY344" s="34">
        <v>0</v>
      </c>
      <c r="AZ344" s="34">
        <v>0</v>
      </c>
      <c r="BA344" s="34">
        <v>2400</v>
      </c>
      <c r="BB344" s="40">
        <f t="shared" si="11"/>
        <v>4800</v>
      </c>
      <c r="BC344" s="40">
        <f t="shared" si="12"/>
        <v>0</v>
      </c>
      <c r="BD344" s="104" t="str">
        <f>+IF(Tabla1[[#This Row],[NO CERT]]=0,"NO","SI")</f>
        <v>NO</v>
      </c>
    </row>
    <row r="345" spans="1:56" x14ac:dyDescent="0.25">
      <c r="A345" s="41" t="s">
        <v>437</v>
      </c>
      <c r="B345" s="42" t="s">
        <v>15</v>
      </c>
      <c r="C345" s="43" t="s">
        <v>1447</v>
      </c>
      <c r="D345" s="44" t="s">
        <v>438</v>
      </c>
      <c r="E345" s="43" t="s">
        <v>439</v>
      </c>
      <c r="F345" s="43" t="s">
        <v>440</v>
      </c>
      <c r="G345" s="43" t="s">
        <v>1506</v>
      </c>
      <c r="H345" s="44" t="s">
        <v>514</v>
      </c>
      <c r="I345" s="44" t="s">
        <v>514</v>
      </c>
      <c r="J345" s="44" t="s">
        <v>1441</v>
      </c>
      <c r="K345" s="44" t="s">
        <v>511</v>
      </c>
      <c r="L345" s="44" t="s">
        <v>104</v>
      </c>
      <c r="M345" s="44" t="s">
        <v>104</v>
      </c>
      <c r="N345" s="43" t="s">
        <v>104</v>
      </c>
      <c r="O345" s="43" t="s">
        <v>1361</v>
      </c>
      <c r="P345" s="45" t="s">
        <v>106</v>
      </c>
      <c r="Q345" s="44" t="s">
        <v>104</v>
      </c>
      <c r="R345" s="44" t="s">
        <v>1371</v>
      </c>
      <c r="S345" s="44" t="s">
        <v>2389</v>
      </c>
      <c r="T345" s="46" t="s">
        <v>2387</v>
      </c>
      <c r="U345" s="37" t="s">
        <v>2388</v>
      </c>
      <c r="V345" s="38">
        <v>0</v>
      </c>
      <c r="W345" s="38">
        <v>800</v>
      </c>
      <c r="X345" s="33"/>
      <c r="Y345" s="160">
        <v>0</v>
      </c>
      <c r="Z345" s="160">
        <v>0</v>
      </c>
      <c r="AA345" s="33"/>
      <c r="AB345" s="38">
        <v>800</v>
      </c>
      <c r="AC345" s="33"/>
      <c r="AD345" s="48">
        <v>800</v>
      </c>
      <c r="AE345" s="49">
        <v>1</v>
      </c>
      <c r="AF345" s="48">
        <v>0</v>
      </c>
      <c r="AG345" s="158">
        <v>0</v>
      </c>
      <c r="AH345" s="47"/>
      <c r="AI345" s="48">
        <v>800</v>
      </c>
      <c r="AJ345" s="48">
        <v>800</v>
      </c>
      <c r="AK345" s="47"/>
      <c r="AL345" s="48">
        <v>800</v>
      </c>
      <c r="AM345" s="49">
        <v>1</v>
      </c>
      <c r="AN345" s="48">
        <v>0</v>
      </c>
      <c r="AO345" s="34">
        <v>800</v>
      </c>
      <c r="AP345" s="34">
        <v>0</v>
      </c>
      <c r="AQ345" s="34">
        <v>0</v>
      </c>
      <c r="AR345" s="34">
        <v>0</v>
      </c>
      <c r="AS345" s="34">
        <v>0</v>
      </c>
      <c r="AT345" s="34">
        <v>0</v>
      </c>
      <c r="AU345" s="34">
        <v>0</v>
      </c>
      <c r="AV345" s="34">
        <v>0</v>
      </c>
      <c r="AW345" s="34">
        <v>0</v>
      </c>
      <c r="AX345" s="34">
        <v>0</v>
      </c>
      <c r="AY345" s="34">
        <v>0</v>
      </c>
      <c r="AZ345" s="34">
        <v>0</v>
      </c>
      <c r="BA345" s="34">
        <v>0</v>
      </c>
      <c r="BB345" s="40">
        <f t="shared" si="11"/>
        <v>800</v>
      </c>
      <c r="BC345" s="40">
        <f t="shared" si="12"/>
        <v>0</v>
      </c>
      <c r="BD345" s="104" t="str">
        <f>+IF(Tabla1[[#This Row],[NO CERT]]=0,"NO","SI")</f>
        <v>NO</v>
      </c>
    </row>
    <row r="346" spans="1:56" x14ac:dyDescent="0.25">
      <c r="A346" s="41" t="s">
        <v>437</v>
      </c>
      <c r="B346" s="42" t="s">
        <v>15</v>
      </c>
      <c r="C346" s="43" t="s">
        <v>1447</v>
      </c>
      <c r="D346" s="44" t="s">
        <v>438</v>
      </c>
      <c r="E346" s="43" t="s">
        <v>439</v>
      </c>
      <c r="F346" s="43" t="s">
        <v>440</v>
      </c>
      <c r="G346" s="43" t="s">
        <v>1506</v>
      </c>
      <c r="H346" s="44" t="s">
        <v>514</v>
      </c>
      <c r="I346" s="44" t="s">
        <v>514</v>
      </c>
      <c r="J346" s="44" t="s">
        <v>1440</v>
      </c>
      <c r="K346" s="44" t="s">
        <v>511</v>
      </c>
      <c r="L346" s="44" t="s">
        <v>104</v>
      </c>
      <c r="M346" s="44" t="s">
        <v>104</v>
      </c>
      <c r="N346" s="43" t="s">
        <v>104</v>
      </c>
      <c r="O346" s="43" t="s">
        <v>1361</v>
      </c>
      <c r="P346" s="45" t="s">
        <v>106</v>
      </c>
      <c r="Q346" s="44" t="s">
        <v>104</v>
      </c>
      <c r="R346" s="44" t="s">
        <v>1371</v>
      </c>
      <c r="S346" s="44" t="s">
        <v>1380</v>
      </c>
      <c r="T346" s="46" t="s">
        <v>1378</v>
      </c>
      <c r="U346" s="37" t="s">
        <v>1379</v>
      </c>
      <c r="V346" s="38">
        <v>283884</v>
      </c>
      <c r="W346" s="38">
        <v>288721</v>
      </c>
      <c r="X346" s="33"/>
      <c r="Y346" s="160">
        <v>0</v>
      </c>
      <c r="Z346" s="160">
        <v>0</v>
      </c>
      <c r="AA346" s="33"/>
      <c r="AB346" s="38">
        <v>288721</v>
      </c>
      <c r="AC346" s="33"/>
      <c r="AD346" s="48">
        <v>288721</v>
      </c>
      <c r="AE346" s="49">
        <v>1</v>
      </c>
      <c r="AF346" s="48">
        <v>0</v>
      </c>
      <c r="AG346" s="158">
        <v>0</v>
      </c>
      <c r="AH346" s="47"/>
      <c r="AI346" s="48">
        <v>288721</v>
      </c>
      <c r="AJ346" s="48">
        <v>72149.600000000006</v>
      </c>
      <c r="AK346" s="47"/>
      <c r="AL346" s="48">
        <v>72149.600000000006</v>
      </c>
      <c r="AM346" s="49">
        <v>0.24989384215211227</v>
      </c>
      <c r="AN346" s="48">
        <v>216571.4</v>
      </c>
      <c r="AO346" s="34">
        <v>24095.91</v>
      </c>
      <c r="AP346" s="34">
        <v>24008.54</v>
      </c>
      <c r="AQ346" s="34">
        <v>24045.15</v>
      </c>
      <c r="AR346" s="34">
        <v>0</v>
      </c>
      <c r="AS346" s="34">
        <v>23656.76</v>
      </c>
      <c r="AT346" s="34">
        <v>23656.76</v>
      </c>
      <c r="AU346" s="34">
        <v>23656.76</v>
      </c>
      <c r="AV346" s="34">
        <v>23656.76</v>
      </c>
      <c r="AW346" s="34">
        <v>23656.76</v>
      </c>
      <c r="AX346" s="34">
        <v>23656.76</v>
      </c>
      <c r="AY346" s="34">
        <v>23656.76</v>
      </c>
      <c r="AZ346" s="34">
        <v>23656.76</v>
      </c>
      <c r="BA346" s="34">
        <v>27317.319999999949</v>
      </c>
      <c r="BB346" s="40">
        <f t="shared" si="11"/>
        <v>288721</v>
      </c>
      <c r="BC346" s="40">
        <f t="shared" si="12"/>
        <v>0</v>
      </c>
      <c r="BD346" s="104" t="str">
        <f>+IF(Tabla1[[#This Row],[NO CERT]]=0,"NO","SI")</f>
        <v>NO</v>
      </c>
    </row>
    <row r="347" spans="1:56" x14ac:dyDescent="0.25">
      <c r="A347" s="41" t="s">
        <v>437</v>
      </c>
      <c r="B347" s="42" t="s">
        <v>15</v>
      </c>
      <c r="C347" s="43" t="s">
        <v>1447</v>
      </c>
      <c r="D347" s="44" t="s">
        <v>438</v>
      </c>
      <c r="E347" s="43" t="s">
        <v>439</v>
      </c>
      <c r="F347" s="43" t="s">
        <v>440</v>
      </c>
      <c r="G347" s="43" t="s">
        <v>1506</v>
      </c>
      <c r="H347" s="44" t="s">
        <v>514</v>
      </c>
      <c r="I347" s="44" t="s">
        <v>514</v>
      </c>
      <c r="J347" s="44" t="s">
        <v>1440</v>
      </c>
      <c r="K347" s="44" t="s">
        <v>511</v>
      </c>
      <c r="L347" s="44" t="s">
        <v>104</v>
      </c>
      <c r="M347" s="44" t="s">
        <v>104</v>
      </c>
      <c r="N347" s="43" t="s">
        <v>104</v>
      </c>
      <c r="O347" s="43" t="s">
        <v>1361</v>
      </c>
      <c r="P347" s="45" t="s">
        <v>106</v>
      </c>
      <c r="Q347" s="44" t="s">
        <v>104</v>
      </c>
      <c r="R347" s="44" t="s">
        <v>1371</v>
      </c>
      <c r="S347" s="44" t="s">
        <v>1373</v>
      </c>
      <c r="T347" s="46" t="s">
        <v>1336</v>
      </c>
      <c r="U347" s="37" t="s">
        <v>1339</v>
      </c>
      <c r="V347" s="38">
        <v>455142</v>
      </c>
      <c r="W347" s="38">
        <v>485334</v>
      </c>
      <c r="X347" s="33"/>
      <c r="Y347" s="160">
        <v>0</v>
      </c>
      <c r="Z347" s="160">
        <v>0</v>
      </c>
      <c r="AA347" s="33"/>
      <c r="AB347" s="38">
        <v>485334</v>
      </c>
      <c r="AC347" s="33"/>
      <c r="AD347" s="48">
        <v>485334</v>
      </c>
      <c r="AE347" s="49">
        <v>1</v>
      </c>
      <c r="AF347" s="48">
        <v>0</v>
      </c>
      <c r="AG347" s="158">
        <v>0</v>
      </c>
      <c r="AH347" s="47"/>
      <c r="AI347" s="48">
        <v>485334</v>
      </c>
      <c r="AJ347" s="48">
        <v>107003.34</v>
      </c>
      <c r="AK347" s="47"/>
      <c r="AL347" s="48">
        <v>80251.67</v>
      </c>
      <c r="AM347" s="49">
        <v>0.16535348852542783</v>
      </c>
      <c r="AN347" s="48">
        <v>405082.33</v>
      </c>
      <c r="AO347" s="34">
        <v>26751.67</v>
      </c>
      <c r="AP347" s="34">
        <v>26750</v>
      </c>
      <c r="AQ347" s="34">
        <v>26750</v>
      </c>
      <c r="AR347" s="34">
        <v>0</v>
      </c>
      <c r="AS347" s="34">
        <v>37928.380000000005</v>
      </c>
      <c r="AT347" s="34">
        <v>37928.380000000005</v>
      </c>
      <c r="AU347" s="34">
        <v>37928.380000000005</v>
      </c>
      <c r="AV347" s="34">
        <v>37928.380000000005</v>
      </c>
      <c r="AW347" s="34">
        <v>37928.380000000005</v>
      </c>
      <c r="AX347" s="34">
        <v>37928.380000000005</v>
      </c>
      <c r="AY347" s="34">
        <v>37928.380000000005</v>
      </c>
      <c r="AZ347" s="34">
        <v>37928.380000000005</v>
      </c>
      <c r="BA347" s="34">
        <v>101655.28999999998</v>
      </c>
      <c r="BB347" s="40">
        <f t="shared" si="11"/>
        <v>485334</v>
      </c>
      <c r="BC347" s="40">
        <f t="shared" si="12"/>
        <v>0</v>
      </c>
      <c r="BD347" s="104" t="str">
        <f>+IF(Tabla1[[#This Row],[NO CERT]]=0,"NO","SI")</f>
        <v>NO</v>
      </c>
    </row>
    <row r="348" spans="1:56" x14ac:dyDescent="0.25">
      <c r="A348" s="41" t="s">
        <v>437</v>
      </c>
      <c r="B348" s="42" t="s">
        <v>15</v>
      </c>
      <c r="C348" s="43" t="s">
        <v>1447</v>
      </c>
      <c r="D348" s="44" t="s">
        <v>438</v>
      </c>
      <c r="E348" s="43" t="s">
        <v>439</v>
      </c>
      <c r="F348" s="43" t="s">
        <v>440</v>
      </c>
      <c r="G348" s="43" t="s">
        <v>1506</v>
      </c>
      <c r="H348" s="44" t="s">
        <v>514</v>
      </c>
      <c r="I348" s="44" t="s">
        <v>514</v>
      </c>
      <c r="J348" s="44" t="s">
        <v>1441</v>
      </c>
      <c r="K348" s="44" t="s">
        <v>511</v>
      </c>
      <c r="L348" s="44" t="s">
        <v>104</v>
      </c>
      <c r="M348" s="44" t="s">
        <v>104</v>
      </c>
      <c r="N348" s="43" t="s">
        <v>104</v>
      </c>
      <c r="O348" s="43" t="s">
        <v>1361</v>
      </c>
      <c r="P348" s="45" t="s">
        <v>106</v>
      </c>
      <c r="Q348" s="44" t="s">
        <v>104</v>
      </c>
      <c r="R348" s="44" t="s">
        <v>1371</v>
      </c>
      <c r="S348" s="44" t="s">
        <v>1374</v>
      </c>
      <c r="T348" s="46" t="s">
        <v>1338</v>
      </c>
      <c r="U348" s="37" t="s">
        <v>1341</v>
      </c>
      <c r="V348" s="38">
        <v>17521</v>
      </c>
      <c r="W348" s="38">
        <v>18850</v>
      </c>
      <c r="X348" s="33"/>
      <c r="Y348" s="160">
        <v>0</v>
      </c>
      <c r="Z348" s="160">
        <v>0</v>
      </c>
      <c r="AA348" s="33"/>
      <c r="AB348" s="38">
        <v>18850</v>
      </c>
      <c r="AC348" s="33"/>
      <c r="AD348" s="48">
        <v>18850</v>
      </c>
      <c r="AE348" s="49">
        <v>1</v>
      </c>
      <c r="AF348" s="48">
        <v>0</v>
      </c>
      <c r="AG348" s="158">
        <v>0</v>
      </c>
      <c r="AH348" s="47"/>
      <c r="AI348" s="48">
        <v>18850</v>
      </c>
      <c r="AJ348" s="48">
        <v>4333.6000000000004</v>
      </c>
      <c r="AK348" s="47"/>
      <c r="AL348" s="48">
        <v>3900.24</v>
      </c>
      <c r="AM348" s="49">
        <v>0.20690928381962864</v>
      </c>
      <c r="AN348" s="48">
        <v>14949.76</v>
      </c>
      <c r="AO348" s="34">
        <v>1300.08</v>
      </c>
      <c r="AP348" s="34">
        <v>1300.08</v>
      </c>
      <c r="AQ348" s="34">
        <v>1300.08</v>
      </c>
      <c r="AR348" s="34">
        <v>0</v>
      </c>
      <c r="AS348" s="34">
        <v>1460.06</v>
      </c>
      <c r="AT348" s="34">
        <v>1460.06</v>
      </c>
      <c r="AU348" s="34">
        <v>1460.06</v>
      </c>
      <c r="AV348" s="34">
        <v>1460.06</v>
      </c>
      <c r="AW348" s="34">
        <v>1460.06</v>
      </c>
      <c r="AX348" s="34">
        <v>1460.06</v>
      </c>
      <c r="AY348" s="34">
        <v>1460.06</v>
      </c>
      <c r="AZ348" s="34">
        <v>1460.06</v>
      </c>
      <c r="BA348" s="34">
        <v>3269.2800000000043</v>
      </c>
      <c r="BB348" s="40">
        <f t="shared" si="11"/>
        <v>18850</v>
      </c>
      <c r="BC348" s="40">
        <f t="shared" si="12"/>
        <v>0</v>
      </c>
      <c r="BD348" s="104" t="str">
        <f>+IF(Tabla1[[#This Row],[NO CERT]]=0,"NO","SI")</f>
        <v>NO</v>
      </c>
    </row>
    <row r="349" spans="1:56" x14ac:dyDescent="0.25">
      <c r="A349" s="41" t="s">
        <v>437</v>
      </c>
      <c r="B349" s="42" t="s">
        <v>15</v>
      </c>
      <c r="C349" s="43" t="s">
        <v>1447</v>
      </c>
      <c r="D349" s="44" t="s">
        <v>438</v>
      </c>
      <c r="E349" s="43" t="s">
        <v>439</v>
      </c>
      <c r="F349" s="43" t="s">
        <v>440</v>
      </c>
      <c r="G349" s="43" t="s">
        <v>1506</v>
      </c>
      <c r="H349" s="44" t="s">
        <v>519</v>
      </c>
      <c r="I349" s="44" t="s">
        <v>71</v>
      </c>
      <c r="J349" s="44" t="s">
        <v>1441</v>
      </c>
      <c r="K349" s="44" t="s">
        <v>515</v>
      </c>
      <c r="L349" s="44" t="s">
        <v>104</v>
      </c>
      <c r="M349" s="44" t="s">
        <v>104</v>
      </c>
      <c r="N349" s="43" t="s">
        <v>104</v>
      </c>
      <c r="O349" s="43" t="s">
        <v>1361</v>
      </c>
      <c r="P349" s="45" t="s">
        <v>106</v>
      </c>
      <c r="Q349" s="44" t="s">
        <v>104</v>
      </c>
      <c r="R349" s="44" t="s">
        <v>552</v>
      </c>
      <c r="S349" s="44" t="s">
        <v>361</v>
      </c>
      <c r="T349" s="46" t="s">
        <v>22</v>
      </c>
      <c r="U349" s="37" t="s">
        <v>23</v>
      </c>
      <c r="V349" s="38">
        <v>9600</v>
      </c>
      <c r="W349" s="38">
        <v>9600</v>
      </c>
      <c r="X349" s="33"/>
      <c r="Y349" s="160">
        <v>0</v>
      </c>
      <c r="Z349" s="160">
        <v>0</v>
      </c>
      <c r="AA349" s="33"/>
      <c r="AB349" s="38">
        <v>9600</v>
      </c>
      <c r="AC349" s="33"/>
      <c r="AD349" s="48">
        <v>0</v>
      </c>
      <c r="AE349" s="49">
        <v>0</v>
      </c>
      <c r="AF349" s="48">
        <v>9600</v>
      </c>
      <c r="AG349" s="158">
        <v>9600</v>
      </c>
      <c r="AH349" s="47"/>
      <c r="AI349" s="48">
        <v>0</v>
      </c>
      <c r="AJ349" s="48">
        <v>0</v>
      </c>
      <c r="AK349" s="47"/>
      <c r="AL349" s="48">
        <v>0</v>
      </c>
      <c r="AM349" s="49">
        <v>0</v>
      </c>
      <c r="AN349" s="48">
        <v>0</v>
      </c>
      <c r="AO349" s="34">
        <v>0</v>
      </c>
      <c r="AP349" s="34">
        <v>0</v>
      </c>
      <c r="AQ349" s="34">
        <v>0</v>
      </c>
      <c r="AR349" s="34">
        <v>0</v>
      </c>
      <c r="AS349" s="34">
        <v>800</v>
      </c>
      <c r="AT349" s="34">
        <v>800</v>
      </c>
      <c r="AU349" s="34">
        <v>800</v>
      </c>
      <c r="AV349" s="34">
        <v>800</v>
      </c>
      <c r="AW349" s="34">
        <v>800</v>
      </c>
      <c r="AX349" s="34">
        <v>800</v>
      </c>
      <c r="AY349" s="34">
        <v>800</v>
      </c>
      <c r="AZ349" s="34">
        <v>800</v>
      </c>
      <c r="BA349" s="34">
        <v>3200</v>
      </c>
      <c r="BB349" s="40">
        <f t="shared" si="11"/>
        <v>9600</v>
      </c>
      <c r="BC349" s="40">
        <f t="shared" si="12"/>
        <v>0</v>
      </c>
      <c r="BD349" s="104" t="str">
        <f>+IF(Tabla1[[#This Row],[NO CERT]]=0,"NO","SI")</f>
        <v>SI</v>
      </c>
    </row>
    <row r="350" spans="1:56" x14ac:dyDescent="0.25">
      <c r="A350" s="41" t="s">
        <v>437</v>
      </c>
      <c r="B350" s="42" t="s">
        <v>15</v>
      </c>
      <c r="C350" s="43" t="s">
        <v>1447</v>
      </c>
      <c r="D350" s="44" t="s">
        <v>438</v>
      </c>
      <c r="E350" s="43" t="s">
        <v>439</v>
      </c>
      <c r="F350" s="43" t="s">
        <v>440</v>
      </c>
      <c r="G350" s="43" t="s">
        <v>1506</v>
      </c>
      <c r="H350" s="44" t="s">
        <v>1407</v>
      </c>
      <c r="I350" s="44" t="s">
        <v>484</v>
      </c>
      <c r="J350" s="44" t="s">
        <v>1441</v>
      </c>
      <c r="K350" s="44" t="s">
        <v>515</v>
      </c>
      <c r="L350" s="44" t="s">
        <v>104</v>
      </c>
      <c r="M350" s="44" t="s">
        <v>104</v>
      </c>
      <c r="N350" s="43" t="s">
        <v>104</v>
      </c>
      <c r="O350" s="43" t="s">
        <v>1361</v>
      </c>
      <c r="P350" s="45" t="s">
        <v>106</v>
      </c>
      <c r="Q350" s="44" t="s">
        <v>104</v>
      </c>
      <c r="R350" s="44" t="s">
        <v>552</v>
      </c>
      <c r="S350" s="44" t="s">
        <v>357</v>
      </c>
      <c r="T350" s="46" t="s">
        <v>24</v>
      </c>
      <c r="U350" s="37" t="s">
        <v>25</v>
      </c>
      <c r="V350" s="38">
        <v>85680</v>
      </c>
      <c r="W350" s="38">
        <v>85680</v>
      </c>
      <c r="X350" s="33"/>
      <c r="Y350" s="160">
        <v>0</v>
      </c>
      <c r="Z350" s="160">
        <v>0</v>
      </c>
      <c r="AA350" s="33"/>
      <c r="AB350" s="38">
        <v>85680</v>
      </c>
      <c r="AC350" s="33"/>
      <c r="AD350" s="48">
        <v>56100</v>
      </c>
      <c r="AE350" s="49">
        <v>0.65476190476190477</v>
      </c>
      <c r="AF350" s="48">
        <v>29580</v>
      </c>
      <c r="AG350" s="158">
        <v>29580</v>
      </c>
      <c r="AH350" s="47"/>
      <c r="AI350" s="48">
        <v>46229.73</v>
      </c>
      <c r="AJ350" s="48">
        <v>11289.21</v>
      </c>
      <c r="AK350" s="47"/>
      <c r="AL350" s="48">
        <v>6963.09</v>
      </c>
      <c r="AM350" s="49">
        <v>8.1268557422969193E-2</v>
      </c>
      <c r="AN350" s="48">
        <v>49136.91</v>
      </c>
      <c r="AO350" s="34">
        <v>0</v>
      </c>
      <c r="AP350" s="34">
        <v>4855.8500000000004</v>
      </c>
      <c r="AQ350" s="34">
        <v>2107.2399999999998</v>
      </c>
      <c r="AR350" s="34">
        <v>0</v>
      </c>
      <c r="AS350" s="34">
        <v>13680</v>
      </c>
      <c r="AT350" s="34">
        <v>13680</v>
      </c>
      <c r="AU350" s="34">
        <v>13680</v>
      </c>
      <c r="AV350" s="34">
        <v>18760</v>
      </c>
      <c r="AW350" s="34">
        <v>0</v>
      </c>
      <c r="AX350" s="34">
        <v>14050.270000000004</v>
      </c>
      <c r="AY350" s="34">
        <v>5466.6399999999994</v>
      </c>
      <c r="AZ350" s="34">
        <v>0</v>
      </c>
      <c r="BA350" s="34">
        <v>-600</v>
      </c>
      <c r="BB350" s="40">
        <f t="shared" si="11"/>
        <v>85680</v>
      </c>
      <c r="BC350" s="40">
        <f t="shared" si="12"/>
        <v>0</v>
      </c>
      <c r="BD350" s="104" t="str">
        <f>+IF(Tabla1[[#This Row],[NO CERT]]=0,"NO","SI")</f>
        <v>SI</v>
      </c>
    </row>
    <row r="351" spans="1:56" x14ac:dyDescent="0.25">
      <c r="A351" s="41" t="s">
        <v>437</v>
      </c>
      <c r="B351" s="42" t="s">
        <v>15</v>
      </c>
      <c r="C351" s="43" t="s">
        <v>1447</v>
      </c>
      <c r="D351" s="44" t="s">
        <v>438</v>
      </c>
      <c r="E351" s="43" t="s">
        <v>439</v>
      </c>
      <c r="F351" s="43" t="s">
        <v>440</v>
      </c>
      <c r="G351" s="43" t="s">
        <v>1506</v>
      </c>
      <c r="H351" s="44" t="s">
        <v>1407</v>
      </c>
      <c r="I351" s="44" t="s">
        <v>484</v>
      </c>
      <c r="J351" s="44" t="s">
        <v>1440</v>
      </c>
      <c r="K351" s="44" t="s">
        <v>515</v>
      </c>
      <c r="L351" s="44" t="s">
        <v>104</v>
      </c>
      <c r="M351" s="44" t="s">
        <v>104</v>
      </c>
      <c r="N351" s="43" t="s">
        <v>104</v>
      </c>
      <c r="O351" s="43" t="s">
        <v>1361</v>
      </c>
      <c r="P351" s="45" t="s">
        <v>106</v>
      </c>
      <c r="Q351" s="44" t="s">
        <v>104</v>
      </c>
      <c r="R351" s="44" t="s">
        <v>552</v>
      </c>
      <c r="S351" s="44" t="s">
        <v>358</v>
      </c>
      <c r="T351" s="46" t="s">
        <v>26</v>
      </c>
      <c r="U351" s="37" t="s">
        <v>27</v>
      </c>
      <c r="V351" s="38">
        <v>69120</v>
      </c>
      <c r="W351" s="38">
        <v>69120</v>
      </c>
      <c r="X351" s="33"/>
      <c r="Y351" s="160">
        <v>0</v>
      </c>
      <c r="Z351" s="160">
        <v>0</v>
      </c>
      <c r="AA351" s="33"/>
      <c r="AB351" s="38">
        <v>69120</v>
      </c>
      <c r="AC351" s="33"/>
      <c r="AD351" s="48">
        <v>21120</v>
      </c>
      <c r="AE351" s="49">
        <v>0.30555555555555558</v>
      </c>
      <c r="AF351" s="48">
        <v>48000</v>
      </c>
      <c r="AG351" s="158">
        <v>48000</v>
      </c>
      <c r="AH351" s="47"/>
      <c r="AI351" s="48">
        <v>13572.69</v>
      </c>
      <c r="AJ351" s="48">
        <v>13572.69</v>
      </c>
      <c r="AK351" s="47"/>
      <c r="AL351" s="48">
        <v>13572.689999999999</v>
      </c>
      <c r="AM351" s="49">
        <v>0.19636414930555554</v>
      </c>
      <c r="AN351" s="48">
        <v>7547.3100000000013</v>
      </c>
      <c r="AO351" s="34">
        <v>2778.5</v>
      </c>
      <c r="AP351" s="34">
        <v>3367</v>
      </c>
      <c r="AQ351" s="34">
        <v>7427.19</v>
      </c>
      <c r="AR351" s="34">
        <v>0</v>
      </c>
      <c r="AS351" s="34">
        <v>11520</v>
      </c>
      <c r="AT351" s="34">
        <v>11520</v>
      </c>
      <c r="AU351" s="34">
        <v>11520</v>
      </c>
      <c r="AV351" s="34">
        <v>11520</v>
      </c>
      <c r="AW351" s="34">
        <v>7782.5</v>
      </c>
      <c r="AX351" s="34">
        <v>3600.8099999999977</v>
      </c>
      <c r="AY351" s="34">
        <v>0</v>
      </c>
      <c r="AZ351" s="34">
        <v>0</v>
      </c>
      <c r="BA351" s="34">
        <v>-1916</v>
      </c>
      <c r="BB351" s="40">
        <f t="shared" si="11"/>
        <v>69120</v>
      </c>
      <c r="BC351" s="40">
        <f t="shared" si="12"/>
        <v>0</v>
      </c>
      <c r="BD351" s="104" t="str">
        <f>+IF(Tabla1[[#This Row],[NO CERT]]=0,"NO","SI")</f>
        <v>SI</v>
      </c>
    </row>
    <row r="352" spans="1:56" x14ac:dyDescent="0.25">
      <c r="A352" s="41" t="s">
        <v>437</v>
      </c>
      <c r="B352" s="42" t="s">
        <v>15</v>
      </c>
      <c r="C352" s="43" t="s">
        <v>1447</v>
      </c>
      <c r="D352" s="44" t="s">
        <v>438</v>
      </c>
      <c r="E352" s="43" t="s">
        <v>439</v>
      </c>
      <c r="F352" s="43" t="s">
        <v>440</v>
      </c>
      <c r="G352" s="43" t="s">
        <v>1506</v>
      </c>
      <c r="H352" s="44" t="s">
        <v>521</v>
      </c>
      <c r="I352" s="44" t="s">
        <v>521</v>
      </c>
      <c r="J352" s="44" t="s">
        <v>1441</v>
      </c>
      <c r="K352" s="44" t="s">
        <v>515</v>
      </c>
      <c r="L352" s="44" t="s">
        <v>104</v>
      </c>
      <c r="M352" s="44" t="s">
        <v>104</v>
      </c>
      <c r="N352" s="43" t="s">
        <v>104</v>
      </c>
      <c r="O352" s="43" t="s">
        <v>1361</v>
      </c>
      <c r="P352" s="45" t="s">
        <v>106</v>
      </c>
      <c r="Q352" s="44" t="s">
        <v>104</v>
      </c>
      <c r="R352" s="44" t="s">
        <v>552</v>
      </c>
      <c r="S352" s="44" t="s">
        <v>1375</v>
      </c>
      <c r="T352" s="46" t="s">
        <v>43</v>
      </c>
      <c r="U352" s="37" t="s">
        <v>1377</v>
      </c>
      <c r="V352" s="38">
        <v>233000</v>
      </c>
      <c r="W352" s="38">
        <v>233000</v>
      </c>
      <c r="X352" s="33"/>
      <c r="Y352" s="160">
        <v>0</v>
      </c>
      <c r="Z352" s="160">
        <v>0</v>
      </c>
      <c r="AA352" s="33"/>
      <c r="AB352" s="38">
        <v>233000</v>
      </c>
      <c r="AC352" s="33"/>
      <c r="AD352" s="48">
        <v>87000</v>
      </c>
      <c r="AE352" s="49">
        <v>0.37339055793991416</v>
      </c>
      <c r="AF352" s="48">
        <v>146000</v>
      </c>
      <c r="AG352" s="158">
        <v>146000</v>
      </c>
      <c r="AH352" s="47"/>
      <c r="AI352" s="48">
        <v>87000</v>
      </c>
      <c r="AJ352" s="48">
        <v>87000</v>
      </c>
      <c r="AK352" s="47"/>
      <c r="AL352" s="48">
        <v>54000</v>
      </c>
      <c r="AM352" s="49">
        <v>0.23175965665236051</v>
      </c>
      <c r="AN352" s="48">
        <v>33000</v>
      </c>
      <c r="AO352" s="34">
        <v>0</v>
      </c>
      <c r="AP352" s="34">
        <v>26000</v>
      </c>
      <c r="AQ352" s="34">
        <v>28000</v>
      </c>
      <c r="AR352" s="34">
        <v>0</v>
      </c>
      <c r="AS352" s="34">
        <v>35500</v>
      </c>
      <c r="AT352" s="34">
        <v>35500</v>
      </c>
      <c r="AU352" s="34">
        <v>35500</v>
      </c>
      <c r="AV352" s="34">
        <v>35500</v>
      </c>
      <c r="AW352" s="34">
        <v>20000</v>
      </c>
      <c r="AX352" s="34">
        <v>9500</v>
      </c>
      <c r="AY352" s="34">
        <v>7500</v>
      </c>
      <c r="AZ352" s="34">
        <v>0</v>
      </c>
      <c r="BA352" s="34">
        <v>0</v>
      </c>
      <c r="BB352" s="40">
        <f t="shared" si="11"/>
        <v>233000</v>
      </c>
      <c r="BC352" s="40">
        <f t="shared" si="12"/>
        <v>0</v>
      </c>
      <c r="BD352" s="104" t="str">
        <f>+IF(Tabla1[[#This Row],[NO CERT]]=0,"NO","SI")</f>
        <v>SI</v>
      </c>
    </row>
    <row r="353" spans="1:56" x14ac:dyDescent="0.25">
      <c r="A353" s="41" t="s">
        <v>437</v>
      </c>
      <c r="B353" s="42" t="s">
        <v>15</v>
      </c>
      <c r="C353" s="43" t="s">
        <v>1447</v>
      </c>
      <c r="D353" s="44" t="s">
        <v>438</v>
      </c>
      <c r="E353" s="43" t="s">
        <v>439</v>
      </c>
      <c r="F353" s="43" t="s">
        <v>440</v>
      </c>
      <c r="G353" s="43" t="s">
        <v>1499</v>
      </c>
      <c r="H353" s="44" t="s">
        <v>514</v>
      </c>
      <c r="I353" s="44" t="s">
        <v>514</v>
      </c>
      <c r="J353" s="44" t="s">
        <v>1441</v>
      </c>
      <c r="K353" s="44" t="s">
        <v>511</v>
      </c>
      <c r="L353" s="44" t="s">
        <v>1103</v>
      </c>
      <c r="M353" s="44" t="s">
        <v>1103</v>
      </c>
      <c r="N353" s="43" t="s">
        <v>1096</v>
      </c>
      <c r="O353" s="43" t="s">
        <v>1366</v>
      </c>
      <c r="P353" s="45" t="s">
        <v>107</v>
      </c>
      <c r="Q353" s="44" t="s">
        <v>1096</v>
      </c>
      <c r="R353" s="44" t="s">
        <v>1371</v>
      </c>
      <c r="S353" s="44" t="s">
        <v>1372</v>
      </c>
      <c r="T353" s="46" t="s">
        <v>1337</v>
      </c>
      <c r="U353" s="37" t="s">
        <v>1340</v>
      </c>
      <c r="V353" s="38">
        <v>600</v>
      </c>
      <c r="W353" s="38">
        <v>600</v>
      </c>
      <c r="X353" s="33"/>
      <c r="Y353" s="160">
        <v>0</v>
      </c>
      <c r="Z353" s="160">
        <v>0</v>
      </c>
      <c r="AA353" s="33"/>
      <c r="AB353" s="38">
        <v>600</v>
      </c>
      <c r="AC353" s="33"/>
      <c r="AD353" s="48">
        <v>600</v>
      </c>
      <c r="AE353" s="49">
        <v>1</v>
      </c>
      <c r="AF353" s="48">
        <v>0</v>
      </c>
      <c r="AG353" s="158">
        <v>0</v>
      </c>
      <c r="AH353" s="47"/>
      <c r="AI353" s="48">
        <v>600</v>
      </c>
      <c r="AJ353" s="48">
        <v>0</v>
      </c>
      <c r="AK353" s="47"/>
      <c r="AL353" s="48">
        <v>0</v>
      </c>
      <c r="AM353" s="49">
        <v>0</v>
      </c>
      <c r="AN353" s="48">
        <v>600</v>
      </c>
      <c r="AO353" s="34">
        <v>0</v>
      </c>
      <c r="AP353" s="34">
        <v>0</v>
      </c>
      <c r="AQ353" s="34">
        <v>0</v>
      </c>
      <c r="AR353" s="34">
        <v>0</v>
      </c>
      <c r="AS353" s="34">
        <v>0</v>
      </c>
      <c r="AT353" s="34">
        <v>0</v>
      </c>
      <c r="AU353" s="34">
        <v>0</v>
      </c>
      <c r="AV353" s="34">
        <v>300</v>
      </c>
      <c r="AW353" s="34">
        <v>0</v>
      </c>
      <c r="AX353" s="34">
        <v>0</v>
      </c>
      <c r="AY353" s="34">
        <v>0</v>
      </c>
      <c r="AZ353" s="34">
        <v>0</v>
      </c>
      <c r="BA353" s="34">
        <v>300</v>
      </c>
      <c r="BB353" s="40">
        <f t="shared" si="11"/>
        <v>600</v>
      </c>
      <c r="BC353" s="40">
        <f t="shared" si="12"/>
        <v>0</v>
      </c>
      <c r="BD353" s="104" t="str">
        <f>+IF(Tabla1[[#This Row],[NO CERT]]=0,"NO","SI")</f>
        <v>NO</v>
      </c>
    </row>
    <row r="354" spans="1:56" x14ac:dyDescent="0.25">
      <c r="A354" s="41" t="s">
        <v>437</v>
      </c>
      <c r="B354" s="42" t="s">
        <v>15</v>
      </c>
      <c r="C354" s="43" t="s">
        <v>1447</v>
      </c>
      <c r="D354" s="44" t="s">
        <v>438</v>
      </c>
      <c r="E354" s="43" t="s">
        <v>439</v>
      </c>
      <c r="F354" s="43" t="s">
        <v>440</v>
      </c>
      <c r="G354" s="43" t="s">
        <v>1499</v>
      </c>
      <c r="H354" s="44" t="s">
        <v>514</v>
      </c>
      <c r="I354" s="44" t="s">
        <v>514</v>
      </c>
      <c r="J354" s="44" t="s">
        <v>1441</v>
      </c>
      <c r="K354" s="44" t="s">
        <v>511</v>
      </c>
      <c r="L354" s="44" t="s">
        <v>1103</v>
      </c>
      <c r="M354" s="44" t="s">
        <v>1103</v>
      </c>
      <c r="N354" s="43" t="s">
        <v>1096</v>
      </c>
      <c r="O354" s="43" t="s">
        <v>1366</v>
      </c>
      <c r="P354" s="45" t="s">
        <v>107</v>
      </c>
      <c r="Q354" s="44" t="s">
        <v>1096</v>
      </c>
      <c r="R354" s="44" t="s">
        <v>1371</v>
      </c>
      <c r="S354" s="44" t="s">
        <v>1380</v>
      </c>
      <c r="T354" s="46" t="s">
        <v>1378</v>
      </c>
      <c r="U354" s="37" t="s">
        <v>1379</v>
      </c>
      <c r="V354" s="38">
        <v>31971</v>
      </c>
      <c r="W354" s="38">
        <v>5530</v>
      </c>
      <c r="X354" s="33"/>
      <c r="Y354" s="160">
        <v>0</v>
      </c>
      <c r="Z354" s="160">
        <v>0</v>
      </c>
      <c r="AA354" s="33"/>
      <c r="AB354" s="38">
        <v>5530</v>
      </c>
      <c r="AC354" s="33"/>
      <c r="AD354" s="48">
        <v>5530</v>
      </c>
      <c r="AE354" s="49">
        <v>1</v>
      </c>
      <c r="AF354" s="48">
        <v>0</v>
      </c>
      <c r="AG354" s="158">
        <v>0</v>
      </c>
      <c r="AH354" s="47"/>
      <c r="AI354" s="48">
        <v>5530</v>
      </c>
      <c r="AJ354" s="48">
        <v>2650.11</v>
      </c>
      <c r="AK354" s="47"/>
      <c r="AL354" s="48">
        <v>2650.11</v>
      </c>
      <c r="AM354" s="49">
        <v>0.4792242314647378</v>
      </c>
      <c r="AN354" s="48">
        <v>2879.89</v>
      </c>
      <c r="AO354" s="34">
        <v>2650.11</v>
      </c>
      <c r="AP354" s="34">
        <v>0</v>
      </c>
      <c r="AQ354" s="34">
        <v>0</v>
      </c>
      <c r="AR354" s="34">
        <v>0</v>
      </c>
      <c r="AS354" s="34">
        <v>0</v>
      </c>
      <c r="AT354" s="34">
        <v>0</v>
      </c>
      <c r="AU354" s="34">
        <v>0</v>
      </c>
      <c r="AV354" s="34">
        <v>0</v>
      </c>
      <c r="AW354" s="34">
        <v>0</v>
      </c>
      <c r="AX354" s="34">
        <v>0</v>
      </c>
      <c r="AY354" s="34">
        <v>0</v>
      </c>
      <c r="AZ354" s="34">
        <v>0</v>
      </c>
      <c r="BA354" s="34">
        <v>2879.89</v>
      </c>
      <c r="BB354" s="40">
        <f t="shared" si="11"/>
        <v>5530</v>
      </c>
      <c r="BC354" s="40">
        <f t="shared" si="12"/>
        <v>0</v>
      </c>
      <c r="BD354" s="104" t="str">
        <f>+IF(Tabla1[[#This Row],[NO CERT]]=0,"NO","SI")</f>
        <v>NO</v>
      </c>
    </row>
    <row r="355" spans="1:56" x14ac:dyDescent="0.25">
      <c r="A355" s="41" t="s">
        <v>437</v>
      </c>
      <c r="B355" s="42" t="s">
        <v>15</v>
      </c>
      <c r="C355" s="43" t="s">
        <v>1447</v>
      </c>
      <c r="D355" s="44" t="s">
        <v>438</v>
      </c>
      <c r="E355" s="43" t="s">
        <v>439</v>
      </c>
      <c r="F355" s="43" t="s">
        <v>440</v>
      </c>
      <c r="G355" s="43" t="s">
        <v>1499</v>
      </c>
      <c r="H355" s="44" t="s">
        <v>514</v>
      </c>
      <c r="I355" s="44" t="s">
        <v>514</v>
      </c>
      <c r="J355" s="44" t="s">
        <v>1441</v>
      </c>
      <c r="K355" s="44" t="s">
        <v>511</v>
      </c>
      <c r="L355" s="44" t="s">
        <v>1103</v>
      </c>
      <c r="M355" s="44" t="s">
        <v>1103</v>
      </c>
      <c r="N355" s="43" t="s">
        <v>1096</v>
      </c>
      <c r="O355" s="43" t="s">
        <v>1366</v>
      </c>
      <c r="P355" s="45" t="s">
        <v>107</v>
      </c>
      <c r="Q355" s="44" t="s">
        <v>1096</v>
      </c>
      <c r="R355" s="44" t="s">
        <v>1371</v>
      </c>
      <c r="S355" s="44" t="s">
        <v>1373</v>
      </c>
      <c r="T355" s="46" t="s">
        <v>1336</v>
      </c>
      <c r="U355" s="37" t="s">
        <v>1339</v>
      </c>
      <c r="V355" s="38">
        <v>0</v>
      </c>
      <c r="W355" s="38">
        <v>27641</v>
      </c>
      <c r="X355" s="33"/>
      <c r="Y355" s="160">
        <v>0</v>
      </c>
      <c r="Z355" s="160">
        <v>0</v>
      </c>
      <c r="AA355" s="33"/>
      <c r="AB355" s="38">
        <v>27641</v>
      </c>
      <c r="AC355" s="33"/>
      <c r="AD355" s="48">
        <v>0</v>
      </c>
      <c r="AE355" s="49">
        <v>0</v>
      </c>
      <c r="AF355" s="48">
        <v>27641</v>
      </c>
      <c r="AG355" s="158">
        <v>27641</v>
      </c>
      <c r="AH355" s="47"/>
      <c r="AI355" s="48">
        <v>0</v>
      </c>
      <c r="AJ355" s="48">
        <v>0</v>
      </c>
      <c r="AK355" s="47"/>
      <c r="AL355" s="48">
        <v>0</v>
      </c>
      <c r="AM355" s="49">
        <v>0</v>
      </c>
      <c r="AN355" s="48">
        <v>0</v>
      </c>
      <c r="AO355" s="34">
        <v>0</v>
      </c>
      <c r="AP355" s="34">
        <v>0</v>
      </c>
      <c r="AQ355" s="34">
        <v>0</v>
      </c>
      <c r="AR355" s="34">
        <v>0</v>
      </c>
      <c r="AS355" s="34">
        <v>0</v>
      </c>
      <c r="AT355" s="34">
        <v>0</v>
      </c>
      <c r="AU355" s="34">
        <v>0</v>
      </c>
      <c r="AV355" s="34">
        <v>0</v>
      </c>
      <c r="AW355" s="34">
        <v>0</v>
      </c>
      <c r="AX355" s="34">
        <v>0</v>
      </c>
      <c r="AY355" s="34">
        <v>0</v>
      </c>
      <c r="AZ355" s="34">
        <v>0</v>
      </c>
      <c r="BA355" s="34">
        <v>27641</v>
      </c>
      <c r="BB355" s="40">
        <f t="shared" si="11"/>
        <v>27641</v>
      </c>
      <c r="BC355" s="40">
        <f t="shared" si="12"/>
        <v>0</v>
      </c>
      <c r="BD355" s="104" t="str">
        <f>+IF(Tabla1[[#This Row],[NO CERT]]=0,"NO","SI")</f>
        <v>SI</v>
      </c>
    </row>
    <row r="356" spans="1:56" x14ac:dyDescent="0.25">
      <c r="A356" s="41" t="s">
        <v>437</v>
      </c>
      <c r="B356" s="42" t="s">
        <v>15</v>
      </c>
      <c r="C356" s="43" t="s">
        <v>1447</v>
      </c>
      <c r="D356" s="44" t="s">
        <v>438</v>
      </c>
      <c r="E356" s="43" t="s">
        <v>439</v>
      </c>
      <c r="F356" s="43" t="s">
        <v>440</v>
      </c>
      <c r="G356" s="43" t="s">
        <v>1499</v>
      </c>
      <c r="H356" s="44" t="s">
        <v>514</v>
      </c>
      <c r="I356" s="44" t="s">
        <v>514</v>
      </c>
      <c r="J356" s="44" t="s">
        <v>1441</v>
      </c>
      <c r="K356" s="44" t="s">
        <v>511</v>
      </c>
      <c r="L356" s="44" t="s">
        <v>1103</v>
      </c>
      <c r="M356" s="44" t="s">
        <v>1103</v>
      </c>
      <c r="N356" s="43" t="s">
        <v>1096</v>
      </c>
      <c r="O356" s="43" t="s">
        <v>1366</v>
      </c>
      <c r="P356" s="45" t="s">
        <v>107</v>
      </c>
      <c r="Q356" s="44" t="s">
        <v>1096</v>
      </c>
      <c r="R356" s="44" t="s">
        <v>1371</v>
      </c>
      <c r="S356" s="44" t="s">
        <v>1374</v>
      </c>
      <c r="T356" s="46" t="s">
        <v>1338</v>
      </c>
      <c r="U356" s="37" t="s">
        <v>1341</v>
      </c>
      <c r="V356" s="38">
        <v>2503</v>
      </c>
      <c r="W356" s="38">
        <v>3643</v>
      </c>
      <c r="X356" s="33"/>
      <c r="Y356" s="160">
        <v>0</v>
      </c>
      <c r="Z356" s="160">
        <v>0</v>
      </c>
      <c r="AA356" s="33"/>
      <c r="AB356" s="38">
        <v>3643</v>
      </c>
      <c r="AC356" s="33"/>
      <c r="AD356" s="48">
        <v>3643</v>
      </c>
      <c r="AE356" s="49">
        <v>1</v>
      </c>
      <c r="AF356" s="48">
        <v>0</v>
      </c>
      <c r="AG356" s="158">
        <v>0</v>
      </c>
      <c r="AH356" s="47"/>
      <c r="AI356" s="48">
        <v>3643</v>
      </c>
      <c r="AJ356" s="48">
        <v>557.25</v>
      </c>
      <c r="AK356" s="47"/>
      <c r="AL356" s="48">
        <v>557.25</v>
      </c>
      <c r="AM356" s="49">
        <v>0.1529645896239363</v>
      </c>
      <c r="AN356" s="48">
        <v>3085.75</v>
      </c>
      <c r="AO356" s="34">
        <v>216.68</v>
      </c>
      <c r="AP356" s="34">
        <v>340.57</v>
      </c>
      <c r="AQ356" s="34">
        <v>0</v>
      </c>
      <c r="AR356" s="34">
        <v>0</v>
      </c>
      <c r="AS356" s="34">
        <v>208.58</v>
      </c>
      <c r="AT356" s="34">
        <v>208.58</v>
      </c>
      <c r="AU356" s="34">
        <v>208.58</v>
      </c>
      <c r="AV356" s="34">
        <v>208.58</v>
      </c>
      <c r="AW356" s="34">
        <v>208.58</v>
      </c>
      <c r="AX356" s="34">
        <v>208.58</v>
      </c>
      <c r="AY356" s="34">
        <v>208.58</v>
      </c>
      <c r="AZ356" s="34">
        <v>208.58</v>
      </c>
      <c r="BA356" s="34">
        <v>1417.1100000000001</v>
      </c>
      <c r="BB356" s="40">
        <f t="shared" si="11"/>
        <v>3643</v>
      </c>
      <c r="BC356" s="40">
        <f t="shared" si="12"/>
        <v>0</v>
      </c>
      <c r="BD356" s="104" t="str">
        <f>+IF(Tabla1[[#This Row],[NO CERT]]=0,"NO","SI")</f>
        <v>NO</v>
      </c>
    </row>
    <row r="357" spans="1:56" x14ac:dyDescent="0.25">
      <c r="A357" s="41" t="s">
        <v>437</v>
      </c>
      <c r="B357" s="42" t="s">
        <v>15</v>
      </c>
      <c r="C357" s="43" t="s">
        <v>1447</v>
      </c>
      <c r="D357" s="44" t="s">
        <v>438</v>
      </c>
      <c r="E357" s="43" t="s">
        <v>439</v>
      </c>
      <c r="F357" s="43" t="s">
        <v>440</v>
      </c>
      <c r="G357" s="43" t="s">
        <v>1499</v>
      </c>
      <c r="H357" s="44" t="s">
        <v>1398</v>
      </c>
      <c r="I357" s="44" t="s">
        <v>514</v>
      </c>
      <c r="J357" s="44" t="s">
        <v>1441</v>
      </c>
      <c r="K357" s="44" t="s">
        <v>515</v>
      </c>
      <c r="L357" s="44" t="s">
        <v>1103</v>
      </c>
      <c r="M357" s="44" t="s">
        <v>1103</v>
      </c>
      <c r="N357" s="43" t="s">
        <v>1096</v>
      </c>
      <c r="O357" s="43" t="s">
        <v>1366</v>
      </c>
      <c r="P357" s="45" t="s">
        <v>107</v>
      </c>
      <c r="Q357" s="44" t="s">
        <v>1096</v>
      </c>
      <c r="R357" s="44" t="s">
        <v>1371</v>
      </c>
      <c r="S357" s="44" t="s">
        <v>2386</v>
      </c>
      <c r="T357" s="46" t="s">
        <v>2384</v>
      </c>
      <c r="U357" s="37" t="s">
        <v>2385</v>
      </c>
      <c r="V357" s="38">
        <v>0</v>
      </c>
      <c r="W357" s="38">
        <v>4857</v>
      </c>
      <c r="X357" s="33"/>
      <c r="Y357" s="160">
        <v>0</v>
      </c>
      <c r="Z357" s="160">
        <v>0</v>
      </c>
      <c r="AA357" s="33"/>
      <c r="AB357" s="38">
        <v>4857</v>
      </c>
      <c r="AC357" s="33"/>
      <c r="AD357" s="48">
        <v>4857</v>
      </c>
      <c r="AE357" s="49">
        <v>1</v>
      </c>
      <c r="AF357" s="48">
        <v>0</v>
      </c>
      <c r="AG357" s="158">
        <v>0</v>
      </c>
      <c r="AH357" s="47"/>
      <c r="AI357" s="48">
        <v>4857</v>
      </c>
      <c r="AJ357" s="48">
        <v>4854.8500000000004</v>
      </c>
      <c r="AK357" s="47"/>
      <c r="AL357" s="48">
        <v>4854.8500000000004</v>
      </c>
      <c r="AM357" s="49">
        <v>0.99955733992176243</v>
      </c>
      <c r="AN357" s="48">
        <v>2.1499999999996362</v>
      </c>
      <c r="AO357" s="34">
        <v>0</v>
      </c>
      <c r="AP357" s="34">
        <v>4854.8500000000004</v>
      </c>
      <c r="AQ357" s="34">
        <v>0</v>
      </c>
      <c r="AR357" s="34">
        <v>0</v>
      </c>
      <c r="AS357" s="34">
        <v>0</v>
      </c>
      <c r="AT357" s="34">
        <v>0</v>
      </c>
      <c r="AU357" s="34">
        <v>0</v>
      </c>
      <c r="AV357" s="34">
        <v>0</v>
      </c>
      <c r="AW357" s="34">
        <v>0</v>
      </c>
      <c r="AX357" s="34">
        <v>0</v>
      </c>
      <c r="AY357" s="34">
        <v>0</v>
      </c>
      <c r="AZ357" s="34">
        <v>0</v>
      </c>
      <c r="BA357" s="34">
        <v>2.1499999999996362</v>
      </c>
      <c r="BB357" s="40">
        <f t="shared" si="11"/>
        <v>4857</v>
      </c>
      <c r="BC357" s="40">
        <f t="shared" si="12"/>
        <v>0</v>
      </c>
      <c r="BD357" s="104" t="str">
        <f>+IF(Tabla1[[#This Row],[NO CERT]]=0,"NO","SI")</f>
        <v>NO</v>
      </c>
    </row>
    <row r="358" spans="1:56" x14ac:dyDescent="0.25">
      <c r="A358" s="41" t="s">
        <v>437</v>
      </c>
      <c r="B358" s="42" t="s">
        <v>15</v>
      </c>
      <c r="C358" s="43" t="s">
        <v>1447</v>
      </c>
      <c r="D358" s="44" t="s">
        <v>438</v>
      </c>
      <c r="E358" s="43" t="s">
        <v>439</v>
      </c>
      <c r="F358" s="43" t="s">
        <v>440</v>
      </c>
      <c r="G358" s="43" t="s">
        <v>1499</v>
      </c>
      <c r="H358" s="44" t="s">
        <v>71</v>
      </c>
      <c r="I358" s="44" t="s">
        <v>71</v>
      </c>
      <c r="J358" s="44" t="s">
        <v>1441</v>
      </c>
      <c r="K358" s="44" t="s">
        <v>515</v>
      </c>
      <c r="L358" s="44" t="s">
        <v>1103</v>
      </c>
      <c r="M358" s="44" t="s">
        <v>1103</v>
      </c>
      <c r="N358" s="43" t="s">
        <v>1096</v>
      </c>
      <c r="O358" s="43" t="s">
        <v>1366</v>
      </c>
      <c r="P358" s="45" t="s">
        <v>107</v>
      </c>
      <c r="Q358" s="44" t="s">
        <v>1096</v>
      </c>
      <c r="R358" s="44" t="s">
        <v>552</v>
      </c>
      <c r="S358" s="44" t="s">
        <v>364</v>
      </c>
      <c r="T358" s="46" t="s">
        <v>17</v>
      </c>
      <c r="U358" s="37" t="s">
        <v>18</v>
      </c>
      <c r="V358" s="38">
        <v>1200</v>
      </c>
      <c r="W358" s="38">
        <v>1200</v>
      </c>
      <c r="X358" s="33"/>
      <c r="Y358" s="160">
        <v>0</v>
      </c>
      <c r="Z358" s="160">
        <v>0</v>
      </c>
      <c r="AA358" s="33"/>
      <c r="AB358" s="38">
        <v>1200</v>
      </c>
      <c r="AC358" s="33"/>
      <c r="AD358" s="48">
        <v>1200</v>
      </c>
      <c r="AE358" s="49">
        <v>1</v>
      </c>
      <c r="AF358" s="48">
        <v>0</v>
      </c>
      <c r="AG358" s="158">
        <v>0</v>
      </c>
      <c r="AH358" s="47"/>
      <c r="AI358" s="48">
        <v>1200</v>
      </c>
      <c r="AJ358" s="48">
        <v>500</v>
      </c>
      <c r="AK358" s="47"/>
      <c r="AL358" s="48">
        <v>500</v>
      </c>
      <c r="AM358" s="49">
        <v>0.41666666666666669</v>
      </c>
      <c r="AN358" s="48">
        <v>700</v>
      </c>
      <c r="AO358" s="34">
        <v>500</v>
      </c>
      <c r="AP358" s="34">
        <v>0</v>
      </c>
      <c r="AQ358" s="34">
        <v>0</v>
      </c>
      <c r="AR358" s="34">
        <v>0</v>
      </c>
      <c r="AS358" s="34">
        <v>200</v>
      </c>
      <c r="AT358" s="34">
        <v>100</v>
      </c>
      <c r="AU358" s="34">
        <v>100</v>
      </c>
      <c r="AV358" s="34">
        <v>100</v>
      </c>
      <c r="AW358" s="34">
        <v>100</v>
      </c>
      <c r="AX358" s="34">
        <v>100</v>
      </c>
      <c r="AY358" s="34">
        <v>0</v>
      </c>
      <c r="AZ358" s="34">
        <v>0</v>
      </c>
      <c r="BA358" s="34">
        <v>0</v>
      </c>
      <c r="BB358" s="40">
        <f t="shared" si="11"/>
        <v>1200</v>
      </c>
      <c r="BC358" s="40">
        <f t="shared" si="12"/>
        <v>0</v>
      </c>
      <c r="BD358" s="104" t="str">
        <f>+IF(Tabla1[[#This Row],[NO CERT]]=0,"NO","SI")</f>
        <v>NO</v>
      </c>
    </row>
    <row r="359" spans="1:56" x14ac:dyDescent="0.25">
      <c r="A359" s="41" t="s">
        <v>437</v>
      </c>
      <c r="B359" s="42" t="s">
        <v>15</v>
      </c>
      <c r="C359" s="43" t="s">
        <v>1447</v>
      </c>
      <c r="D359" s="44" t="s">
        <v>438</v>
      </c>
      <c r="E359" s="43" t="s">
        <v>439</v>
      </c>
      <c r="F359" s="43" t="s">
        <v>440</v>
      </c>
      <c r="G359" s="43" t="s">
        <v>1499</v>
      </c>
      <c r="H359" s="44" t="s">
        <v>1407</v>
      </c>
      <c r="I359" s="44" t="s">
        <v>484</v>
      </c>
      <c r="J359" s="44" t="s">
        <v>1441</v>
      </c>
      <c r="K359" s="44" t="s">
        <v>515</v>
      </c>
      <c r="L359" s="44" t="s">
        <v>1103</v>
      </c>
      <c r="M359" s="44" t="s">
        <v>1103</v>
      </c>
      <c r="N359" s="43" t="s">
        <v>1096</v>
      </c>
      <c r="O359" s="43" t="s">
        <v>1366</v>
      </c>
      <c r="P359" s="45" t="s">
        <v>107</v>
      </c>
      <c r="Q359" s="44" t="s">
        <v>1096</v>
      </c>
      <c r="R359" s="44" t="s">
        <v>552</v>
      </c>
      <c r="S359" s="44" t="s">
        <v>357</v>
      </c>
      <c r="T359" s="46" t="s">
        <v>24</v>
      </c>
      <c r="U359" s="37" t="s">
        <v>25</v>
      </c>
      <c r="V359" s="38">
        <v>7200</v>
      </c>
      <c r="W359" s="38">
        <v>7200</v>
      </c>
      <c r="X359" s="33"/>
      <c r="Y359" s="160">
        <v>0</v>
      </c>
      <c r="Z359" s="160">
        <v>0</v>
      </c>
      <c r="AA359" s="33"/>
      <c r="AB359" s="38">
        <v>7200</v>
      </c>
      <c r="AC359" s="33"/>
      <c r="AD359" s="48">
        <v>7200</v>
      </c>
      <c r="AE359" s="49">
        <v>1</v>
      </c>
      <c r="AF359" s="48">
        <v>0</v>
      </c>
      <c r="AG359" s="158">
        <v>0</v>
      </c>
      <c r="AH359" s="47"/>
      <c r="AI359" s="48">
        <v>7200</v>
      </c>
      <c r="AJ359" s="48">
        <v>0</v>
      </c>
      <c r="AK359" s="47"/>
      <c r="AL359" s="48">
        <v>0</v>
      </c>
      <c r="AM359" s="49">
        <v>0</v>
      </c>
      <c r="AN359" s="48">
        <v>7200</v>
      </c>
      <c r="AO359" s="34">
        <v>0</v>
      </c>
      <c r="AP359" s="34">
        <v>0</v>
      </c>
      <c r="AQ359" s="34">
        <v>0</v>
      </c>
      <c r="AR359" s="34">
        <v>0</v>
      </c>
      <c r="AS359" s="34">
        <v>1200</v>
      </c>
      <c r="AT359" s="34">
        <v>1200</v>
      </c>
      <c r="AU359" s="34">
        <v>1200</v>
      </c>
      <c r="AV359" s="34">
        <v>1200</v>
      </c>
      <c r="AW359" s="34">
        <v>1200</v>
      </c>
      <c r="AX359" s="34">
        <v>0</v>
      </c>
      <c r="AY359" s="34">
        <v>0</v>
      </c>
      <c r="AZ359" s="34">
        <v>0</v>
      </c>
      <c r="BA359" s="34">
        <v>1200</v>
      </c>
      <c r="BB359" s="40">
        <f t="shared" si="11"/>
        <v>7200</v>
      </c>
      <c r="BC359" s="40">
        <f t="shared" si="12"/>
        <v>0</v>
      </c>
      <c r="BD359" s="104" t="str">
        <f>+IF(Tabla1[[#This Row],[NO CERT]]=0,"NO","SI")</f>
        <v>NO</v>
      </c>
    </row>
    <row r="360" spans="1:56" x14ac:dyDescent="0.25">
      <c r="A360" s="41" t="s">
        <v>437</v>
      </c>
      <c r="B360" s="42" t="s">
        <v>15</v>
      </c>
      <c r="C360" s="43" t="s">
        <v>1447</v>
      </c>
      <c r="D360" s="44" t="s">
        <v>438</v>
      </c>
      <c r="E360" s="43" t="s">
        <v>439</v>
      </c>
      <c r="F360" s="43" t="s">
        <v>440</v>
      </c>
      <c r="G360" s="43" t="s">
        <v>1499</v>
      </c>
      <c r="H360" s="44" t="s">
        <v>1407</v>
      </c>
      <c r="I360" s="44" t="s">
        <v>484</v>
      </c>
      <c r="J360" s="44" t="s">
        <v>1441</v>
      </c>
      <c r="K360" s="44" t="s">
        <v>515</v>
      </c>
      <c r="L360" s="44" t="s">
        <v>1103</v>
      </c>
      <c r="M360" s="44" t="s">
        <v>1103</v>
      </c>
      <c r="N360" s="43" t="s">
        <v>1096</v>
      </c>
      <c r="O360" s="43" t="s">
        <v>1366</v>
      </c>
      <c r="P360" s="45" t="s">
        <v>107</v>
      </c>
      <c r="Q360" s="44" t="s">
        <v>1096</v>
      </c>
      <c r="R360" s="44" t="s">
        <v>552</v>
      </c>
      <c r="S360" s="44" t="s">
        <v>358</v>
      </c>
      <c r="T360" s="46" t="s">
        <v>26</v>
      </c>
      <c r="U360" s="37" t="s">
        <v>27</v>
      </c>
      <c r="V360" s="38">
        <v>4800</v>
      </c>
      <c r="W360" s="38">
        <v>4800</v>
      </c>
      <c r="X360" s="33"/>
      <c r="Y360" s="160">
        <v>0</v>
      </c>
      <c r="Z360" s="160">
        <v>0</v>
      </c>
      <c r="AA360" s="33"/>
      <c r="AB360" s="38">
        <v>4800</v>
      </c>
      <c r="AC360" s="33"/>
      <c r="AD360" s="48">
        <v>4800</v>
      </c>
      <c r="AE360" s="49">
        <v>1</v>
      </c>
      <c r="AF360" s="48">
        <v>0</v>
      </c>
      <c r="AG360" s="158">
        <v>0</v>
      </c>
      <c r="AH360" s="47"/>
      <c r="AI360" s="48">
        <v>4800</v>
      </c>
      <c r="AJ360" s="48">
        <v>0</v>
      </c>
      <c r="AK360" s="47"/>
      <c r="AL360" s="48">
        <v>0</v>
      </c>
      <c r="AM360" s="49">
        <v>0</v>
      </c>
      <c r="AN360" s="48">
        <v>4800</v>
      </c>
      <c r="AO360" s="34">
        <v>0</v>
      </c>
      <c r="AP360" s="34">
        <v>0</v>
      </c>
      <c r="AQ360" s="34">
        <v>0</v>
      </c>
      <c r="AR360" s="34">
        <v>0</v>
      </c>
      <c r="AS360" s="34">
        <v>800</v>
      </c>
      <c r="AT360" s="34">
        <v>800</v>
      </c>
      <c r="AU360" s="34">
        <v>800</v>
      </c>
      <c r="AV360" s="34">
        <v>800</v>
      </c>
      <c r="AW360" s="34">
        <v>800</v>
      </c>
      <c r="AX360" s="34">
        <v>800</v>
      </c>
      <c r="AY360" s="34">
        <v>0</v>
      </c>
      <c r="AZ360" s="34">
        <v>0</v>
      </c>
      <c r="BA360" s="34">
        <v>0</v>
      </c>
      <c r="BB360" s="40">
        <f t="shared" si="11"/>
        <v>4800</v>
      </c>
      <c r="BC360" s="40">
        <f t="shared" si="12"/>
        <v>0</v>
      </c>
      <c r="BD360" s="104" t="str">
        <f>+IF(Tabla1[[#This Row],[NO CERT]]=0,"NO","SI")</f>
        <v>NO</v>
      </c>
    </row>
    <row r="361" spans="1:56" x14ac:dyDescent="0.25">
      <c r="A361" s="41" t="s">
        <v>437</v>
      </c>
      <c r="B361" s="42" t="s">
        <v>15</v>
      </c>
      <c r="C361" s="43" t="s">
        <v>1447</v>
      </c>
      <c r="D361" s="44" t="s">
        <v>438</v>
      </c>
      <c r="E361" s="43" t="s">
        <v>439</v>
      </c>
      <c r="F361" s="43" t="s">
        <v>440</v>
      </c>
      <c r="G361" s="43" t="s">
        <v>1499</v>
      </c>
      <c r="H361" s="44" t="s">
        <v>484</v>
      </c>
      <c r="I361" s="44" t="s">
        <v>484</v>
      </c>
      <c r="J361" s="44" t="s">
        <v>1441</v>
      </c>
      <c r="K361" s="44" t="s">
        <v>515</v>
      </c>
      <c r="L361" s="44" t="s">
        <v>1103</v>
      </c>
      <c r="M361" s="44" t="s">
        <v>1103</v>
      </c>
      <c r="N361" s="43" t="s">
        <v>1096</v>
      </c>
      <c r="O361" s="43" t="s">
        <v>1366</v>
      </c>
      <c r="P361" s="45" t="s">
        <v>107</v>
      </c>
      <c r="Q361" s="44" t="s">
        <v>1096</v>
      </c>
      <c r="R361" s="44" t="s">
        <v>552</v>
      </c>
      <c r="S361" s="44" t="s">
        <v>369</v>
      </c>
      <c r="T361" s="46" t="s">
        <v>28</v>
      </c>
      <c r="U361" s="37" t="s">
        <v>29</v>
      </c>
      <c r="V361" s="38">
        <v>0</v>
      </c>
      <c r="W361" s="38">
        <v>1000</v>
      </c>
      <c r="X361" s="33"/>
      <c r="Y361" s="160">
        <v>0</v>
      </c>
      <c r="Z361" s="160">
        <v>0</v>
      </c>
      <c r="AA361" s="33"/>
      <c r="AB361" s="38">
        <v>1000</v>
      </c>
      <c r="AC361" s="33"/>
      <c r="AD361" s="48">
        <v>1000</v>
      </c>
      <c r="AE361" s="49">
        <v>1</v>
      </c>
      <c r="AF361" s="48">
        <v>0</v>
      </c>
      <c r="AG361" s="158">
        <v>0</v>
      </c>
      <c r="AH361" s="47"/>
      <c r="AI361" s="48">
        <v>1000</v>
      </c>
      <c r="AJ361" s="48">
        <v>0</v>
      </c>
      <c r="AK361" s="47"/>
      <c r="AL361" s="48">
        <v>0</v>
      </c>
      <c r="AM361" s="49">
        <v>0</v>
      </c>
      <c r="AN361" s="48">
        <v>1000</v>
      </c>
      <c r="AO361" s="34">
        <v>0</v>
      </c>
      <c r="AP361" s="34">
        <v>0</v>
      </c>
      <c r="AQ361" s="34">
        <v>0</v>
      </c>
      <c r="AR361" s="34">
        <v>0</v>
      </c>
      <c r="AS361" s="34">
        <v>100</v>
      </c>
      <c r="AT361" s="34">
        <v>100</v>
      </c>
      <c r="AU361" s="34">
        <v>100</v>
      </c>
      <c r="AV361" s="34">
        <v>100</v>
      </c>
      <c r="AW361" s="34">
        <v>100</v>
      </c>
      <c r="AX361" s="34">
        <v>100</v>
      </c>
      <c r="AY361" s="34">
        <v>100</v>
      </c>
      <c r="AZ361" s="34">
        <v>100</v>
      </c>
      <c r="BA361" s="34">
        <v>200</v>
      </c>
      <c r="BB361" s="40">
        <f t="shared" si="11"/>
        <v>1000</v>
      </c>
      <c r="BC361" s="40">
        <f t="shared" si="12"/>
        <v>0</v>
      </c>
      <c r="BD361" s="104" t="str">
        <f>+IF(Tabla1[[#This Row],[NO CERT]]=0,"NO","SI")</f>
        <v>NO</v>
      </c>
    </row>
    <row r="362" spans="1:56" x14ac:dyDescent="0.25">
      <c r="A362" s="41" t="s">
        <v>437</v>
      </c>
      <c r="B362" s="42" t="s">
        <v>15</v>
      </c>
      <c r="C362" s="43" t="s">
        <v>1447</v>
      </c>
      <c r="D362" s="44" t="s">
        <v>438</v>
      </c>
      <c r="E362" s="43" t="s">
        <v>439</v>
      </c>
      <c r="F362" s="43" t="s">
        <v>440</v>
      </c>
      <c r="G362" s="43" t="s">
        <v>1499</v>
      </c>
      <c r="H362" s="44" t="s">
        <v>2816</v>
      </c>
      <c r="I362" s="44" t="s">
        <v>484</v>
      </c>
      <c r="J362" s="44" t="s">
        <v>1440</v>
      </c>
      <c r="K362" s="44" t="s">
        <v>511</v>
      </c>
      <c r="L362" s="44" t="s">
        <v>1103</v>
      </c>
      <c r="M362" s="44" t="s">
        <v>1103</v>
      </c>
      <c r="N362" s="43" t="s">
        <v>1096</v>
      </c>
      <c r="O362" s="43" t="s">
        <v>1366</v>
      </c>
      <c r="P362" s="45" t="s">
        <v>107</v>
      </c>
      <c r="Q362" s="44" t="s">
        <v>1096</v>
      </c>
      <c r="R362" s="44" t="s">
        <v>552</v>
      </c>
      <c r="S362" s="44" t="s">
        <v>370</v>
      </c>
      <c r="T362" s="46" t="s">
        <v>45</v>
      </c>
      <c r="U362" s="37" t="s">
        <v>46</v>
      </c>
      <c r="V362" s="38">
        <v>12000</v>
      </c>
      <c r="W362" s="38">
        <v>12000</v>
      </c>
      <c r="X362" s="33"/>
      <c r="Y362" s="160">
        <v>0</v>
      </c>
      <c r="Z362" s="160">
        <v>0</v>
      </c>
      <c r="AA362" s="33"/>
      <c r="AB362" s="38">
        <v>12000</v>
      </c>
      <c r="AC362" s="33"/>
      <c r="AD362" s="48">
        <v>12000</v>
      </c>
      <c r="AE362" s="49">
        <v>1</v>
      </c>
      <c r="AF362" s="48">
        <v>0</v>
      </c>
      <c r="AG362" s="158">
        <v>0</v>
      </c>
      <c r="AH362" s="47"/>
      <c r="AI362" s="48">
        <v>12000</v>
      </c>
      <c r="AJ362" s="48">
        <v>12000</v>
      </c>
      <c r="AK362" s="47"/>
      <c r="AL362" s="48">
        <v>2198</v>
      </c>
      <c r="AM362" s="49">
        <v>0.18316666666666667</v>
      </c>
      <c r="AN362" s="48">
        <v>9802</v>
      </c>
      <c r="AO362" s="34">
        <v>0</v>
      </c>
      <c r="AP362" s="34">
        <v>1675.5</v>
      </c>
      <c r="AQ362" s="34">
        <v>522.5</v>
      </c>
      <c r="AR362" s="34">
        <v>0</v>
      </c>
      <c r="AS362" s="34">
        <v>1095.05</v>
      </c>
      <c r="AT362" s="34">
        <v>1095.05</v>
      </c>
      <c r="AU362" s="34">
        <v>1095.05</v>
      </c>
      <c r="AV362" s="34">
        <v>1095.05</v>
      </c>
      <c r="AW362" s="34">
        <v>1095.05</v>
      </c>
      <c r="AX362" s="34">
        <v>1095.05</v>
      </c>
      <c r="AY362" s="34">
        <v>1095.05</v>
      </c>
      <c r="AZ362" s="34">
        <v>1095.05</v>
      </c>
      <c r="BA362" s="34">
        <v>1041.6000000000004</v>
      </c>
      <c r="BB362" s="40">
        <f t="shared" si="11"/>
        <v>12000</v>
      </c>
      <c r="BC362" s="40">
        <f t="shared" si="12"/>
        <v>0</v>
      </c>
      <c r="BD362" s="104" t="str">
        <f>+IF(Tabla1[[#This Row],[NO CERT]]=0,"NO","SI")</f>
        <v>NO</v>
      </c>
    </row>
    <row r="363" spans="1:56" x14ac:dyDescent="0.25">
      <c r="A363" s="41" t="s">
        <v>437</v>
      </c>
      <c r="B363" s="42" t="s">
        <v>15</v>
      </c>
      <c r="C363" s="43" t="s">
        <v>1447</v>
      </c>
      <c r="D363" s="44" t="s">
        <v>438</v>
      </c>
      <c r="E363" s="43" t="s">
        <v>439</v>
      </c>
      <c r="F363" s="43" t="s">
        <v>440</v>
      </c>
      <c r="G363" s="43" t="s">
        <v>1499</v>
      </c>
      <c r="H363" s="44" t="s">
        <v>2816</v>
      </c>
      <c r="I363" s="44" t="s">
        <v>484</v>
      </c>
      <c r="J363" s="44" t="s">
        <v>1441</v>
      </c>
      <c r="K363" s="44" t="s">
        <v>511</v>
      </c>
      <c r="L363" s="44" t="s">
        <v>1103</v>
      </c>
      <c r="M363" s="44" t="s">
        <v>1103</v>
      </c>
      <c r="N363" s="43" t="s">
        <v>1096</v>
      </c>
      <c r="O363" s="43" t="s">
        <v>1366</v>
      </c>
      <c r="P363" s="45" t="s">
        <v>107</v>
      </c>
      <c r="Q363" s="44" t="s">
        <v>1096</v>
      </c>
      <c r="R363" s="44" t="s">
        <v>552</v>
      </c>
      <c r="S363" s="44" t="s">
        <v>371</v>
      </c>
      <c r="T363" s="46" t="s">
        <v>48</v>
      </c>
      <c r="U363" s="37" t="s">
        <v>49</v>
      </c>
      <c r="V363" s="38">
        <v>3168</v>
      </c>
      <c r="W363" s="38">
        <v>3168</v>
      </c>
      <c r="X363" s="33"/>
      <c r="Y363" s="160">
        <v>0</v>
      </c>
      <c r="Z363" s="160">
        <v>0</v>
      </c>
      <c r="AA363" s="33"/>
      <c r="AB363" s="38">
        <v>3168</v>
      </c>
      <c r="AC363" s="33"/>
      <c r="AD363" s="48">
        <v>3168</v>
      </c>
      <c r="AE363" s="49">
        <v>1</v>
      </c>
      <c r="AF363" s="48">
        <v>0</v>
      </c>
      <c r="AG363" s="158">
        <v>0</v>
      </c>
      <c r="AH363" s="47"/>
      <c r="AI363" s="48">
        <v>3168</v>
      </c>
      <c r="AJ363" s="48">
        <v>3168</v>
      </c>
      <c r="AK363" s="47"/>
      <c r="AL363" s="48">
        <v>417.6</v>
      </c>
      <c r="AM363" s="49">
        <v>0.13181818181818183</v>
      </c>
      <c r="AN363" s="48">
        <v>2750.4</v>
      </c>
      <c r="AO363" s="34">
        <v>0</v>
      </c>
      <c r="AP363" s="34">
        <v>210.1</v>
      </c>
      <c r="AQ363" s="34">
        <v>207.5</v>
      </c>
      <c r="AR363" s="34">
        <v>0</v>
      </c>
      <c r="AS363" s="34">
        <v>295.79000000000002</v>
      </c>
      <c r="AT363" s="34">
        <v>295.79000000000002</v>
      </c>
      <c r="AU363" s="34">
        <v>295.79000000000002</v>
      </c>
      <c r="AV363" s="34">
        <v>295.79000000000002</v>
      </c>
      <c r="AW363" s="34">
        <v>295.79000000000002</v>
      </c>
      <c r="AX363" s="34">
        <v>295.79000000000002</v>
      </c>
      <c r="AY363" s="34">
        <v>295.79000000000002</v>
      </c>
      <c r="AZ363" s="34">
        <v>295.79000000000002</v>
      </c>
      <c r="BA363" s="34">
        <v>384.07999999999993</v>
      </c>
      <c r="BB363" s="40">
        <f t="shared" si="11"/>
        <v>3168</v>
      </c>
      <c r="BC363" s="40">
        <f t="shared" si="12"/>
        <v>0</v>
      </c>
      <c r="BD363" s="104" t="str">
        <f>+IF(Tabla1[[#This Row],[NO CERT]]=0,"NO","SI")</f>
        <v>NO</v>
      </c>
    </row>
    <row r="364" spans="1:56" x14ac:dyDescent="0.25">
      <c r="A364" s="41" t="s">
        <v>437</v>
      </c>
      <c r="B364" s="42" t="s">
        <v>15</v>
      </c>
      <c r="C364" s="43" t="s">
        <v>1447</v>
      </c>
      <c r="D364" s="44" t="s">
        <v>438</v>
      </c>
      <c r="E364" s="43" t="s">
        <v>439</v>
      </c>
      <c r="F364" s="43" t="s">
        <v>440</v>
      </c>
      <c r="G364" s="43" t="s">
        <v>1499</v>
      </c>
      <c r="H364" s="44" t="s">
        <v>2816</v>
      </c>
      <c r="I364" s="44" t="s">
        <v>484</v>
      </c>
      <c r="J364" s="44" t="s">
        <v>1440</v>
      </c>
      <c r="K364" s="44" t="s">
        <v>511</v>
      </c>
      <c r="L364" s="44" t="s">
        <v>1103</v>
      </c>
      <c r="M364" s="44" t="s">
        <v>1103</v>
      </c>
      <c r="N364" s="43" t="s">
        <v>1096</v>
      </c>
      <c r="O364" s="43" t="s">
        <v>1366</v>
      </c>
      <c r="P364" s="45" t="s">
        <v>107</v>
      </c>
      <c r="Q364" s="44" t="s">
        <v>1096</v>
      </c>
      <c r="R364" s="44" t="s">
        <v>552</v>
      </c>
      <c r="S364" s="44" t="s">
        <v>374</v>
      </c>
      <c r="T364" s="46" t="s">
        <v>32</v>
      </c>
      <c r="U364" s="37" t="s">
        <v>33</v>
      </c>
      <c r="V364" s="38">
        <v>21600</v>
      </c>
      <c r="W364" s="38">
        <v>19700</v>
      </c>
      <c r="X364" s="33"/>
      <c r="Y364" s="160">
        <v>0</v>
      </c>
      <c r="Z364" s="160">
        <v>0</v>
      </c>
      <c r="AA364" s="33"/>
      <c r="AB364" s="38">
        <v>19700</v>
      </c>
      <c r="AC364" s="33"/>
      <c r="AD364" s="48">
        <v>19700</v>
      </c>
      <c r="AE364" s="49">
        <v>1</v>
      </c>
      <c r="AF364" s="48">
        <v>0</v>
      </c>
      <c r="AG364" s="158">
        <v>0</v>
      </c>
      <c r="AH364" s="47"/>
      <c r="AI364" s="48">
        <v>19700</v>
      </c>
      <c r="AJ364" s="48">
        <v>19700</v>
      </c>
      <c r="AK364" s="47"/>
      <c r="AL364" s="48">
        <v>4700</v>
      </c>
      <c r="AM364" s="49">
        <v>0.23857868020304568</v>
      </c>
      <c r="AN364" s="48">
        <v>15000</v>
      </c>
      <c r="AO364" s="34">
        <v>0</v>
      </c>
      <c r="AP364" s="34">
        <v>0</v>
      </c>
      <c r="AQ364" s="34">
        <v>4700</v>
      </c>
      <c r="AR364" s="34">
        <v>0</v>
      </c>
      <c r="AS364" s="34">
        <v>1254.5454545454522</v>
      </c>
      <c r="AT364" s="34">
        <v>1963.6363636363637</v>
      </c>
      <c r="AU364" s="34">
        <v>1963.6363636363637</v>
      </c>
      <c r="AV364" s="34">
        <v>1963.6363636363637</v>
      </c>
      <c r="AW364" s="34">
        <v>1963.6363636363637</v>
      </c>
      <c r="AX364" s="34">
        <v>1963.6363636363637</v>
      </c>
      <c r="AY364" s="34">
        <v>1963.6363636363637</v>
      </c>
      <c r="AZ364" s="34">
        <v>1963.6363636363637</v>
      </c>
      <c r="BA364" s="34">
        <v>0</v>
      </c>
      <c r="BB364" s="40">
        <f t="shared" si="11"/>
        <v>19700</v>
      </c>
      <c r="BC364" s="40">
        <f t="shared" si="12"/>
        <v>0</v>
      </c>
      <c r="BD364" s="104" t="str">
        <f>+IF(Tabla1[[#This Row],[NO CERT]]=0,"NO","SI")</f>
        <v>NO</v>
      </c>
    </row>
    <row r="365" spans="1:56" x14ac:dyDescent="0.25">
      <c r="A365" s="41" t="s">
        <v>437</v>
      </c>
      <c r="B365" s="42" t="s">
        <v>15</v>
      </c>
      <c r="C365" s="43" t="s">
        <v>1447</v>
      </c>
      <c r="D365" s="44" t="s">
        <v>438</v>
      </c>
      <c r="E365" s="43" t="s">
        <v>439</v>
      </c>
      <c r="F365" s="43" t="s">
        <v>440</v>
      </c>
      <c r="G365" s="43" t="s">
        <v>1499</v>
      </c>
      <c r="H365" s="44" t="s">
        <v>2818</v>
      </c>
      <c r="I365" s="44" t="s">
        <v>484</v>
      </c>
      <c r="J365" s="44" t="s">
        <v>1441</v>
      </c>
      <c r="K365" s="44" t="s">
        <v>515</v>
      </c>
      <c r="L365" s="44" t="s">
        <v>1103</v>
      </c>
      <c r="M365" s="44" t="s">
        <v>1103</v>
      </c>
      <c r="N365" s="43" t="s">
        <v>1096</v>
      </c>
      <c r="O365" s="43" t="s">
        <v>1366</v>
      </c>
      <c r="P365" s="45" t="s">
        <v>107</v>
      </c>
      <c r="Q365" s="44" t="s">
        <v>1096</v>
      </c>
      <c r="R365" s="44" t="s">
        <v>552</v>
      </c>
      <c r="S365" s="44" t="s">
        <v>375</v>
      </c>
      <c r="T365" s="46" t="s">
        <v>74</v>
      </c>
      <c r="U365" s="37" t="s">
        <v>75</v>
      </c>
      <c r="V365" s="38">
        <v>2400</v>
      </c>
      <c r="W365" s="38">
        <v>2400</v>
      </c>
      <c r="X365" s="33"/>
      <c r="Y365" s="160">
        <v>0</v>
      </c>
      <c r="Z365" s="160">
        <v>0</v>
      </c>
      <c r="AA365" s="33"/>
      <c r="AB365" s="38">
        <v>2400</v>
      </c>
      <c r="AC365" s="33"/>
      <c r="AD365" s="48">
        <v>2400</v>
      </c>
      <c r="AE365" s="49">
        <v>1</v>
      </c>
      <c r="AF365" s="48">
        <v>0</v>
      </c>
      <c r="AG365" s="158">
        <v>0</v>
      </c>
      <c r="AH365" s="47"/>
      <c r="AI365" s="48">
        <v>2400</v>
      </c>
      <c r="AJ365" s="48">
        <v>0</v>
      </c>
      <c r="AK365" s="47"/>
      <c r="AL365" s="48">
        <v>0</v>
      </c>
      <c r="AM365" s="49">
        <v>0</v>
      </c>
      <c r="AN365" s="48">
        <v>2400</v>
      </c>
      <c r="AO365" s="34">
        <v>0</v>
      </c>
      <c r="AP365" s="34">
        <v>0</v>
      </c>
      <c r="AQ365" s="34">
        <v>0</v>
      </c>
      <c r="AR365" s="34">
        <v>0</v>
      </c>
      <c r="AS365" s="34">
        <v>240</v>
      </c>
      <c r="AT365" s="34">
        <v>240</v>
      </c>
      <c r="AU365" s="34">
        <v>240</v>
      </c>
      <c r="AV365" s="34">
        <v>240</v>
      </c>
      <c r="AW365" s="34">
        <v>240</v>
      </c>
      <c r="AX365" s="34">
        <v>240</v>
      </c>
      <c r="AY365" s="34">
        <v>240</v>
      </c>
      <c r="AZ365" s="34">
        <v>240</v>
      </c>
      <c r="BA365" s="34">
        <v>480</v>
      </c>
      <c r="BB365" s="40">
        <f t="shared" si="11"/>
        <v>2400</v>
      </c>
      <c r="BC365" s="40">
        <f t="shared" si="12"/>
        <v>0</v>
      </c>
      <c r="BD365" s="104" t="str">
        <f>+IF(Tabla1[[#This Row],[NO CERT]]=0,"NO","SI")</f>
        <v>NO</v>
      </c>
    </row>
    <row r="366" spans="1:56" x14ac:dyDescent="0.25">
      <c r="A366" s="41" t="s">
        <v>437</v>
      </c>
      <c r="B366" s="42" t="s">
        <v>15</v>
      </c>
      <c r="C366" s="43" t="s">
        <v>1447</v>
      </c>
      <c r="D366" s="44" t="s">
        <v>438</v>
      </c>
      <c r="E366" s="43" t="s">
        <v>439</v>
      </c>
      <c r="F366" s="43" t="s">
        <v>440</v>
      </c>
      <c r="G366" s="43" t="s">
        <v>1499</v>
      </c>
      <c r="H366" s="44" t="s">
        <v>539</v>
      </c>
      <c r="I366" s="44" t="s">
        <v>484</v>
      </c>
      <c r="J366" s="44" t="s">
        <v>1441</v>
      </c>
      <c r="K366" s="44" t="s">
        <v>515</v>
      </c>
      <c r="L366" s="44" t="s">
        <v>1103</v>
      </c>
      <c r="M366" s="44" t="s">
        <v>1103</v>
      </c>
      <c r="N366" s="43" t="s">
        <v>1096</v>
      </c>
      <c r="O366" s="43" t="s">
        <v>1366</v>
      </c>
      <c r="P366" s="45" t="s">
        <v>107</v>
      </c>
      <c r="Q366" s="44" t="s">
        <v>1096</v>
      </c>
      <c r="R366" s="44" t="s">
        <v>552</v>
      </c>
      <c r="S366" s="44" t="s">
        <v>379</v>
      </c>
      <c r="T366" s="46" t="s">
        <v>34</v>
      </c>
      <c r="U366" s="37" t="s">
        <v>35</v>
      </c>
      <c r="V366" s="38">
        <v>88011</v>
      </c>
      <c r="W366" s="38">
        <v>99758</v>
      </c>
      <c r="X366" s="33"/>
      <c r="Y366" s="160">
        <v>0</v>
      </c>
      <c r="Z366" s="160">
        <v>0</v>
      </c>
      <c r="AA366" s="33"/>
      <c r="AB366" s="38">
        <v>99758</v>
      </c>
      <c r="AC366" s="33"/>
      <c r="AD366" s="48">
        <v>97147.09</v>
      </c>
      <c r="AE366" s="49">
        <v>0.9738275627017382</v>
      </c>
      <c r="AF366" s="48">
        <v>2610.9100000000035</v>
      </c>
      <c r="AG366" s="158">
        <v>2610.9100000000035</v>
      </c>
      <c r="AH366" s="47"/>
      <c r="AI366" s="48">
        <v>22002.69</v>
      </c>
      <c r="AJ366" s="48">
        <v>22002.69</v>
      </c>
      <c r="AK366" s="47"/>
      <c r="AL366" s="48">
        <v>14668.46</v>
      </c>
      <c r="AM366" s="49">
        <v>0.14704043785962026</v>
      </c>
      <c r="AN366" s="48">
        <v>82478.63</v>
      </c>
      <c r="AO366" s="34">
        <v>7334.23</v>
      </c>
      <c r="AP366" s="34">
        <v>0</v>
      </c>
      <c r="AQ366" s="34">
        <v>7334.23</v>
      </c>
      <c r="AR366" s="34">
        <v>0</v>
      </c>
      <c r="AS366" s="34">
        <v>7334.23</v>
      </c>
      <c r="AT366" s="34">
        <v>7334.23</v>
      </c>
      <c r="AU366" s="34">
        <v>7334.23</v>
      </c>
      <c r="AV366" s="34">
        <v>7334.23</v>
      </c>
      <c r="AW366" s="34">
        <v>7334.23</v>
      </c>
      <c r="AX366" s="34">
        <v>7334.23</v>
      </c>
      <c r="AY366" s="34">
        <v>7334.23</v>
      </c>
      <c r="AZ366" s="34">
        <v>7334.23</v>
      </c>
      <c r="BA366" s="34">
        <v>26415.700000000026</v>
      </c>
      <c r="BB366" s="40">
        <f t="shared" si="11"/>
        <v>99758</v>
      </c>
      <c r="BC366" s="40">
        <f t="shared" si="12"/>
        <v>0</v>
      </c>
      <c r="BD366" s="104" t="str">
        <f>+IF(Tabla1[[#This Row],[NO CERT]]=0,"NO","SI")</f>
        <v>SI</v>
      </c>
    </row>
    <row r="367" spans="1:56" x14ac:dyDescent="0.25">
      <c r="A367" s="41" t="s">
        <v>437</v>
      </c>
      <c r="B367" s="42" t="s">
        <v>15</v>
      </c>
      <c r="C367" s="43" t="s">
        <v>1447</v>
      </c>
      <c r="D367" s="44" t="s">
        <v>438</v>
      </c>
      <c r="E367" s="43" t="s">
        <v>439</v>
      </c>
      <c r="F367" s="43" t="s">
        <v>440</v>
      </c>
      <c r="G367" s="43" t="s">
        <v>1499</v>
      </c>
      <c r="H367" s="44" t="s">
        <v>520</v>
      </c>
      <c r="I367" s="44" t="s">
        <v>484</v>
      </c>
      <c r="J367" s="44" t="s">
        <v>1441</v>
      </c>
      <c r="K367" s="44" t="s">
        <v>515</v>
      </c>
      <c r="L367" s="44" t="s">
        <v>1103</v>
      </c>
      <c r="M367" s="44" t="s">
        <v>1103</v>
      </c>
      <c r="N367" s="43" t="s">
        <v>1096</v>
      </c>
      <c r="O367" s="43" t="s">
        <v>1366</v>
      </c>
      <c r="P367" s="45" t="s">
        <v>107</v>
      </c>
      <c r="Q367" s="44" t="s">
        <v>1096</v>
      </c>
      <c r="R367" s="44" t="s">
        <v>552</v>
      </c>
      <c r="S367" s="44" t="s">
        <v>382</v>
      </c>
      <c r="T367" s="46" t="s">
        <v>37</v>
      </c>
      <c r="U367" s="37" t="s">
        <v>38</v>
      </c>
      <c r="V367" s="38">
        <v>72000</v>
      </c>
      <c r="W367" s="38">
        <v>72000</v>
      </c>
      <c r="X367" s="33"/>
      <c r="Y367" s="160">
        <v>0</v>
      </c>
      <c r="Z367" s="160">
        <v>0</v>
      </c>
      <c r="AA367" s="33"/>
      <c r="AB367" s="38">
        <v>72000</v>
      </c>
      <c r="AC367" s="33"/>
      <c r="AD367" s="48">
        <v>20000</v>
      </c>
      <c r="AE367" s="49">
        <v>0.27777777777777779</v>
      </c>
      <c r="AF367" s="48">
        <v>52000</v>
      </c>
      <c r="AG367" s="158">
        <v>52000</v>
      </c>
      <c r="AH367" s="47"/>
      <c r="AI367" s="48">
        <v>20000</v>
      </c>
      <c r="AJ367" s="48">
        <v>20000</v>
      </c>
      <c r="AK367" s="47"/>
      <c r="AL367" s="48">
        <v>15000</v>
      </c>
      <c r="AM367" s="49">
        <v>0.20833333333333334</v>
      </c>
      <c r="AN367" s="48">
        <v>5000</v>
      </c>
      <c r="AO367" s="34">
        <v>10000</v>
      </c>
      <c r="AP367" s="34">
        <v>5000</v>
      </c>
      <c r="AQ367" s="34">
        <v>0</v>
      </c>
      <c r="AR367" s="34">
        <v>0</v>
      </c>
      <c r="AS367" s="34">
        <v>6000</v>
      </c>
      <c r="AT367" s="34">
        <v>6000</v>
      </c>
      <c r="AU367" s="34">
        <v>6000</v>
      </c>
      <c r="AV367" s="34">
        <v>6000</v>
      </c>
      <c r="AW367" s="34">
        <v>6000</v>
      </c>
      <c r="AX367" s="34">
        <v>6000</v>
      </c>
      <c r="AY367" s="34">
        <v>6000</v>
      </c>
      <c r="AZ367" s="34">
        <v>6000</v>
      </c>
      <c r="BA367" s="34">
        <v>9000</v>
      </c>
      <c r="BB367" s="40">
        <f t="shared" si="11"/>
        <v>72000</v>
      </c>
      <c r="BC367" s="40">
        <f t="shared" si="12"/>
        <v>0</v>
      </c>
      <c r="BD367" s="104" t="str">
        <f>+IF(Tabla1[[#This Row],[NO CERT]]=0,"NO","SI")</f>
        <v>SI</v>
      </c>
    </row>
    <row r="368" spans="1:56" x14ac:dyDescent="0.25">
      <c r="A368" s="41" t="s">
        <v>437</v>
      </c>
      <c r="B368" s="42" t="s">
        <v>15</v>
      </c>
      <c r="C368" s="43" t="s">
        <v>1447</v>
      </c>
      <c r="D368" s="44" t="s">
        <v>438</v>
      </c>
      <c r="E368" s="43" t="s">
        <v>439</v>
      </c>
      <c r="F368" s="43" t="s">
        <v>440</v>
      </c>
      <c r="G368" s="43" t="s">
        <v>1499</v>
      </c>
      <c r="H368" s="44" t="s">
        <v>42</v>
      </c>
      <c r="I368" s="44" t="s">
        <v>484</v>
      </c>
      <c r="J368" s="44" t="s">
        <v>1441</v>
      </c>
      <c r="K368" s="44" t="s">
        <v>511</v>
      </c>
      <c r="L368" s="44" t="s">
        <v>1103</v>
      </c>
      <c r="M368" s="44" t="s">
        <v>1103</v>
      </c>
      <c r="N368" s="43" t="s">
        <v>1096</v>
      </c>
      <c r="O368" s="43" t="s">
        <v>1366</v>
      </c>
      <c r="P368" s="45" t="s">
        <v>107</v>
      </c>
      <c r="Q368" s="44" t="s">
        <v>1096</v>
      </c>
      <c r="R368" s="44" t="s">
        <v>552</v>
      </c>
      <c r="S368" s="44" t="s">
        <v>359</v>
      </c>
      <c r="T368" s="46" t="s">
        <v>41</v>
      </c>
      <c r="U368" s="37" t="s">
        <v>42</v>
      </c>
      <c r="V368" s="38">
        <v>27600</v>
      </c>
      <c r="W368" s="38">
        <v>17100</v>
      </c>
      <c r="X368" s="33"/>
      <c r="Y368" s="160">
        <v>0</v>
      </c>
      <c r="Z368" s="160">
        <v>0</v>
      </c>
      <c r="AA368" s="33"/>
      <c r="AB368" s="38">
        <v>17100</v>
      </c>
      <c r="AC368" s="33"/>
      <c r="AD368" s="48">
        <v>5400</v>
      </c>
      <c r="AE368" s="49">
        <v>0.31578947368421051</v>
      </c>
      <c r="AF368" s="48">
        <v>11700</v>
      </c>
      <c r="AG368" s="158">
        <v>11700</v>
      </c>
      <c r="AH368" s="47"/>
      <c r="AI368" s="48">
        <v>5400</v>
      </c>
      <c r="AJ368" s="48">
        <v>4900</v>
      </c>
      <c r="AK368" s="47"/>
      <c r="AL368" s="48">
        <v>3600</v>
      </c>
      <c r="AM368" s="49">
        <v>0.21052631578947367</v>
      </c>
      <c r="AN368" s="48">
        <v>1800</v>
      </c>
      <c r="AO368" s="34">
        <v>1000</v>
      </c>
      <c r="AP368" s="34">
        <v>1300</v>
      </c>
      <c r="AQ368" s="34">
        <v>1300</v>
      </c>
      <c r="AR368" s="34">
        <v>0</v>
      </c>
      <c r="AS368" s="34">
        <v>2300</v>
      </c>
      <c r="AT368" s="34">
        <v>2300</v>
      </c>
      <c r="AU368" s="34">
        <v>2300</v>
      </c>
      <c r="AV368" s="34">
        <v>2300</v>
      </c>
      <c r="AW368" s="34">
        <v>2300</v>
      </c>
      <c r="AX368" s="34">
        <v>500</v>
      </c>
      <c r="AY368" s="34">
        <v>500</v>
      </c>
      <c r="AZ368" s="34">
        <v>500</v>
      </c>
      <c r="BA368" s="34">
        <v>500</v>
      </c>
      <c r="BB368" s="40">
        <f t="shared" si="11"/>
        <v>17100</v>
      </c>
      <c r="BC368" s="40">
        <f t="shared" si="12"/>
        <v>0</v>
      </c>
      <c r="BD368" s="104" t="str">
        <f>+IF(Tabla1[[#This Row],[NO CERT]]=0,"NO","SI")</f>
        <v>SI</v>
      </c>
    </row>
    <row r="369" spans="1:56" x14ac:dyDescent="0.25">
      <c r="A369" s="41" t="s">
        <v>437</v>
      </c>
      <c r="B369" s="42" t="s">
        <v>15</v>
      </c>
      <c r="C369" s="43" t="s">
        <v>1447</v>
      </c>
      <c r="D369" s="44" t="s">
        <v>438</v>
      </c>
      <c r="E369" s="43" t="s">
        <v>439</v>
      </c>
      <c r="F369" s="43" t="s">
        <v>440</v>
      </c>
      <c r="G369" s="43" t="s">
        <v>1499</v>
      </c>
      <c r="H369" s="44" t="s">
        <v>521</v>
      </c>
      <c r="I369" s="44" t="s">
        <v>521</v>
      </c>
      <c r="J369" s="44" t="s">
        <v>1441</v>
      </c>
      <c r="K369" s="44" t="s">
        <v>515</v>
      </c>
      <c r="L369" s="44" t="s">
        <v>1103</v>
      </c>
      <c r="M369" s="44" t="s">
        <v>1103</v>
      </c>
      <c r="N369" s="43" t="s">
        <v>1096</v>
      </c>
      <c r="O369" s="43" t="s">
        <v>1366</v>
      </c>
      <c r="P369" s="45" t="s">
        <v>107</v>
      </c>
      <c r="Q369" s="44" t="s">
        <v>1096</v>
      </c>
      <c r="R369" s="44" t="s">
        <v>552</v>
      </c>
      <c r="S369" s="44" t="s">
        <v>1375</v>
      </c>
      <c r="T369" s="46" t="s">
        <v>43</v>
      </c>
      <c r="U369" s="37" t="s">
        <v>1377</v>
      </c>
      <c r="V369" s="38">
        <v>20000</v>
      </c>
      <c r="W369" s="38">
        <v>20000</v>
      </c>
      <c r="X369" s="33"/>
      <c r="Y369" s="160">
        <v>0</v>
      </c>
      <c r="Z369" s="160">
        <v>0</v>
      </c>
      <c r="AA369" s="33"/>
      <c r="AB369" s="38">
        <v>20000</v>
      </c>
      <c r="AC369" s="33"/>
      <c r="AD369" s="48">
        <v>5000</v>
      </c>
      <c r="AE369" s="49">
        <v>0.25</v>
      </c>
      <c r="AF369" s="48">
        <v>15000</v>
      </c>
      <c r="AG369" s="158">
        <v>15000</v>
      </c>
      <c r="AH369" s="47"/>
      <c r="AI369" s="48">
        <v>5000</v>
      </c>
      <c r="AJ369" s="48">
        <v>5000</v>
      </c>
      <c r="AK369" s="47"/>
      <c r="AL369" s="48">
        <v>0</v>
      </c>
      <c r="AM369" s="49">
        <v>0</v>
      </c>
      <c r="AN369" s="48">
        <v>5000</v>
      </c>
      <c r="AO369" s="34">
        <v>0</v>
      </c>
      <c r="AP369" s="34">
        <v>0</v>
      </c>
      <c r="AQ369" s="34">
        <v>0</v>
      </c>
      <c r="AR369" s="34">
        <v>0</v>
      </c>
      <c r="AS369" s="34">
        <v>2500</v>
      </c>
      <c r="AT369" s="34">
        <v>2500</v>
      </c>
      <c r="AU369" s="34">
        <v>2500</v>
      </c>
      <c r="AV369" s="34">
        <v>2500</v>
      </c>
      <c r="AW369" s="34">
        <v>2500</v>
      </c>
      <c r="AX369" s="34">
        <v>2500</v>
      </c>
      <c r="AY369" s="34">
        <v>2500</v>
      </c>
      <c r="AZ369" s="34">
        <v>0</v>
      </c>
      <c r="BA369" s="34">
        <v>2500</v>
      </c>
      <c r="BB369" s="40">
        <f t="shared" si="11"/>
        <v>20000</v>
      </c>
      <c r="BC369" s="40">
        <f t="shared" si="12"/>
        <v>0</v>
      </c>
      <c r="BD369" s="104" t="str">
        <f>+IF(Tabla1[[#This Row],[NO CERT]]=0,"NO","SI")</f>
        <v>SI</v>
      </c>
    </row>
    <row r="370" spans="1:56" x14ac:dyDescent="0.25">
      <c r="A370" s="41" t="s">
        <v>437</v>
      </c>
      <c r="B370" s="42" t="s">
        <v>15</v>
      </c>
      <c r="C370" s="43" t="s">
        <v>1447</v>
      </c>
      <c r="D370" s="44" t="s">
        <v>438</v>
      </c>
      <c r="E370" s="43" t="s">
        <v>439</v>
      </c>
      <c r="F370" s="43" t="s">
        <v>440</v>
      </c>
      <c r="G370" s="43" t="s">
        <v>1500</v>
      </c>
      <c r="H370" s="44" t="s">
        <v>519</v>
      </c>
      <c r="I370" s="44" t="s">
        <v>71</v>
      </c>
      <c r="J370" s="44" t="s">
        <v>1441</v>
      </c>
      <c r="K370" s="44" t="s">
        <v>515</v>
      </c>
      <c r="L370" s="44" t="s">
        <v>1103</v>
      </c>
      <c r="M370" s="44" t="s">
        <v>1103</v>
      </c>
      <c r="N370" s="43" t="s">
        <v>1097</v>
      </c>
      <c r="O370" s="43" t="s">
        <v>1367</v>
      </c>
      <c r="P370" s="45" t="s">
        <v>108</v>
      </c>
      <c r="Q370" s="44" t="s">
        <v>1097</v>
      </c>
      <c r="R370" s="44" t="s">
        <v>552</v>
      </c>
      <c r="S370" s="44" t="s">
        <v>361</v>
      </c>
      <c r="T370" s="46" t="s">
        <v>22</v>
      </c>
      <c r="U370" s="37" t="s">
        <v>23</v>
      </c>
      <c r="V370" s="38">
        <v>0</v>
      </c>
      <c r="W370" s="38">
        <v>4288</v>
      </c>
      <c r="X370" s="33"/>
      <c r="Y370" s="160">
        <v>0</v>
      </c>
      <c r="Z370" s="160">
        <v>0</v>
      </c>
      <c r="AA370" s="33"/>
      <c r="AB370" s="38">
        <v>4288</v>
      </c>
      <c r="AC370" s="33"/>
      <c r="AD370" s="48">
        <v>4287.2</v>
      </c>
      <c r="AE370" s="49">
        <v>0.9998134328358208</v>
      </c>
      <c r="AF370" s="48">
        <v>0.8000000000001819</v>
      </c>
      <c r="AG370" s="158">
        <v>0.8000000000001819</v>
      </c>
      <c r="AH370" s="47"/>
      <c r="AI370" s="48">
        <v>4287.2</v>
      </c>
      <c r="AJ370" s="48">
        <v>598</v>
      </c>
      <c r="AK370" s="47"/>
      <c r="AL370" s="48">
        <v>0</v>
      </c>
      <c r="AM370" s="49">
        <v>0</v>
      </c>
      <c r="AN370" s="48">
        <v>4287.2</v>
      </c>
      <c r="AO370" s="34">
        <v>0</v>
      </c>
      <c r="AP370" s="34">
        <v>0</v>
      </c>
      <c r="AQ370" s="34">
        <v>0</v>
      </c>
      <c r="AR370" s="34">
        <v>0</v>
      </c>
      <c r="AS370" s="34">
        <v>357.33333333333331</v>
      </c>
      <c r="AT370" s="34">
        <v>357.33333333333331</v>
      </c>
      <c r="AU370" s="34">
        <v>357.33333333333331</v>
      </c>
      <c r="AV370" s="34">
        <v>357.33333333333331</v>
      </c>
      <c r="AW370" s="34">
        <v>357.33333333333331</v>
      </c>
      <c r="AX370" s="34">
        <v>357.33333333333331</v>
      </c>
      <c r="AY370" s="34">
        <v>357.33333333333331</v>
      </c>
      <c r="AZ370" s="34">
        <v>357.33333333333331</v>
      </c>
      <c r="BA370" s="34">
        <v>1429.333333333333</v>
      </c>
      <c r="BB370" s="40">
        <f t="shared" si="11"/>
        <v>4288</v>
      </c>
      <c r="BC370" s="40">
        <f t="shared" si="12"/>
        <v>0</v>
      </c>
      <c r="BD370" s="104" t="str">
        <f>+IF(Tabla1[[#This Row],[NO CERT]]=0,"NO","SI")</f>
        <v>SI</v>
      </c>
    </row>
    <row r="371" spans="1:56" x14ac:dyDescent="0.25">
      <c r="A371" s="41" t="s">
        <v>437</v>
      </c>
      <c r="B371" s="42" t="s">
        <v>15</v>
      </c>
      <c r="C371" s="43" t="s">
        <v>1447</v>
      </c>
      <c r="D371" s="44" t="s">
        <v>438</v>
      </c>
      <c r="E371" s="43" t="s">
        <v>439</v>
      </c>
      <c r="F371" s="43" t="s">
        <v>440</v>
      </c>
      <c r="G371" s="43" t="s">
        <v>1500</v>
      </c>
      <c r="H371" s="44" t="s">
        <v>71</v>
      </c>
      <c r="I371" s="44" t="s">
        <v>71</v>
      </c>
      <c r="J371" s="44" t="s">
        <v>1441</v>
      </c>
      <c r="K371" s="44" t="s">
        <v>515</v>
      </c>
      <c r="L371" s="44" t="s">
        <v>1103</v>
      </c>
      <c r="M371" s="44" t="s">
        <v>1103</v>
      </c>
      <c r="N371" s="43" t="s">
        <v>1097</v>
      </c>
      <c r="O371" s="43" t="s">
        <v>1367</v>
      </c>
      <c r="P371" s="45" t="s">
        <v>108</v>
      </c>
      <c r="Q371" s="44" t="s">
        <v>1097</v>
      </c>
      <c r="R371" s="44" t="s">
        <v>552</v>
      </c>
      <c r="S371" s="44" t="s">
        <v>364</v>
      </c>
      <c r="T371" s="46" t="s">
        <v>17</v>
      </c>
      <c r="U371" s="37" t="s">
        <v>18</v>
      </c>
      <c r="V371" s="38">
        <v>1200</v>
      </c>
      <c r="W371" s="38">
        <v>1200</v>
      </c>
      <c r="X371" s="33"/>
      <c r="Y371" s="160">
        <v>0</v>
      </c>
      <c r="Z371" s="160">
        <v>0</v>
      </c>
      <c r="AA371" s="33"/>
      <c r="AB371" s="38">
        <v>1200</v>
      </c>
      <c r="AC371" s="33"/>
      <c r="AD371" s="48">
        <v>1200</v>
      </c>
      <c r="AE371" s="49">
        <v>1</v>
      </c>
      <c r="AF371" s="48">
        <v>0</v>
      </c>
      <c r="AG371" s="158">
        <v>0</v>
      </c>
      <c r="AH371" s="47"/>
      <c r="AI371" s="48">
        <v>1200</v>
      </c>
      <c r="AJ371" s="48">
        <v>876.6</v>
      </c>
      <c r="AK371" s="47"/>
      <c r="AL371" s="48">
        <v>876.6</v>
      </c>
      <c r="AM371" s="49">
        <v>0.73050000000000004</v>
      </c>
      <c r="AN371" s="48">
        <v>323.39999999999998</v>
      </c>
      <c r="AO371" s="34">
        <v>500</v>
      </c>
      <c r="AP371" s="34">
        <v>0</v>
      </c>
      <c r="AQ371" s="34">
        <v>376.6</v>
      </c>
      <c r="AR371" s="34">
        <v>0</v>
      </c>
      <c r="AS371" s="34">
        <v>200</v>
      </c>
      <c r="AT371" s="34">
        <v>100</v>
      </c>
      <c r="AU371" s="34">
        <v>23.400000000000091</v>
      </c>
      <c r="AV371" s="34">
        <v>0</v>
      </c>
      <c r="AW371" s="34">
        <v>0</v>
      </c>
      <c r="AX371" s="34">
        <v>0</v>
      </c>
      <c r="AY371" s="34">
        <v>0</v>
      </c>
      <c r="AZ371" s="34">
        <v>0</v>
      </c>
      <c r="BA371" s="34">
        <v>0</v>
      </c>
      <c r="BB371" s="40">
        <f t="shared" si="11"/>
        <v>1200</v>
      </c>
      <c r="BC371" s="40">
        <f t="shared" si="12"/>
        <v>0</v>
      </c>
      <c r="BD371" s="104" t="str">
        <f>+IF(Tabla1[[#This Row],[NO CERT]]=0,"NO","SI")</f>
        <v>NO</v>
      </c>
    </row>
    <row r="372" spans="1:56" x14ac:dyDescent="0.25">
      <c r="A372" s="41" t="s">
        <v>437</v>
      </c>
      <c r="B372" s="42" t="s">
        <v>15</v>
      </c>
      <c r="C372" s="43" t="s">
        <v>1447</v>
      </c>
      <c r="D372" s="44" t="s">
        <v>438</v>
      </c>
      <c r="E372" s="43" t="s">
        <v>439</v>
      </c>
      <c r="F372" s="43" t="s">
        <v>440</v>
      </c>
      <c r="G372" s="43" t="s">
        <v>1500</v>
      </c>
      <c r="H372" s="44" t="s">
        <v>1407</v>
      </c>
      <c r="I372" s="44" t="s">
        <v>484</v>
      </c>
      <c r="J372" s="44" t="s">
        <v>1441</v>
      </c>
      <c r="K372" s="44" t="s">
        <v>515</v>
      </c>
      <c r="L372" s="44" t="s">
        <v>1103</v>
      </c>
      <c r="M372" s="44" t="s">
        <v>1103</v>
      </c>
      <c r="N372" s="43" t="s">
        <v>1097</v>
      </c>
      <c r="O372" s="43" t="s">
        <v>1367</v>
      </c>
      <c r="P372" s="45" t="s">
        <v>108</v>
      </c>
      <c r="Q372" s="44" t="s">
        <v>1097</v>
      </c>
      <c r="R372" s="44" t="s">
        <v>552</v>
      </c>
      <c r="S372" s="44" t="s">
        <v>357</v>
      </c>
      <c r="T372" s="46" t="s">
        <v>24</v>
      </c>
      <c r="U372" s="37" t="s">
        <v>25</v>
      </c>
      <c r="V372" s="38">
        <v>1800</v>
      </c>
      <c r="W372" s="38">
        <v>1800</v>
      </c>
      <c r="X372" s="33"/>
      <c r="Y372" s="160">
        <v>0</v>
      </c>
      <c r="Z372" s="160">
        <v>0</v>
      </c>
      <c r="AA372" s="33"/>
      <c r="AB372" s="38">
        <v>1800</v>
      </c>
      <c r="AC372" s="33"/>
      <c r="AD372" s="48">
        <v>1800</v>
      </c>
      <c r="AE372" s="49">
        <v>1</v>
      </c>
      <c r="AF372" s="48">
        <v>0</v>
      </c>
      <c r="AG372" s="158">
        <v>0</v>
      </c>
      <c r="AH372" s="47"/>
      <c r="AI372" s="48">
        <v>1800</v>
      </c>
      <c r="AJ372" s="48">
        <v>0</v>
      </c>
      <c r="AK372" s="47"/>
      <c r="AL372" s="48">
        <v>0</v>
      </c>
      <c r="AM372" s="49">
        <v>0</v>
      </c>
      <c r="AN372" s="48">
        <v>1800</v>
      </c>
      <c r="AO372" s="34">
        <v>0</v>
      </c>
      <c r="AP372" s="34">
        <v>0</v>
      </c>
      <c r="AQ372" s="34">
        <v>0</v>
      </c>
      <c r="AR372" s="34">
        <v>0</v>
      </c>
      <c r="AS372" s="34">
        <v>300</v>
      </c>
      <c r="AT372" s="34">
        <v>300</v>
      </c>
      <c r="AU372" s="34">
        <v>300</v>
      </c>
      <c r="AV372" s="34">
        <v>300</v>
      </c>
      <c r="AW372" s="34">
        <v>300</v>
      </c>
      <c r="AX372" s="34">
        <v>300</v>
      </c>
      <c r="AY372" s="34">
        <v>0</v>
      </c>
      <c r="AZ372" s="34">
        <v>0</v>
      </c>
      <c r="BA372" s="34">
        <v>0</v>
      </c>
      <c r="BB372" s="40">
        <f t="shared" si="11"/>
        <v>1800</v>
      </c>
      <c r="BC372" s="40">
        <f t="shared" si="12"/>
        <v>0</v>
      </c>
      <c r="BD372" s="104" t="str">
        <f>+IF(Tabla1[[#This Row],[NO CERT]]=0,"NO","SI")</f>
        <v>NO</v>
      </c>
    </row>
    <row r="373" spans="1:56" x14ac:dyDescent="0.25">
      <c r="A373" s="41" t="s">
        <v>437</v>
      </c>
      <c r="B373" s="42" t="s">
        <v>15</v>
      </c>
      <c r="C373" s="43" t="s">
        <v>1447</v>
      </c>
      <c r="D373" s="44" t="s">
        <v>438</v>
      </c>
      <c r="E373" s="43" t="s">
        <v>439</v>
      </c>
      <c r="F373" s="43" t="s">
        <v>440</v>
      </c>
      <c r="G373" s="43" t="s">
        <v>1500</v>
      </c>
      <c r="H373" s="44" t="s">
        <v>1407</v>
      </c>
      <c r="I373" s="44" t="s">
        <v>484</v>
      </c>
      <c r="J373" s="44" t="s">
        <v>1441</v>
      </c>
      <c r="K373" s="44" t="s">
        <v>515</v>
      </c>
      <c r="L373" s="44" t="s">
        <v>1103</v>
      </c>
      <c r="M373" s="44" t="s">
        <v>1103</v>
      </c>
      <c r="N373" s="43" t="s">
        <v>1097</v>
      </c>
      <c r="O373" s="43" t="s">
        <v>1367</v>
      </c>
      <c r="P373" s="45" t="s">
        <v>108</v>
      </c>
      <c r="Q373" s="44" t="s">
        <v>1097</v>
      </c>
      <c r="R373" s="44" t="s">
        <v>552</v>
      </c>
      <c r="S373" s="44" t="s">
        <v>358</v>
      </c>
      <c r="T373" s="46" t="s">
        <v>26</v>
      </c>
      <c r="U373" s="37" t="s">
        <v>27</v>
      </c>
      <c r="V373" s="38">
        <v>1800</v>
      </c>
      <c r="W373" s="38">
        <v>1800</v>
      </c>
      <c r="X373" s="33"/>
      <c r="Y373" s="160">
        <v>0</v>
      </c>
      <c r="Z373" s="160">
        <v>0</v>
      </c>
      <c r="AA373" s="33"/>
      <c r="AB373" s="38">
        <v>1800</v>
      </c>
      <c r="AC373" s="33"/>
      <c r="AD373" s="48">
        <v>1800</v>
      </c>
      <c r="AE373" s="49">
        <v>1</v>
      </c>
      <c r="AF373" s="48">
        <v>0</v>
      </c>
      <c r="AG373" s="158">
        <v>0</v>
      </c>
      <c r="AH373" s="47"/>
      <c r="AI373" s="48">
        <v>1800</v>
      </c>
      <c r="AJ373" s="48">
        <v>93</v>
      </c>
      <c r="AK373" s="47"/>
      <c r="AL373" s="48">
        <v>93</v>
      </c>
      <c r="AM373" s="49">
        <v>5.1666666666666666E-2</v>
      </c>
      <c r="AN373" s="48">
        <v>1707</v>
      </c>
      <c r="AO373" s="34">
        <v>0</v>
      </c>
      <c r="AP373" s="34">
        <v>0</v>
      </c>
      <c r="AQ373" s="34">
        <v>93</v>
      </c>
      <c r="AR373" s="34">
        <v>0</v>
      </c>
      <c r="AS373" s="34">
        <v>300</v>
      </c>
      <c r="AT373" s="34">
        <v>300</v>
      </c>
      <c r="AU373" s="34">
        <v>300</v>
      </c>
      <c r="AV373" s="34">
        <v>300</v>
      </c>
      <c r="AW373" s="34">
        <v>300</v>
      </c>
      <c r="AX373" s="34">
        <v>300</v>
      </c>
      <c r="AY373" s="34">
        <v>0</v>
      </c>
      <c r="AZ373" s="34">
        <v>0</v>
      </c>
      <c r="BA373" s="34">
        <v>-93</v>
      </c>
      <c r="BB373" s="40">
        <f t="shared" si="11"/>
        <v>1800</v>
      </c>
      <c r="BC373" s="40">
        <f t="shared" si="12"/>
        <v>0</v>
      </c>
      <c r="BD373" s="104" t="str">
        <f>+IF(Tabla1[[#This Row],[NO CERT]]=0,"NO","SI")</f>
        <v>NO</v>
      </c>
    </row>
    <row r="374" spans="1:56" x14ac:dyDescent="0.25">
      <c r="A374" s="41" t="s">
        <v>437</v>
      </c>
      <c r="B374" s="42" t="s">
        <v>15</v>
      </c>
      <c r="C374" s="43" t="s">
        <v>1447</v>
      </c>
      <c r="D374" s="44" t="s">
        <v>438</v>
      </c>
      <c r="E374" s="43" t="s">
        <v>439</v>
      </c>
      <c r="F374" s="43" t="s">
        <v>440</v>
      </c>
      <c r="G374" s="43" t="s">
        <v>1500</v>
      </c>
      <c r="H374" s="44" t="s">
        <v>484</v>
      </c>
      <c r="I374" s="44" t="s">
        <v>484</v>
      </c>
      <c r="J374" s="44" t="s">
        <v>1441</v>
      </c>
      <c r="K374" s="44" t="s">
        <v>515</v>
      </c>
      <c r="L374" s="44" t="s">
        <v>1103</v>
      </c>
      <c r="M374" s="44" t="s">
        <v>1103</v>
      </c>
      <c r="N374" s="43" t="s">
        <v>1097</v>
      </c>
      <c r="O374" s="43" t="s">
        <v>1367</v>
      </c>
      <c r="P374" s="45" t="s">
        <v>108</v>
      </c>
      <c r="Q374" s="44" t="s">
        <v>1097</v>
      </c>
      <c r="R374" s="44" t="s">
        <v>552</v>
      </c>
      <c r="S374" s="44" t="s">
        <v>369</v>
      </c>
      <c r="T374" s="46" t="s">
        <v>28</v>
      </c>
      <c r="U374" s="37" t="s">
        <v>29</v>
      </c>
      <c r="V374" s="38">
        <v>0</v>
      </c>
      <c r="W374" s="38">
        <v>1000</v>
      </c>
      <c r="X374" s="33"/>
      <c r="Y374" s="160">
        <v>0</v>
      </c>
      <c r="Z374" s="160">
        <v>0</v>
      </c>
      <c r="AA374" s="33"/>
      <c r="AB374" s="38">
        <v>1000</v>
      </c>
      <c r="AC374" s="33"/>
      <c r="AD374" s="48">
        <v>1000</v>
      </c>
      <c r="AE374" s="49">
        <v>1</v>
      </c>
      <c r="AF374" s="48">
        <v>0</v>
      </c>
      <c r="AG374" s="158">
        <v>0</v>
      </c>
      <c r="AH374" s="47"/>
      <c r="AI374" s="48">
        <v>1000</v>
      </c>
      <c r="AJ374" s="48">
        <v>7.8</v>
      </c>
      <c r="AK374" s="47"/>
      <c r="AL374" s="48">
        <v>7.8</v>
      </c>
      <c r="AM374" s="49">
        <v>7.7999999999999996E-3</v>
      </c>
      <c r="AN374" s="48">
        <v>992.2</v>
      </c>
      <c r="AO374" s="34">
        <v>0</v>
      </c>
      <c r="AP374" s="34">
        <v>0</v>
      </c>
      <c r="AQ374" s="34">
        <v>7.8</v>
      </c>
      <c r="AR374" s="34">
        <v>0</v>
      </c>
      <c r="AS374" s="34">
        <v>100</v>
      </c>
      <c r="AT374" s="34">
        <v>100</v>
      </c>
      <c r="AU374" s="34">
        <v>100</v>
      </c>
      <c r="AV374" s="34">
        <v>100</v>
      </c>
      <c r="AW374" s="34">
        <v>100</v>
      </c>
      <c r="AX374" s="34">
        <v>100</v>
      </c>
      <c r="AY374" s="34">
        <v>100</v>
      </c>
      <c r="AZ374" s="34">
        <v>100</v>
      </c>
      <c r="BA374" s="34">
        <v>192.20000000000005</v>
      </c>
      <c r="BB374" s="40">
        <f t="shared" si="11"/>
        <v>1000</v>
      </c>
      <c r="BC374" s="40">
        <f t="shared" si="12"/>
        <v>0</v>
      </c>
      <c r="BD374" s="104" t="str">
        <f>+IF(Tabla1[[#This Row],[NO CERT]]=0,"NO","SI")</f>
        <v>NO</v>
      </c>
    </row>
    <row r="375" spans="1:56" x14ac:dyDescent="0.25">
      <c r="A375" s="41" t="s">
        <v>437</v>
      </c>
      <c r="B375" s="42" t="s">
        <v>15</v>
      </c>
      <c r="C375" s="43" t="s">
        <v>1447</v>
      </c>
      <c r="D375" s="44" t="s">
        <v>438</v>
      </c>
      <c r="E375" s="43" t="s">
        <v>439</v>
      </c>
      <c r="F375" s="43" t="s">
        <v>440</v>
      </c>
      <c r="G375" s="43" t="s">
        <v>1500</v>
      </c>
      <c r="H375" s="44" t="s">
        <v>2818</v>
      </c>
      <c r="I375" s="44" t="s">
        <v>484</v>
      </c>
      <c r="J375" s="44" t="s">
        <v>1441</v>
      </c>
      <c r="K375" s="44" t="s">
        <v>515</v>
      </c>
      <c r="L375" s="44" t="s">
        <v>1103</v>
      </c>
      <c r="M375" s="44" t="s">
        <v>1103</v>
      </c>
      <c r="N375" s="43" t="s">
        <v>1097</v>
      </c>
      <c r="O375" s="43" t="s">
        <v>1367</v>
      </c>
      <c r="P375" s="45" t="s">
        <v>108</v>
      </c>
      <c r="Q375" s="44" t="s">
        <v>1097</v>
      </c>
      <c r="R375" s="44" t="s">
        <v>552</v>
      </c>
      <c r="S375" s="44" t="s">
        <v>375</v>
      </c>
      <c r="T375" s="46" t="s">
        <v>74</v>
      </c>
      <c r="U375" s="37" t="s">
        <v>75</v>
      </c>
      <c r="V375" s="38">
        <v>1200</v>
      </c>
      <c r="W375" s="38">
        <v>1200</v>
      </c>
      <c r="X375" s="33"/>
      <c r="Y375" s="160">
        <v>0</v>
      </c>
      <c r="Z375" s="160">
        <v>0</v>
      </c>
      <c r="AA375" s="33"/>
      <c r="AB375" s="38">
        <v>1200</v>
      </c>
      <c r="AC375" s="33"/>
      <c r="AD375" s="48">
        <v>1200</v>
      </c>
      <c r="AE375" s="49">
        <v>1</v>
      </c>
      <c r="AF375" s="48">
        <v>0</v>
      </c>
      <c r="AG375" s="158">
        <v>0</v>
      </c>
      <c r="AH375" s="47"/>
      <c r="AI375" s="48">
        <v>1200</v>
      </c>
      <c r="AJ375" s="48">
        <v>100</v>
      </c>
      <c r="AK375" s="47"/>
      <c r="AL375" s="48">
        <v>100</v>
      </c>
      <c r="AM375" s="49">
        <v>8.3333333333333329E-2</v>
      </c>
      <c r="AN375" s="48">
        <v>1100</v>
      </c>
      <c r="AO375" s="34">
        <v>0</v>
      </c>
      <c r="AP375" s="34">
        <v>0</v>
      </c>
      <c r="AQ375" s="34">
        <v>100</v>
      </c>
      <c r="AR375" s="34">
        <v>0</v>
      </c>
      <c r="AS375" s="34">
        <v>120</v>
      </c>
      <c r="AT375" s="34">
        <v>120</v>
      </c>
      <c r="AU375" s="34">
        <v>120</v>
      </c>
      <c r="AV375" s="34">
        <v>120</v>
      </c>
      <c r="AW375" s="34">
        <v>120</v>
      </c>
      <c r="AX375" s="34">
        <v>120</v>
      </c>
      <c r="AY375" s="34">
        <v>120</v>
      </c>
      <c r="AZ375" s="34">
        <v>120</v>
      </c>
      <c r="BA375" s="34">
        <v>140</v>
      </c>
      <c r="BB375" s="40">
        <f t="shared" si="11"/>
        <v>1200</v>
      </c>
      <c r="BC375" s="40">
        <f t="shared" si="12"/>
        <v>0</v>
      </c>
      <c r="BD375" s="104" t="str">
        <f>+IF(Tabla1[[#This Row],[NO CERT]]=0,"NO","SI")</f>
        <v>NO</v>
      </c>
    </row>
    <row r="376" spans="1:56" x14ac:dyDescent="0.25">
      <c r="A376" s="41" t="s">
        <v>437</v>
      </c>
      <c r="B376" s="42" t="s">
        <v>15</v>
      </c>
      <c r="C376" s="43" t="s">
        <v>1447</v>
      </c>
      <c r="D376" s="44" t="s">
        <v>438</v>
      </c>
      <c r="E376" s="43" t="s">
        <v>439</v>
      </c>
      <c r="F376" s="43" t="s">
        <v>440</v>
      </c>
      <c r="G376" s="43" t="s">
        <v>1500</v>
      </c>
      <c r="H376" s="44" t="s">
        <v>520</v>
      </c>
      <c r="I376" s="44" t="s">
        <v>484</v>
      </c>
      <c r="J376" s="44" t="s">
        <v>1440</v>
      </c>
      <c r="K376" s="44" t="s">
        <v>515</v>
      </c>
      <c r="L376" s="44" t="s">
        <v>1103</v>
      </c>
      <c r="M376" s="44" t="s">
        <v>1103</v>
      </c>
      <c r="N376" s="43" t="s">
        <v>1097</v>
      </c>
      <c r="O376" s="43" t="s">
        <v>1367</v>
      </c>
      <c r="P376" s="45" t="s">
        <v>108</v>
      </c>
      <c r="Q376" s="44" t="s">
        <v>1097</v>
      </c>
      <c r="R376" s="44" t="s">
        <v>552</v>
      </c>
      <c r="S376" s="44" t="s">
        <v>382</v>
      </c>
      <c r="T376" s="46" t="s">
        <v>37</v>
      </c>
      <c r="U376" s="37" t="s">
        <v>38</v>
      </c>
      <c r="V376" s="38">
        <v>43200</v>
      </c>
      <c r="W376" s="38">
        <v>43200</v>
      </c>
      <c r="X376" s="33"/>
      <c r="Y376" s="160">
        <v>0</v>
      </c>
      <c r="Z376" s="160">
        <v>0</v>
      </c>
      <c r="AA376" s="33"/>
      <c r="AB376" s="38">
        <v>43200</v>
      </c>
      <c r="AC376" s="33"/>
      <c r="AD376" s="48">
        <v>36000</v>
      </c>
      <c r="AE376" s="49">
        <v>0.83333333333333337</v>
      </c>
      <c r="AF376" s="48">
        <v>7200</v>
      </c>
      <c r="AG376" s="158">
        <v>7200</v>
      </c>
      <c r="AH376" s="47"/>
      <c r="AI376" s="48">
        <v>6000</v>
      </c>
      <c r="AJ376" s="48">
        <v>6000</v>
      </c>
      <c r="AK376" s="47"/>
      <c r="AL376" s="48">
        <v>6000</v>
      </c>
      <c r="AM376" s="49">
        <v>0.1388888888888889</v>
      </c>
      <c r="AN376" s="48">
        <v>30000</v>
      </c>
      <c r="AO376" s="34">
        <v>0</v>
      </c>
      <c r="AP376" s="34">
        <v>3000</v>
      </c>
      <c r="AQ376" s="34">
        <v>3000</v>
      </c>
      <c r="AR376" s="34">
        <v>0</v>
      </c>
      <c r="AS376" s="34">
        <v>3600</v>
      </c>
      <c r="AT376" s="34">
        <v>3600</v>
      </c>
      <c r="AU376" s="34">
        <v>3600</v>
      </c>
      <c r="AV376" s="34">
        <v>3600</v>
      </c>
      <c r="AW376" s="34">
        <v>3600</v>
      </c>
      <c r="AX376" s="34">
        <v>3600</v>
      </c>
      <c r="AY376" s="34">
        <v>3600</v>
      </c>
      <c r="AZ376" s="34">
        <v>3600</v>
      </c>
      <c r="BA376" s="34">
        <v>8400</v>
      </c>
      <c r="BB376" s="40">
        <f t="shared" si="11"/>
        <v>43200</v>
      </c>
      <c r="BC376" s="40">
        <f t="shared" si="12"/>
        <v>0</v>
      </c>
      <c r="BD376" s="104" t="str">
        <f>+IF(Tabla1[[#This Row],[NO CERT]]=0,"NO","SI")</f>
        <v>SI</v>
      </c>
    </row>
    <row r="377" spans="1:56" x14ac:dyDescent="0.25">
      <c r="A377" s="41" t="s">
        <v>437</v>
      </c>
      <c r="B377" s="42" t="s">
        <v>15</v>
      </c>
      <c r="C377" s="43" t="s">
        <v>1447</v>
      </c>
      <c r="D377" s="44" t="s">
        <v>438</v>
      </c>
      <c r="E377" s="43" t="s">
        <v>439</v>
      </c>
      <c r="F377" s="43" t="s">
        <v>440</v>
      </c>
      <c r="G377" s="43" t="s">
        <v>1500</v>
      </c>
      <c r="H377" s="44" t="s">
        <v>42</v>
      </c>
      <c r="I377" s="44" t="s">
        <v>484</v>
      </c>
      <c r="J377" s="44" t="s">
        <v>1441</v>
      </c>
      <c r="K377" s="44" t="s">
        <v>511</v>
      </c>
      <c r="L377" s="44" t="s">
        <v>1103</v>
      </c>
      <c r="M377" s="44" t="s">
        <v>1103</v>
      </c>
      <c r="N377" s="43" t="s">
        <v>1097</v>
      </c>
      <c r="O377" s="43" t="s">
        <v>1367</v>
      </c>
      <c r="P377" s="45" t="s">
        <v>108</v>
      </c>
      <c r="Q377" s="44" t="s">
        <v>1097</v>
      </c>
      <c r="R377" s="44" t="s">
        <v>552</v>
      </c>
      <c r="S377" s="44" t="s">
        <v>359</v>
      </c>
      <c r="T377" s="46" t="s">
        <v>41</v>
      </c>
      <c r="U377" s="37" t="s">
        <v>42</v>
      </c>
      <c r="V377" s="38">
        <v>111990</v>
      </c>
      <c r="W377" s="38">
        <v>73500</v>
      </c>
      <c r="X377" s="33"/>
      <c r="Y377" s="160">
        <v>0</v>
      </c>
      <c r="Z377" s="160">
        <v>0</v>
      </c>
      <c r="AA377" s="33"/>
      <c r="AB377" s="38">
        <v>73500</v>
      </c>
      <c r="AC377" s="33"/>
      <c r="AD377" s="48">
        <v>23100</v>
      </c>
      <c r="AE377" s="49">
        <v>0.31428571428571428</v>
      </c>
      <c r="AF377" s="48">
        <v>50400</v>
      </c>
      <c r="AG377" s="158">
        <v>50400</v>
      </c>
      <c r="AH377" s="47"/>
      <c r="AI377" s="48">
        <v>23100</v>
      </c>
      <c r="AJ377" s="48">
        <v>22350.6</v>
      </c>
      <c r="AK377" s="47"/>
      <c r="AL377" s="48">
        <v>14250.6</v>
      </c>
      <c r="AM377" s="49">
        <v>0.1938857142857143</v>
      </c>
      <c r="AN377" s="48">
        <v>8849.4</v>
      </c>
      <c r="AO377" s="34">
        <v>1000</v>
      </c>
      <c r="AP377" s="34">
        <v>3500</v>
      </c>
      <c r="AQ377" s="34">
        <v>7550.6</v>
      </c>
      <c r="AR377" s="34">
        <v>2200</v>
      </c>
      <c r="AS377" s="34">
        <v>9530</v>
      </c>
      <c r="AT377" s="34">
        <v>9530</v>
      </c>
      <c r="AU377" s="34">
        <v>9530</v>
      </c>
      <c r="AV377" s="34">
        <v>9130</v>
      </c>
      <c r="AW377" s="34">
        <v>9130</v>
      </c>
      <c r="AX377" s="34">
        <v>9130</v>
      </c>
      <c r="AY377" s="34">
        <v>2000</v>
      </c>
      <c r="AZ377" s="34">
        <v>1000</v>
      </c>
      <c r="BA377" s="34">
        <v>269.39999999999418</v>
      </c>
      <c r="BB377" s="40">
        <f t="shared" si="11"/>
        <v>73500</v>
      </c>
      <c r="BC377" s="40">
        <f t="shared" si="12"/>
        <v>0</v>
      </c>
      <c r="BD377" s="104" t="str">
        <f>+IF(Tabla1[[#This Row],[NO CERT]]=0,"NO","SI")</f>
        <v>SI</v>
      </c>
    </row>
    <row r="378" spans="1:56" x14ac:dyDescent="0.25">
      <c r="A378" s="41" t="s">
        <v>437</v>
      </c>
      <c r="B378" s="42" t="s">
        <v>15</v>
      </c>
      <c r="C378" s="43" t="s">
        <v>1447</v>
      </c>
      <c r="D378" s="44" t="s">
        <v>438</v>
      </c>
      <c r="E378" s="43" t="s">
        <v>439</v>
      </c>
      <c r="F378" s="43" t="s">
        <v>440</v>
      </c>
      <c r="G378" s="43" t="s">
        <v>1500</v>
      </c>
      <c r="H378" s="44" t="s">
        <v>521</v>
      </c>
      <c r="I378" s="44" t="s">
        <v>521</v>
      </c>
      <c r="J378" s="44" t="s">
        <v>1441</v>
      </c>
      <c r="K378" s="44" t="s">
        <v>515</v>
      </c>
      <c r="L378" s="44" t="s">
        <v>1103</v>
      </c>
      <c r="M378" s="44" t="s">
        <v>1103</v>
      </c>
      <c r="N378" s="43" t="s">
        <v>1097</v>
      </c>
      <c r="O378" s="43" t="s">
        <v>1367</v>
      </c>
      <c r="P378" s="45" t="s">
        <v>108</v>
      </c>
      <c r="Q378" s="44" t="s">
        <v>1097</v>
      </c>
      <c r="R378" s="44" t="s">
        <v>552</v>
      </c>
      <c r="S378" s="44" t="s">
        <v>1375</v>
      </c>
      <c r="T378" s="46" t="s">
        <v>43</v>
      </c>
      <c r="U378" s="37" t="s">
        <v>1377</v>
      </c>
      <c r="V378" s="38">
        <v>20000</v>
      </c>
      <c r="W378" s="38">
        <v>20000</v>
      </c>
      <c r="X378" s="33"/>
      <c r="Y378" s="160">
        <v>0</v>
      </c>
      <c r="Z378" s="160">
        <v>0</v>
      </c>
      <c r="AA378" s="33"/>
      <c r="AB378" s="38">
        <v>20000</v>
      </c>
      <c r="AC378" s="33"/>
      <c r="AD378" s="48">
        <v>7500</v>
      </c>
      <c r="AE378" s="49">
        <v>0.375</v>
      </c>
      <c r="AF378" s="48">
        <v>12500</v>
      </c>
      <c r="AG378" s="158">
        <v>12500</v>
      </c>
      <c r="AH378" s="47"/>
      <c r="AI378" s="48">
        <v>7500</v>
      </c>
      <c r="AJ378" s="48">
        <v>7500</v>
      </c>
      <c r="AK378" s="47"/>
      <c r="AL378" s="48">
        <v>0</v>
      </c>
      <c r="AM378" s="49">
        <v>0</v>
      </c>
      <c r="AN378" s="48">
        <v>7500</v>
      </c>
      <c r="AO378" s="34">
        <v>0</v>
      </c>
      <c r="AP378" s="34">
        <v>0</v>
      </c>
      <c r="AQ378" s="34">
        <v>0</v>
      </c>
      <c r="AR378" s="34">
        <v>0</v>
      </c>
      <c r="AS378" s="34">
        <v>2500</v>
      </c>
      <c r="AT378" s="34">
        <v>2500</v>
      </c>
      <c r="AU378" s="34">
        <v>2500</v>
      </c>
      <c r="AV378" s="34">
        <v>2500</v>
      </c>
      <c r="AW378" s="34">
        <v>2500</v>
      </c>
      <c r="AX378" s="34">
        <v>2500</v>
      </c>
      <c r="AY378" s="34">
        <v>2500</v>
      </c>
      <c r="AZ378" s="34">
        <v>0</v>
      </c>
      <c r="BA378" s="34">
        <v>2500</v>
      </c>
      <c r="BB378" s="40">
        <f t="shared" si="11"/>
        <v>20000</v>
      </c>
      <c r="BC378" s="40">
        <f t="shared" si="12"/>
        <v>0</v>
      </c>
      <c r="BD378" s="104" t="str">
        <f>+IF(Tabla1[[#This Row],[NO CERT]]=0,"NO","SI")</f>
        <v>SI</v>
      </c>
    </row>
    <row r="379" spans="1:56" x14ac:dyDescent="0.25">
      <c r="A379" s="41" t="s">
        <v>437</v>
      </c>
      <c r="B379" s="42" t="s">
        <v>15</v>
      </c>
      <c r="C379" s="43" t="s">
        <v>1447</v>
      </c>
      <c r="D379" s="44" t="s">
        <v>438</v>
      </c>
      <c r="E379" s="43" t="s">
        <v>439</v>
      </c>
      <c r="F379" s="43" t="s">
        <v>440</v>
      </c>
      <c r="G379" s="43" t="s">
        <v>1502</v>
      </c>
      <c r="H379" s="44" t="s">
        <v>514</v>
      </c>
      <c r="I379" s="44" t="s">
        <v>514</v>
      </c>
      <c r="J379" s="44" t="s">
        <v>1441</v>
      </c>
      <c r="K379" s="44" t="s">
        <v>511</v>
      </c>
      <c r="L379" s="44" t="s">
        <v>1103</v>
      </c>
      <c r="M379" s="44" t="s">
        <v>1103</v>
      </c>
      <c r="N379" s="43" t="s">
        <v>1433</v>
      </c>
      <c r="O379" s="43" t="s">
        <v>1438</v>
      </c>
      <c r="P379" s="45" t="s">
        <v>109</v>
      </c>
      <c r="Q379" s="44" t="s">
        <v>1433</v>
      </c>
      <c r="R379" s="44" t="s">
        <v>1371</v>
      </c>
      <c r="S379" s="44" t="s">
        <v>1372</v>
      </c>
      <c r="T379" s="46" t="s">
        <v>1337</v>
      </c>
      <c r="U379" s="37" t="s">
        <v>1340</v>
      </c>
      <c r="V379" s="38">
        <v>1200</v>
      </c>
      <c r="W379" s="38">
        <v>1200</v>
      </c>
      <c r="X379" s="33"/>
      <c r="Y379" s="160">
        <v>0</v>
      </c>
      <c r="Z379" s="160">
        <v>0</v>
      </c>
      <c r="AA379" s="33"/>
      <c r="AB379" s="38">
        <v>1200</v>
      </c>
      <c r="AC379" s="33"/>
      <c r="AD379" s="48">
        <v>1200</v>
      </c>
      <c r="AE379" s="49">
        <v>1</v>
      </c>
      <c r="AF379" s="48">
        <v>0</v>
      </c>
      <c r="AG379" s="158">
        <v>0</v>
      </c>
      <c r="AH379" s="47"/>
      <c r="AI379" s="48">
        <v>1200</v>
      </c>
      <c r="AJ379" s="48">
        <v>0</v>
      </c>
      <c r="AK379" s="47"/>
      <c r="AL379" s="48">
        <v>0</v>
      </c>
      <c r="AM379" s="49">
        <v>0</v>
      </c>
      <c r="AN379" s="48">
        <v>1200</v>
      </c>
      <c r="AO379" s="34">
        <v>0</v>
      </c>
      <c r="AP379" s="34">
        <v>0</v>
      </c>
      <c r="AQ379" s="34">
        <v>0</v>
      </c>
      <c r="AR379" s="34">
        <v>0</v>
      </c>
      <c r="AS379" s="34">
        <v>0</v>
      </c>
      <c r="AT379" s="34">
        <v>0</v>
      </c>
      <c r="AU379" s="34">
        <v>0</v>
      </c>
      <c r="AV379" s="34">
        <v>600</v>
      </c>
      <c r="AW379" s="34">
        <v>0</v>
      </c>
      <c r="AX379" s="34">
        <v>0</v>
      </c>
      <c r="AY379" s="34">
        <v>0</v>
      </c>
      <c r="AZ379" s="34">
        <v>0</v>
      </c>
      <c r="BA379" s="34">
        <v>600</v>
      </c>
      <c r="BB379" s="40">
        <f t="shared" si="11"/>
        <v>1200</v>
      </c>
      <c r="BC379" s="40">
        <f t="shared" si="12"/>
        <v>0</v>
      </c>
      <c r="BD379" s="104" t="str">
        <f>+IF(Tabla1[[#This Row],[NO CERT]]=0,"NO","SI")</f>
        <v>NO</v>
      </c>
    </row>
    <row r="380" spans="1:56" x14ac:dyDescent="0.25">
      <c r="A380" s="41" t="s">
        <v>437</v>
      </c>
      <c r="B380" s="42" t="s">
        <v>15</v>
      </c>
      <c r="C380" s="43" t="s">
        <v>1447</v>
      </c>
      <c r="D380" s="44" t="s">
        <v>438</v>
      </c>
      <c r="E380" s="43" t="s">
        <v>439</v>
      </c>
      <c r="F380" s="43" t="s">
        <v>440</v>
      </c>
      <c r="G380" s="43" t="s">
        <v>1502</v>
      </c>
      <c r="H380" s="44" t="s">
        <v>514</v>
      </c>
      <c r="I380" s="44" t="s">
        <v>514</v>
      </c>
      <c r="J380" s="44" t="s">
        <v>1441</v>
      </c>
      <c r="K380" s="44" t="s">
        <v>511</v>
      </c>
      <c r="L380" s="44" t="s">
        <v>1103</v>
      </c>
      <c r="M380" s="44" t="s">
        <v>1103</v>
      </c>
      <c r="N380" s="43" t="s">
        <v>1433</v>
      </c>
      <c r="O380" s="43" t="s">
        <v>1438</v>
      </c>
      <c r="P380" s="45" t="s">
        <v>109</v>
      </c>
      <c r="Q380" s="44" t="s">
        <v>1433</v>
      </c>
      <c r="R380" s="44" t="s">
        <v>1371</v>
      </c>
      <c r="S380" s="44" t="s">
        <v>2389</v>
      </c>
      <c r="T380" s="46" t="s">
        <v>2387</v>
      </c>
      <c r="U380" s="37" t="s">
        <v>2388</v>
      </c>
      <c r="V380" s="38">
        <v>0</v>
      </c>
      <c r="W380" s="38">
        <v>400</v>
      </c>
      <c r="X380" s="33"/>
      <c r="Y380" s="160">
        <v>0</v>
      </c>
      <c r="Z380" s="160">
        <v>0</v>
      </c>
      <c r="AA380" s="33"/>
      <c r="AB380" s="38">
        <v>400</v>
      </c>
      <c r="AC380" s="33"/>
      <c r="AD380" s="48">
        <v>400</v>
      </c>
      <c r="AE380" s="49">
        <v>1</v>
      </c>
      <c r="AF380" s="48">
        <v>0</v>
      </c>
      <c r="AG380" s="158">
        <v>0</v>
      </c>
      <c r="AH380" s="47"/>
      <c r="AI380" s="48">
        <v>400</v>
      </c>
      <c r="AJ380" s="48">
        <v>400</v>
      </c>
      <c r="AK380" s="47"/>
      <c r="AL380" s="48">
        <v>400</v>
      </c>
      <c r="AM380" s="49">
        <v>1</v>
      </c>
      <c r="AN380" s="48">
        <v>0</v>
      </c>
      <c r="AO380" s="34">
        <v>400</v>
      </c>
      <c r="AP380" s="34">
        <v>0</v>
      </c>
      <c r="AQ380" s="34">
        <v>0</v>
      </c>
      <c r="AR380" s="34">
        <v>0</v>
      </c>
      <c r="AS380" s="34">
        <v>0</v>
      </c>
      <c r="AT380" s="34">
        <v>0</v>
      </c>
      <c r="AU380" s="34">
        <v>0</v>
      </c>
      <c r="AV380" s="34">
        <v>0</v>
      </c>
      <c r="AW380" s="34">
        <v>0</v>
      </c>
      <c r="AX380" s="34">
        <v>0</v>
      </c>
      <c r="AY380" s="34">
        <v>0</v>
      </c>
      <c r="AZ380" s="34">
        <v>0</v>
      </c>
      <c r="BA380" s="34">
        <v>0</v>
      </c>
      <c r="BB380" s="40">
        <f t="shared" si="11"/>
        <v>400</v>
      </c>
      <c r="BC380" s="40">
        <f t="shared" si="12"/>
        <v>0</v>
      </c>
      <c r="BD380" s="104" t="str">
        <f>+IF(Tabla1[[#This Row],[NO CERT]]=0,"NO","SI")</f>
        <v>NO</v>
      </c>
    </row>
    <row r="381" spans="1:56" x14ac:dyDescent="0.25">
      <c r="A381" s="41" t="s">
        <v>437</v>
      </c>
      <c r="B381" s="42" t="s">
        <v>15</v>
      </c>
      <c r="C381" s="43" t="s">
        <v>1447</v>
      </c>
      <c r="D381" s="44" t="s">
        <v>438</v>
      </c>
      <c r="E381" s="43" t="s">
        <v>439</v>
      </c>
      <c r="F381" s="43" t="s">
        <v>440</v>
      </c>
      <c r="G381" s="43" t="s">
        <v>1502</v>
      </c>
      <c r="H381" s="44" t="s">
        <v>514</v>
      </c>
      <c r="I381" s="44" t="s">
        <v>514</v>
      </c>
      <c r="J381" s="44" t="s">
        <v>1441</v>
      </c>
      <c r="K381" s="44" t="s">
        <v>511</v>
      </c>
      <c r="L381" s="44" t="s">
        <v>1103</v>
      </c>
      <c r="M381" s="44" t="s">
        <v>1103</v>
      </c>
      <c r="N381" s="43" t="s">
        <v>1433</v>
      </c>
      <c r="O381" s="43" t="s">
        <v>1438</v>
      </c>
      <c r="P381" s="45" t="s">
        <v>109</v>
      </c>
      <c r="Q381" s="44" t="s">
        <v>1433</v>
      </c>
      <c r="R381" s="44" t="s">
        <v>1371</v>
      </c>
      <c r="S381" s="44" t="s">
        <v>1380</v>
      </c>
      <c r="T381" s="46" t="s">
        <v>1378</v>
      </c>
      <c r="U381" s="37" t="s">
        <v>1379</v>
      </c>
      <c r="V381" s="38">
        <v>60342</v>
      </c>
      <c r="W381" s="38">
        <v>62744</v>
      </c>
      <c r="X381" s="33"/>
      <c r="Y381" s="160">
        <v>0</v>
      </c>
      <c r="Z381" s="160">
        <v>0</v>
      </c>
      <c r="AA381" s="33"/>
      <c r="AB381" s="38">
        <v>62744</v>
      </c>
      <c r="AC381" s="33"/>
      <c r="AD381" s="48">
        <v>62744</v>
      </c>
      <c r="AE381" s="49">
        <v>1</v>
      </c>
      <c r="AF381" s="48">
        <v>0</v>
      </c>
      <c r="AG381" s="158">
        <v>0</v>
      </c>
      <c r="AH381" s="47"/>
      <c r="AI381" s="48">
        <v>62744</v>
      </c>
      <c r="AJ381" s="48">
        <v>15688.16</v>
      </c>
      <c r="AK381" s="47"/>
      <c r="AL381" s="48">
        <v>15688.16</v>
      </c>
      <c r="AM381" s="49">
        <v>0.25003442560244804</v>
      </c>
      <c r="AN381" s="48">
        <v>47055.839999999997</v>
      </c>
      <c r="AO381" s="34">
        <v>5231.3999999999996</v>
      </c>
      <c r="AP381" s="34">
        <v>5228.38</v>
      </c>
      <c r="AQ381" s="34">
        <v>5228.38</v>
      </c>
      <c r="AR381" s="34">
        <v>0</v>
      </c>
      <c r="AS381" s="34">
        <v>5028.38</v>
      </c>
      <c r="AT381" s="34">
        <v>5028.38</v>
      </c>
      <c r="AU381" s="34">
        <v>5028.38</v>
      </c>
      <c r="AV381" s="34">
        <v>5028.38</v>
      </c>
      <c r="AW381" s="34">
        <v>5028.38</v>
      </c>
      <c r="AX381" s="34">
        <v>5028.38</v>
      </c>
      <c r="AY381" s="34">
        <v>5028.38</v>
      </c>
      <c r="AZ381" s="34">
        <v>5028.38</v>
      </c>
      <c r="BA381" s="34">
        <v>6828.8000000000102</v>
      </c>
      <c r="BB381" s="40">
        <f t="shared" si="11"/>
        <v>62744</v>
      </c>
      <c r="BC381" s="40">
        <f t="shared" si="12"/>
        <v>0</v>
      </c>
      <c r="BD381" s="104" t="str">
        <f>+IF(Tabla1[[#This Row],[NO CERT]]=0,"NO","SI")</f>
        <v>NO</v>
      </c>
    </row>
    <row r="382" spans="1:56" x14ac:dyDescent="0.25">
      <c r="A382" s="41" t="s">
        <v>437</v>
      </c>
      <c r="B382" s="42" t="s">
        <v>15</v>
      </c>
      <c r="C382" s="43" t="s">
        <v>1447</v>
      </c>
      <c r="D382" s="44" t="s">
        <v>438</v>
      </c>
      <c r="E382" s="43" t="s">
        <v>439</v>
      </c>
      <c r="F382" s="43" t="s">
        <v>440</v>
      </c>
      <c r="G382" s="43" t="s">
        <v>1502</v>
      </c>
      <c r="H382" s="44" t="s">
        <v>514</v>
      </c>
      <c r="I382" s="44" t="s">
        <v>514</v>
      </c>
      <c r="J382" s="44" t="s">
        <v>1441</v>
      </c>
      <c r="K382" s="44" t="s">
        <v>511</v>
      </c>
      <c r="L382" s="44" t="s">
        <v>1103</v>
      </c>
      <c r="M382" s="44" t="s">
        <v>1103</v>
      </c>
      <c r="N382" s="43" t="s">
        <v>1433</v>
      </c>
      <c r="O382" s="43" t="s">
        <v>1438</v>
      </c>
      <c r="P382" s="45" t="s">
        <v>109</v>
      </c>
      <c r="Q382" s="44" t="s">
        <v>1433</v>
      </c>
      <c r="R382" s="44" t="s">
        <v>1371</v>
      </c>
      <c r="S382" s="44" t="s">
        <v>1374</v>
      </c>
      <c r="T382" s="46" t="s">
        <v>1338</v>
      </c>
      <c r="U382" s="37" t="s">
        <v>1341</v>
      </c>
      <c r="V382" s="38">
        <v>5006</v>
      </c>
      <c r="W382" s="38">
        <v>5201</v>
      </c>
      <c r="X382" s="33"/>
      <c r="Y382" s="160">
        <v>0</v>
      </c>
      <c r="Z382" s="160">
        <v>0</v>
      </c>
      <c r="AA382" s="33"/>
      <c r="AB382" s="38">
        <v>5201</v>
      </c>
      <c r="AC382" s="33"/>
      <c r="AD382" s="48">
        <v>5201</v>
      </c>
      <c r="AE382" s="49">
        <v>1</v>
      </c>
      <c r="AF382" s="48">
        <v>0</v>
      </c>
      <c r="AG382" s="158">
        <v>0</v>
      </c>
      <c r="AH382" s="47"/>
      <c r="AI382" s="48">
        <v>5201</v>
      </c>
      <c r="AJ382" s="48">
        <v>1300.08</v>
      </c>
      <c r="AK382" s="47"/>
      <c r="AL382" s="48">
        <v>1300.08</v>
      </c>
      <c r="AM382" s="49">
        <v>0.24996731397808111</v>
      </c>
      <c r="AN382" s="48">
        <v>3900.92</v>
      </c>
      <c r="AO382" s="34">
        <v>433.36</v>
      </c>
      <c r="AP382" s="34">
        <v>433.36</v>
      </c>
      <c r="AQ382" s="34">
        <v>433.36</v>
      </c>
      <c r="AR382" s="34">
        <v>0</v>
      </c>
      <c r="AS382" s="34">
        <v>417.16</v>
      </c>
      <c r="AT382" s="34">
        <v>417.16</v>
      </c>
      <c r="AU382" s="34">
        <v>417.16</v>
      </c>
      <c r="AV382" s="34">
        <v>417.16</v>
      </c>
      <c r="AW382" s="34">
        <v>417.16</v>
      </c>
      <c r="AX382" s="34">
        <v>417.16</v>
      </c>
      <c r="AY382" s="34">
        <v>417.16</v>
      </c>
      <c r="AZ382" s="34">
        <v>417.16</v>
      </c>
      <c r="BA382" s="34">
        <v>563.64000000000033</v>
      </c>
      <c r="BB382" s="40">
        <f t="shared" si="11"/>
        <v>5201</v>
      </c>
      <c r="BC382" s="40">
        <f t="shared" si="12"/>
        <v>0</v>
      </c>
      <c r="BD382" s="104" t="str">
        <f>+IF(Tabla1[[#This Row],[NO CERT]]=0,"NO","SI")</f>
        <v>NO</v>
      </c>
    </row>
    <row r="383" spans="1:56" x14ac:dyDescent="0.25">
      <c r="A383" s="41" t="s">
        <v>437</v>
      </c>
      <c r="B383" s="42" t="s">
        <v>15</v>
      </c>
      <c r="C383" s="43" t="s">
        <v>1447</v>
      </c>
      <c r="D383" s="44" t="s">
        <v>438</v>
      </c>
      <c r="E383" s="43" t="s">
        <v>439</v>
      </c>
      <c r="F383" s="43" t="s">
        <v>440</v>
      </c>
      <c r="G383" s="43" t="s">
        <v>1502</v>
      </c>
      <c r="H383" s="44" t="s">
        <v>519</v>
      </c>
      <c r="I383" s="44" t="s">
        <v>71</v>
      </c>
      <c r="J383" s="44" t="s">
        <v>1440</v>
      </c>
      <c r="K383" s="44" t="s">
        <v>515</v>
      </c>
      <c r="L383" s="44" t="s">
        <v>1103</v>
      </c>
      <c r="M383" s="44" t="s">
        <v>1103</v>
      </c>
      <c r="N383" s="43" t="s">
        <v>1433</v>
      </c>
      <c r="O383" s="43" t="s">
        <v>1438</v>
      </c>
      <c r="P383" s="45" t="s">
        <v>109</v>
      </c>
      <c r="Q383" s="44" t="s">
        <v>1433</v>
      </c>
      <c r="R383" s="44" t="s">
        <v>552</v>
      </c>
      <c r="S383" s="44" t="s">
        <v>361</v>
      </c>
      <c r="T383" s="46" t="s">
        <v>22</v>
      </c>
      <c r="U383" s="37" t="s">
        <v>23</v>
      </c>
      <c r="V383" s="38">
        <v>6909</v>
      </c>
      <c r="W383" s="38">
        <v>10136</v>
      </c>
      <c r="X383" s="33"/>
      <c r="Y383" s="160">
        <v>0</v>
      </c>
      <c r="Z383" s="160">
        <v>0</v>
      </c>
      <c r="AA383" s="33"/>
      <c r="AB383" s="38">
        <v>10136</v>
      </c>
      <c r="AC383" s="33"/>
      <c r="AD383" s="48">
        <v>10135.76</v>
      </c>
      <c r="AE383" s="49">
        <v>0.99997632202052089</v>
      </c>
      <c r="AF383" s="48">
        <v>0.23999999999978172</v>
      </c>
      <c r="AG383" s="158">
        <v>0.23999999999978172</v>
      </c>
      <c r="AH383" s="47"/>
      <c r="AI383" s="48">
        <v>10135.76</v>
      </c>
      <c r="AJ383" s="48">
        <v>672.37</v>
      </c>
      <c r="AK383" s="47"/>
      <c r="AL383" s="48">
        <v>672.37</v>
      </c>
      <c r="AM383" s="49">
        <v>6.6334846093133393E-2</v>
      </c>
      <c r="AN383" s="48">
        <v>9463.39</v>
      </c>
      <c r="AO383" s="34">
        <v>0</v>
      </c>
      <c r="AP383" s="34">
        <v>0</v>
      </c>
      <c r="AQ383" s="34">
        <v>672.37</v>
      </c>
      <c r="AR383" s="34">
        <v>0</v>
      </c>
      <c r="AS383" s="34">
        <v>575.75</v>
      </c>
      <c r="AT383" s="34">
        <v>575.75</v>
      </c>
      <c r="AU383" s="34">
        <v>575.75</v>
      </c>
      <c r="AV383" s="34">
        <v>575.75</v>
      </c>
      <c r="AW383" s="34">
        <v>575.75</v>
      </c>
      <c r="AX383" s="34">
        <v>575.75</v>
      </c>
      <c r="AY383" s="34">
        <v>575.75</v>
      </c>
      <c r="AZ383" s="34">
        <v>575.75</v>
      </c>
      <c r="BA383" s="34">
        <v>4857.63</v>
      </c>
      <c r="BB383" s="40">
        <f t="shared" si="11"/>
        <v>10136</v>
      </c>
      <c r="BC383" s="40">
        <f t="shared" si="12"/>
        <v>0</v>
      </c>
      <c r="BD383" s="104" t="str">
        <f>+IF(Tabla1[[#This Row],[NO CERT]]=0,"NO","SI")</f>
        <v>SI</v>
      </c>
    </row>
    <row r="384" spans="1:56" x14ac:dyDescent="0.25">
      <c r="A384" s="41" t="s">
        <v>437</v>
      </c>
      <c r="B384" s="42" t="s">
        <v>15</v>
      </c>
      <c r="C384" s="43" t="s">
        <v>1447</v>
      </c>
      <c r="D384" s="44" t="s">
        <v>438</v>
      </c>
      <c r="E384" s="43" t="s">
        <v>439</v>
      </c>
      <c r="F384" s="43" t="s">
        <v>440</v>
      </c>
      <c r="G384" s="43" t="s">
        <v>1502</v>
      </c>
      <c r="H384" s="44" t="s">
        <v>71</v>
      </c>
      <c r="I384" s="44" t="s">
        <v>71</v>
      </c>
      <c r="J384" s="44" t="s">
        <v>1441</v>
      </c>
      <c r="K384" s="44" t="s">
        <v>515</v>
      </c>
      <c r="L384" s="44" t="s">
        <v>1103</v>
      </c>
      <c r="M384" s="44" t="s">
        <v>1103</v>
      </c>
      <c r="N384" s="43" t="s">
        <v>1433</v>
      </c>
      <c r="O384" s="43" t="s">
        <v>1438</v>
      </c>
      <c r="P384" s="45" t="s">
        <v>109</v>
      </c>
      <c r="Q384" s="44" t="s">
        <v>1433</v>
      </c>
      <c r="R384" s="44" t="s">
        <v>552</v>
      </c>
      <c r="S384" s="44" t="s">
        <v>364</v>
      </c>
      <c r="T384" s="46" t="s">
        <v>17</v>
      </c>
      <c r="U384" s="37" t="s">
        <v>18</v>
      </c>
      <c r="V384" s="38">
        <v>1200</v>
      </c>
      <c r="W384" s="38">
        <v>1200</v>
      </c>
      <c r="X384" s="33"/>
      <c r="Y384" s="160">
        <v>0</v>
      </c>
      <c r="Z384" s="160">
        <v>0</v>
      </c>
      <c r="AA384" s="33"/>
      <c r="AB384" s="38">
        <v>1200</v>
      </c>
      <c r="AC384" s="33"/>
      <c r="AD384" s="48">
        <v>1200</v>
      </c>
      <c r="AE384" s="49">
        <v>1</v>
      </c>
      <c r="AF384" s="48">
        <v>0</v>
      </c>
      <c r="AG384" s="158">
        <v>0</v>
      </c>
      <c r="AH384" s="47"/>
      <c r="AI384" s="48">
        <v>1200</v>
      </c>
      <c r="AJ384" s="48">
        <v>1152.6200000000001</v>
      </c>
      <c r="AK384" s="47"/>
      <c r="AL384" s="48">
        <v>1152.6200000000001</v>
      </c>
      <c r="AM384" s="49">
        <v>0.9605166666666668</v>
      </c>
      <c r="AN384" s="48">
        <v>47.379999999999882</v>
      </c>
      <c r="AO384" s="34">
        <v>500</v>
      </c>
      <c r="AP384" s="34">
        <v>497.91</v>
      </c>
      <c r="AQ384" s="34">
        <v>154.71</v>
      </c>
      <c r="AR384" s="34">
        <v>0</v>
      </c>
      <c r="AS384" s="34">
        <v>0</v>
      </c>
      <c r="AT384" s="34">
        <v>47.379999999999882</v>
      </c>
      <c r="AU384" s="34">
        <v>0</v>
      </c>
      <c r="AV384" s="34">
        <v>0</v>
      </c>
      <c r="AW384" s="34">
        <v>0</v>
      </c>
      <c r="AX384" s="34">
        <v>0</v>
      </c>
      <c r="AY384" s="34">
        <v>0</v>
      </c>
      <c r="AZ384" s="34">
        <v>0</v>
      </c>
      <c r="BA384" s="34">
        <v>0</v>
      </c>
      <c r="BB384" s="40">
        <f t="shared" si="11"/>
        <v>1200</v>
      </c>
      <c r="BC384" s="40">
        <f t="shared" si="12"/>
        <v>0</v>
      </c>
      <c r="BD384" s="104" t="str">
        <f>+IF(Tabla1[[#This Row],[NO CERT]]=0,"NO","SI")</f>
        <v>NO</v>
      </c>
    </row>
    <row r="385" spans="1:56" x14ac:dyDescent="0.25">
      <c r="A385" s="41" t="s">
        <v>437</v>
      </c>
      <c r="B385" s="42" t="s">
        <v>15</v>
      </c>
      <c r="C385" s="43" t="s">
        <v>1447</v>
      </c>
      <c r="D385" s="44" t="s">
        <v>438</v>
      </c>
      <c r="E385" s="43" t="s">
        <v>439</v>
      </c>
      <c r="F385" s="43" t="s">
        <v>440</v>
      </c>
      <c r="G385" s="43" t="s">
        <v>1502</v>
      </c>
      <c r="H385" s="44" t="s">
        <v>71</v>
      </c>
      <c r="I385" s="44" t="s">
        <v>71</v>
      </c>
      <c r="J385" s="44" t="s">
        <v>1440</v>
      </c>
      <c r="K385" s="44" t="s">
        <v>511</v>
      </c>
      <c r="L385" s="44" t="s">
        <v>1103</v>
      </c>
      <c r="M385" s="44" t="s">
        <v>1103</v>
      </c>
      <c r="N385" s="43" t="s">
        <v>1433</v>
      </c>
      <c r="O385" s="43" t="s">
        <v>1438</v>
      </c>
      <c r="P385" s="45" t="s">
        <v>109</v>
      </c>
      <c r="Q385" s="44" t="s">
        <v>1433</v>
      </c>
      <c r="R385" s="44" t="s">
        <v>552</v>
      </c>
      <c r="S385" s="44" t="s">
        <v>365</v>
      </c>
      <c r="T385" s="46" t="s">
        <v>20</v>
      </c>
      <c r="U385" s="37" t="s">
        <v>21</v>
      </c>
      <c r="V385" s="38">
        <v>800</v>
      </c>
      <c r="W385" s="38">
        <v>800</v>
      </c>
      <c r="X385" s="33"/>
      <c r="Y385" s="160">
        <v>0</v>
      </c>
      <c r="Z385" s="160">
        <v>0</v>
      </c>
      <c r="AA385" s="33"/>
      <c r="AB385" s="38">
        <v>800</v>
      </c>
      <c r="AC385" s="33"/>
      <c r="AD385" s="48">
        <v>0</v>
      </c>
      <c r="AE385" s="49">
        <v>0</v>
      </c>
      <c r="AF385" s="48">
        <v>800</v>
      </c>
      <c r="AG385" s="158">
        <v>800</v>
      </c>
      <c r="AH385" s="47"/>
      <c r="AI385" s="48">
        <v>0</v>
      </c>
      <c r="AJ385" s="48">
        <v>0</v>
      </c>
      <c r="AK385" s="47"/>
      <c r="AL385" s="48">
        <v>0</v>
      </c>
      <c r="AM385" s="49">
        <v>0</v>
      </c>
      <c r="AN385" s="48">
        <v>0</v>
      </c>
      <c r="AO385" s="34">
        <v>0</v>
      </c>
      <c r="AP385" s="34">
        <v>0</v>
      </c>
      <c r="AQ385" s="34">
        <v>0</v>
      </c>
      <c r="AR385" s="34">
        <v>0</v>
      </c>
      <c r="AS385" s="34">
        <v>0</v>
      </c>
      <c r="AT385" s="34">
        <v>800</v>
      </c>
      <c r="AU385" s="34">
        <v>0</v>
      </c>
      <c r="AV385" s="34">
        <v>0</v>
      </c>
      <c r="AW385" s="34">
        <v>0</v>
      </c>
      <c r="AX385" s="34">
        <v>0</v>
      </c>
      <c r="AY385" s="34">
        <v>0</v>
      </c>
      <c r="AZ385" s="34">
        <v>0</v>
      </c>
      <c r="BA385" s="34">
        <v>0</v>
      </c>
      <c r="BB385" s="40">
        <f t="shared" si="11"/>
        <v>800</v>
      </c>
      <c r="BC385" s="40">
        <f t="shared" si="12"/>
        <v>0</v>
      </c>
      <c r="BD385" s="104" t="str">
        <f>+IF(Tabla1[[#This Row],[NO CERT]]=0,"NO","SI")</f>
        <v>SI</v>
      </c>
    </row>
    <row r="386" spans="1:56" x14ac:dyDescent="0.25">
      <c r="A386" s="41" t="s">
        <v>437</v>
      </c>
      <c r="B386" s="42" t="s">
        <v>15</v>
      </c>
      <c r="C386" s="43" t="s">
        <v>1447</v>
      </c>
      <c r="D386" s="44" t="s">
        <v>438</v>
      </c>
      <c r="E386" s="43" t="s">
        <v>439</v>
      </c>
      <c r="F386" s="43" t="s">
        <v>440</v>
      </c>
      <c r="G386" s="43" t="s">
        <v>1502</v>
      </c>
      <c r="H386" s="44" t="s">
        <v>2829</v>
      </c>
      <c r="I386" s="44" t="s">
        <v>71</v>
      </c>
      <c r="J386" s="44" t="s">
        <v>1441</v>
      </c>
      <c r="K386" s="44" t="s">
        <v>511</v>
      </c>
      <c r="L386" s="44" t="s">
        <v>1103</v>
      </c>
      <c r="M386" s="44" t="s">
        <v>1103</v>
      </c>
      <c r="N386" s="43" t="s">
        <v>1433</v>
      </c>
      <c r="O386" s="43" t="s">
        <v>1438</v>
      </c>
      <c r="P386" s="45" t="s">
        <v>109</v>
      </c>
      <c r="Q386" s="44" t="s">
        <v>1433</v>
      </c>
      <c r="R386" s="44" t="s">
        <v>552</v>
      </c>
      <c r="S386" s="44" t="s">
        <v>466</v>
      </c>
      <c r="T386" s="46" t="s">
        <v>465</v>
      </c>
      <c r="U386" s="37" t="s">
        <v>467</v>
      </c>
      <c r="V386" s="38">
        <v>3500</v>
      </c>
      <c r="W386" s="38">
        <v>3500</v>
      </c>
      <c r="X386" s="33"/>
      <c r="Y386" s="160">
        <v>0</v>
      </c>
      <c r="Z386" s="160">
        <v>0</v>
      </c>
      <c r="AA386" s="33"/>
      <c r="AB386" s="38">
        <v>3500</v>
      </c>
      <c r="AC386" s="33"/>
      <c r="AD386" s="48">
        <v>0</v>
      </c>
      <c r="AE386" s="49">
        <v>0</v>
      </c>
      <c r="AF386" s="48">
        <v>3500</v>
      </c>
      <c r="AG386" s="158">
        <v>3500</v>
      </c>
      <c r="AH386" s="47"/>
      <c r="AI386" s="48">
        <v>0</v>
      </c>
      <c r="AJ386" s="48">
        <v>0</v>
      </c>
      <c r="AK386" s="47"/>
      <c r="AL386" s="48">
        <v>0</v>
      </c>
      <c r="AM386" s="49">
        <v>0</v>
      </c>
      <c r="AN386" s="48">
        <v>0</v>
      </c>
      <c r="AO386" s="34">
        <v>0</v>
      </c>
      <c r="AP386" s="34">
        <v>0</v>
      </c>
      <c r="AQ386" s="34">
        <v>0</v>
      </c>
      <c r="AR386" s="34">
        <v>0</v>
      </c>
      <c r="AS386" s="34">
        <v>0</v>
      </c>
      <c r="AT386" s="34">
        <v>3500</v>
      </c>
      <c r="AU386" s="34">
        <v>0</v>
      </c>
      <c r="AV386" s="34">
        <v>0</v>
      </c>
      <c r="AW386" s="34">
        <v>0</v>
      </c>
      <c r="AX386" s="34">
        <v>0</v>
      </c>
      <c r="AY386" s="34">
        <v>0</v>
      </c>
      <c r="AZ386" s="34">
        <v>0</v>
      </c>
      <c r="BA386" s="34">
        <v>0</v>
      </c>
      <c r="BB386" s="40">
        <f t="shared" si="11"/>
        <v>3500</v>
      </c>
      <c r="BC386" s="40">
        <f t="shared" si="12"/>
        <v>0</v>
      </c>
      <c r="BD386" s="104" t="str">
        <f>+IF(Tabla1[[#This Row],[NO CERT]]=0,"NO","SI")</f>
        <v>SI</v>
      </c>
    </row>
    <row r="387" spans="1:56" x14ac:dyDescent="0.25">
      <c r="A387" s="41" t="s">
        <v>437</v>
      </c>
      <c r="B387" s="42" t="s">
        <v>15</v>
      </c>
      <c r="C387" s="43" t="s">
        <v>1447</v>
      </c>
      <c r="D387" s="44" t="s">
        <v>438</v>
      </c>
      <c r="E387" s="43" t="s">
        <v>439</v>
      </c>
      <c r="F387" s="43" t="s">
        <v>440</v>
      </c>
      <c r="G387" s="43" t="s">
        <v>1502</v>
      </c>
      <c r="H387" s="44" t="s">
        <v>1407</v>
      </c>
      <c r="I387" s="44" t="s">
        <v>484</v>
      </c>
      <c r="J387" s="44" t="s">
        <v>1441</v>
      </c>
      <c r="K387" s="44" t="s">
        <v>515</v>
      </c>
      <c r="L387" s="44" t="s">
        <v>1103</v>
      </c>
      <c r="M387" s="44" t="s">
        <v>1103</v>
      </c>
      <c r="N387" s="43" t="s">
        <v>1433</v>
      </c>
      <c r="O387" s="43" t="s">
        <v>1438</v>
      </c>
      <c r="P387" s="45" t="s">
        <v>109</v>
      </c>
      <c r="Q387" s="44" t="s">
        <v>1433</v>
      </c>
      <c r="R387" s="44" t="s">
        <v>552</v>
      </c>
      <c r="S387" s="44" t="s">
        <v>357</v>
      </c>
      <c r="T387" s="46" t="s">
        <v>24</v>
      </c>
      <c r="U387" s="37" t="s">
        <v>25</v>
      </c>
      <c r="V387" s="38">
        <v>3600</v>
      </c>
      <c r="W387" s="38">
        <v>3600</v>
      </c>
      <c r="X387" s="33"/>
      <c r="Y387" s="160">
        <v>0</v>
      </c>
      <c r="Z387" s="160">
        <v>0</v>
      </c>
      <c r="AA387" s="33"/>
      <c r="AB387" s="38">
        <v>3600</v>
      </c>
      <c r="AC387" s="33"/>
      <c r="AD387" s="48">
        <v>3600</v>
      </c>
      <c r="AE387" s="49">
        <v>1</v>
      </c>
      <c r="AF387" s="48">
        <v>0</v>
      </c>
      <c r="AG387" s="158">
        <v>0</v>
      </c>
      <c r="AH387" s="47"/>
      <c r="AI387" s="48">
        <v>3600</v>
      </c>
      <c r="AJ387" s="48">
        <v>0</v>
      </c>
      <c r="AK387" s="47"/>
      <c r="AL387" s="48">
        <v>0</v>
      </c>
      <c r="AM387" s="49">
        <v>0</v>
      </c>
      <c r="AN387" s="48">
        <v>3600</v>
      </c>
      <c r="AO387" s="34">
        <v>0</v>
      </c>
      <c r="AP387" s="34">
        <v>0</v>
      </c>
      <c r="AQ387" s="34">
        <v>0</v>
      </c>
      <c r="AR387" s="34">
        <v>0</v>
      </c>
      <c r="AS387" s="34">
        <v>600</v>
      </c>
      <c r="AT387" s="34">
        <v>600</v>
      </c>
      <c r="AU387" s="34">
        <v>600</v>
      </c>
      <c r="AV387" s="34">
        <v>600</v>
      </c>
      <c r="AW387" s="34">
        <v>600</v>
      </c>
      <c r="AX387" s="34">
        <v>600</v>
      </c>
      <c r="AY387" s="34">
        <v>0</v>
      </c>
      <c r="AZ387" s="34">
        <v>0</v>
      </c>
      <c r="BA387" s="34">
        <v>0</v>
      </c>
      <c r="BB387" s="40">
        <f t="shared" si="11"/>
        <v>3600</v>
      </c>
      <c r="BC387" s="40">
        <f t="shared" si="12"/>
        <v>0</v>
      </c>
      <c r="BD387" s="104" t="str">
        <f>+IF(Tabla1[[#This Row],[NO CERT]]=0,"NO","SI")</f>
        <v>NO</v>
      </c>
    </row>
    <row r="388" spans="1:56" x14ac:dyDescent="0.25">
      <c r="A388" s="41" t="s">
        <v>437</v>
      </c>
      <c r="B388" s="42" t="s">
        <v>15</v>
      </c>
      <c r="C388" s="43" t="s">
        <v>1447</v>
      </c>
      <c r="D388" s="44" t="s">
        <v>438</v>
      </c>
      <c r="E388" s="43" t="s">
        <v>439</v>
      </c>
      <c r="F388" s="43" t="s">
        <v>440</v>
      </c>
      <c r="G388" s="43" t="s">
        <v>1502</v>
      </c>
      <c r="H388" s="44" t="s">
        <v>1407</v>
      </c>
      <c r="I388" s="44" t="s">
        <v>484</v>
      </c>
      <c r="J388" s="44" t="s">
        <v>1441</v>
      </c>
      <c r="K388" s="44" t="s">
        <v>515</v>
      </c>
      <c r="L388" s="44" t="s">
        <v>1103</v>
      </c>
      <c r="M388" s="44" t="s">
        <v>1103</v>
      </c>
      <c r="N388" s="43" t="s">
        <v>1433</v>
      </c>
      <c r="O388" s="43" t="s">
        <v>1438</v>
      </c>
      <c r="P388" s="45" t="s">
        <v>109</v>
      </c>
      <c r="Q388" s="44" t="s">
        <v>1433</v>
      </c>
      <c r="R388" s="44" t="s">
        <v>552</v>
      </c>
      <c r="S388" s="44" t="s">
        <v>358</v>
      </c>
      <c r="T388" s="46" t="s">
        <v>26</v>
      </c>
      <c r="U388" s="37" t="s">
        <v>27</v>
      </c>
      <c r="V388" s="38">
        <v>3600</v>
      </c>
      <c r="W388" s="38">
        <v>3600</v>
      </c>
      <c r="X388" s="33"/>
      <c r="Y388" s="160">
        <v>0</v>
      </c>
      <c r="Z388" s="160">
        <v>0</v>
      </c>
      <c r="AA388" s="33"/>
      <c r="AB388" s="38">
        <v>3600</v>
      </c>
      <c r="AC388" s="33"/>
      <c r="AD388" s="48">
        <v>3600</v>
      </c>
      <c r="AE388" s="49">
        <v>1</v>
      </c>
      <c r="AF388" s="48">
        <v>0</v>
      </c>
      <c r="AG388" s="158">
        <v>0</v>
      </c>
      <c r="AH388" s="47"/>
      <c r="AI388" s="48">
        <v>3600</v>
      </c>
      <c r="AJ388" s="48">
        <v>1390</v>
      </c>
      <c r="AK388" s="47"/>
      <c r="AL388" s="48">
        <v>1390</v>
      </c>
      <c r="AM388" s="49">
        <v>0.38611111111111113</v>
      </c>
      <c r="AN388" s="48">
        <v>2210</v>
      </c>
      <c r="AO388" s="34">
        <v>0</v>
      </c>
      <c r="AP388" s="34">
        <v>0</v>
      </c>
      <c r="AQ388" s="34">
        <v>1390</v>
      </c>
      <c r="AR388" s="34">
        <v>0</v>
      </c>
      <c r="AS388" s="34">
        <v>600</v>
      </c>
      <c r="AT388" s="34">
        <v>600</v>
      </c>
      <c r="AU388" s="34">
        <v>600</v>
      </c>
      <c r="AV388" s="34">
        <v>600</v>
      </c>
      <c r="AW388" s="34">
        <v>600</v>
      </c>
      <c r="AX388" s="34">
        <v>222</v>
      </c>
      <c r="AY388" s="34">
        <v>0</v>
      </c>
      <c r="AZ388" s="34">
        <v>0</v>
      </c>
      <c r="BA388" s="34">
        <v>-1012</v>
      </c>
      <c r="BB388" s="40">
        <f t="shared" si="11"/>
        <v>3600</v>
      </c>
      <c r="BC388" s="40">
        <f t="shared" si="12"/>
        <v>0</v>
      </c>
      <c r="BD388" s="104" t="str">
        <f>+IF(Tabla1[[#This Row],[NO CERT]]=0,"NO","SI")</f>
        <v>NO</v>
      </c>
    </row>
    <row r="389" spans="1:56" x14ac:dyDescent="0.25">
      <c r="A389" s="41" t="s">
        <v>437</v>
      </c>
      <c r="B389" s="42" t="s">
        <v>15</v>
      </c>
      <c r="C389" s="43" t="s">
        <v>1447</v>
      </c>
      <c r="D389" s="44" t="s">
        <v>438</v>
      </c>
      <c r="E389" s="43" t="s">
        <v>439</v>
      </c>
      <c r="F389" s="43" t="s">
        <v>440</v>
      </c>
      <c r="G389" s="43" t="s">
        <v>1502</v>
      </c>
      <c r="H389" s="44" t="s">
        <v>484</v>
      </c>
      <c r="I389" s="44" t="s">
        <v>484</v>
      </c>
      <c r="J389" s="44" t="s">
        <v>1441</v>
      </c>
      <c r="K389" s="44" t="s">
        <v>515</v>
      </c>
      <c r="L389" s="44" t="s">
        <v>1103</v>
      </c>
      <c r="M389" s="44" t="s">
        <v>1103</v>
      </c>
      <c r="N389" s="43" t="s">
        <v>1433</v>
      </c>
      <c r="O389" s="43" t="s">
        <v>1438</v>
      </c>
      <c r="P389" s="45" t="s">
        <v>109</v>
      </c>
      <c r="Q389" s="44" t="s">
        <v>1433</v>
      </c>
      <c r="R389" s="44" t="s">
        <v>552</v>
      </c>
      <c r="S389" s="44" t="s">
        <v>369</v>
      </c>
      <c r="T389" s="46" t="s">
        <v>28</v>
      </c>
      <c r="U389" s="37" t="s">
        <v>29</v>
      </c>
      <c r="V389" s="38">
        <v>0</v>
      </c>
      <c r="W389" s="38">
        <v>1000</v>
      </c>
      <c r="X389" s="33"/>
      <c r="Y389" s="160">
        <v>0</v>
      </c>
      <c r="Z389" s="160">
        <v>0</v>
      </c>
      <c r="AA389" s="33"/>
      <c r="AB389" s="38">
        <v>1000</v>
      </c>
      <c r="AC389" s="33"/>
      <c r="AD389" s="48">
        <v>1000</v>
      </c>
      <c r="AE389" s="49">
        <v>1</v>
      </c>
      <c r="AF389" s="48">
        <v>0</v>
      </c>
      <c r="AG389" s="158">
        <v>0</v>
      </c>
      <c r="AH389" s="47"/>
      <c r="AI389" s="48">
        <v>1000</v>
      </c>
      <c r="AJ389" s="48">
        <v>33.200000000000003</v>
      </c>
      <c r="AK389" s="47"/>
      <c r="AL389" s="48">
        <v>33.200000000000003</v>
      </c>
      <c r="AM389" s="49">
        <v>3.32E-2</v>
      </c>
      <c r="AN389" s="48">
        <v>966.8</v>
      </c>
      <c r="AO389" s="34">
        <v>0</v>
      </c>
      <c r="AP389" s="34">
        <v>12</v>
      </c>
      <c r="AQ389" s="34">
        <v>21.2</v>
      </c>
      <c r="AR389" s="34">
        <v>0</v>
      </c>
      <c r="AS389" s="34">
        <v>100</v>
      </c>
      <c r="AT389" s="34">
        <v>100</v>
      </c>
      <c r="AU389" s="34">
        <v>100</v>
      </c>
      <c r="AV389" s="34">
        <v>100</v>
      </c>
      <c r="AW389" s="34">
        <v>100</v>
      </c>
      <c r="AX389" s="34">
        <v>100</v>
      </c>
      <c r="AY389" s="34">
        <v>100</v>
      </c>
      <c r="AZ389" s="34">
        <v>100</v>
      </c>
      <c r="BA389" s="34">
        <v>166.79999999999995</v>
      </c>
      <c r="BB389" s="40">
        <f t="shared" si="11"/>
        <v>1000</v>
      </c>
      <c r="BC389" s="40">
        <f t="shared" si="12"/>
        <v>0</v>
      </c>
      <c r="BD389" s="104" t="str">
        <f>+IF(Tabla1[[#This Row],[NO CERT]]=0,"NO","SI")</f>
        <v>NO</v>
      </c>
    </row>
    <row r="390" spans="1:56" x14ac:dyDescent="0.25">
      <c r="A390" s="41" t="s">
        <v>437</v>
      </c>
      <c r="B390" s="42" t="s">
        <v>15</v>
      </c>
      <c r="C390" s="43" t="s">
        <v>1447</v>
      </c>
      <c r="D390" s="44" t="s">
        <v>438</v>
      </c>
      <c r="E390" s="43" t="s">
        <v>439</v>
      </c>
      <c r="F390" s="43" t="s">
        <v>440</v>
      </c>
      <c r="G390" s="43" t="s">
        <v>1502</v>
      </c>
      <c r="H390" s="44" t="s">
        <v>2816</v>
      </c>
      <c r="I390" s="44" t="s">
        <v>484</v>
      </c>
      <c r="J390" s="44" t="s">
        <v>1440</v>
      </c>
      <c r="K390" s="44" t="s">
        <v>511</v>
      </c>
      <c r="L390" s="44" t="s">
        <v>1103</v>
      </c>
      <c r="M390" s="44" t="s">
        <v>1103</v>
      </c>
      <c r="N390" s="43" t="s">
        <v>1433</v>
      </c>
      <c r="O390" s="43" t="s">
        <v>1438</v>
      </c>
      <c r="P390" s="45" t="s">
        <v>109</v>
      </c>
      <c r="Q390" s="44" t="s">
        <v>1433</v>
      </c>
      <c r="R390" s="44" t="s">
        <v>552</v>
      </c>
      <c r="S390" s="44" t="s">
        <v>370</v>
      </c>
      <c r="T390" s="46" t="s">
        <v>45</v>
      </c>
      <c r="U390" s="37" t="s">
        <v>46</v>
      </c>
      <c r="V390" s="38">
        <v>5040</v>
      </c>
      <c r="W390" s="38">
        <v>4200</v>
      </c>
      <c r="X390" s="33"/>
      <c r="Y390" s="160">
        <v>0</v>
      </c>
      <c r="Z390" s="160">
        <v>0</v>
      </c>
      <c r="AA390" s="33"/>
      <c r="AB390" s="38">
        <v>4200</v>
      </c>
      <c r="AC390" s="33"/>
      <c r="AD390" s="48">
        <v>4200</v>
      </c>
      <c r="AE390" s="49">
        <v>1</v>
      </c>
      <c r="AF390" s="48">
        <v>0</v>
      </c>
      <c r="AG390" s="158">
        <v>0</v>
      </c>
      <c r="AH390" s="47"/>
      <c r="AI390" s="48">
        <v>4200</v>
      </c>
      <c r="AJ390" s="48">
        <v>4200</v>
      </c>
      <c r="AK390" s="47"/>
      <c r="AL390" s="48">
        <v>1123.8</v>
      </c>
      <c r="AM390" s="49">
        <v>0.26757142857142857</v>
      </c>
      <c r="AN390" s="48">
        <v>3076.2</v>
      </c>
      <c r="AO390" s="34">
        <v>0</v>
      </c>
      <c r="AP390" s="34">
        <v>492</v>
      </c>
      <c r="AQ390" s="34">
        <v>631.79999999999995</v>
      </c>
      <c r="AR390" s="34">
        <v>0</v>
      </c>
      <c r="AS390" s="34">
        <v>479.03999999999996</v>
      </c>
      <c r="AT390" s="34">
        <v>479.03999999999996</v>
      </c>
      <c r="AU390" s="34">
        <v>479.03999999999996</v>
      </c>
      <c r="AV390" s="34">
        <v>479.03999999999996</v>
      </c>
      <c r="AW390" s="34">
        <v>479.03999999999996</v>
      </c>
      <c r="AX390" s="34">
        <v>479.03999999999996</v>
      </c>
      <c r="AY390" s="34">
        <v>201.96000000000004</v>
      </c>
      <c r="AZ390" s="34">
        <v>0</v>
      </c>
      <c r="BA390" s="34">
        <v>0</v>
      </c>
      <c r="BB390" s="40">
        <f t="shared" ref="BB390:BB453" si="13">+SUM(AO390:BA390)</f>
        <v>4200</v>
      </c>
      <c r="BC390" s="40">
        <f t="shared" ref="BC390:BC453" si="14">+W390-BB390</f>
        <v>0</v>
      </c>
      <c r="BD390" s="104" t="str">
        <f>+IF(Tabla1[[#This Row],[NO CERT]]=0,"NO","SI")</f>
        <v>NO</v>
      </c>
    </row>
    <row r="391" spans="1:56" x14ac:dyDescent="0.25">
      <c r="A391" s="41" t="s">
        <v>437</v>
      </c>
      <c r="B391" s="42" t="s">
        <v>15</v>
      </c>
      <c r="C391" s="43" t="s">
        <v>1447</v>
      </c>
      <c r="D391" s="44" t="s">
        <v>438</v>
      </c>
      <c r="E391" s="43" t="s">
        <v>439</v>
      </c>
      <c r="F391" s="43" t="s">
        <v>440</v>
      </c>
      <c r="G391" s="43" t="s">
        <v>1502</v>
      </c>
      <c r="H391" s="44" t="s">
        <v>2816</v>
      </c>
      <c r="I391" s="44" t="s">
        <v>484</v>
      </c>
      <c r="J391" s="44" t="s">
        <v>1440</v>
      </c>
      <c r="K391" s="44" t="s">
        <v>511</v>
      </c>
      <c r="L391" s="44" t="s">
        <v>1103</v>
      </c>
      <c r="M391" s="44" t="s">
        <v>1103</v>
      </c>
      <c r="N391" s="43" t="s">
        <v>1433</v>
      </c>
      <c r="O391" s="43" t="s">
        <v>1438</v>
      </c>
      <c r="P391" s="45" t="s">
        <v>109</v>
      </c>
      <c r="Q391" s="44" t="s">
        <v>1433</v>
      </c>
      <c r="R391" s="44" t="s">
        <v>552</v>
      </c>
      <c r="S391" s="44" t="s">
        <v>371</v>
      </c>
      <c r="T391" s="46" t="s">
        <v>48</v>
      </c>
      <c r="U391" s="37" t="s">
        <v>49</v>
      </c>
      <c r="V391" s="38">
        <v>1728</v>
      </c>
      <c r="W391" s="38">
        <v>4200</v>
      </c>
      <c r="X391" s="33"/>
      <c r="Y391" s="160">
        <v>0</v>
      </c>
      <c r="Z391" s="160">
        <v>0</v>
      </c>
      <c r="AA391" s="33"/>
      <c r="AB391" s="38">
        <v>4200</v>
      </c>
      <c r="AC391" s="33"/>
      <c r="AD391" s="48">
        <v>4200</v>
      </c>
      <c r="AE391" s="49">
        <v>1</v>
      </c>
      <c r="AF391" s="48">
        <v>0</v>
      </c>
      <c r="AG391" s="158">
        <v>0</v>
      </c>
      <c r="AH391" s="47"/>
      <c r="AI391" s="48">
        <v>4200</v>
      </c>
      <c r="AJ391" s="48">
        <v>4200</v>
      </c>
      <c r="AK391" s="47"/>
      <c r="AL391" s="48">
        <v>936.90000000000009</v>
      </c>
      <c r="AM391" s="49">
        <v>0.22307142857142859</v>
      </c>
      <c r="AN391" s="48">
        <v>3263.1</v>
      </c>
      <c r="AO391" s="34">
        <v>0</v>
      </c>
      <c r="AP391" s="34">
        <v>672.1</v>
      </c>
      <c r="AQ391" s="34">
        <v>264.8</v>
      </c>
      <c r="AR391" s="34">
        <v>0</v>
      </c>
      <c r="AS391" s="34">
        <v>385.39</v>
      </c>
      <c r="AT391" s="34">
        <v>385.39</v>
      </c>
      <c r="AU391" s="34">
        <v>385.39</v>
      </c>
      <c r="AV391" s="34">
        <v>385.39</v>
      </c>
      <c r="AW391" s="34">
        <v>385.39</v>
      </c>
      <c r="AX391" s="34">
        <v>385.39</v>
      </c>
      <c r="AY391" s="34">
        <v>385.39</v>
      </c>
      <c r="AZ391" s="34">
        <v>385.39</v>
      </c>
      <c r="BA391" s="34">
        <v>179.98000000000093</v>
      </c>
      <c r="BB391" s="40">
        <f t="shared" si="13"/>
        <v>4200</v>
      </c>
      <c r="BC391" s="40">
        <f t="shared" si="14"/>
        <v>0</v>
      </c>
      <c r="BD391" s="104" t="str">
        <f>+IF(Tabla1[[#This Row],[NO CERT]]=0,"NO","SI")</f>
        <v>NO</v>
      </c>
    </row>
    <row r="392" spans="1:56" x14ac:dyDescent="0.25">
      <c r="A392" s="41" t="s">
        <v>437</v>
      </c>
      <c r="B392" s="42" t="s">
        <v>15</v>
      </c>
      <c r="C392" s="43" t="s">
        <v>1447</v>
      </c>
      <c r="D392" s="44" t="s">
        <v>438</v>
      </c>
      <c r="E392" s="43" t="s">
        <v>439</v>
      </c>
      <c r="F392" s="43" t="s">
        <v>440</v>
      </c>
      <c r="G392" s="43" t="s">
        <v>1502</v>
      </c>
      <c r="H392" s="44" t="s">
        <v>2816</v>
      </c>
      <c r="I392" s="44" t="s">
        <v>484</v>
      </c>
      <c r="J392" s="44" t="s">
        <v>1440</v>
      </c>
      <c r="K392" s="44" t="s">
        <v>511</v>
      </c>
      <c r="L392" s="44" t="s">
        <v>1103</v>
      </c>
      <c r="M392" s="44" t="s">
        <v>1103</v>
      </c>
      <c r="N392" s="43" t="s">
        <v>1433</v>
      </c>
      <c r="O392" s="43" t="s">
        <v>1438</v>
      </c>
      <c r="P392" s="45" t="s">
        <v>109</v>
      </c>
      <c r="Q392" s="44" t="s">
        <v>1433</v>
      </c>
      <c r="R392" s="44" t="s">
        <v>552</v>
      </c>
      <c r="S392" s="44" t="s">
        <v>374</v>
      </c>
      <c r="T392" s="46" t="s">
        <v>32</v>
      </c>
      <c r="U392" s="37" t="s">
        <v>33</v>
      </c>
      <c r="V392" s="38">
        <v>1920</v>
      </c>
      <c r="W392" s="38">
        <v>6925</v>
      </c>
      <c r="X392" s="33"/>
      <c r="Y392" s="160">
        <v>0</v>
      </c>
      <c r="Z392" s="160">
        <v>0</v>
      </c>
      <c r="AA392" s="33"/>
      <c r="AB392" s="38">
        <v>6925</v>
      </c>
      <c r="AC392" s="33"/>
      <c r="AD392" s="48">
        <v>6924.24</v>
      </c>
      <c r="AE392" s="49">
        <v>0.99989025270758125</v>
      </c>
      <c r="AF392" s="48">
        <v>0.76000000000021828</v>
      </c>
      <c r="AG392" s="158">
        <v>0.76000000000021828</v>
      </c>
      <c r="AH392" s="47"/>
      <c r="AI392" s="48">
        <v>6924.24</v>
      </c>
      <c r="AJ392" s="48">
        <v>6924.24</v>
      </c>
      <c r="AK392" s="47"/>
      <c r="AL392" s="48">
        <v>1154.04</v>
      </c>
      <c r="AM392" s="49">
        <v>0.16664837545126354</v>
      </c>
      <c r="AN392" s="48">
        <v>5770.2</v>
      </c>
      <c r="AO392" s="34">
        <v>0</v>
      </c>
      <c r="AP392" s="34">
        <v>577.02</v>
      </c>
      <c r="AQ392" s="34">
        <v>577.02</v>
      </c>
      <c r="AR392" s="34">
        <v>0</v>
      </c>
      <c r="AS392" s="34">
        <v>634.798</v>
      </c>
      <c r="AT392" s="34">
        <v>634.798</v>
      </c>
      <c r="AU392" s="34">
        <v>634.798</v>
      </c>
      <c r="AV392" s="34">
        <v>634.798</v>
      </c>
      <c r="AW392" s="34">
        <v>634.798</v>
      </c>
      <c r="AX392" s="34">
        <v>634.798</v>
      </c>
      <c r="AY392" s="34">
        <v>634.798</v>
      </c>
      <c r="AZ392" s="34">
        <v>634.798</v>
      </c>
      <c r="BA392" s="34">
        <v>692.57600000000093</v>
      </c>
      <c r="BB392" s="40">
        <f t="shared" si="13"/>
        <v>6925</v>
      </c>
      <c r="BC392" s="40">
        <f t="shared" si="14"/>
        <v>0</v>
      </c>
      <c r="BD392" s="104" t="str">
        <f>+IF(Tabla1[[#This Row],[NO CERT]]=0,"NO","SI")</f>
        <v>SI</v>
      </c>
    </row>
    <row r="393" spans="1:56" x14ac:dyDescent="0.25">
      <c r="A393" s="41" t="s">
        <v>437</v>
      </c>
      <c r="B393" s="42" t="s">
        <v>15</v>
      </c>
      <c r="C393" s="43" t="s">
        <v>1447</v>
      </c>
      <c r="D393" s="44" t="s">
        <v>438</v>
      </c>
      <c r="E393" s="43" t="s">
        <v>439</v>
      </c>
      <c r="F393" s="43" t="s">
        <v>440</v>
      </c>
      <c r="G393" s="43" t="s">
        <v>1502</v>
      </c>
      <c r="H393" s="44" t="s">
        <v>2818</v>
      </c>
      <c r="I393" s="44" t="s">
        <v>484</v>
      </c>
      <c r="J393" s="44" t="s">
        <v>1440</v>
      </c>
      <c r="K393" s="44" t="s">
        <v>515</v>
      </c>
      <c r="L393" s="44" t="s">
        <v>1103</v>
      </c>
      <c r="M393" s="44" t="s">
        <v>1103</v>
      </c>
      <c r="N393" s="43" t="s">
        <v>1433</v>
      </c>
      <c r="O393" s="43" t="s">
        <v>1438</v>
      </c>
      <c r="P393" s="45" t="s">
        <v>109</v>
      </c>
      <c r="Q393" s="44" t="s">
        <v>1433</v>
      </c>
      <c r="R393" s="44" t="s">
        <v>552</v>
      </c>
      <c r="S393" s="44" t="s">
        <v>375</v>
      </c>
      <c r="T393" s="46" t="s">
        <v>74</v>
      </c>
      <c r="U393" s="37" t="s">
        <v>75</v>
      </c>
      <c r="V393" s="38">
        <v>1200</v>
      </c>
      <c r="W393" s="38">
        <v>1200</v>
      </c>
      <c r="X393" s="33"/>
      <c r="Y393" s="160">
        <v>0</v>
      </c>
      <c r="Z393" s="160">
        <v>0</v>
      </c>
      <c r="AA393" s="33"/>
      <c r="AB393" s="38">
        <v>1200</v>
      </c>
      <c r="AC393" s="33"/>
      <c r="AD393" s="48">
        <v>1200</v>
      </c>
      <c r="AE393" s="49">
        <v>1</v>
      </c>
      <c r="AF393" s="48">
        <v>0</v>
      </c>
      <c r="AG393" s="158">
        <v>0</v>
      </c>
      <c r="AH393" s="47"/>
      <c r="AI393" s="48">
        <v>1200</v>
      </c>
      <c r="AJ393" s="48">
        <v>24</v>
      </c>
      <c r="AK393" s="47"/>
      <c r="AL393" s="48">
        <v>24</v>
      </c>
      <c r="AM393" s="49">
        <v>0.02</v>
      </c>
      <c r="AN393" s="48">
        <v>1176</v>
      </c>
      <c r="AO393" s="34">
        <v>0</v>
      </c>
      <c r="AP393" s="34">
        <v>24</v>
      </c>
      <c r="AQ393" s="34">
        <v>0</v>
      </c>
      <c r="AR393" s="34">
        <v>0</v>
      </c>
      <c r="AS393" s="34">
        <v>120</v>
      </c>
      <c r="AT393" s="34">
        <v>120</v>
      </c>
      <c r="AU393" s="34">
        <v>120</v>
      </c>
      <c r="AV393" s="34">
        <v>120</v>
      </c>
      <c r="AW393" s="34">
        <v>120</v>
      </c>
      <c r="AX393" s="34">
        <v>120</v>
      </c>
      <c r="AY393" s="34">
        <v>120</v>
      </c>
      <c r="AZ393" s="34">
        <v>120</v>
      </c>
      <c r="BA393" s="34">
        <v>216</v>
      </c>
      <c r="BB393" s="40">
        <f t="shared" si="13"/>
        <v>1200</v>
      </c>
      <c r="BC393" s="40">
        <f t="shared" si="14"/>
        <v>0</v>
      </c>
      <c r="BD393" s="104" t="str">
        <f>+IF(Tabla1[[#This Row],[NO CERT]]=0,"NO","SI")</f>
        <v>NO</v>
      </c>
    </row>
    <row r="394" spans="1:56" x14ac:dyDescent="0.25">
      <c r="A394" s="41" t="s">
        <v>437</v>
      </c>
      <c r="B394" s="42" t="s">
        <v>15</v>
      </c>
      <c r="C394" s="43" t="s">
        <v>1447</v>
      </c>
      <c r="D394" s="44" t="s">
        <v>438</v>
      </c>
      <c r="E394" s="43" t="s">
        <v>439</v>
      </c>
      <c r="F394" s="43" t="s">
        <v>440</v>
      </c>
      <c r="G394" s="43" t="s">
        <v>1502</v>
      </c>
      <c r="H394" s="44" t="s">
        <v>539</v>
      </c>
      <c r="I394" s="44" t="s">
        <v>484</v>
      </c>
      <c r="J394" s="44" t="s">
        <v>1440</v>
      </c>
      <c r="K394" s="44" t="s">
        <v>515</v>
      </c>
      <c r="L394" s="44" t="s">
        <v>1103</v>
      </c>
      <c r="M394" s="44" t="s">
        <v>1103</v>
      </c>
      <c r="N394" s="43" t="s">
        <v>1433</v>
      </c>
      <c r="O394" s="43" t="s">
        <v>1438</v>
      </c>
      <c r="P394" s="45" t="s">
        <v>109</v>
      </c>
      <c r="Q394" s="44" t="s">
        <v>1433</v>
      </c>
      <c r="R394" s="44" t="s">
        <v>552</v>
      </c>
      <c r="S394" s="44" t="s">
        <v>379</v>
      </c>
      <c r="T394" s="46" t="s">
        <v>34</v>
      </c>
      <c r="U394" s="37" t="s">
        <v>35</v>
      </c>
      <c r="V394" s="38">
        <v>108000</v>
      </c>
      <c r="W394" s="38">
        <v>96181</v>
      </c>
      <c r="X394" s="33"/>
      <c r="Y394" s="160">
        <v>0</v>
      </c>
      <c r="Z394" s="160">
        <v>0</v>
      </c>
      <c r="AA394" s="33"/>
      <c r="AB394" s="38">
        <v>96181</v>
      </c>
      <c r="AC394" s="33"/>
      <c r="AD394" s="48">
        <v>93762.03</v>
      </c>
      <c r="AE394" s="49">
        <v>0.97484981441240992</v>
      </c>
      <c r="AF394" s="48">
        <v>2418.9700000000012</v>
      </c>
      <c r="AG394" s="158">
        <v>2418.9700000000012</v>
      </c>
      <c r="AH394" s="47"/>
      <c r="AI394" s="48">
        <v>93762.03</v>
      </c>
      <c r="AJ394" s="48">
        <v>93762.03</v>
      </c>
      <c r="AK394" s="47"/>
      <c r="AL394" s="48">
        <v>8333.67</v>
      </c>
      <c r="AM394" s="49">
        <v>8.6645699254530528E-2</v>
      </c>
      <c r="AN394" s="48">
        <v>85428.36</v>
      </c>
      <c r="AO394" s="34">
        <v>0</v>
      </c>
      <c r="AP394" s="34">
        <v>8333.67</v>
      </c>
      <c r="AQ394" s="34">
        <v>0</v>
      </c>
      <c r="AR394" s="34">
        <v>0</v>
      </c>
      <c r="AS394" s="34">
        <v>9000</v>
      </c>
      <c r="AT394" s="34">
        <v>9000</v>
      </c>
      <c r="AU394" s="34">
        <v>9000</v>
      </c>
      <c r="AV394" s="34">
        <v>9000</v>
      </c>
      <c r="AW394" s="34">
        <v>9000</v>
      </c>
      <c r="AX394" s="34">
        <v>9000</v>
      </c>
      <c r="AY394" s="34">
        <v>9000</v>
      </c>
      <c r="AZ394" s="34">
        <v>9000</v>
      </c>
      <c r="BA394" s="34">
        <v>15847.330000000002</v>
      </c>
      <c r="BB394" s="40">
        <f t="shared" si="13"/>
        <v>96181</v>
      </c>
      <c r="BC394" s="40">
        <f t="shared" si="14"/>
        <v>0</v>
      </c>
      <c r="BD394" s="104" t="str">
        <f>+IF(Tabla1[[#This Row],[NO CERT]]=0,"NO","SI")</f>
        <v>SI</v>
      </c>
    </row>
    <row r="395" spans="1:56" x14ac:dyDescent="0.25">
      <c r="A395" s="41" t="s">
        <v>437</v>
      </c>
      <c r="B395" s="42" t="s">
        <v>15</v>
      </c>
      <c r="C395" s="43" t="s">
        <v>1447</v>
      </c>
      <c r="D395" s="44" t="s">
        <v>438</v>
      </c>
      <c r="E395" s="43" t="s">
        <v>439</v>
      </c>
      <c r="F395" s="43" t="s">
        <v>440</v>
      </c>
      <c r="G395" s="43" t="s">
        <v>1502</v>
      </c>
      <c r="H395" s="44" t="s">
        <v>2823</v>
      </c>
      <c r="I395" s="44" t="s">
        <v>484</v>
      </c>
      <c r="J395" s="44" t="s">
        <v>1441</v>
      </c>
      <c r="K395" s="44" t="s">
        <v>511</v>
      </c>
      <c r="L395" s="44" t="s">
        <v>1103</v>
      </c>
      <c r="M395" s="44" t="s">
        <v>1103</v>
      </c>
      <c r="N395" s="43" t="s">
        <v>1433</v>
      </c>
      <c r="O395" s="43" t="s">
        <v>1438</v>
      </c>
      <c r="P395" s="45" t="s">
        <v>109</v>
      </c>
      <c r="Q395" s="44" t="s">
        <v>1433</v>
      </c>
      <c r="R395" s="44" t="s">
        <v>552</v>
      </c>
      <c r="S395" s="44" t="s">
        <v>380</v>
      </c>
      <c r="T395" s="46" t="s">
        <v>36</v>
      </c>
      <c r="U395" s="37" t="s">
        <v>21</v>
      </c>
      <c r="V395" s="38">
        <v>7000</v>
      </c>
      <c r="W395" s="38">
        <v>7000</v>
      </c>
      <c r="X395" s="33"/>
      <c r="Y395" s="160">
        <v>0</v>
      </c>
      <c r="Z395" s="160">
        <v>0</v>
      </c>
      <c r="AA395" s="33"/>
      <c r="AB395" s="38">
        <v>7000</v>
      </c>
      <c r="AC395" s="33"/>
      <c r="AD395" s="48">
        <v>0</v>
      </c>
      <c r="AE395" s="49">
        <v>0</v>
      </c>
      <c r="AF395" s="48">
        <v>7000</v>
      </c>
      <c r="AG395" s="158">
        <v>7000</v>
      </c>
      <c r="AH395" s="47"/>
      <c r="AI395" s="48">
        <v>0</v>
      </c>
      <c r="AJ395" s="48">
        <v>0</v>
      </c>
      <c r="AK395" s="47"/>
      <c r="AL395" s="48">
        <v>0</v>
      </c>
      <c r="AM395" s="49">
        <v>0</v>
      </c>
      <c r="AN395" s="48">
        <v>0</v>
      </c>
      <c r="AO395" s="34">
        <v>0</v>
      </c>
      <c r="AP395" s="34">
        <v>0</v>
      </c>
      <c r="AQ395" s="34">
        <v>0</v>
      </c>
      <c r="AR395" s="34">
        <v>0</v>
      </c>
      <c r="AS395" s="34">
        <v>0</v>
      </c>
      <c r="AT395" s="34">
        <v>1500</v>
      </c>
      <c r="AU395" s="34">
        <v>0</v>
      </c>
      <c r="AV395" s="34">
        <v>1500</v>
      </c>
      <c r="AW395" s="34">
        <v>4000</v>
      </c>
      <c r="AX395" s="34">
        <v>0</v>
      </c>
      <c r="AY395" s="34">
        <v>0</v>
      </c>
      <c r="AZ395" s="34">
        <v>0</v>
      </c>
      <c r="BA395" s="34">
        <v>0</v>
      </c>
      <c r="BB395" s="40">
        <f t="shared" si="13"/>
        <v>7000</v>
      </c>
      <c r="BC395" s="40">
        <f t="shared" si="14"/>
        <v>0</v>
      </c>
      <c r="BD395" s="104" t="str">
        <f>+IF(Tabla1[[#This Row],[NO CERT]]=0,"NO","SI")</f>
        <v>SI</v>
      </c>
    </row>
    <row r="396" spans="1:56" x14ac:dyDescent="0.25">
      <c r="A396" s="41" t="s">
        <v>437</v>
      </c>
      <c r="B396" s="42" t="s">
        <v>15</v>
      </c>
      <c r="C396" s="43" t="s">
        <v>1447</v>
      </c>
      <c r="D396" s="44" t="s">
        <v>438</v>
      </c>
      <c r="E396" s="43" t="s">
        <v>439</v>
      </c>
      <c r="F396" s="43" t="s">
        <v>440</v>
      </c>
      <c r="G396" s="43" t="s">
        <v>1502</v>
      </c>
      <c r="H396" s="44" t="s">
        <v>520</v>
      </c>
      <c r="I396" s="44" t="s">
        <v>484</v>
      </c>
      <c r="J396" s="44" t="s">
        <v>1441</v>
      </c>
      <c r="K396" s="44" t="s">
        <v>515</v>
      </c>
      <c r="L396" s="44" t="s">
        <v>1103</v>
      </c>
      <c r="M396" s="44" t="s">
        <v>1103</v>
      </c>
      <c r="N396" s="43" t="s">
        <v>1433</v>
      </c>
      <c r="O396" s="43" t="s">
        <v>1438</v>
      </c>
      <c r="P396" s="45" t="s">
        <v>109</v>
      </c>
      <c r="Q396" s="44" t="s">
        <v>1433</v>
      </c>
      <c r="R396" s="44" t="s">
        <v>552</v>
      </c>
      <c r="S396" s="44" t="s">
        <v>382</v>
      </c>
      <c r="T396" s="46" t="s">
        <v>37</v>
      </c>
      <c r="U396" s="37" t="s">
        <v>38</v>
      </c>
      <c r="V396" s="38">
        <v>72600</v>
      </c>
      <c r="W396" s="38">
        <v>72600</v>
      </c>
      <c r="X396" s="33"/>
      <c r="Y396" s="160">
        <v>0</v>
      </c>
      <c r="Z396" s="160">
        <v>0</v>
      </c>
      <c r="AA396" s="33"/>
      <c r="AB396" s="38">
        <v>72600</v>
      </c>
      <c r="AC396" s="33"/>
      <c r="AD396" s="48">
        <v>70500</v>
      </c>
      <c r="AE396" s="49">
        <v>0.97107438016528924</v>
      </c>
      <c r="AF396" s="48">
        <v>2100</v>
      </c>
      <c r="AG396" s="158">
        <v>2100</v>
      </c>
      <c r="AH396" s="47"/>
      <c r="AI396" s="48">
        <v>16500</v>
      </c>
      <c r="AJ396" s="48">
        <v>16500</v>
      </c>
      <c r="AK396" s="47"/>
      <c r="AL396" s="48">
        <v>16500</v>
      </c>
      <c r="AM396" s="49">
        <v>0.22727272727272727</v>
      </c>
      <c r="AN396" s="48">
        <v>54000</v>
      </c>
      <c r="AO396" s="34">
        <v>5500</v>
      </c>
      <c r="AP396" s="34">
        <v>11000</v>
      </c>
      <c r="AQ396" s="34">
        <v>0</v>
      </c>
      <c r="AR396" s="34">
        <v>0</v>
      </c>
      <c r="AS396" s="34">
        <v>6600</v>
      </c>
      <c r="AT396" s="34">
        <v>6600</v>
      </c>
      <c r="AU396" s="34">
        <v>6600</v>
      </c>
      <c r="AV396" s="34">
        <v>6600</v>
      </c>
      <c r="AW396" s="34">
        <v>6600</v>
      </c>
      <c r="AX396" s="34">
        <v>6600</v>
      </c>
      <c r="AY396" s="34">
        <v>6600</v>
      </c>
      <c r="AZ396" s="34">
        <v>2200</v>
      </c>
      <c r="BA396" s="34">
        <v>7700</v>
      </c>
      <c r="BB396" s="40">
        <f t="shared" si="13"/>
        <v>72600</v>
      </c>
      <c r="BC396" s="40">
        <f t="shared" si="14"/>
        <v>0</v>
      </c>
      <c r="BD396" s="104" t="str">
        <f>+IF(Tabla1[[#This Row],[NO CERT]]=0,"NO","SI")</f>
        <v>SI</v>
      </c>
    </row>
    <row r="397" spans="1:56" x14ac:dyDescent="0.25">
      <c r="A397" s="41" t="s">
        <v>437</v>
      </c>
      <c r="B397" s="42" t="s">
        <v>15</v>
      </c>
      <c r="C397" s="43" t="s">
        <v>1447</v>
      </c>
      <c r="D397" s="44" t="s">
        <v>438</v>
      </c>
      <c r="E397" s="43" t="s">
        <v>439</v>
      </c>
      <c r="F397" s="43" t="s">
        <v>440</v>
      </c>
      <c r="G397" s="43" t="s">
        <v>1502</v>
      </c>
      <c r="H397" s="44" t="s">
        <v>42</v>
      </c>
      <c r="I397" s="44" t="s">
        <v>484</v>
      </c>
      <c r="J397" s="44" t="s">
        <v>1441</v>
      </c>
      <c r="K397" s="44" t="s">
        <v>511</v>
      </c>
      <c r="L397" s="44" t="s">
        <v>1103</v>
      </c>
      <c r="M397" s="44" t="s">
        <v>1103</v>
      </c>
      <c r="N397" s="43" t="s">
        <v>1433</v>
      </c>
      <c r="O397" s="43" t="s">
        <v>1438</v>
      </c>
      <c r="P397" s="45" t="s">
        <v>109</v>
      </c>
      <c r="Q397" s="44" t="s">
        <v>1433</v>
      </c>
      <c r="R397" s="44" t="s">
        <v>552</v>
      </c>
      <c r="S397" s="44" t="s">
        <v>359</v>
      </c>
      <c r="T397" s="46" t="s">
        <v>41</v>
      </c>
      <c r="U397" s="37" t="s">
        <v>42</v>
      </c>
      <c r="V397" s="38">
        <v>27600</v>
      </c>
      <c r="W397" s="38">
        <v>25200</v>
      </c>
      <c r="X397" s="33"/>
      <c r="Y397" s="160">
        <v>0</v>
      </c>
      <c r="Z397" s="160">
        <v>0</v>
      </c>
      <c r="AA397" s="33"/>
      <c r="AB397" s="38">
        <v>25200</v>
      </c>
      <c r="AC397" s="33"/>
      <c r="AD397" s="48">
        <v>17400</v>
      </c>
      <c r="AE397" s="49">
        <v>0.69047619047619047</v>
      </c>
      <c r="AF397" s="48">
        <v>7800</v>
      </c>
      <c r="AG397" s="158">
        <v>7800</v>
      </c>
      <c r="AH397" s="47"/>
      <c r="AI397" s="48">
        <v>17400</v>
      </c>
      <c r="AJ397" s="48">
        <v>16950</v>
      </c>
      <c r="AK397" s="47"/>
      <c r="AL397" s="48">
        <v>11750</v>
      </c>
      <c r="AM397" s="49">
        <v>0.46626984126984128</v>
      </c>
      <c r="AN397" s="48">
        <v>5650</v>
      </c>
      <c r="AO397" s="34">
        <v>1000</v>
      </c>
      <c r="AP397" s="34">
        <v>5400</v>
      </c>
      <c r="AQ397" s="34">
        <v>5350</v>
      </c>
      <c r="AR397" s="34">
        <v>0</v>
      </c>
      <c r="AS397" s="34">
        <v>4900</v>
      </c>
      <c r="AT397" s="34">
        <v>4900</v>
      </c>
      <c r="AU397" s="34">
        <v>3650</v>
      </c>
      <c r="AV397" s="34">
        <v>0</v>
      </c>
      <c r="AW397" s="34">
        <v>0</v>
      </c>
      <c r="AX397" s="34">
        <v>0</v>
      </c>
      <c r="AY397" s="34">
        <v>0</v>
      </c>
      <c r="AZ397" s="34">
        <v>0</v>
      </c>
      <c r="BA397" s="34">
        <v>0</v>
      </c>
      <c r="BB397" s="40">
        <f t="shared" si="13"/>
        <v>25200</v>
      </c>
      <c r="BC397" s="40">
        <f t="shared" si="14"/>
        <v>0</v>
      </c>
      <c r="BD397" s="104" t="str">
        <f>+IF(Tabla1[[#This Row],[NO CERT]]=0,"NO","SI")</f>
        <v>SI</v>
      </c>
    </row>
    <row r="398" spans="1:56" x14ac:dyDescent="0.25">
      <c r="A398" s="41" t="s">
        <v>437</v>
      </c>
      <c r="B398" s="42" t="s">
        <v>15</v>
      </c>
      <c r="C398" s="43" t="s">
        <v>1447</v>
      </c>
      <c r="D398" s="44" t="s">
        <v>438</v>
      </c>
      <c r="E398" s="43" t="s">
        <v>439</v>
      </c>
      <c r="F398" s="43" t="s">
        <v>440</v>
      </c>
      <c r="G398" s="43" t="s">
        <v>1502</v>
      </c>
      <c r="H398" s="44" t="s">
        <v>521</v>
      </c>
      <c r="I398" s="44" t="s">
        <v>521</v>
      </c>
      <c r="J398" s="44" t="s">
        <v>1441</v>
      </c>
      <c r="K398" s="44" t="s">
        <v>515</v>
      </c>
      <c r="L398" s="44" t="s">
        <v>1103</v>
      </c>
      <c r="M398" s="44" t="s">
        <v>1103</v>
      </c>
      <c r="N398" s="43" t="s">
        <v>1433</v>
      </c>
      <c r="O398" s="43" t="s">
        <v>1438</v>
      </c>
      <c r="P398" s="45" t="s">
        <v>109</v>
      </c>
      <c r="Q398" s="44" t="s">
        <v>1433</v>
      </c>
      <c r="R398" s="44" t="s">
        <v>552</v>
      </c>
      <c r="S398" s="44" t="s">
        <v>1375</v>
      </c>
      <c r="T398" s="46" t="s">
        <v>43</v>
      </c>
      <c r="U398" s="37" t="s">
        <v>1377</v>
      </c>
      <c r="V398" s="38">
        <v>20000</v>
      </c>
      <c r="W398" s="38">
        <v>20000</v>
      </c>
      <c r="X398" s="33"/>
      <c r="Y398" s="160">
        <v>0</v>
      </c>
      <c r="Z398" s="160">
        <v>0</v>
      </c>
      <c r="AA398" s="33"/>
      <c r="AB398" s="38">
        <v>20000</v>
      </c>
      <c r="AC398" s="33"/>
      <c r="AD398" s="48">
        <v>10000</v>
      </c>
      <c r="AE398" s="49">
        <v>0.5</v>
      </c>
      <c r="AF398" s="48">
        <v>10000</v>
      </c>
      <c r="AG398" s="158">
        <v>10000</v>
      </c>
      <c r="AH398" s="47"/>
      <c r="AI398" s="48">
        <v>10000</v>
      </c>
      <c r="AJ398" s="48">
        <v>10000</v>
      </c>
      <c r="AK398" s="47"/>
      <c r="AL398" s="48">
        <v>5000</v>
      </c>
      <c r="AM398" s="49">
        <v>0.25</v>
      </c>
      <c r="AN398" s="48">
        <v>5000</v>
      </c>
      <c r="AO398" s="34">
        <v>0</v>
      </c>
      <c r="AP398" s="34">
        <v>0</v>
      </c>
      <c r="AQ398" s="34">
        <v>5000</v>
      </c>
      <c r="AR398" s="34">
        <v>0</v>
      </c>
      <c r="AS398" s="34">
        <v>2500</v>
      </c>
      <c r="AT398" s="34">
        <v>2500</v>
      </c>
      <c r="AU398" s="34">
        <v>2500</v>
      </c>
      <c r="AV398" s="34">
        <v>2500</v>
      </c>
      <c r="AW398" s="34">
        <v>2500</v>
      </c>
      <c r="AX398" s="34">
        <v>2500</v>
      </c>
      <c r="AY398" s="34">
        <v>0</v>
      </c>
      <c r="AZ398" s="34">
        <v>0</v>
      </c>
      <c r="BA398" s="34">
        <v>0</v>
      </c>
      <c r="BB398" s="40">
        <f t="shared" si="13"/>
        <v>20000</v>
      </c>
      <c r="BC398" s="40">
        <f t="shared" si="14"/>
        <v>0</v>
      </c>
      <c r="BD398" s="104" t="str">
        <f>+IF(Tabla1[[#This Row],[NO CERT]]=0,"NO","SI")</f>
        <v>SI</v>
      </c>
    </row>
    <row r="399" spans="1:56" x14ac:dyDescent="0.25">
      <c r="A399" s="41" t="s">
        <v>437</v>
      </c>
      <c r="B399" s="42" t="s">
        <v>15</v>
      </c>
      <c r="C399" s="43" t="s">
        <v>1447</v>
      </c>
      <c r="D399" s="44" t="s">
        <v>438</v>
      </c>
      <c r="E399" s="43" t="s">
        <v>439</v>
      </c>
      <c r="F399" s="43" t="s">
        <v>440</v>
      </c>
      <c r="G399" s="43" t="s">
        <v>1501</v>
      </c>
      <c r="H399" s="44" t="s">
        <v>514</v>
      </c>
      <c r="I399" s="44" t="s">
        <v>514</v>
      </c>
      <c r="J399" s="44" t="s">
        <v>1441</v>
      </c>
      <c r="K399" s="44" t="s">
        <v>511</v>
      </c>
      <c r="L399" s="44" t="s">
        <v>1103</v>
      </c>
      <c r="M399" s="44" t="s">
        <v>1103</v>
      </c>
      <c r="N399" s="43" t="s">
        <v>1098</v>
      </c>
      <c r="O399" s="43" t="s">
        <v>1368</v>
      </c>
      <c r="P399" s="45" t="s">
        <v>110</v>
      </c>
      <c r="Q399" s="44" t="s">
        <v>1098</v>
      </c>
      <c r="R399" s="44" t="s">
        <v>1371</v>
      </c>
      <c r="S399" s="44" t="s">
        <v>1372</v>
      </c>
      <c r="T399" s="46" t="s">
        <v>1337</v>
      </c>
      <c r="U399" s="37" t="s">
        <v>1340</v>
      </c>
      <c r="V399" s="38">
        <v>1200</v>
      </c>
      <c r="W399" s="38">
        <v>1200</v>
      </c>
      <c r="X399" s="33"/>
      <c r="Y399" s="160">
        <v>0</v>
      </c>
      <c r="Z399" s="160">
        <v>0</v>
      </c>
      <c r="AA399" s="33"/>
      <c r="AB399" s="38">
        <v>1200</v>
      </c>
      <c r="AC399" s="33"/>
      <c r="AD399" s="48">
        <v>1200</v>
      </c>
      <c r="AE399" s="49">
        <v>1</v>
      </c>
      <c r="AF399" s="48">
        <v>0</v>
      </c>
      <c r="AG399" s="158">
        <v>0</v>
      </c>
      <c r="AH399" s="47"/>
      <c r="AI399" s="48">
        <v>1200</v>
      </c>
      <c r="AJ399" s="48">
        <v>0</v>
      </c>
      <c r="AK399" s="47"/>
      <c r="AL399" s="48">
        <v>0</v>
      </c>
      <c r="AM399" s="49">
        <v>0</v>
      </c>
      <c r="AN399" s="48">
        <v>1200</v>
      </c>
      <c r="AO399" s="34">
        <v>0</v>
      </c>
      <c r="AP399" s="34">
        <v>0</v>
      </c>
      <c r="AQ399" s="34">
        <v>0</v>
      </c>
      <c r="AR399" s="34">
        <v>0</v>
      </c>
      <c r="AS399" s="34">
        <v>0</v>
      </c>
      <c r="AT399" s="34">
        <v>0</v>
      </c>
      <c r="AU399" s="34">
        <v>0</v>
      </c>
      <c r="AV399" s="34">
        <v>600</v>
      </c>
      <c r="AW399" s="34">
        <v>0</v>
      </c>
      <c r="AX399" s="34">
        <v>0</v>
      </c>
      <c r="AY399" s="34">
        <v>0</v>
      </c>
      <c r="AZ399" s="34">
        <v>0</v>
      </c>
      <c r="BA399" s="34">
        <v>600</v>
      </c>
      <c r="BB399" s="40">
        <f t="shared" si="13"/>
        <v>1200</v>
      </c>
      <c r="BC399" s="40">
        <f t="shared" si="14"/>
        <v>0</v>
      </c>
      <c r="BD399" s="104" t="str">
        <f>+IF(Tabla1[[#This Row],[NO CERT]]=0,"NO","SI")</f>
        <v>NO</v>
      </c>
    </row>
    <row r="400" spans="1:56" x14ac:dyDescent="0.25">
      <c r="A400" s="41" t="s">
        <v>437</v>
      </c>
      <c r="B400" s="42" t="s">
        <v>15</v>
      </c>
      <c r="C400" s="43" t="s">
        <v>1447</v>
      </c>
      <c r="D400" s="44" t="s">
        <v>438</v>
      </c>
      <c r="E400" s="43" t="s">
        <v>439</v>
      </c>
      <c r="F400" s="43" t="s">
        <v>440</v>
      </c>
      <c r="G400" s="43" t="s">
        <v>1501</v>
      </c>
      <c r="H400" s="44" t="s">
        <v>514</v>
      </c>
      <c r="I400" s="44" t="s">
        <v>514</v>
      </c>
      <c r="J400" s="44" t="s">
        <v>1441</v>
      </c>
      <c r="K400" s="44" t="s">
        <v>511</v>
      </c>
      <c r="L400" s="44" t="s">
        <v>1103</v>
      </c>
      <c r="M400" s="44" t="s">
        <v>1103</v>
      </c>
      <c r="N400" s="43" t="s">
        <v>1098</v>
      </c>
      <c r="O400" s="43" t="s">
        <v>1368</v>
      </c>
      <c r="P400" s="45" t="s">
        <v>110</v>
      </c>
      <c r="Q400" s="44" t="s">
        <v>1098</v>
      </c>
      <c r="R400" s="44" t="s">
        <v>1371</v>
      </c>
      <c r="S400" s="44" t="s">
        <v>2389</v>
      </c>
      <c r="T400" s="46" t="s">
        <v>2387</v>
      </c>
      <c r="U400" s="37" t="s">
        <v>2388</v>
      </c>
      <c r="V400" s="38">
        <v>0</v>
      </c>
      <c r="W400" s="38">
        <v>400</v>
      </c>
      <c r="X400" s="33"/>
      <c r="Y400" s="160">
        <v>0</v>
      </c>
      <c r="Z400" s="160">
        <v>0</v>
      </c>
      <c r="AA400" s="33"/>
      <c r="AB400" s="38">
        <v>400</v>
      </c>
      <c r="AC400" s="33"/>
      <c r="AD400" s="48">
        <v>400</v>
      </c>
      <c r="AE400" s="49">
        <v>1</v>
      </c>
      <c r="AF400" s="48">
        <v>0</v>
      </c>
      <c r="AG400" s="158">
        <v>0</v>
      </c>
      <c r="AH400" s="47"/>
      <c r="AI400" s="48">
        <v>400</v>
      </c>
      <c r="AJ400" s="48">
        <v>400</v>
      </c>
      <c r="AK400" s="47"/>
      <c r="AL400" s="48">
        <v>400</v>
      </c>
      <c r="AM400" s="49">
        <v>1</v>
      </c>
      <c r="AN400" s="48">
        <v>0</v>
      </c>
      <c r="AO400" s="34">
        <v>400</v>
      </c>
      <c r="AP400" s="34">
        <v>0</v>
      </c>
      <c r="AQ400" s="34">
        <v>0</v>
      </c>
      <c r="AR400" s="34">
        <v>0</v>
      </c>
      <c r="AS400" s="34">
        <v>0</v>
      </c>
      <c r="AT400" s="34">
        <v>0</v>
      </c>
      <c r="AU400" s="34">
        <v>0</v>
      </c>
      <c r="AV400" s="34">
        <v>0</v>
      </c>
      <c r="AW400" s="34">
        <v>0</v>
      </c>
      <c r="AX400" s="34">
        <v>0</v>
      </c>
      <c r="AY400" s="34">
        <v>0</v>
      </c>
      <c r="AZ400" s="34">
        <v>0</v>
      </c>
      <c r="BA400" s="34">
        <v>0</v>
      </c>
      <c r="BB400" s="40">
        <f t="shared" si="13"/>
        <v>400</v>
      </c>
      <c r="BC400" s="40">
        <f t="shared" si="14"/>
        <v>0</v>
      </c>
      <c r="BD400" s="104" t="str">
        <f>+IF(Tabla1[[#This Row],[NO CERT]]=0,"NO","SI")</f>
        <v>NO</v>
      </c>
    </row>
    <row r="401" spans="1:56" x14ac:dyDescent="0.25">
      <c r="A401" s="41" t="s">
        <v>437</v>
      </c>
      <c r="B401" s="42" t="s">
        <v>15</v>
      </c>
      <c r="C401" s="43" t="s">
        <v>1447</v>
      </c>
      <c r="D401" s="44" t="s">
        <v>438</v>
      </c>
      <c r="E401" s="43" t="s">
        <v>439</v>
      </c>
      <c r="F401" s="43" t="s">
        <v>440</v>
      </c>
      <c r="G401" s="43" t="s">
        <v>1501</v>
      </c>
      <c r="H401" s="44" t="s">
        <v>514</v>
      </c>
      <c r="I401" s="44" t="s">
        <v>514</v>
      </c>
      <c r="J401" s="44" t="s">
        <v>1441</v>
      </c>
      <c r="K401" s="44" t="s">
        <v>511</v>
      </c>
      <c r="L401" s="44" t="s">
        <v>1103</v>
      </c>
      <c r="M401" s="44" t="s">
        <v>1103</v>
      </c>
      <c r="N401" s="43" t="s">
        <v>1098</v>
      </c>
      <c r="O401" s="43" t="s">
        <v>1368</v>
      </c>
      <c r="P401" s="45" t="s">
        <v>110</v>
      </c>
      <c r="Q401" s="44" t="s">
        <v>1098</v>
      </c>
      <c r="R401" s="44" t="s">
        <v>1371</v>
      </c>
      <c r="S401" s="44" t="s">
        <v>1380</v>
      </c>
      <c r="T401" s="46" t="s">
        <v>1378</v>
      </c>
      <c r="U401" s="37" t="s">
        <v>1379</v>
      </c>
      <c r="V401" s="38">
        <v>31971</v>
      </c>
      <c r="W401" s="38">
        <v>33172</v>
      </c>
      <c r="X401" s="33"/>
      <c r="Y401" s="160">
        <v>0</v>
      </c>
      <c r="Z401" s="160">
        <v>0</v>
      </c>
      <c r="AA401" s="33"/>
      <c r="AB401" s="38">
        <v>33172</v>
      </c>
      <c r="AC401" s="33"/>
      <c r="AD401" s="48">
        <v>33172</v>
      </c>
      <c r="AE401" s="49">
        <v>1</v>
      </c>
      <c r="AF401" s="48">
        <v>0</v>
      </c>
      <c r="AG401" s="158">
        <v>0</v>
      </c>
      <c r="AH401" s="47"/>
      <c r="AI401" s="48">
        <v>33172</v>
      </c>
      <c r="AJ401" s="48">
        <v>8294.24</v>
      </c>
      <c r="AK401" s="47"/>
      <c r="AL401" s="48">
        <v>8294.24</v>
      </c>
      <c r="AM401" s="49">
        <v>0.25003738092367056</v>
      </c>
      <c r="AN401" s="48">
        <v>24877.760000000002</v>
      </c>
      <c r="AO401" s="34">
        <v>2765.86</v>
      </c>
      <c r="AP401" s="34">
        <v>2764.19</v>
      </c>
      <c r="AQ401" s="34">
        <v>2764.19</v>
      </c>
      <c r="AR401" s="34">
        <v>0</v>
      </c>
      <c r="AS401" s="34">
        <v>2664.19</v>
      </c>
      <c r="AT401" s="34">
        <v>2664.19</v>
      </c>
      <c r="AU401" s="34">
        <v>2664.19</v>
      </c>
      <c r="AV401" s="34">
        <v>2664.19</v>
      </c>
      <c r="AW401" s="34">
        <v>2664.19</v>
      </c>
      <c r="AX401" s="34">
        <v>2664.19</v>
      </c>
      <c r="AY401" s="34">
        <v>2664.19</v>
      </c>
      <c r="AZ401" s="34">
        <v>2664.19</v>
      </c>
      <c r="BA401" s="34">
        <v>3564.2400000000052</v>
      </c>
      <c r="BB401" s="40">
        <f t="shared" si="13"/>
        <v>33172</v>
      </c>
      <c r="BC401" s="40">
        <f t="shared" si="14"/>
        <v>0</v>
      </c>
      <c r="BD401" s="104" t="str">
        <f>+IF(Tabla1[[#This Row],[NO CERT]]=0,"NO","SI")</f>
        <v>NO</v>
      </c>
    </row>
    <row r="402" spans="1:56" x14ac:dyDescent="0.25">
      <c r="A402" s="41" t="s">
        <v>437</v>
      </c>
      <c r="B402" s="42" t="s">
        <v>15</v>
      </c>
      <c r="C402" s="43" t="s">
        <v>1447</v>
      </c>
      <c r="D402" s="44" t="s">
        <v>438</v>
      </c>
      <c r="E402" s="43" t="s">
        <v>439</v>
      </c>
      <c r="F402" s="43" t="s">
        <v>440</v>
      </c>
      <c r="G402" s="43" t="s">
        <v>1501</v>
      </c>
      <c r="H402" s="44" t="s">
        <v>514</v>
      </c>
      <c r="I402" s="44" t="s">
        <v>514</v>
      </c>
      <c r="J402" s="44" t="s">
        <v>1440</v>
      </c>
      <c r="K402" s="44" t="s">
        <v>511</v>
      </c>
      <c r="L402" s="44" t="s">
        <v>1103</v>
      </c>
      <c r="M402" s="44" t="s">
        <v>1103</v>
      </c>
      <c r="N402" s="43" t="s">
        <v>1098</v>
      </c>
      <c r="O402" s="43" t="s">
        <v>1368</v>
      </c>
      <c r="P402" s="45" t="s">
        <v>110</v>
      </c>
      <c r="Q402" s="44" t="s">
        <v>1098</v>
      </c>
      <c r="R402" s="44" t="s">
        <v>1371</v>
      </c>
      <c r="S402" s="44" t="s">
        <v>1373</v>
      </c>
      <c r="T402" s="46" t="s">
        <v>1336</v>
      </c>
      <c r="U402" s="37" t="s">
        <v>1339</v>
      </c>
      <c r="V402" s="38">
        <v>25971</v>
      </c>
      <c r="W402" s="38">
        <v>27171</v>
      </c>
      <c r="X402" s="33"/>
      <c r="Y402" s="160">
        <v>0</v>
      </c>
      <c r="Z402" s="160">
        <v>0</v>
      </c>
      <c r="AA402" s="33"/>
      <c r="AB402" s="38">
        <v>27171</v>
      </c>
      <c r="AC402" s="33"/>
      <c r="AD402" s="48">
        <v>27171</v>
      </c>
      <c r="AE402" s="49">
        <v>1</v>
      </c>
      <c r="AF402" s="48">
        <v>0</v>
      </c>
      <c r="AG402" s="158">
        <v>0</v>
      </c>
      <c r="AH402" s="47"/>
      <c r="AI402" s="48">
        <v>27171</v>
      </c>
      <c r="AJ402" s="48">
        <v>4521.1399999999994</v>
      </c>
      <c r="AK402" s="47"/>
      <c r="AL402" s="48">
        <v>4521.1399999999994</v>
      </c>
      <c r="AM402" s="49">
        <v>0.16639578962864818</v>
      </c>
      <c r="AN402" s="48">
        <v>22649.86</v>
      </c>
      <c r="AO402" s="34">
        <v>2260.7199999999998</v>
      </c>
      <c r="AP402" s="34">
        <v>2260.42</v>
      </c>
      <c r="AQ402" s="34">
        <v>0</v>
      </c>
      <c r="AR402" s="34">
        <v>0</v>
      </c>
      <c r="AS402" s="34">
        <v>2164.19</v>
      </c>
      <c r="AT402" s="34">
        <v>2164.19</v>
      </c>
      <c r="AU402" s="34">
        <v>2164.19</v>
      </c>
      <c r="AV402" s="34">
        <v>2164.19</v>
      </c>
      <c r="AW402" s="34">
        <v>2164.19</v>
      </c>
      <c r="AX402" s="34">
        <v>2164.19</v>
      </c>
      <c r="AY402" s="34">
        <v>2164.19</v>
      </c>
      <c r="AZ402" s="34">
        <v>2164.19</v>
      </c>
      <c r="BA402" s="34">
        <v>5336.34</v>
      </c>
      <c r="BB402" s="40">
        <f t="shared" si="13"/>
        <v>27171</v>
      </c>
      <c r="BC402" s="40">
        <f t="shared" si="14"/>
        <v>0</v>
      </c>
      <c r="BD402" s="104" t="str">
        <f>+IF(Tabla1[[#This Row],[NO CERT]]=0,"NO","SI")</f>
        <v>NO</v>
      </c>
    </row>
    <row r="403" spans="1:56" x14ac:dyDescent="0.25">
      <c r="A403" s="41" t="s">
        <v>437</v>
      </c>
      <c r="B403" s="42" t="s">
        <v>15</v>
      </c>
      <c r="C403" s="43" t="s">
        <v>1447</v>
      </c>
      <c r="D403" s="44" t="s">
        <v>438</v>
      </c>
      <c r="E403" s="43" t="s">
        <v>439</v>
      </c>
      <c r="F403" s="43" t="s">
        <v>440</v>
      </c>
      <c r="G403" s="43" t="s">
        <v>1501</v>
      </c>
      <c r="H403" s="44" t="s">
        <v>514</v>
      </c>
      <c r="I403" s="44" t="s">
        <v>514</v>
      </c>
      <c r="J403" s="44" t="s">
        <v>1440</v>
      </c>
      <c r="K403" s="44" t="s">
        <v>511</v>
      </c>
      <c r="L403" s="44" t="s">
        <v>1103</v>
      </c>
      <c r="M403" s="44" t="s">
        <v>1103</v>
      </c>
      <c r="N403" s="43" t="s">
        <v>1098</v>
      </c>
      <c r="O403" s="43" t="s">
        <v>1368</v>
      </c>
      <c r="P403" s="45" t="s">
        <v>110</v>
      </c>
      <c r="Q403" s="44" t="s">
        <v>1098</v>
      </c>
      <c r="R403" s="44" t="s">
        <v>1371</v>
      </c>
      <c r="S403" s="44" t="s">
        <v>1374</v>
      </c>
      <c r="T403" s="46" t="s">
        <v>1338</v>
      </c>
      <c r="U403" s="37" t="s">
        <v>1341</v>
      </c>
      <c r="V403" s="38">
        <v>4783</v>
      </c>
      <c r="W403" s="38">
        <v>5046</v>
      </c>
      <c r="X403" s="33"/>
      <c r="Y403" s="160">
        <v>0</v>
      </c>
      <c r="Z403" s="160">
        <v>0</v>
      </c>
      <c r="AA403" s="33"/>
      <c r="AB403" s="38">
        <v>5046</v>
      </c>
      <c r="AC403" s="33"/>
      <c r="AD403" s="48">
        <v>5046</v>
      </c>
      <c r="AE403" s="49">
        <v>1</v>
      </c>
      <c r="AF403" s="48">
        <v>0</v>
      </c>
      <c r="AG403" s="158">
        <v>0</v>
      </c>
      <c r="AH403" s="47"/>
      <c r="AI403" s="48">
        <v>5046</v>
      </c>
      <c r="AJ403" s="48">
        <v>1056.94</v>
      </c>
      <c r="AK403" s="47"/>
      <c r="AL403" s="48">
        <v>1056.94</v>
      </c>
      <c r="AM403" s="49">
        <v>0.20946095917558463</v>
      </c>
      <c r="AN403" s="48">
        <v>3989.06</v>
      </c>
      <c r="AO403" s="34">
        <v>420.14</v>
      </c>
      <c r="AP403" s="34">
        <v>420.12</v>
      </c>
      <c r="AQ403" s="34">
        <v>216.68</v>
      </c>
      <c r="AR403" s="34">
        <v>0</v>
      </c>
      <c r="AS403" s="34">
        <v>398.58000000000004</v>
      </c>
      <c r="AT403" s="34">
        <v>398.58000000000004</v>
      </c>
      <c r="AU403" s="34">
        <v>398.58000000000004</v>
      </c>
      <c r="AV403" s="34">
        <v>398.58000000000004</v>
      </c>
      <c r="AW403" s="34">
        <v>398.58000000000004</v>
      </c>
      <c r="AX403" s="34">
        <v>398.58000000000004</v>
      </c>
      <c r="AY403" s="34">
        <v>398.58000000000004</v>
      </c>
      <c r="AZ403" s="34">
        <v>398.58000000000004</v>
      </c>
      <c r="BA403" s="34">
        <v>800.42000000000007</v>
      </c>
      <c r="BB403" s="40">
        <f t="shared" si="13"/>
        <v>5046</v>
      </c>
      <c r="BC403" s="40">
        <f t="shared" si="14"/>
        <v>0</v>
      </c>
      <c r="BD403" s="104" t="str">
        <f>+IF(Tabla1[[#This Row],[NO CERT]]=0,"NO","SI")</f>
        <v>NO</v>
      </c>
    </row>
    <row r="404" spans="1:56" x14ac:dyDescent="0.25">
      <c r="A404" s="41" t="s">
        <v>437</v>
      </c>
      <c r="B404" s="42" t="s">
        <v>15</v>
      </c>
      <c r="C404" s="43" t="s">
        <v>1447</v>
      </c>
      <c r="D404" s="44" t="s">
        <v>438</v>
      </c>
      <c r="E404" s="43" t="s">
        <v>439</v>
      </c>
      <c r="F404" s="43" t="s">
        <v>440</v>
      </c>
      <c r="G404" s="43" t="s">
        <v>1501</v>
      </c>
      <c r="H404" s="44" t="s">
        <v>519</v>
      </c>
      <c r="I404" s="44" t="s">
        <v>71</v>
      </c>
      <c r="J404" s="44" t="s">
        <v>1440</v>
      </c>
      <c r="K404" s="44" t="s">
        <v>515</v>
      </c>
      <c r="L404" s="44" t="s">
        <v>1103</v>
      </c>
      <c r="M404" s="44" t="s">
        <v>1103</v>
      </c>
      <c r="N404" s="43" t="s">
        <v>1098</v>
      </c>
      <c r="O404" s="43" t="s">
        <v>1368</v>
      </c>
      <c r="P404" s="45" t="s">
        <v>110</v>
      </c>
      <c r="Q404" s="44" t="s">
        <v>1098</v>
      </c>
      <c r="R404" s="44" t="s">
        <v>552</v>
      </c>
      <c r="S404" s="44" t="s">
        <v>361</v>
      </c>
      <c r="T404" s="46" t="s">
        <v>22</v>
      </c>
      <c r="U404" s="37" t="s">
        <v>23</v>
      </c>
      <c r="V404" s="38">
        <v>6909</v>
      </c>
      <c r="W404" s="38">
        <v>11359</v>
      </c>
      <c r="X404" s="33"/>
      <c r="Y404" s="160">
        <v>0</v>
      </c>
      <c r="Z404" s="160">
        <v>0</v>
      </c>
      <c r="AA404" s="33"/>
      <c r="AB404" s="38">
        <v>11359</v>
      </c>
      <c r="AC404" s="33"/>
      <c r="AD404" s="48">
        <v>9720</v>
      </c>
      <c r="AE404" s="49">
        <v>0.85570912932476451</v>
      </c>
      <c r="AF404" s="48">
        <v>1639</v>
      </c>
      <c r="AG404" s="158">
        <v>1639</v>
      </c>
      <c r="AH404" s="47"/>
      <c r="AI404" s="48">
        <v>0</v>
      </c>
      <c r="AJ404" s="48">
        <v>0</v>
      </c>
      <c r="AK404" s="47"/>
      <c r="AL404" s="48">
        <v>0</v>
      </c>
      <c r="AM404" s="49">
        <v>0</v>
      </c>
      <c r="AN404" s="48">
        <v>9720</v>
      </c>
      <c r="AO404" s="34">
        <v>0</v>
      </c>
      <c r="AP404" s="34">
        <v>0</v>
      </c>
      <c r="AQ404" s="34">
        <v>0</v>
      </c>
      <c r="AR404" s="34">
        <v>0</v>
      </c>
      <c r="AS404" s="34">
        <v>575.75</v>
      </c>
      <c r="AT404" s="34">
        <v>575.75</v>
      </c>
      <c r="AU404" s="34">
        <v>575.75</v>
      </c>
      <c r="AV404" s="34">
        <v>575.75</v>
      </c>
      <c r="AW404" s="34">
        <v>575.75</v>
      </c>
      <c r="AX404" s="34">
        <v>575.75</v>
      </c>
      <c r="AY404" s="34">
        <v>575.75</v>
      </c>
      <c r="AZ404" s="34">
        <v>575.75</v>
      </c>
      <c r="BA404" s="34">
        <v>6753</v>
      </c>
      <c r="BB404" s="40">
        <f t="shared" si="13"/>
        <v>11359</v>
      </c>
      <c r="BC404" s="40">
        <f t="shared" si="14"/>
        <v>0</v>
      </c>
      <c r="BD404" s="104" t="str">
        <f>+IF(Tabla1[[#This Row],[NO CERT]]=0,"NO","SI")</f>
        <v>SI</v>
      </c>
    </row>
    <row r="405" spans="1:56" x14ac:dyDescent="0.25">
      <c r="A405" s="41" t="s">
        <v>437</v>
      </c>
      <c r="B405" s="42" t="s">
        <v>15</v>
      </c>
      <c r="C405" s="43" t="s">
        <v>1447</v>
      </c>
      <c r="D405" s="44" t="s">
        <v>438</v>
      </c>
      <c r="E405" s="43" t="s">
        <v>439</v>
      </c>
      <c r="F405" s="43" t="s">
        <v>440</v>
      </c>
      <c r="G405" s="43" t="s">
        <v>1501</v>
      </c>
      <c r="H405" s="44" t="s">
        <v>71</v>
      </c>
      <c r="I405" s="44" t="s">
        <v>71</v>
      </c>
      <c r="J405" s="44" t="s">
        <v>1441</v>
      </c>
      <c r="K405" s="44" t="s">
        <v>515</v>
      </c>
      <c r="L405" s="44" t="s">
        <v>1103</v>
      </c>
      <c r="M405" s="44" t="s">
        <v>1103</v>
      </c>
      <c r="N405" s="43" t="s">
        <v>1098</v>
      </c>
      <c r="O405" s="43" t="s">
        <v>1368</v>
      </c>
      <c r="P405" s="45" t="s">
        <v>110</v>
      </c>
      <c r="Q405" s="44" t="s">
        <v>1098</v>
      </c>
      <c r="R405" s="44" t="s">
        <v>552</v>
      </c>
      <c r="S405" s="44" t="s">
        <v>364</v>
      </c>
      <c r="T405" s="46" t="s">
        <v>17</v>
      </c>
      <c r="U405" s="37" t="s">
        <v>18</v>
      </c>
      <c r="V405" s="38">
        <v>1200</v>
      </c>
      <c r="W405" s="38">
        <v>1200</v>
      </c>
      <c r="X405" s="33"/>
      <c r="Y405" s="160">
        <v>0</v>
      </c>
      <c r="Z405" s="160">
        <v>0</v>
      </c>
      <c r="AA405" s="33"/>
      <c r="AB405" s="38">
        <v>1200</v>
      </c>
      <c r="AC405" s="33"/>
      <c r="AD405" s="48">
        <v>1200</v>
      </c>
      <c r="AE405" s="49">
        <v>1</v>
      </c>
      <c r="AF405" s="48">
        <v>0</v>
      </c>
      <c r="AG405" s="158">
        <v>0</v>
      </c>
      <c r="AH405" s="47"/>
      <c r="AI405" s="48">
        <v>1200</v>
      </c>
      <c r="AJ405" s="48">
        <v>500</v>
      </c>
      <c r="AK405" s="47"/>
      <c r="AL405" s="48">
        <v>500</v>
      </c>
      <c r="AM405" s="49">
        <v>0.41666666666666669</v>
      </c>
      <c r="AN405" s="48">
        <v>700</v>
      </c>
      <c r="AO405" s="34">
        <v>500</v>
      </c>
      <c r="AP405" s="34">
        <v>0</v>
      </c>
      <c r="AQ405" s="34">
        <v>0</v>
      </c>
      <c r="AR405" s="34">
        <v>0</v>
      </c>
      <c r="AS405" s="34">
        <v>200</v>
      </c>
      <c r="AT405" s="34">
        <v>100</v>
      </c>
      <c r="AU405" s="34">
        <v>100</v>
      </c>
      <c r="AV405" s="34">
        <v>100</v>
      </c>
      <c r="AW405" s="34">
        <v>100</v>
      </c>
      <c r="AX405" s="34">
        <v>100</v>
      </c>
      <c r="AY405" s="34">
        <v>0</v>
      </c>
      <c r="AZ405" s="34">
        <v>0</v>
      </c>
      <c r="BA405" s="34">
        <v>0</v>
      </c>
      <c r="BB405" s="40">
        <f t="shared" si="13"/>
        <v>1200</v>
      </c>
      <c r="BC405" s="40">
        <f t="shared" si="14"/>
        <v>0</v>
      </c>
      <c r="BD405" s="104" t="str">
        <f>+IF(Tabla1[[#This Row],[NO CERT]]=0,"NO","SI")</f>
        <v>NO</v>
      </c>
    </row>
    <row r="406" spans="1:56" x14ac:dyDescent="0.25">
      <c r="A406" s="41" t="s">
        <v>437</v>
      </c>
      <c r="B406" s="42" t="s">
        <v>15</v>
      </c>
      <c r="C406" s="43" t="s">
        <v>1447</v>
      </c>
      <c r="D406" s="44" t="s">
        <v>438</v>
      </c>
      <c r="E406" s="43" t="s">
        <v>439</v>
      </c>
      <c r="F406" s="43" t="s">
        <v>440</v>
      </c>
      <c r="G406" s="43" t="s">
        <v>1501</v>
      </c>
      <c r="H406" s="44" t="s">
        <v>71</v>
      </c>
      <c r="I406" s="44" t="s">
        <v>71</v>
      </c>
      <c r="J406" s="44" t="s">
        <v>1441</v>
      </c>
      <c r="K406" s="44" t="s">
        <v>511</v>
      </c>
      <c r="L406" s="44" t="s">
        <v>1103</v>
      </c>
      <c r="M406" s="44" t="s">
        <v>1103</v>
      </c>
      <c r="N406" s="43" t="s">
        <v>1098</v>
      </c>
      <c r="O406" s="43" t="s">
        <v>1368</v>
      </c>
      <c r="P406" s="45" t="s">
        <v>110</v>
      </c>
      <c r="Q406" s="44" t="s">
        <v>1098</v>
      </c>
      <c r="R406" s="44" t="s">
        <v>552</v>
      </c>
      <c r="S406" s="44" t="s">
        <v>365</v>
      </c>
      <c r="T406" s="46" t="s">
        <v>20</v>
      </c>
      <c r="U406" s="37" t="s">
        <v>21</v>
      </c>
      <c r="V406" s="38">
        <v>800</v>
      </c>
      <c r="W406" s="38">
        <v>800</v>
      </c>
      <c r="X406" s="33"/>
      <c r="Y406" s="160">
        <v>0</v>
      </c>
      <c r="Z406" s="160">
        <v>0</v>
      </c>
      <c r="AA406" s="33"/>
      <c r="AB406" s="38">
        <v>800</v>
      </c>
      <c r="AC406" s="33"/>
      <c r="AD406" s="48">
        <v>0</v>
      </c>
      <c r="AE406" s="49">
        <v>0</v>
      </c>
      <c r="AF406" s="48">
        <v>800</v>
      </c>
      <c r="AG406" s="158">
        <v>800</v>
      </c>
      <c r="AH406" s="47"/>
      <c r="AI406" s="48">
        <v>0</v>
      </c>
      <c r="AJ406" s="48">
        <v>0</v>
      </c>
      <c r="AK406" s="47"/>
      <c r="AL406" s="48">
        <v>0</v>
      </c>
      <c r="AM406" s="49">
        <v>0</v>
      </c>
      <c r="AN406" s="48">
        <v>0</v>
      </c>
      <c r="AO406" s="34">
        <v>0</v>
      </c>
      <c r="AP406" s="34">
        <v>0</v>
      </c>
      <c r="AQ406" s="34">
        <v>0</v>
      </c>
      <c r="AR406" s="34">
        <v>0</v>
      </c>
      <c r="AS406" s="34">
        <v>0</v>
      </c>
      <c r="AT406" s="34">
        <v>800</v>
      </c>
      <c r="AU406" s="34">
        <v>0</v>
      </c>
      <c r="AV406" s="34">
        <v>0</v>
      </c>
      <c r="AW406" s="34">
        <v>0</v>
      </c>
      <c r="AX406" s="34">
        <v>0</v>
      </c>
      <c r="AY406" s="34">
        <v>0</v>
      </c>
      <c r="AZ406" s="34">
        <v>0</v>
      </c>
      <c r="BA406" s="34">
        <v>0</v>
      </c>
      <c r="BB406" s="40">
        <f t="shared" si="13"/>
        <v>800</v>
      </c>
      <c r="BC406" s="40">
        <f t="shared" si="14"/>
        <v>0</v>
      </c>
      <c r="BD406" s="104" t="str">
        <f>+IF(Tabla1[[#This Row],[NO CERT]]=0,"NO","SI")</f>
        <v>SI</v>
      </c>
    </row>
    <row r="407" spans="1:56" x14ac:dyDescent="0.25">
      <c r="A407" s="41" t="s">
        <v>437</v>
      </c>
      <c r="B407" s="42" t="s">
        <v>15</v>
      </c>
      <c r="C407" s="43" t="s">
        <v>1447</v>
      </c>
      <c r="D407" s="44" t="s">
        <v>438</v>
      </c>
      <c r="E407" s="43" t="s">
        <v>439</v>
      </c>
      <c r="F407" s="43" t="s">
        <v>440</v>
      </c>
      <c r="G407" s="43" t="s">
        <v>1501</v>
      </c>
      <c r="H407" s="44" t="s">
        <v>2829</v>
      </c>
      <c r="I407" s="44" t="s">
        <v>71</v>
      </c>
      <c r="J407" s="44" t="s">
        <v>1441</v>
      </c>
      <c r="K407" s="44" t="s">
        <v>511</v>
      </c>
      <c r="L407" s="44" t="s">
        <v>1103</v>
      </c>
      <c r="M407" s="44" t="s">
        <v>1103</v>
      </c>
      <c r="N407" s="43" t="s">
        <v>1098</v>
      </c>
      <c r="O407" s="43" t="s">
        <v>1368</v>
      </c>
      <c r="P407" s="45" t="s">
        <v>110</v>
      </c>
      <c r="Q407" s="44" t="s">
        <v>1098</v>
      </c>
      <c r="R407" s="44" t="s">
        <v>552</v>
      </c>
      <c r="S407" s="44" t="s">
        <v>466</v>
      </c>
      <c r="T407" s="46" t="s">
        <v>465</v>
      </c>
      <c r="U407" s="37" t="s">
        <v>467</v>
      </c>
      <c r="V407" s="38">
        <v>3500</v>
      </c>
      <c r="W407" s="38">
        <v>3500</v>
      </c>
      <c r="X407" s="33"/>
      <c r="Y407" s="160">
        <v>0</v>
      </c>
      <c r="Z407" s="160">
        <v>0</v>
      </c>
      <c r="AA407" s="33"/>
      <c r="AB407" s="38">
        <v>3500</v>
      </c>
      <c r="AC407" s="33"/>
      <c r="AD407" s="48">
        <v>0</v>
      </c>
      <c r="AE407" s="49">
        <v>0</v>
      </c>
      <c r="AF407" s="48">
        <v>3500</v>
      </c>
      <c r="AG407" s="158">
        <v>3500</v>
      </c>
      <c r="AH407" s="47"/>
      <c r="AI407" s="48">
        <v>0</v>
      </c>
      <c r="AJ407" s="48">
        <v>0</v>
      </c>
      <c r="AK407" s="47"/>
      <c r="AL407" s="48">
        <v>0</v>
      </c>
      <c r="AM407" s="49">
        <v>0</v>
      </c>
      <c r="AN407" s="48">
        <v>0</v>
      </c>
      <c r="AO407" s="34">
        <v>0</v>
      </c>
      <c r="AP407" s="34">
        <v>0</v>
      </c>
      <c r="AQ407" s="34">
        <v>0</v>
      </c>
      <c r="AR407" s="34">
        <v>0</v>
      </c>
      <c r="AS407" s="34">
        <v>0</v>
      </c>
      <c r="AT407" s="34">
        <v>3500</v>
      </c>
      <c r="AU407" s="34">
        <v>0</v>
      </c>
      <c r="AV407" s="34">
        <v>0</v>
      </c>
      <c r="AW407" s="34">
        <v>0</v>
      </c>
      <c r="AX407" s="34">
        <v>0</v>
      </c>
      <c r="AY407" s="34">
        <v>0</v>
      </c>
      <c r="AZ407" s="34">
        <v>0</v>
      </c>
      <c r="BA407" s="34">
        <v>0</v>
      </c>
      <c r="BB407" s="40">
        <f t="shared" si="13"/>
        <v>3500</v>
      </c>
      <c r="BC407" s="40">
        <f t="shared" si="14"/>
        <v>0</v>
      </c>
      <c r="BD407" s="104" t="str">
        <f>+IF(Tabla1[[#This Row],[NO CERT]]=0,"NO","SI")</f>
        <v>SI</v>
      </c>
    </row>
    <row r="408" spans="1:56" x14ac:dyDescent="0.25">
      <c r="A408" s="41" t="s">
        <v>437</v>
      </c>
      <c r="B408" s="42" t="s">
        <v>15</v>
      </c>
      <c r="C408" s="43" t="s">
        <v>1447</v>
      </c>
      <c r="D408" s="44" t="s">
        <v>438</v>
      </c>
      <c r="E408" s="43" t="s">
        <v>439</v>
      </c>
      <c r="F408" s="43" t="s">
        <v>440</v>
      </c>
      <c r="G408" s="43" t="s">
        <v>1501</v>
      </c>
      <c r="H408" s="44" t="s">
        <v>1407</v>
      </c>
      <c r="I408" s="44" t="s">
        <v>484</v>
      </c>
      <c r="J408" s="44" t="s">
        <v>1440</v>
      </c>
      <c r="K408" s="44" t="s">
        <v>515</v>
      </c>
      <c r="L408" s="44" t="s">
        <v>1103</v>
      </c>
      <c r="M408" s="44" t="s">
        <v>1103</v>
      </c>
      <c r="N408" s="43" t="s">
        <v>1098</v>
      </c>
      <c r="O408" s="43" t="s">
        <v>1368</v>
      </c>
      <c r="P408" s="45" t="s">
        <v>110</v>
      </c>
      <c r="Q408" s="44" t="s">
        <v>1098</v>
      </c>
      <c r="R408" s="44" t="s">
        <v>552</v>
      </c>
      <c r="S408" s="44" t="s">
        <v>357</v>
      </c>
      <c r="T408" s="46" t="s">
        <v>24</v>
      </c>
      <c r="U408" s="37" t="s">
        <v>25</v>
      </c>
      <c r="V408" s="38">
        <v>3600</v>
      </c>
      <c r="W408" s="38">
        <v>3600</v>
      </c>
      <c r="X408" s="33"/>
      <c r="Y408" s="160">
        <v>0</v>
      </c>
      <c r="Z408" s="160">
        <v>0</v>
      </c>
      <c r="AA408" s="33"/>
      <c r="AB408" s="38">
        <v>3600</v>
      </c>
      <c r="AC408" s="33"/>
      <c r="AD408" s="48">
        <v>3600</v>
      </c>
      <c r="AE408" s="49">
        <v>1</v>
      </c>
      <c r="AF408" s="48">
        <v>0</v>
      </c>
      <c r="AG408" s="158">
        <v>0</v>
      </c>
      <c r="AH408" s="47"/>
      <c r="AI408" s="48">
        <v>3600</v>
      </c>
      <c r="AJ408" s="48">
        <v>0</v>
      </c>
      <c r="AK408" s="47"/>
      <c r="AL408" s="48">
        <v>0</v>
      </c>
      <c r="AM408" s="49">
        <v>0</v>
      </c>
      <c r="AN408" s="48">
        <v>3600</v>
      </c>
      <c r="AO408" s="34">
        <v>0</v>
      </c>
      <c r="AP408" s="34">
        <v>0</v>
      </c>
      <c r="AQ408" s="34">
        <v>0</v>
      </c>
      <c r="AR408" s="34">
        <v>0</v>
      </c>
      <c r="AS408" s="34">
        <v>600</v>
      </c>
      <c r="AT408" s="34">
        <v>600</v>
      </c>
      <c r="AU408" s="34">
        <v>600</v>
      </c>
      <c r="AV408" s="34">
        <v>600</v>
      </c>
      <c r="AW408" s="34">
        <v>600</v>
      </c>
      <c r="AX408" s="34">
        <v>600</v>
      </c>
      <c r="AY408" s="34">
        <v>0</v>
      </c>
      <c r="AZ408" s="34">
        <v>0</v>
      </c>
      <c r="BA408" s="34">
        <v>0</v>
      </c>
      <c r="BB408" s="40">
        <f t="shared" si="13"/>
        <v>3600</v>
      </c>
      <c r="BC408" s="40">
        <f t="shared" si="14"/>
        <v>0</v>
      </c>
      <c r="BD408" s="104" t="str">
        <f>+IF(Tabla1[[#This Row],[NO CERT]]=0,"NO","SI")</f>
        <v>NO</v>
      </c>
    </row>
    <row r="409" spans="1:56" x14ac:dyDescent="0.25">
      <c r="A409" s="41" t="s">
        <v>437</v>
      </c>
      <c r="B409" s="42" t="s">
        <v>15</v>
      </c>
      <c r="C409" s="43" t="s">
        <v>1447</v>
      </c>
      <c r="D409" s="44" t="s">
        <v>438</v>
      </c>
      <c r="E409" s="43" t="s">
        <v>439</v>
      </c>
      <c r="F409" s="43" t="s">
        <v>440</v>
      </c>
      <c r="G409" s="43" t="s">
        <v>1501</v>
      </c>
      <c r="H409" s="44" t="s">
        <v>1407</v>
      </c>
      <c r="I409" s="44" t="s">
        <v>484</v>
      </c>
      <c r="J409" s="44" t="s">
        <v>1440</v>
      </c>
      <c r="K409" s="44" t="s">
        <v>515</v>
      </c>
      <c r="L409" s="44" t="s">
        <v>1103</v>
      </c>
      <c r="M409" s="44" t="s">
        <v>1103</v>
      </c>
      <c r="N409" s="43" t="s">
        <v>1098</v>
      </c>
      <c r="O409" s="43" t="s">
        <v>1368</v>
      </c>
      <c r="P409" s="45" t="s">
        <v>110</v>
      </c>
      <c r="Q409" s="44" t="s">
        <v>1098</v>
      </c>
      <c r="R409" s="44" t="s">
        <v>552</v>
      </c>
      <c r="S409" s="44" t="s">
        <v>358</v>
      </c>
      <c r="T409" s="46" t="s">
        <v>26</v>
      </c>
      <c r="U409" s="37" t="s">
        <v>27</v>
      </c>
      <c r="V409" s="38">
        <v>3600</v>
      </c>
      <c r="W409" s="38">
        <v>3600</v>
      </c>
      <c r="X409" s="33"/>
      <c r="Y409" s="160">
        <v>0</v>
      </c>
      <c r="Z409" s="160">
        <v>0</v>
      </c>
      <c r="AA409" s="33"/>
      <c r="AB409" s="38">
        <v>3600</v>
      </c>
      <c r="AC409" s="33"/>
      <c r="AD409" s="48">
        <v>3600</v>
      </c>
      <c r="AE409" s="49">
        <v>1</v>
      </c>
      <c r="AF409" s="48">
        <v>0</v>
      </c>
      <c r="AG409" s="158">
        <v>0</v>
      </c>
      <c r="AH409" s="47"/>
      <c r="AI409" s="48">
        <v>3600</v>
      </c>
      <c r="AJ409" s="48">
        <v>0</v>
      </c>
      <c r="AK409" s="47"/>
      <c r="AL409" s="48">
        <v>0</v>
      </c>
      <c r="AM409" s="49">
        <v>0</v>
      </c>
      <c r="AN409" s="48">
        <v>3600</v>
      </c>
      <c r="AO409" s="34">
        <v>0</v>
      </c>
      <c r="AP409" s="34">
        <v>0</v>
      </c>
      <c r="AQ409" s="34">
        <v>0</v>
      </c>
      <c r="AR409" s="34">
        <v>0</v>
      </c>
      <c r="AS409" s="34">
        <v>600</v>
      </c>
      <c r="AT409" s="34">
        <v>600</v>
      </c>
      <c r="AU409" s="34">
        <v>600</v>
      </c>
      <c r="AV409" s="34">
        <v>600</v>
      </c>
      <c r="AW409" s="34">
        <v>600</v>
      </c>
      <c r="AX409" s="34">
        <v>600</v>
      </c>
      <c r="AY409" s="34">
        <v>0</v>
      </c>
      <c r="AZ409" s="34">
        <v>0</v>
      </c>
      <c r="BA409" s="34">
        <v>0</v>
      </c>
      <c r="BB409" s="40">
        <f t="shared" si="13"/>
        <v>3600</v>
      </c>
      <c r="BC409" s="40">
        <f t="shared" si="14"/>
        <v>0</v>
      </c>
      <c r="BD409" s="104" t="str">
        <f>+IF(Tabla1[[#This Row],[NO CERT]]=0,"NO","SI")</f>
        <v>NO</v>
      </c>
    </row>
    <row r="410" spans="1:56" x14ac:dyDescent="0.25">
      <c r="A410" s="41" t="s">
        <v>437</v>
      </c>
      <c r="B410" s="42" t="s">
        <v>15</v>
      </c>
      <c r="C410" s="43" t="s">
        <v>1447</v>
      </c>
      <c r="D410" s="44" t="s">
        <v>438</v>
      </c>
      <c r="E410" s="43" t="s">
        <v>439</v>
      </c>
      <c r="F410" s="43" t="s">
        <v>440</v>
      </c>
      <c r="G410" s="43" t="s">
        <v>1501</v>
      </c>
      <c r="H410" s="44" t="s">
        <v>484</v>
      </c>
      <c r="I410" s="44" t="s">
        <v>484</v>
      </c>
      <c r="J410" s="44" t="s">
        <v>1440</v>
      </c>
      <c r="K410" s="44" t="s">
        <v>515</v>
      </c>
      <c r="L410" s="44" t="s">
        <v>1103</v>
      </c>
      <c r="M410" s="44" t="s">
        <v>1103</v>
      </c>
      <c r="N410" s="43" t="s">
        <v>1098</v>
      </c>
      <c r="O410" s="43" t="s">
        <v>1368</v>
      </c>
      <c r="P410" s="45" t="s">
        <v>110</v>
      </c>
      <c r="Q410" s="44" t="s">
        <v>1098</v>
      </c>
      <c r="R410" s="44" t="s">
        <v>552</v>
      </c>
      <c r="S410" s="44" t="s">
        <v>369</v>
      </c>
      <c r="T410" s="46" t="s">
        <v>28</v>
      </c>
      <c r="U410" s="37" t="s">
        <v>29</v>
      </c>
      <c r="V410" s="38">
        <v>0</v>
      </c>
      <c r="W410" s="38">
        <v>1000</v>
      </c>
      <c r="X410" s="33"/>
      <c r="Y410" s="160">
        <v>0</v>
      </c>
      <c r="Z410" s="160">
        <v>0</v>
      </c>
      <c r="AA410" s="33"/>
      <c r="AB410" s="38">
        <v>1000</v>
      </c>
      <c r="AC410" s="33"/>
      <c r="AD410" s="48">
        <v>1000</v>
      </c>
      <c r="AE410" s="49">
        <v>1</v>
      </c>
      <c r="AF410" s="48">
        <v>0</v>
      </c>
      <c r="AG410" s="158">
        <v>0</v>
      </c>
      <c r="AH410" s="47"/>
      <c r="AI410" s="48">
        <v>1000</v>
      </c>
      <c r="AJ410" s="48">
        <v>0</v>
      </c>
      <c r="AK410" s="47"/>
      <c r="AL410" s="48">
        <v>0</v>
      </c>
      <c r="AM410" s="49">
        <v>0</v>
      </c>
      <c r="AN410" s="48">
        <v>1000</v>
      </c>
      <c r="AO410" s="34">
        <v>0</v>
      </c>
      <c r="AP410" s="34">
        <v>0</v>
      </c>
      <c r="AQ410" s="34">
        <v>0</v>
      </c>
      <c r="AR410" s="34">
        <v>0</v>
      </c>
      <c r="AS410" s="34">
        <v>100</v>
      </c>
      <c r="AT410" s="34">
        <v>100</v>
      </c>
      <c r="AU410" s="34">
        <v>100</v>
      </c>
      <c r="AV410" s="34">
        <v>100</v>
      </c>
      <c r="AW410" s="34">
        <v>100</v>
      </c>
      <c r="AX410" s="34">
        <v>100</v>
      </c>
      <c r="AY410" s="34">
        <v>100</v>
      </c>
      <c r="AZ410" s="34">
        <v>100</v>
      </c>
      <c r="BA410" s="34">
        <v>200</v>
      </c>
      <c r="BB410" s="40">
        <f t="shared" si="13"/>
        <v>1000</v>
      </c>
      <c r="BC410" s="40">
        <f t="shared" si="14"/>
        <v>0</v>
      </c>
      <c r="BD410" s="104" t="str">
        <f>+IF(Tabla1[[#This Row],[NO CERT]]=0,"NO","SI")</f>
        <v>NO</v>
      </c>
    </row>
    <row r="411" spans="1:56" x14ac:dyDescent="0.25">
      <c r="A411" s="41" t="s">
        <v>437</v>
      </c>
      <c r="B411" s="42" t="s">
        <v>15</v>
      </c>
      <c r="C411" s="43" t="s">
        <v>1447</v>
      </c>
      <c r="D411" s="44" t="s">
        <v>438</v>
      </c>
      <c r="E411" s="43" t="s">
        <v>439</v>
      </c>
      <c r="F411" s="43" t="s">
        <v>440</v>
      </c>
      <c r="G411" s="43" t="s">
        <v>1501</v>
      </c>
      <c r="H411" s="44" t="s">
        <v>2816</v>
      </c>
      <c r="I411" s="44" t="s">
        <v>484</v>
      </c>
      <c r="J411" s="44" t="s">
        <v>1440</v>
      </c>
      <c r="K411" s="44" t="s">
        <v>511</v>
      </c>
      <c r="L411" s="44" t="s">
        <v>1103</v>
      </c>
      <c r="M411" s="44" t="s">
        <v>1103</v>
      </c>
      <c r="N411" s="43" t="s">
        <v>1098</v>
      </c>
      <c r="O411" s="43" t="s">
        <v>1368</v>
      </c>
      <c r="P411" s="45" t="s">
        <v>110</v>
      </c>
      <c r="Q411" s="44" t="s">
        <v>1098</v>
      </c>
      <c r="R411" s="44" t="s">
        <v>552</v>
      </c>
      <c r="S411" s="44" t="s">
        <v>373</v>
      </c>
      <c r="T411" s="46" t="s">
        <v>30</v>
      </c>
      <c r="U411" s="37" t="s">
        <v>31</v>
      </c>
      <c r="V411" s="38">
        <v>1680</v>
      </c>
      <c r="W411" s="38">
        <v>120</v>
      </c>
      <c r="X411" s="33"/>
      <c r="Y411" s="160">
        <v>0</v>
      </c>
      <c r="Z411" s="160">
        <v>0</v>
      </c>
      <c r="AA411" s="33"/>
      <c r="AB411" s="38">
        <v>120</v>
      </c>
      <c r="AC411" s="33"/>
      <c r="AD411" s="48">
        <v>110</v>
      </c>
      <c r="AE411" s="49">
        <v>0.91666666666666663</v>
      </c>
      <c r="AF411" s="48">
        <v>10</v>
      </c>
      <c r="AG411" s="158">
        <v>10</v>
      </c>
      <c r="AH411" s="47"/>
      <c r="AI411" s="48">
        <v>110</v>
      </c>
      <c r="AJ411" s="48">
        <v>110</v>
      </c>
      <c r="AK411" s="47"/>
      <c r="AL411" s="48">
        <v>30</v>
      </c>
      <c r="AM411" s="49">
        <v>0.25</v>
      </c>
      <c r="AN411" s="48">
        <v>80</v>
      </c>
      <c r="AO411" s="34">
        <v>0</v>
      </c>
      <c r="AP411" s="34">
        <v>20</v>
      </c>
      <c r="AQ411" s="34">
        <v>10</v>
      </c>
      <c r="AR411" s="34">
        <v>0</v>
      </c>
      <c r="AS411" s="34">
        <v>20</v>
      </c>
      <c r="AT411" s="34">
        <v>20</v>
      </c>
      <c r="AU411" s="34">
        <v>20</v>
      </c>
      <c r="AV411" s="34">
        <v>20</v>
      </c>
      <c r="AW411" s="34">
        <v>0</v>
      </c>
      <c r="AX411" s="34">
        <v>0</v>
      </c>
      <c r="AY411" s="34">
        <v>0</v>
      </c>
      <c r="AZ411" s="34">
        <v>0</v>
      </c>
      <c r="BA411" s="34">
        <v>10</v>
      </c>
      <c r="BB411" s="40">
        <f t="shared" si="13"/>
        <v>120</v>
      </c>
      <c r="BC411" s="40">
        <f t="shared" si="14"/>
        <v>0</v>
      </c>
      <c r="BD411" s="104" t="str">
        <f>+IF(Tabla1[[#This Row],[NO CERT]]=0,"NO","SI")</f>
        <v>SI</v>
      </c>
    </row>
    <row r="412" spans="1:56" x14ac:dyDescent="0.25">
      <c r="A412" s="41" t="s">
        <v>437</v>
      </c>
      <c r="B412" s="42" t="s">
        <v>15</v>
      </c>
      <c r="C412" s="43" t="s">
        <v>1447</v>
      </c>
      <c r="D412" s="44" t="s">
        <v>438</v>
      </c>
      <c r="E412" s="43" t="s">
        <v>439</v>
      </c>
      <c r="F412" s="43" t="s">
        <v>440</v>
      </c>
      <c r="G412" s="43" t="s">
        <v>1501</v>
      </c>
      <c r="H412" s="44" t="s">
        <v>2816</v>
      </c>
      <c r="I412" s="44" t="s">
        <v>484</v>
      </c>
      <c r="J412" s="44" t="s">
        <v>1440</v>
      </c>
      <c r="K412" s="44" t="s">
        <v>511</v>
      </c>
      <c r="L412" s="44" t="s">
        <v>1103</v>
      </c>
      <c r="M412" s="44" t="s">
        <v>1103</v>
      </c>
      <c r="N412" s="43" t="s">
        <v>1098</v>
      </c>
      <c r="O412" s="43" t="s">
        <v>1368</v>
      </c>
      <c r="P412" s="45" t="s">
        <v>110</v>
      </c>
      <c r="Q412" s="44" t="s">
        <v>1098</v>
      </c>
      <c r="R412" s="44" t="s">
        <v>552</v>
      </c>
      <c r="S412" s="44" t="s">
        <v>374</v>
      </c>
      <c r="T412" s="46" t="s">
        <v>32</v>
      </c>
      <c r="U412" s="37" t="s">
        <v>33</v>
      </c>
      <c r="V412" s="38">
        <v>0</v>
      </c>
      <c r="W412" s="38">
        <v>1448</v>
      </c>
      <c r="X412" s="33"/>
      <c r="Y412" s="160">
        <v>0</v>
      </c>
      <c r="Z412" s="160">
        <v>0</v>
      </c>
      <c r="AA412" s="33"/>
      <c r="AB412" s="38">
        <v>1448</v>
      </c>
      <c r="AC412" s="33"/>
      <c r="AD412" s="48">
        <v>1318</v>
      </c>
      <c r="AE412" s="49">
        <v>0.91022099447513816</v>
      </c>
      <c r="AF412" s="48">
        <v>130</v>
      </c>
      <c r="AG412" s="158">
        <v>130</v>
      </c>
      <c r="AH412" s="47"/>
      <c r="AI412" s="48">
        <v>1318</v>
      </c>
      <c r="AJ412" s="48">
        <v>1318</v>
      </c>
      <c r="AK412" s="47"/>
      <c r="AL412" s="48">
        <v>359.70000000000005</v>
      </c>
      <c r="AM412" s="49">
        <v>0.24841160220994479</v>
      </c>
      <c r="AN412" s="48">
        <v>958.3</v>
      </c>
      <c r="AO412" s="34">
        <v>0</v>
      </c>
      <c r="AP412" s="34">
        <v>239.8</v>
      </c>
      <c r="AQ412" s="34">
        <v>119.9</v>
      </c>
      <c r="AR412" s="34">
        <v>0</v>
      </c>
      <c r="AS412" s="34">
        <v>119.91</v>
      </c>
      <c r="AT412" s="34">
        <v>119.91</v>
      </c>
      <c r="AU412" s="34">
        <v>119.91</v>
      </c>
      <c r="AV412" s="34">
        <v>119.91</v>
      </c>
      <c r="AW412" s="34">
        <v>119.91</v>
      </c>
      <c r="AX412" s="34">
        <v>119.91</v>
      </c>
      <c r="AY412" s="34">
        <v>119.91</v>
      </c>
      <c r="AZ412" s="34">
        <v>119.91</v>
      </c>
      <c r="BA412" s="34">
        <v>129.01999999999998</v>
      </c>
      <c r="BB412" s="40">
        <f t="shared" si="13"/>
        <v>1448</v>
      </c>
      <c r="BC412" s="40">
        <f t="shared" si="14"/>
        <v>0</v>
      </c>
      <c r="BD412" s="104" t="str">
        <f>+IF(Tabla1[[#This Row],[NO CERT]]=0,"NO","SI")</f>
        <v>SI</v>
      </c>
    </row>
    <row r="413" spans="1:56" x14ac:dyDescent="0.25">
      <c r="A413" s="41" t="s">
        <v>437</v>
      </c>
      <c r="B413" s="42" t="s">
        <v>15</v>
      </c>
      <c r="C413" s="43" t="s">
        <v>1447</v>
      </c>
      <c r="D413" s="44" t="s">
        <v>438</v>
      </c>
      <c r="E413" s="43" t="s">
        <v>439</v>
      </c>
      <c r="F413" s="43" t="s">
        <v>440</v>
      </c>
      <c r="G413" s="43" t="s">
        <v>1501</v>
      </c>
      <c r="H413" s="44" t="s">
        <v>2818</v>
      </c>
      <c r="I413" s="44" t="s">
        <v>484</v>
      </c>
      <c r="J413" s="44" t="s">
        <v>1441</v>
      </c>
      <c r="K413" s="44" t="s">
        <v>515</v>
      </c>
      <c r="L413" s="44" t="s">
        <v>1103</v>
      </c>
      <c r="M413" s="44" t="s">
        <v>1103</v>
      </c>
      <c r="N413" s="43" t="s">
        <v>1098</v>
      </c>
      <c r="O413" s="43" t="s">
        <v>1368</v>
      </c>
      <c r="P413" s="45" t="s">
        <v>110</v>
      </c>
      <c r="Q413" s="44" t="s">
        <v>1098</v>
      </c>
      <c r="R413" s="44" t="s">
        <v>552</v>
      </c>
      <c r="S413" s="44" t="s">
        <v>375</v>
      </c>
      <c r="T413" s="46" t="s">
        <v>74</v>
      </c>
      <c r="U413" s="37" t="s">
        <v>75</v>
      </c>
      <c r="V413" s="38">
        <v>1200</v>
      </c>
      <c r="W413" s="38">
        <v>1200</v>
      </c>
      <c r="X413" s="33"/>
      <c r="Y413" s="160">
        <v>0</v>
      </c>
      <c r="Z413" s="160">
        <v>0</v>
      </c>
      <c r="AA413" s="33"/>
      <c r="AB413" s="38">
        <v>1200</v>
      </c>
      <c r="AC413" s="33"/>
      <c r="AD413" s="48">
        <v>1200</v>
      </c>
      <c r="AE413" s="49">
        <v>1</v>
      </c>
      <c r="AF413" s="48">
        <v>0</v>
      </c>
      <c r="AG413" s="158">
        <v>0</v>
      </c>
      <c r="AH413" s="47"/>
      <c r="AI413" s="48">
        <v>1200</v>
      </c>
      <c r="AJ413" s="48">
        <v>0</v>
      </c>
      <c r="AK413" s="47"/>
      <c r="AL413" s="48">
        <v>0</v>
      </c>
      <c r="AM413" s="49">
        <v>0</v>
      </c>
      <c r="AN413" s="48">
        <v>1200</v>
      </c>
      <c r="AO413" s="34">
        <v>0</v>
      </c>
      <c r="AP413" s="34">
        <v>0</v>
      </c>
      <c r="AQ413" s="34">
        <v>0</v>
      </c>
      <c r="AR413" s="34">
        <v>0</v>
      </c>
      <c r="AS413" s="34">
        <v>120</v>
      </c>
      <c r="AT413" s="34">
        <v>120</v>
      </c>
      <c r="AU413" s="34">
        <v>120</v>
      </c>
      <c r="AV413" s="34">
        <v>120</v>
      </c>
      <c r="AW413" s="34">
        <v>120</v>
      </c>
      <c r="AX413" s="34">
        <v>120</v>
      </c>
      <c r="AY413" s="34">
        <v>120</v>
      </c>
      <c r="AZ413" s="34">
        <v>120</v>
      </c>
      <c r="BA413" s="34">
        <v>240</v>
      </c>
      <c r="BB413" s="40">
        <f t="shared" si="13"/>
        <v>1200</v>
      </c>
      <c r="BC413" s="40">
        <f t="shared" si="14"/>
        <v>0</v>
      </c>
      <c r="BD413" s="104" t="str">
        <f>+IF(Tabla1[[#This Row],[NO CERT]]=0,"NO","SI")</f>
        <v>NO</v>
      </c>
    </row>
    <row r="414" spans="1:56" x14ac:dyDescent="0.25">
      <c r="A414" s="41" t="s">
        <v>437</v>
      </c>
      <c r="B414" s="42" t="s">
        <v>15</v>
      </c>
      <c r="C414" s="43" t="s">
        <v>1447</v>
      </c>
      <c r="D414" s="44" t="s">
        <v>438</v>
      </c>
      <c r="E414" s="43" t="s">
        <v>439</v>
      </c>
      <c r="F414" s="43" t="s">
        <v>440</v>
      </c>
      <c r="G414" s="43" t="s">
        <v>1501</v>
      </c>
      <c r="H414" s="44" t="s">
        <v>2823</v>
      </c>
      <c r="I414" s="44" t="s">
        <v>484</v>
      </c>
      <c r="J414" s="44" t="s">
        <v>1441</v>
      </c>
      <c r="K414" s="44" t="s">
        <v>511</v>
      </c>
      <c r="L414" s="44" t="s">
        <v>1103</v>
      </c>
      <c r="M414" s="44" t="s">
        <v>1103</v>
      </c>
      <c r="N414" s="43" t="s">
        <v>1098</v>
      </c>
      <c r="O414" s="43" t="s">
        <v>1368</v>
      </c>
      <c r="P414" s="45" t="s">
        <v>110</v>
      </c>
      <c r="Q414" s="44" t="s">
        <v>1098</v>
      </c>
      <c r="R414" s="44" t="s">
        <v>552</v>
      </c>
      <c r="S414" s="44" t="s">
        <v>380</v>
      </c>
      <c r="T414" s="46" t="s">
        <v>36</v>
      </c>
      <c r="U414" s="37" t="s">
        <v>21</v>
      </c>
      <c r="V414" s="38">
        <v>7000</v>
      </c>
      <c r="W414" s="38">
        <v>7000</v>
      </c>
      <c r="X414" s="33"/>
      <c r="Y414" s="160">
        <v>0</v>
      </c>
      <c r="Z414" s="160">
        <v>0</v>
      </c>
      <c r="AA414" s="33"/>
      <c r="AB414" s="38">
        <v>7000</v>
      </c>
      <c r="AC414" s="33"/>
      <c r="AD414" s="48">
        <v>0</v>
      </c>
      <c r="AE414" s="49">
        <v>0</v>
      </c>
      <c r="AF414" s="48">
        <v>7000</v>
      </c>
      <c r="AG414" s="158">
        <v>7000</v>
      </c>
      <c r="AH414" s="47"/>
      <c r="AI414" s="48">
        <v>0</v>
      </c>
      <c r="AJ414" s="48">
        <v>0</v>
      </c>
      <c r="AK414" s="47"/>
      <c r="AL414" s="48">
        <v>0</v>
      </c>
      <c r="AM414" s="49">
        <v>0</v>
      </c>
      <c r="AN414" s="48">
        <v>0</v>
      </c>
      <c r="AO414" s="34">
        <v>0</v>
      </c>
      <c r="AP414" s="34">
        <v>0</v>
      </c>
      <c r="AQ414" s="34">
        <v>0</v>
      </c>
      <c r="AR414" s="34">
        <v>0</v>
      </c>
      <c r="AS414" s="34">
        <v>1500</v>
      </c>
      <c r="AT414" s="34">
        <v>0</v>
      </c>
      <c r="AU414" s="34">
        <v>1500</v>
      </c>
      <c r="AV414" s="34">
        <v>0</v>
      </c>
      <c r="AW414" s="34">
        <v>4000</v>
      </c>
      <c r="AX414" s="34">
        <v>0</v>
      </c>
      <c r="AY414" s="34">
        <v>0</v>
      </c>
      <c r="AZ414" s="34">
        <v>0</v>
      </c>
      <c r="BA414" s="34">
        <v>0</v>
      </c>
      <c r="BB414" s="40">
        <f t="shared" si="13"/>
        <v>7000</v>
      </c>
      <c r="BC414" s="40">
        <f t="shared" si="14"/>
        <v>0</v>
      </c>
      <c r="BD414" s="104" t="str">
        <f>+IF(Tabla1[[#This Row],[NO CERT]]=0,"NO","SI")</f>
        <v>SI</v>
      </c>
    </row>
    <row r="415" spans="1:56" x14ac:dyDescent="0.25">
      <c r="A415" s="41" t="s">
        <v>437</v>
      </c>
      <c r="B415" s="42" t="s">
        <v>15</v>
      </c>
      <c r="C415" s="43" t="s">
        <v>1447</v>
      </c>
      <c r="D415" s="44" t="s">
        <v>438</v>
      </c>
      <c r="E415" s="43" t="s">
        <v>439</v>
      </c>
      <c r="F415" s="43" t="s">
        <v>440</v>
      </c>
      <c r="G415" s="43" t="s">
        <v>1501</v>
      </c>
      <c r="H415" s="44" t="s">
        <v>520</v>
      </c>
      <c r="I415" s="44" t="s">
        <v>484</v>
      </c>
      <c r="J415" s="44" t="s">
        <v>1441</v>
      </c>
      <c r="K415" s="44" t="s">
        <v>515</v>
      </c>
      <c r="L415" s="44" t="s">
        <v>1103</v>
      </c>
      <c r="M415" s="44" t="s">
        <v>1103</v>
      </c>
      <c r="N415" s="43" t="s">
        <v>1098</v>
      </c>
      <c r="O415" s="43" t="s">
        <v>1368</v>
      </c>
      <c r="P415" s="45" t="s">
        <v>110</v>
      </c>
      <c r="Q415" s="44" t="s">
        <v>1098</v>
      </c>
      <c r="R415" s="44" t="s">
        <v>552</v>
      </c>
      <c r="S415" s="44" t="s">
        <v>382</v>
      </c>
      <c r="T415" s="46" t="s">
        <v>37</v>
      </c>
      <c r="U415" s="37" t="s">
        <v>38</v>
      </c>
      <c r="V415" s="38">
        <v>50400</v>
      </c>
      <c r="W415" s="38">
        <v>50400</v>
      </c>
      <c r="X415" s="33"/>
      <c r="Y415" s="160">
        <v>0</v>
      </c>
      <c r="Z415" s="160">
        <v>0</v>
      </c>
      <c r="AA415" s="33"/>
      <c r="AB415" s="38">
        <v>50400</v>
      </c>
      <c r="AC415" s="33"/>
      <c r="AD415" s="48">
        <v>31500</v>
      </c>
      <c r="AE415" s="49">
        <v>0.625</v>
      </c>
      <c r="AF415" s="48">
        <v>18900</v>
      </c>
      <c r="AG415" s="158">
        <v>18900</v>
      </c>
      <c r="AH415" s="47"/>
      <c r="AI415" s="48">
        <v>31500</v>
      </c>
      <c r="AJ415" s="48">
        <v>31500</v>
      </c>
      <c r="AK415" s="47"/>
      <c r="AL415" s="48">
        <v>14000</v>
      </c>
      <c r="AM415" s="49">
        <v>0.27777777777777779</v>
      </c>
      <c r="AN415" s="48">
        <v>17500</v>
      </c>
      <c r="AO415" s="34">
        <v>3500</v>
      </c>
      <c r="AP415" s="34">
        <v>7000</v>
      </c>
      <c r="AQ415" s="34">
        <v>3500</v>
      </c>
      <c r="AR415" s="34">
        <v>0</v>
      </c>
      <c r="AS415" s="34">
        <v>4200</v>
      </c>
      <c r="AT415" s="34">
        <v>4200</v>
      </c>
      <c r="AU415" s="34">
        <v>4200</v>
      </c>
      <c r="AV415" s="34">
        <v>4200</v>
      </c>
      <c r="AW415" s="34">
        <v>4200</v>
      </c>
      <c r="AX415" s="34">
        <v>4200</v>
      </c>
      <c r="AY415" s="34">
        <v>4200</v>
      </c>
      <c r="AZ415" s="34">
        <v>4200</v>
      </c>
      <c r="BA415" s="34">
        <v>2800</v>
      </c>
      <c r="BB415" s="40">
        <f t="shared" si="13"/>
        <v>50400</v>
      </c>
      <c r="BC415" s="40">
        <f t="shared" si="14"/>
        <v>0</v>
      </c>
      <c r="BD415" s="104" t="str">
        <f>+IF(Tabla1[[#This Row],[NO CERT]]=0,"NO","SI")</f>
        <v>SI</v>
      </c>
    </row>
    <row r="416" spans="1:56" x14ac:dyDescent="0.25">
      <c r="A416" s="41" t="s">
        <v>437</v>
      </c>
      <c r="B416" s="42" t="s">
        <v>15</v>
      </c>
      <c r="C416" s="43" t="s">
        <v>1447</v>
      </c>
      <c r="D416" s="44" t="s">
        <v>438</v>
      </c>
      <c r="E416" s="43" t="s">
        <v>439</v>
      </c>
      <c r="F416" s="43" t="s">
        <v>440</v>
      </c>
      <c r="G416" s="43" t="s">
        <v>1501</v>
      </c>
      <c r="H416" s="44" t="s">
        <v>42</v>
      </c>
      <c r="I416" s="44" t="s">
        <v>484</v>
      </c>
      <c r="J416" s="44" t="s">
        <v>1440</v>
      </c>
      <c r="K416" s="44" t="s">
        <v>511</v>
      </c>
      <c r="L416" s="44" t="s">
        <v>1103</v>
      </c>
      <c r="M416" s="44" t="s">
        <v>1103</v>
      </c>
      <c r="N416" s="43" t="s">
        <v>1098</v>
      </c>
      <c r="O416" s="43" t="s">
        <v>1368</v>
      </c>
      <c r="P416" s="45" t="s">
        <v>110</v>
      </c>
      <c r="Q416" s="44" t="s">
        <v>1098</v>
      </c>
      <c r="R416" s="44" t="s">
        <v>552</v>
      </c>
      <c r="S416" s="44" t="s">
        <v>359</v>
      </c>
      <c r="T416" s="46" t="s">
        <v>41</v>
      </c>
      <c r="U416" s="37" t="s">
        <v>42</v>
      </c>
      <c r="V416" s="38">
        <v>68400</v>
      </c>
      <c r="W416" s="38">
        <v>59600</v>
      </c>
      <c r="X416" s="33"/>
      <c r="Y416" s="160">
        <v>0</v>
      </c>
      <c r="Z416" s="160">
        <v>0</v>
      </c>
      <c r="AA416" s="33"/>
      <c r="AB416" s="38">
        <v>59600</v>
      </c>
      <c r="AC416" s="33"/>
      <c r="AD416" s="48">
        <v>16400</v>
      </c>
      <c r="AE416" s="49">
        <v>0.27516778523489932</v>
      </c>
      <c r="AF416" s="48">
        <v>43200</v>
      </c>
      <c r="AG416" s="158">
        <v>43200</v>
      </c>
      <c r="AH416" s="47"/>
      <c r="AI416" s="48">
        <v>16400</v>
      </c>
      <c r="AJ416" s="48">
        <v>15400</v>
      </c>
      <c r="AK416" s="47"/>
      <c r="AL416" s="48">
        <v>10600</v>
      </c>
      <c r="AM416" s="49">
        <v>0.17785234899328858</v>
      </c>
      <c r="AN416" s="48">
        <v>5800</v>
      </c>
      <c r="AO416" s="34">
        <v>1000</v>
      </c>
      <c r="AP416" s="34">
        <v>4800</v>
      </c>
      <c r="AQ416" s="34">
        <v>4800</v>
      </c>
      <c r="AR416" s="34">
        <v>0</v>
      </c>
      <c r="AS416" s="34">
        <v>5700</v>
      </c>
      <c r="AT416" s="34">
        <v>5700</v>
      </c>
      <c r="AU416" s="34">
        <v>5700</v>
      </c>
      <c r="AV416" s="34">
        <v>5700</v>
      </c>
      <c r="AW416" s="34">
        <v>5700</v>
      </c>
      <c r="AX416" s="34">
        <v>5700</v>
      </c>
      <c r="AY416" s="34">
        <v>5700</v>
      </c>
      <c r="AZ416" s="34">
        <v>5700</v>
      </c>
      <c r="BA416" s="34">
        <v>3400</v>
      </c>
      <c r="BB416" s="40">
        <f t="shared" si="13"/>
        <v>59600</v>
      </c>
      <c r="BC416" s="40">
        <f t="shared" si="14"/>
        <v>0</v>
      </c>
      <c r="BD416" s="104" t="str">
        <f>+IF(Tabla1[[#This Row],[NO CERT]]=0,"NO","SI")</f>
        <v>SI</v>
      </c>
    </row>
    <row r="417" spans="1:56" x14ac:dyDescent="0.25">
      <c r="A417" s="41" t="s">
        <v>437</v>
      </c>
      <c r="B417" s="42" t="s">
        <v>15</v>
      </c>
      <c r="C417" s="43" t="s">
        <v>1447</v>
      </c>
      <c r="D417" s="44" t="s">
        <v>438</v>
      </c>
      <c r="E417" s="43" t="s">
        <v>439</v>
      </c>
      <c r="F417" s="43" t="s">
        <v>440</v>
      </c>
      <c r="G417" s="43" t="s">
        <v>1501</v>
      </c>
      <c r="H417" s="44" t="s">
        <v>521</v>
      </c>
      <c r="I417" s="44" t="s">
        <v>521</v>
      </c>
      <c r="J417" s="44" t="s">
        <v>1441</v>
      </c>
      <c r="K417" s="44" t="s">
        <v>515</v>
      </c>
      <c r="L417" s="44" t="s">
        <v>1103</v>
      </c>
      <c r="M417" s="44" t="s">
        <v>1103</v>
      </c>
      <c r="N417" s="43" t="s">
        <v>1098</v>
      </c>
      <c r="O417" s="43" t="s">
        <v>1368</v>
      </c>
      <c r="P417" s="45" t="s">
        <v>110</v>
      </c>
      <c r="Q417" s="44" t="s">
        <v>1098</v>
      </c>
      <c r="R417" s="44" t="s">
        <v>552</v>
      </c>
      <c r="S417" s="44" t="s">
        <v>1375</v>
      </c>
      <c r="T417" s="46" t="s">
        <v>43</v>
      </c>
      <c r="U417" s="37" t="s">
        <v>1377</v>
      </c>
      <c r="V417" s="38">
        <v>20000</v>
      </c>
      <c r="W417" s="38">
        <v>20000</v>
      </c>
      <c r="X417" s="33"/>
      <c r="Y417" s="160">
        <v>0</v>
      </c>
      <c r="Z417" s="160">
        <v>0</v>
      </c>
      <c r="AA417" s="33"/>
      <c r="AB417" s="38">
        <v>20000</v>
      </c>
      <c r="AC417" s="33"/>
      <c r="AD417" s="48">
        <v>7500</v>
      </c>
      <c r="AE417" s="49">
        <v>0.375</v>
      </c>
      <c r="AF417" s="48">
        <v>12500</v>
      </c>
      <c r="AG417" s="158">
        <v>12500</v>
      </c>
      <c r="AH417" s="47"/>
      <c r="AI417" s="48">
        <v>7500</v>
      </c>
      <c r="AJ417" s="48">
        <v>7500</v>
      </c>
      <c r="AK417" s="47"/>
      <c r="AL417" s="48">
        <v>5000</v>
      </c>
      <c r="AM417" s="49">
        <v>0.25</v>
      </c>
      <c r="AN417" s="48">
        <v>2500</v>
      </c>
      <c r="AO417" s="34">
        <v>0</v>
      </c>
      <c r="AP417" s="34">
        <v>2500</v>
      </c>
      <c r="AQ417" s="34">
        <v>2500</v>
      </c>
      <c r="AR417" s="34">
        <v>0</v>
      </c>
      <c r="AS417" s="34">
        <v>2500</v>
      </c>
      <c r="AT417" s="34">
        <v>2500</v>
      </c>
      <c r="AU417" s="34">
        <v>2500</v>
      </c>
      <c r="AV417" s="34">
        <v>2500</v>
      </c>
      <c r="AW417" s="34">
        <v>2500</v>
      </c>
      <c r="AX417" s="34">
        <v>2500</v>
      </c>
      <c r="AY417" s="34">
        <v>0</v>
      </c>
      <c r="AZ417" s="34">
        <v>0</v>
      </c>
      <c r="BA417" s="34">
        <v>0</v>
      </c>
      <c r="BB417" s="40">
        <f t="shared" si="13"/>
        <v>20000</v>
      </c>
      <c r="BC417" s="40">
        <f t="shared" si="14"/>
        <v>0</v>
      </c>
      <c r="BD417" s="104" t="str">
        <f>+IF(Tabla1[[#This Row],[NO CERT]]=0,"NO","SI")</f>
        <v>SI</v>
      </c>
    </row>
    <row r="418" spans="1:56" x14ac:dyDescent="0.25">
      <c r="A418" s="41" t="s">
        <v>437</v>
      </c>
      <c r="B418" s="42" t="s">
        <v>15</v>
      </c>
      <c r="C418" s="43" t="s">
        <v>1447</v>
      </c>
      <c r="D418" s="44" t="s">
        <v>438</v>
      </c>
      <c r="E418" s="43" t="s">
        <v>439</v>
      </c>
      <c r="F418" s="43" t="s">
        <v>440</v>
      </c>
      <c r="G418" s="43" t="s">
        <v>1503</v>
      </c>
      <c r="H418" s="44" t="s">
        <v>514</v>
      </c>
      <c r="I418" s="44" t="s">
        <v>514</v>
      </c>
      <c r="J418" s="44" t="s">
        <v>1441</v>
      </c>
      <c r="K418" s="44" t="s">
        <v>511</v>
      </c>
      <c r="L418" s="44" t="s">
        <v>1103</v>
      </c>
      <c r="M418" s="44" t="s">
        <v>1103</v>
      </c>
      <c r="N418" s="43" t="s">
        <v>1102</v>
      </c>
      <c r="O418" s="43" t="s">
        <v>1369</v>
      </c>
      <c r="P418" s="45" t="s">
        <v>111</v>
      </c>
      <c r="Q418" s="44" t="s">
        <v>1102</v>
      </c>
      <c r="R418" s="44" t="s">
        <v>1371</v>
      </c>
      <c r="S418" s="44" t="s">
        <v>1372</v>
      </c>
      <c r="T418" s="46" t="s">
        <v>1337</v>
      </c>
      <c r="U418" s="37" t="s">
        <v>1340</v>
      </c>
      <c r="V418" s="38">
        <v>600</v>
      </c>
      <c r="W418" s="38">
        <v>600</v>
      </c>
      <c r="X418" s="33"/>
      <c r="Y418" s="160">
        <v>0</v>
      </c>
      <c r="Z418" s="160">
        <v>0</v>
      </c>
      <c r="AA418" s="33"/>
      <c r="AB418" s="38">
        <v>600</v>
      </c>
      <c r="AC418" s="33"/>
      <c r="AD418" s="48">
        <v>600</v>
      </c>
      <c r="AE418" s="49">
        <v>1</v>
      </c>
      <c r="AF418" s="48">
        <v>0</v>
      </c>
      <c r="AG418" s="158">
        <v>0</v>
      </c>
      <c r="AH418" s="47"/>
      <c r="AI418" s="48">
        <v>600</v>
      </c>
      <c r="AJ418" s="48">
        <v>0</v>
      </c>
      <c r="AK418" s="47"/>
      <c r="AL418" s="48">
        <v>0</v>
      </c>
      <c r="AM418" s="49">
        <v>0</v>
      </c>
      <c r="AN418" s="48">
        <v>600</v>
      </c>
      <c r="AO418" s="34">
        <v>0</v>
      </c>
      <c r="AP418" s="34">
        <v>0</v>
      </c>
      <c r="AQ418" s="34">
        <v>0</v>
      </c>
      <c r="AR418" s="34">
        <v>0</v>
      </c>
      <c r="AS418" s="34">
        <v>0</v>
      </c>
      <c r="AT418" s="34">
        <v>0</v>
      </c>
      <c r="AU418" s="34">
        <v>0</v>
      </c>
      <c r="AV418" s="34">
        <v>300</v>
      </c>
      <c r="AW418" s="34">
        <v>0</v>
      </c>
      <c r="AX418" s="34">
        <v>0</v>
      </c>
      <c r="AY418" s="34">
        <v>0</v>
      </c>
      <c r="AZ418" s="34">
        <v>0</v>
      </c>
      <c r="BA418" s="34">
        <v>300</v>
      </c>
      <c r="BB418" s="40">
        <f t="shared" si="13"/>
        <v>600</v>
      </c>
      <c r="BC418" s="40">
        <f t="shared" si="14"/>
        <v>0</v>
      </c>
      <c r="BD418" s="104" t="str">
        <f>+IF(Tabla1[[#This Row],[NO CERT]]=0,"NO","SI")</f>
        <v>NO</v>
      </c>
    </row>
    <row r="419" spans="1:56" x14ac:dyDescent="0.25">
      <c r="A419" s="41" t="s">
        <v>437</v>
      </c>
      <c r="B419" s="42" t="s">
        <v>15</v>
      </c>
      <c r="C419" s="43" t="s">
        <v>1447</v>
      </c>
      <c r="D419" s="44" t="s">
        <v>438</v>
      </c>
      <c r="E419" s="43" t="s">
        <v>439</v>
      </c>
      <c r="F419" s="43" t="s">
        <v>440</v>
      </c>
      <c r="G419" s="43" t="s">
        <v>1503</v>
      </c>
      <c r="H419" s="44" t="s">
        <v>514</v>
      </c>
      <c r="I419" s="44" t="s">
        <v>514</v>
      </c>
      <c r="J419" s="44" t="s">
        <v>1441</v>
      </c>
      <c r="K419" s="44" t="s">
        <v>511</v>
      </c>
      <c r="L419" s="44" t="s">
        <v>1103</v>
      </c>
      <c r="M419" s="44" t="s">
        <v>1103</v>
      </c>
      <c r="N419" s="43" t="s">
        <v>1102</v>
      </c>
      <c r="O419" s="43" t="s">
        <v>1369</v>
      </c>
      <c r="P419" s="45" t="s">
        <v>111</v>
      </c>
      <c r="Q419" s="44" t="s">
        <v>1102</v>
      </c>
      <c r="R419" s="44" t="s">
        <v>1371</v>
      </c>
      <c r="S419" s="44" t="s">
        <v>2389</v>
      </c>
      <c r="T419" s="46" t="s">
        <v>2387</v>
      </c>
      <c r="U419" s="37" t="s">
        <v>2388</v>
      </c>
      <c r="V419" s="38">
        <v>0</v>
      </c>
      <c r="W419" s="38">
        <v>200</v>
      </c>
      <c r="X419" s="33"/>
      <c r="Y419" s="160">
        <v>0</v>
      </c>
      <c r="Z419" s="160">
        <v>0</v>
      </c>
      <c r="AA419" s="33"/>
      <c r="AB419" s="38">
        <v>200</v>
      </c>
      <c r="AC419" s="33"/>
      <c r="AD419" s="48">
        <v>200</v>
      </c>
      <c r="AE419" s="49">
        <v>1</v>
      </c>
      <c r="AF419" s="48">
        <v>0</v>
      </c>
      <c r="AG419" s="158">
        <v>0</v>
      </c>
      <c r="AH419" s="47"/>
      <c r="AI419" s="48">
        <v>200</v>
      </c>
      <c r="AJ419" s="48">
        <v>200</v>
      </c>
      <c r="AK419" s="47"/>
      <c r="AL419" s="48">
        <v>200</v>
      </c>
      <c r="AM419" s="49">
        <v>1</v>
      </c>
      <c r="AN419" s="48">
        <v>0</v>
      </c>
      <c r="AO419" s="34">
        <v>200</v>
      </c>
      <c r="AP419" s="34">
        <v>0</v>
      </c>
      <c r="AQ419" s="34">
        <v>0</v>
      </c>
      <c r="AR419" s="34">
        <v>0</v>
      </c>
      <c r="AS419" s="34">
        <v>0</v>
      </c>
      <c r="AT419" s="34">
        <v>0</v>
      </c>
      <c r="AU419" s="34">
        <v>0</v>
      </c>
      <c r="AV419" s="34">
        <v>0</v>
      </c>
      <c r="AW419" s="34">
        <v>0</v>
      </c>
      <c r="AX419" s="34">
        <v>0</v>
      </c>
      <c r="AY419" s="34">
        <v>0</v>
      </c>
      <c r="AZ419" s="34">
        <v>0</v>
      </c>
      <c r="BA419" s="34">
        <v>0</v>
      </c>
      <c r="BB419" s="40">
        <f t="shared" si="13"/>
        <v>200</v>
      </c>
      <c r="BC419" s="40">
        <f t="shared" si="14"/>
        <v>0</v>
      </c>
      <c r="BD419" s="104" t="str">
        <f>+IF(Tabla1[[#This Row],[NO CERT]]=0,"NO","SI")</f>
        <v>NO</v>
      </c>
    </row>
    <row r="420" spans="1:56" x14ac:dyDescent="0.25">
      <c r="A420" s="41" t="s">
        <v>437</v>
      </c>
      <c r="B420" s="42" t="s">
        <v>15</v>
      </c>
      <c r="C420" s="43" t="s">
        <v>1447</v>
      </c>
      <c r="D420" s="44" t="s">
        <v>438</v>
      </c>
      <c r="E420" s="43" t="s">
        <v>439</v>
      </c>
      <c r="F420" s="43" t="s">
        <v>440</v>
      </c>
      <c r="G420" s="43" t="s">
        <v>1503</v>
      </c>
      <c r="H420" s="44" t="s">
        <v>514</v>
      </c>
      <c r="I420" s="44" t="s">
        <v>514</v>
      </c>
      <c r="J420" s="44" t="s">
        <v>1441</v>
      </c>
      <c r="K420" s="44" t="s">
        <v>511</v>
      </c>
      <c r="L420" s="44" t="s">
        <v>1103</v>
      </c>
      <c r="M420" s="44" t="s">
        <v>1103</v>
      </c>
      <c r="N420" s="43" t="s">
        <v>1102</v>
      </c>
      <c r="O420" s="43" t="s">
        <v>1369</v>
      </c>
      <c r="P420" s="45" t="s">
        <v>111</v>
      </c>
      <c r="Q420" s="44" t="s">
        <v>1102</v>
      </c>
      <c r="R420" s="44" t="s">
        <v>1371</v>
      </c>
      <c r="S420" s="44" t="s">
        <v>1380</v>
      </c>
      <c r="T420" s="46" t="s">
        <v>1378</v>
      </c>
      <c r="U420" s="37" t="s">
        <v>1379</v>
      </c>
      <c r="V420" s="38">
        <v>28371</v>
      </c>
      <c r="W420" s="38">
        <v>29572</v>
      </c>
      <c r="X420" s="33"/>
      <c r="Y420" s="160">
        <v>0</v>
      </c>
      <c r="Z420" s="160">
        <v>0</v>
      </c>
      <c r="AA420" s="33"/>
      <c r="AB420" s="38">
        <v>29572</v>
      </c>
      <c r="AC420" s="33"/>
      <c r="AD420" s="48">
        <v>29572</v>
      </c>
      <c r="AE420" s="49">
        <v>1</v>
      </c>
      <c r="AF420" s="48">
        <v>0</v>
      </c>
      <c r="AG420" s="158">
        <v>0</v>
      </c>
      <c r="AH420" s="47"/>
      <c r="AI420" s="48">
        <v>29572</v>
      </c>
      <c r="AJ420" s="48">
        <v>7394.24</v>
      </c>
      <c r="AK420" s="47"/>
      <c r="AL420" s="48">
        <v>7394.24</v>
      </c>
      <c r="AM420" s="49">
        <v>0.25004193155687809</v>
      </c>
      <c r="AN420" s="48">
        <v>22177.760000000002</v>
      </c>
      <c r="AO420" s="34">
        <v>2465.86</v>
      </c>
      <c r="AP420" s="34">
        <v>2464.19</v>
      </c>
      <c r="AQ420" s="34">
        <v>2464.19</v>
      </c>
      <c r="AR420" s="34">
        <v>0</v>
      </c>
      <c r="AS420" s="34">
        <v>2364.19</v>
      </c>
      <c r="AT420" s="34">
        <v>2364.19</v>
      </c>
      <c r="AU420" s="34">
        <v>2364.19</v>
      </c>
      <c r="AV420" s="34">
        <v>2364.19</v>
      </c>
      <c r="AW420" s="34">
        <v>2364.19</v>
      </c>
      <c r="AX420" s="34">
        <v>2364.19</v>
      </c>
      <c r="AY420" s="34">
        <v>2364.19</v>
      </c>
      <c r="AZ420" s="34">
        <v>2364.19</v>
      </c>
      <c r="BA420" s="34">
        <v>3264.2400000000052</v>
      </c>
      <c r="BB420" s="40">
        <f t="shared" si="13"/>
        <v>29572</v>
      </c>
      <c r="BC420" s="40">
        <f t="shared" si="14"/>
        <v>0</v>
      </c>
      <c r="BD420" s="104" t="str">
        <f>+IF(Tabla1[[#This Row],[NO CERT]]=0,"NO","SI")</f>
        <v>NO</v>
      </c>
    </row>
    <row r="421" spans="1:56" x14ac:dyDescent="0.25">
      <c r="A421" s="41" t="s">
        <v>437</v>
      </c>
      <c r="B421" s="42" t="s">
        <v>15</v>
      </c>
      <c r="C421" s="43" t="s">
        <v>1447</v>
      </c>
      <c r="D421" s="44" t="s">
        <v>438</v>
      </c>
      <c r="E421" s="43" t="s">
        <v>439</v>
      </c>
      <c r="F421" s="43" t="s">
        <v>440</v>
      </c>
      <c r="G421" s="43" t="s">
        <v>1503</v>
      </c>
      <c r="H421" s="44" t="s">
        <v>514</v>
      </c>
      <c r="I421" s="44" t="s">
        <v>514</v>
      </c>
      <c r="J421" s="44" t="s">
        <v>1441</v>
      </c>
      <c r="K421" s="44" t="s">
        <v>511</v>
      </c>
      <c r="L421" s="44" t="s">
        <v>1103</v>
      </c>
      <c r="M421" s="44" t="s">
        <v>1103</v>
      </c>
      <c r="N421" s="43" t="s">
        <v>1102</v>
      </c>
      <c r="O421" s="43" t="s">
        <v>1369</v>
      </c>
      <c r="P421" s="45" t="s">
        <v>111</v>
      </c>
      <c r="Q421" s="44" t="s">
        <v>1102</v>
      </c>
      <c r="R421" s="44" t="s">
        <v>1371</v>
      </c>
      <c r="S421" s="44" t="s">
        <v>1374</v>
      </c>
      <c r="T421" s="46" t="s">
        <v>1338</v>
      </c>
      <c r="U421" s="37" t="s">
        <v>1341</v>
      </c>
      <c r="V421" s="38">
        <v>2503</v>
      </c>
      <c r="W421" s="38">
        <v>2601</v>
      </c>
      <c r="X421" s="33"/>
      <c r="Y421" s="160">
        <v>0</v>
      </c>
      <c r="Z421" s="160">
        <v>0</v>
      </c>
      <c r="AA421" s="33"/>
      <c r="AB421" s="38">
        <v>2601</v>
      </c>
      <c r="AC421" s="33"/>
      <c r="AD421" s="48">
        <v>2601</v>
      </c>
      <c r="AE421" s="49">
        <v>1</v>
      </c>
      <c r="AF421" s="48">
        <v>0</v>
      </c>
      <c r="AG421" s="158">
        <v>0</v>
      </c>
      <c r="AH421" s="47"/>
      <c r="AI421" s="48">
        <v>2601</v>
      </c>
      <c r="AJ421" s="48">
        <v>650.04</v>
      </c>
      <c r="AK421" s="47"/>
      <c r="AL421" s="48">
        <v>650.04</v>
      </c>
      <c r="AM421" s="49">
        <v>0.249919261822376</v>
      </c>
      <c r="AN421" s="48">
        <v>1950.96</v>
      </c>
      <c r="AO421" s="34">
        <v>216.68</v>
      </c>
      <c r="AP421" s="34">
        <v>216.68</v>
      </c>
      <c r="AQ421" s="34">
        <v>216.68</v>
      </c>
      <c r="AR421" s="34">
        <v>0</v>
      </c>
      <c r="AS421" s="34">
        <v>208.58</v>
      </c>
      <c r="AT421" s="34">
        <v>208.58</v>
      </c>
      <c r="AU421" s="34">
        <v>208.58</v>
      </c>
      <c r="AV421" s="34">
        <v>208.58</v>
      </c>
      <c r="AW421" s="34">
        <v>208.58</v>
      </c>
      <c r="AX421" s="34">
        <v>208.58</v>
      </c>
      <c r="AY421" s="34">
        <v>208.58</v>
      </c>
      <c r="AZ421" s="34">
        <v>208.58</v>
      </c>
      <c r="BA421" s="34">
        <v>282.32000000000016</v>
      </c>
      <c r="BB421" s="40">
        <f t="shared" si="13"/>
        <v>2601</v>
      </c>
      <c r="BC421" s="40">
        <f t="shared" si="14"/>
        <v>0</v>
      </c>
      <c r="BD421" s="104" t="str">
        <f>+IF(Tabla1[[#This Row],[NO CERT]]=0,"NO","SI")</f>
        <v>NO</v>
      </c>
    </row>
    <row r="422" spans="1:56" x14ac:dyDescent="0.25">
      <c r="A422" s="41" t="s">
        <v>437</v>
      </c>
      <c r="B422" s="42" t="s">
        <v>15</v>
      </c>
      <c r="C422" s="43" t="s">
        <v>1447</v>
      </c>
      <c r="D422" s="44" t="s">
        <v>438</v>
      </c>
      <c r="E422" s="43" t="s">
        <v>439</v>
      </c>
      <c r="F422" s="43" t="s">
        <v>440</v>
      </c>
      <c r="G422" s="43" t="s">
        <v>1503</v>
      </c>
      <c r="H422" s="44" t="s">
        <v>519</v>
      </c>
      <c r="I422" s="44" t="s">
        <v>71</v>
      </c>
      <c r="J422" s="44" t="s">
        <v>1441</v>
      </c>
      <c r="K422" s="44" t="s">
        <v>515</v>
      </c>
      <c r="L422" s="44" t="s">
        <v>1103</v>
      </c>
      <c r="M422" s="44" t="s">
        <v>1103</v>
      </c>
      <c r="N422" s="43" t="s">
        <v>1102</v>
      </c>
      <c r="O422" s="43" t="s">
        <v>1369</v>
      </c>
      <c r="P422" s="45" t="s">
        <v>111</v>
      </c>
      <c r="Q422" s="44" t="s">
        <v>1102</v>
      </c>
      <c r="R422" s="44" t="s">
        <v>552</v>
      </c>
      <c r="S422" s="44" t="s">
        <v>361</v>
      </c>
      <c r="T422" s="46" t="s">
        <v>22</v>
      </c>
      <c r="U422" s="37" t="s">
        <v>23</v>
      </c>
      <c r="V422" s="38">
        <v>6909</v>
      </c>
      <c r="W422" s="38">
        <v>6909</v>
      </c>
      <c r="X422" s="33"/>
      <c r="Y422" s="160">
        <v>0</v>
      </c>
      <c r="Z422" s="160">
        <v>0</v>
      </c>
      <c r="AA422" s="33"/>
      <c r="AB422" s="38">
        <v>6909</v>
      </c>
      <c r="AC422" s="33"/>
      <c r="AD422" s="48">
        <v>2519.6999999999998</v>
      </c>
      <c r="AE422" s="49">
        <v>0.36469821971341726</v>
      </c>
      <c r="AF422" s="48">
        <v>4389.3</v>
      </c>
      <c r="AG422" s="158">
        <v>4389.3</v>
      </c>
      <c r="AH422" s="47"/>
      <c r="AI422" s="48">
        <v>2519.6999999999998</v>
      </c>
      <c r="AJ422" s="48">
        <v>621.6</v>
      </c>
      <c r="AK422" s="47"/>
      <c r="AL422" s="48">
        <v>621.6</v>
      </c>
      <c r="AM422" s="49">
        <v>8.9969604863221891E-2</v>
      </c>
      <c r="AN422" s="48">
        <v>1898.1</v>
      </c>
      <c r="AO422" s="34">
        <v>0</v>
      </c>
      <c r="AP422" s="34">
        <v>0</v>
      </c>
      <c r="AQ422" s="34">
        <v>621.6</v>
      </c>
      <c r="AR422" s="34">
        <v>0</v>
      </c>
      <c r="AS422" s="34">
        <v>575.75</v>
      </c>
      <c r="AT422" s="34">
        <v>575.75</v>
      </c>
      <c r="AU422" s="34">
        <v>575.75</v>
      </c>
      <c r="AV422" s="34">
        <v>575.75</v>
      </c>
      <c r="AW422" s="34">
        <v>575.75</v>
      </c>
      <c r="AX422" s="34">
        <v>575.75</v>
      </c>
      <c r="AY422" s="34">
        <v>575.75</v>
      </c>
      <c r="AZ422" s="34">
        <v>575.75</v>
      </c>
      <c r="BA422" s="34">
        <v>1681.3999999999996</v>
      </c>
      <c r="BB422" s="40">
        <f t="shared" si="13"/>
        <v>6909</v>
      </c>
      <c r="BC422" s="40">
        <f t="shared" si="14"/>
        <v>0</v>
      </c>
      <c r="BD422" s="104" t="str">
        <f>+IF(Tabla1[[#This Row],[NO CERT]]=0,"NO","SI")</f>
        <v>SI</v>
      </c>
    </row>
    <row r="423" spans="1:56" x14ac:dyDescent="0.25">
      <c r="A423" s="41" t="s">
        <v>437</v>
      </c>
      <c r="B423" s="42" t="s">
        <v>15</v>
      </c>
      <c r="C423" s="43" t="s">
        <v>1447</v>
      </c>
      <c r="D423" s="44" t="s">
        <v>438</v>
      </c>
      <c r="E423" s="43" t="s">
        <v>439</v>
      </c>
      <c r="F423" s="43" t="s">
        <v>440</v>
      </c>
      <c r="G423" s="43" t="s">
        <v>1503</v>
      </c>
      <c r="H423" s="44" t="s">
        <v>71</v>
      </c>
      <c r="I423" s="44" t="s">
        <v>71</v>
      </c>
      <c r="J423" s="44" t="s">
        <v>1441</v>
      </c>
      <c r="K423" s="44" t="s">
        <v>515</v>
      </c>
      <c r="L423" s="44" t="s">
        <v>1103</v>
      </c>
      <c r="M423" s="44" t="s">
        <v>1103</v>
      </c>
      <c r="N423" s="43" t="s">
        <v>1102</v>
      </c>
      <c r="O423" s="43" t="s">
        <v>1369</v>
      </c>
      <c r="P423" s="45" t="s">
        <v>111</v>
      </c>
      <c r="Q423" s="44" t="s">
        <v>1102</v>
      </c>
      <c r="R423" s="44" t="s">
        <v>552</v>
      </c>
      <c r="S423" s="44" t="s">
        <v>364</v>
      </c>
      <c r="T423" s="46" t="s">
        <v>17</v>
      </c>
      <c r="U423" s="37" t="s">
        <v>18</v>
      </c>
      <c r="V423" s="38">
        <v>1200</v>
      </c>
      <c r="W423" s="38">
        <v>1200</v>
      </c>
      <c r="X423" s="33"/>
      <c r="Y423" s="160">
        <v>0</v>
      </c>
      <c r="Z423" s="160">
        <v>0</v>
      </c>
      <c r="AA423" s="33"/>
      <c r="AB423" s="38">
        <v>1200</v>
      </c>
      <c r="AC423" s="33"/>
      <c r="AD423" s="48">
        <v>1200</v>
      </c>
      <c r="AE423" s="49">
        <v>1</v>
      </c>
      <c r="AF423" s="48">
        <v>0</v>
      </c>
      <c r="AG423" s="158">
        <v>0</v>
      </c>
      <c r="AH423" s="47"/>
      <c r="AI423" s="48">
        <v>1200</v>
      </c>
      <c r="AJ423" s="48">
        <v>645.29999999999995</v>
      </c>
      <c r="AK423" s="47"/>
      <c r="AL423" s="48">
        <v>645.29999999999995</v>
      </c>
      <c r="AM423" s="49">
        <v>0.53774999999999995</v>
      </c>
      <c r="AN423" s="48">
        <v>554.70000000000005</v>
      </c>
      <c r="AO423" s="34">
        <v>500</v>
      </c>
      <c r="AP423" s="34">
        <v>0</v>
      </c>
      <c r="AQ423" s="34">
        <v>145.30000000000001</v>
      </c>
      <c r="AR423" s="34">
        <v>0</v>
      </c>
      <c r="AS423" s="34">
        <v>200</v>
      </c>
      <c r="AT423" s="34">
        <v>100</v>
      </c>
      <c r="AU423" s="34">
        <v>100</v>
      </c>
      <c r="AV423" s="34">
        <v>100</v>
      </c>
      <c r="AW423" s="34">
        <v>54.700000000000045</v>
      </c>
      <c r="AX423" s="34">
        <v>0</v>
      </c>
      <c r="AY423" s="34">
        <v>0</v>
      </c>
      <c r="AZ423" s="34">
        <v>0</v>
      </c>
      <c r="BA423" s="34">
        <v>0</v>
      </c>
      <c r="BB423" s="40">
        <f t="shared" si="13"/>
        <v>1200</v>
      </c>
      <c r="BC423" s="40">
        <f t="shared" si="14"/>
        <v>0</v>
      </c>
      <c r="BD423" s="104" t="str">
        <f>+IF(Tabla1[[#This Row],[NO CERT]]=0,"NO","SI")</f>
        <v>NO</v>
      </c>
    </row>
    <row r="424" spans="1:56" x14ac:dyDescent="0.25">
      <c r="A424" s="41" t="s">
        <v>437</v>
      </c>
      <c r="B424" s="42" t="s">
        <v>15</v>
      </c>
      <c r="C424" s="43" t="s">
        <v>1447</v>
      </c>
      <c r="D424" s="44" t="s">
        <v>438</v>
      </c>
      <c r="E424" s="43" t="s">
        <v>439</v>
      </c>
      <c r="F424" s="43" t="s">
        <v>440</v>
      </c>
      <c r="G424" s="43" t="s">
        <v>1503</v>
      </c>
      <c r="H424" s="44" t="s">
        <v>71</v>
      </c>
      <c r="I424" s="44" t="s">
        <v>71</v>
      </c>
      <c r="J424" s="44" t="s">
        <v>1441</v>
      </c>
      <c r="K424" s="44" t="s">
        <v>511</v>
      </c>
      <c r="L424" s="44" t="s">
        <v>1103</v>
      </c>
      <c r="M424" s="44" t="s">
        <v>1103</v>
      </c>
      <c r="N424" s="43" t="s">
        <v>1102</v>
      </c>
      <c r="O424" s="43" t="s">
        <v>1369</v>
      </c>
      <c r="P424" s="45" t="s">
        <v>111</v>
      </c>
      <c r="Q424" s="44" t="s">
        <v>1102</v>
      </c>
      <c r="R424" s="44" t="s">
        <v>552</v>
      </c>
      <c r="S424" s="44" t="s">
        <v>365</v>
      </c>
      <c r="T424" s="46" t="s">
        <v>20</v>
      </c>
      <c r="U424" s="37" t="s">
        <v>21</v>
      </c>
      <c r="V424" s="38">
        <v>800</v>
      </c>
      <c r="W424" s="38">
        <v>800</v>
      </c>
      <c r="X424" s="33"/>
      <c r="Y424" s="160">
        <v>0</v>
      </c>
      <c r="Z424" s="160">
        <v>0</v>
      </c>
      <c r="AA424" s="33"/>
      <c r="AB424" s="38">
        <v>800</v>
      </c>
      <c r="AC424" s="33"/>
      <c r="AD424" s="48">
        <v>0</v>
      </c>
      <c r="AE424" s="49">
        <v>0</v>
      </c>
      <c r="AF424" s="48">
        <v>800</v>
      </c>
      <c r="AG424" s="158">
        <v>800</v>
      </c>
      <c r="AH424" s="47"/>
      <c r="AI424" s="48">
        <v>0</v>
      </c>
      <c r="AJ424" s="48">
        <v>0</v>
      </c>
      <c r="AK424" s="47"/>
      <c r="AL424" s="48">
        <v>0</v>
      </c>
      <c r="AM424" s="49">
        <v>0</v>
      </c>
      <c r="AN424" s="48">
        <v>0</v>
      </c>
      <c r="AO424" s="34">
        <v>0</v>
      </c>
      <c r="AP424" s="34">
        <v>0</v>
      </c>
      <c r="AQ424" s="34">
        <v>0</v>
      </c>
      <c r="AR424" s="34">
        <v>0</v>
      </c>
      <c r="AS424" s="34">
        <v>0</v>
      </c>
      <c r="AT424" s="34">
        <v>800</v>
      </c>
      <c r="AU424" s="34">
        <v>0</v>
      </c>
      <c r="AV424" s="34">
        <v>0</v>
      </c>
      <c r="AW424" s="34">
        <v>0</v>
      </c>
      <c r="AX424" s="34">
        <v>0</v>
      </c>
      <c r="AY424" s="34">
        <v>0</v>
      </c>
      <c r="AZ424" s="34">
        <v>0</v>
      </c>
      <c r="BA424" s="34">
        <v>0</v>
      </c>
      <c r="BB424" s="40">
        <f t="shared" si="13"/>
        <v>800</v>
      </c>
      <c r="BC424" s="40">
        <f t="shared" si="14"/>
        <v>0</v>
      </c>
      <c r="BD424" s="104" t="str">
        <f>+IF(Tabla1[[#This Row],[NO CERT]]=0,"NO","SI")</f>
        <v>SI</v>
      </c>
    </row>
    <row r="425" spans="1:56" x14ac:dyDescent="0.25">
      <c r="A425" s="41" t="s">
        <v>437</v>
      </c>
      <c r="B425" s="42" t="s">
        <v>15</v>
      </c>
      <c r="C425" s="43" t="s">
        <v>1447</v>
      </c>
      <c r="D425" s="44" t="s">
        <v>438</v>
      </c>
      <c r="E425" s="43" t="s">
        <v>439</v>
      </c>
      <c r="F425" s="43" t="s">
        <v>440</v>
      </c>
      <c r="G425" s="43" t="s">
        <v>1503</v>
      </c>
      <c r="H425" s="44" t="s">
        <v>2829</v>
      </c>
      <c r="I425" s="44" t="s">
        <v>71</v>
      </c>
      <c r="J425" s="44" t="s">
        <v>1441</v>
      </c>
      <c r="K425" s="44" t="s">
        <v>511</v>
      </c>
      <c r="L425" s="44" t="s">
        <v>1103</v>
      </c>
      <c r="M425" s="44" t="s">
        <v>1103</v>
      </c>
      <c r="N425" s="43" t="s">
        <v>1102</v>
      </c>
      <c r="O425" s="43" t="s">
        <v>1369</v>
      </c>
      <c r="P425" s="45" t="s">
        <v>111</v>
      </c>
      <c r="Q425" s="44" t="s">
        <v>1102</v>
      </c>
      <c r="R425" s="44" t="s">
        <v>552</v>
      </c>
      <c r="S425" s="44" t="s">
        <v>466</v>
      </c>
      <c r="T425" s="46" t="s">
        <v>465</v>
      </c>
      <c r="U425" s="37" t="s">
        <v>467</v>
      </c>
      <c r="V425" s="38">
        <v>3500</v>
      </c>
      <c r="W425" s="38">
        <v>3500</v>
      </c>
      <c r="X425" s="33"/>
      <c r="Y425" s="160">
        <v>0</v>
      </c>
      <c r="Z425" s="160">
        <v>0</v>
      </c>
      <c r="AA425" s="33"/>
      <c r="AB425" s="38">
        <v>3500</v>
      </c>
      <c r="AC425" s="33"/>
      <c r="AD425" s="48">
        <v>0</v>
      </c>
      <c r="AE425" s="49">
        <v>0</v>
      </c>
      <c r="AF425" s="48">
        <v>3500</v>
      </c>
      <c r="AG425" s="158">
        <v>3500</v>
      </c>
      <c r="AH425" s="47"/>
      <c r="AI425" s="48">
        <v>0</v>
      </c>
      <c r="AJ425" s="48">
        <v>0</v>
      </c>
      <c r="AK425" s="47"/>
      <c r="AL425" s="48">
        <v>0</v>
      </c>
      <c r="AM425" s="49">
        <v>0</v>
      </c>
      <c r="AN425" s="48">
        <v>0</v>
      </c>
      <c r="AO425" s="34">
        <v>0</v>
      </c>
      <c r="AP425" s="34">
        <v>0</v>
      </c>
      <c r="AQ425" s="34">
        <v>0</v>
      </c>
      <c r="AR425" s="34">
        <v>0</v>
      </c>
      <c r="AS425" s="34">
        <v>0</v>
      </c>
      <c r="AT425" s="34">
        <v>3500</v>
      </c>
      <c r="AU425" s="34">
        <v>0</v>
      </c>
      <c r="AV425" s="34">
        <v>0</v>
      </c>
      <c r="AW425" s="34">
        <v>0</v>
      </c>
      <c r="AX425" s="34">
        <v>0</v>
      </c>
      <c r="AY425" s="34">
        <v>0</v>
      </c>
      <c r="AZ425" s="34">
        <v>0</v>
      </c>
      <c r="BA425" s="34">
        <v>0</v>
      </c>
      <c r="BB425" s="40">
        <f t="shared" si="13"/>
        <v>3500</v>
      </c>
      <c r="BC425" s="40">
        <f t="shared" si="14"/>
        <v>0</v>
      </c>
      <c r="BD425" s="104" t="str">
        <f>+IF(Tabla1[[#This Row],[NO CERT]]=0,"NO","SI")</f>
        <v>SI</v>
      </c>
    </row>
    <row r="426" spans="1:56" x14ac:dyDescent="0.25">
      <c r="A426" s="41" t="s">
        <v>437</v>
      </c>
      <c r="B426" s="42" t="s">
        <v>15</v>
      </c>
      <c r="C426" s="43" t="s">
        <v>1447</v>
      </c>
      <c r="D426" s="44" t="s">
        <v>438</v>
      </c>
      <c r="E426" s="43" t="s">
        <v>439</v>
      </c>
      <c r="F426" s="43" t="s">
        <v>440</v>
      </c>
      <c r="G426" s="43" t="s">
        <v>1503</v>
      </c>
      <c r="H426" s="44" t="s">
        <v>1407</v>
      </c>
      <c r="I426" s="44" t="s">
        <v>484</v>
      </c>
      <c r="J426" s="44" t="s">
        <v>1441</v>
      </c>
      <c r="K426" s="44" t="s">
        <v>515</v>
      </c>
      <c r="L426" s="44" t="s">
        <v>1103</v>
      </c>
      <c r="M426" s="44" t="s">
        <v>1103</v>
      </c>
      <c r="N426" s="43" t="s">
        <v>1102</v>
      </c>
      <c r="O426" s="43" t="s">
        <v>1369</v>
      </c>
      <c r="P426" s="45" t="s">
        <v>111</v>
      </c>
      <c r="Q426" s="44" t="s">
        <v>1102</v>
      </c>
      <c r="R426" s="44" t="s">
        <v>552</v>
      </c>
      <c r="S426" s="44" t="s">
        <v>357</v>
      </c>
      <c r="T426" s="46" t="s">
        <v>24</v>
      </c>
      <c r="U426" s="37" t="s">
        <v>25</v>
      </c>
      <c r="V426" s="38">
        <v>3600</v>
      </c>
      <c r="W426" s="38">
        <v>3600</v>
      </c>
      <c r="X426" s="33"/>
      <c r="Y426" s="160">
        <v>0</v>
      </c>
      <c r="Z426" s="160">
        <v>0</v>
      </c>
      <c r="AA426" s="33"/>
      <c r="AB426" s="38">
        <v>3600</v>
      </c>
      <c r="AC426" s="33"/>
      <c r="AD426" s="48">
        <v>3600</v>
      </c>
      <c r="AE426" s="49">
        <v>1</v>
      </c>
      <c r="AF426" s="48">
        <v>0</v>
      </c>
      <c r="AG426" s="158">
        <v>0</v>
      </c>
      <c r="AH426" s="47"/>
      <c r="AI426" s="48">
        <v>3600</v>
      </c>
      <c r="AJ426" s="48">
        <v>0</v>
      </c>
      <c r="AK426" s="47"/>
      <c r="AL426" s="48">
        <v>0</v>
      </c>
      <c r="AM426" s="49">
        <v>0</v>
      </c>
      <c r="AN426" s="48">
        <v>3600</v>
      </c>
      <c r="AO426" s="34">
        <v>0</v>
      </c>
      <c r="AP426" s="34">
        <v>0</v>
      </c>
      <c r="AQ426" s="34">
        <v>0</v>
      </c>
      <c r="AR426" s="34">
        <v>0</v>
      </c>
      <c r="AS426" s="34">
        <v>600</v>
      </c>
      <c r="AT426" s="34">
        <v>600</v>
      </c>
      <c r="AU426" s="34">
        <v>600</v>
      </c>
      <c r="AV426" s="34">
        <v>600</v>
      </c>
      <c r="AW426" s="34">
        <v>600</v>
      </c>
      <c r="AX426" s="34">
        <v>600</v>
      </c>
      <c r="AY426" s="34">
        <v>0</v>
      </c>
      <c r="AZ426" s="34">
        <v>0</v>
      </c>
      <c r="BA426" s="34">
        <v>0</v>
      </c>
      <c r="BB426" s="40">
        <f t="shared" si="13"/>
        <v>3600</v>
      </c>
      <c r="BC426" s="40">
        <f t="shared" si="14"/>
        <v>0</v>
      </c>
      <c r="BD426" s="104" t="str">
        <f>+IF(Tabla1[[#This Row],[NO CERT]]=0,"NO","SI")</f>
        <v>NO</v>
      </c>
    </row>
    <row r="427" spans="1:56" x14ac:dyDescent="0.25">
      <c r="A427" s="41" t="s">
        <v>437</v>
      </c>
      <c r="B427" s="42" t="s">
        <v>15</v>
      </c>
      <c r="C427" s="43" t="s">
        <v>1447</v>
      </c>
      <c r="D427" s="44" t="s">
        <v>438</v>
      </c>
      <c r="E427" s="43" t="s">
        <v>439</v>
      </c>
      <c r="F427" s="43" t="s">
        <v>440</v>
      </c>
      <c r="G427" s="43" t="s">
        <v>1503</v>
      </c>
      <c r="H427" s="44" t="s">
        <v>1407</v>
      </c>
      <c r="I427" s="44" t="s">
        <v>484</v>
      </c>
      <c r="J427" s="44" t="s">
        <v>1441</v>
      </c>
      <c r="K427" s="44" t="s">
        <v>515</v>
      </c>
      <c r="L427" s="44" t="s">
        <v>1103</v>
      </c>
      <c r="M427" s="44" t="s">
        <v>1103</v>
      </c>
      <c r="N427" s="43" t="s">
        <v>1102</v>
      </c>
      <c r="O427" s="43" t="s">
        <v>1369</v>
      </c>
      <c r="P427" s="45" t="s">
        <v>111</v>
      </c>
      <c r="Q427" s="44" t="s">
        <v>1102</v>
      </c>
      <c r="R427" s="44" t="s">
        <v>552</v>
      </c>
      <c r="S427" s="44" t="s">
        <v>358</v>
      </c>
      <c r="T427" s="46" t="s">
        <v>26</v>
      </c>
      <c r="U427" s="37" t="s">
        <v>27</v>
      </c>
      <c r="V427" s="38">
        <v>3600</v>
      </c>
      <c r="W427" s="38">
        <v>3600</v>
      </c>
      <c r="X427" s="33"/>
      <c r="Y427" s="160">
        <v>0</v>
      </c>
      <c r="Z427" s="160">
        <v>0</v>
      </c>
      <c r="AA427" s="33"/>
      <c r="AB427" s="38">
        <v>3600</v>
      </c>
      <c r="AC427" s="33"/>
      <c r="AD427" s="48">
        <v>3600</v>
      </c>
      <c r="AE427" s="49">
        <v>1</v>
      </c>
      <c r="AF427" s="48">
        <v>0</v>
      </c>
      <c r="AG427" s="158">
        <v>0</v>
      </c>
      <c r="AH427" s="47"/>
      <c r="AI427" s="48">
        <v>3600</v>
      </c>
      <c r="AJ427" s="48">
        <v>308</v>
      </c>
      <c r="AK427" s="47"/>
      <c r="AL427" s="48">
        <v>308</v>
      </c>
      <c r="AM427" s="49">
        <v>8.5555555555555551E-2</v>
      </c>
      <c r="AN427" s="48">
        <v>3292</v>
      </c>
      <c r="AO427" s="34">
        <v>0</v>
      </c>
      <c r="AP427" s="34">
        <v>0</v>
      </c>
      <c r="AQ427" s="34">
        <v>308</v>
      </c>
      <c r="AR427" s="34">
        <v>0</v>
      </c>
      <c r="AS427" s="34">
        <v>600</v>
      </c>
      <c r="AT427" s="34">
        <v>600</v>
      </c>
      <c r="AU427" s="34">
        <v>600</v>
      </c>
      <c r="AV427" s="34">
        <v>600</v>
      </c>
      <c r="AW427" s="34">
        <v>600</v>
      </c>
      <c r="AX427" s="34">
        <v>292</v>
      </c>
      <c r="AY427" s="34">
        <v>0</v>
      </c>
      <c r="AZ427" s="34">
        <v>0</v>
      </c>
      <c r="BA427" s="34">
        <v>0</v>
      </c>
      <c r="BB427" s="40">
        <f t="shared" si="13"/>
        <v>3600</v>
      </c>
      <c r="BC427" s="40">
        <f t="shared" si="14"/>
        <v>0</v>
      </c>
      <c r="BD427" s="104" t="str">
        <f>+IF(Tabla1[[#This Row],[NO CERT]]=0,"NO","SI")</f>
        <v>NO</v>
      </c>
    </row>
    <row r="428" spans="1:56" x14ac:dyDescent="0.25">
      <c r="A428" s="41" t="s">
        <v>437</v>
      </c>
      <c r="B428" s="42" t="s">
        <v>15</v>
      </c>
      <c r="C428" s="43" t="s">
        <v>1447</v>
      </c>
      <c r="D428" s="44" t="s">
        <v>438</v>
      </c>
      <c r="E428" s="43" t="s">
        <v>439</v>
      </c>
      <c r="F428" s="43" t="s">
        <v>440</v>
      </c>
      <c r="G428" s="43" t="s">
        <v>1503</v>
      </c>
      <c r="H428" s="44" t="s">
        <v>484</v>
      </c>
      <c r="I428" s="44" t="s">
        <v>484</v>
      </c>
      <c r="J428" s="44" t="s">
        <v>1441</v>
      </c>
      <c r="K428" s="44" t="s">
        <v>515</v>
      </c>
      <c r="L428" s="44" t="s">
        <v>1103</v>
      </c>
      <c r="M428" s="44" t="s">
        <v>1103</v>
      </c>
      <c r="N428" s="43" t="s">
        <v>1102</v>
      </c>
      <c r="O428" s="43" t="s">
        <v>1369</v>
      </c>
      <c r="P428" s="45" t="s">
        <v>111</v>
      </c>
      <c r="Q428" s="44" t="s">
        <v>1102</v>
      </c>
      <c r="R428" s="44" t="s">
        <v>552</v>
      </c>
      <c r="S428" s="44" t="s">
        <v>369</v>
      </c>
      <c r="T428" s="46" t="s">
        <v>28</v>
      </c>
      <c r="U428" s="37" t="s">
        <v>29</v>
      </c>
      <c r="V428" s="38">
        <v>0</v>
      </c>
      <c r="W428" s="38">
        <v>1000</v>
      </c>
      <c r="X428" s="33"/>
      <c r="Y428" s="160">
        <v>0</v>
      </c>
      <c r="Z428" s="160">
        <v>0</v>
      </c>
      <c r="AA428" s="33"/>
      <c r="AB428" s="38">
        <v>1000</v>
      </c>
      <c r="AC428" s="33"/>
      <c r="AD428" s="48">
        <v>1000</v>
      </c>
      <c r="AE428" s="49">
        <v>1</v>
      </c>
      <c r="AF428" s="48">
        <v>0</v>
      </c>
      <c r="AG428" s="158">
        <v>0</v>
      </c>
      <c r="AH428" s="47"/>
      <c r="AI428" s="48">
        <v>1000</v>
      </c>
      <c r="AJ428" s="48">
        <v>36.4</v>
      </c>
      <c r="AK428" s="47"/>
      <c r="AL428" s="48">
        <v>36.4</v>
      </c>
      <c r="AM428" s="49">
        <v>3.6400000000000002E-2</v>
      </c>
      <c r="AN428" s="48">
        <v>963.6</v>
      </c>
      <c r="AO428" s="34">
        <v>0</v>
      </c>
      <c r="AP428" s="34">
        <v>0</v>
      </c>
      <c r="AQ428" s="34">
        <v>36.4</v>
      </c>
      <c r="AR428" s="34">
        <v>0</v>
      </c>
      <c r="AS428" s="34">
        <v>100</v>
      </c>
      <c r="AT428" s="34">
        <v>100</v>
      </c>
      <c r="AU428" s="34">
        <v>100</v>
      </c>
      <c r="AV428" s="34">
        <v>100</v>
      </c>
      <c r="AW428" s="34">
        <v>100</v>
      </c>
      <c r="AX428" s="34">
        <v>100</v>
      </c>
      <c r="AY428" s="34">
        <v>100</v>
      </c>
      <c r="AZ428" s="34">
        <v>100</v>
      </c>
      <c r="BA428" s="34">
        <v>163.60000000000002</v>
      </c>
      <c r="BB428" s="40">
        <f t="shared" si="13"/>
        <v>1000</v>
      </c>
      <c r="BC428" s="40">
        <f t="shared" si="14"/>
        <v>0</v>
      </c>
      <c r="BD428" s="104" t="str">
        <f>+IF(Tabla1[[#This Row],[NO CERT]]=0,"NO","SI")</f>
        <v>NO</v>
      </c>
    </row>
    <row r="429" spans="1:56" x14ac:dyDescent="0.25">
      <c r="A429" s="41" t="s">
        <v>437</v>
      </c>
      <c r="B429" s="42" t="s">
        <v>15</v>
      </c>
      <c r="C429" s="43" t="s">
        <v>1447</v>
      </c>
      <c r="D429" s="44" t="s">
        <v>438</v>
      </c>
      <c r="E429" s="43" t="s">
        <v>439</v>
      </c>
      <c r="F429" s="43" t="s">
        <v>440</v>
      </c>
      <c r="G429" s="43" t="s">
        <v>1503</v>
      </c>
      <c r="H429" s="44" t="s">
        <v>2816</v>
      </c>
      <c r="I429" s="44" t="s">
        <v>484</v>
      </c>
      <c r="J429" s="44" t="s">
        <v>1441</v>
      </c>
      <c r="K429" s="44" t="s">
        <v>511</v>
      </c>
      <c r="L429" s="44" t="s">
        <v>1103</v>
      </c>
      <c r="M429" s="44" t="s">
        <v>1103</v>
      </c>
      <c r="N429" s="43" t="s">
        <v>1102</v>
      </c>
      <c r="O429" s="43" t="s">
        <v>1369</v>
      </c>
      <c r="P429" s="45" t="s">
        <v>111</v>
      </c>
      <c r="Q429" s="44" t="s">
        <v>1102</v>
      </c>
      <c r="R429" s="44" t="s">
        <v>552</v>
      </c>
      <c r="S429" s="44" t="s">
        <v>370</v>
      </c>
      <c r="T429" s="46" t="s">
        <v>45</v>
      </c>
      <c r="U429" s="37" t="s">
        <v>46</v>
      </c>
      <c r="V429" s="38">
        <v>3600</v>
      </c>
      <c r="W429" s="38">
        <v>3600</v>
      </c>
      <c r="X429" s="33"/>
      <c r="Y429" s="160">
        <v>0</v>
      </c>
      <c r="Z429" s="160">
        <v>0</v>
      </c>
      <c r="AA429" s="33"/>
      <c r="AB429" s="38">
        <v>3600</v>
      </c>
      <c r="AC429" s="33"/>
      <c r="AD429" s="48">
        <v>3600</v>
      </c>
      <c r="AE429" s="49">
        <v>1</v>
      </c>
      <c r="AF429" s="48">
        <v>0</v>
      </c>
      <c r="AG429" s="158">
        <v>0</v>
      </c>
      <c r="AH429" s="47"/>
      <c r="AI429" s="48">
        <v>3600</v>
      </c>
      <c r="AJ429" s="48">
        <v>3600</v>
      </c>
      <c r="AK429" s="47"/>
      <c r="AL429" s="48">
        <v>871.5</v>
      </c>
      <c r="AM429" s="49">
        <v>0.24208333333333334</v>
      </c>
      <c r="AN429" s="48">
        <v>2728.5</v>
      </c>
      <c r="AO429" s="34">
        <v>0</v>
      </c>
      <c r="AP429" s="34">
        <v>549.5</v>
      </c>
      <c r="AQ429" s="34">
        <v>322</v>
      </c>
      <c r="AR429" s="34">
        <v>0</v>
      </c>
      <c r="AS429" s="34">
        <v>328.65</v>
      </c>
      <c r="AT429" s="34">
        <v>328.65</v>
      </c>
      <c r="AU429" s="34">
        <v>328.65</v>
      </c>
      <c r="AV429" s="34">
        <v>328.65</v>
      </c>
      <c r="AW429" s="34">
        <v>328.65</v>
      </c>
      <c r="AX429" s="34">
        <v>328.65</v>
      </c>
      <c r="AY429" s="34">
        <v>328.65</v>
      </c>
      <c r="AZ429" s="34">
        <v>328.65</v>
      </c>
      <c r="BA429" s="34">
        <v>99.299999999999272</v>
      </c>
      <c r="BB429" s="40">
        <f t="shared" si="13"/>
        <v>3600</v>
      </c>
      <c r="BC429" s="40">
        <f t="shared" si="14"/>
        <v>0</v>
      </c>
      <c r="BD429" s="104" t="str">
        <f>+IF(Tabla1[[#This Row],[NO CERT]]=0,"NO","SI")</f>
        <v>NO</v>
      </c>
    </row>
    <row r="430" spans="1:56" x14ac:dyDescent="0.25">
      <c r="A430" s="41" t="s">
        <v>437</v>
      </c>
      <c r="B430" s="42" t="s">
        <v>15</v>
      </c>
      <c r="C430" s="43" t="s">
        <v>1447</v>
      </c>
      <c r="D430" s="44" t="s">
        <v>438</v>
      </c>
      <c r="E430" s="43" t="s">
        <v>439</v>
      </c>
      <c r="F430" s="43" t="s">
        <v>440</v>
      </c>
      <c r="G430" s="43" t="s">
        <v>1503</v>
      </c>
      <c r="H430" s="44" t="s">
        <v>2816</v>
      </c>
      <c r="I430" s="44" t="s">
        <v>484</v>
      </c>
      <c r="J430" s="44" t="s">
        <v>1441</v>
      </c>
      <c r="K430" s="44" t="s">
        <v>511</v>
      </c>
      <c r="L430" s="44" t="s">
        <v>1103</v>
      </c>
      <c r="M430" s="44" t="s">
        <v>1103</v>
      </c>
      <c r="N430" s="43" t="s">
        <v>1102</v>
      </c>
      <c r="O430" s="43" t="s">
        <v>1369</v>
      </c>
      <c r="P430" s="45" t="s">
        <v>111</v>
      </c>
      <c r="Q430" s="44" t="s">
        <v>1102</v>
      </c>
      <c r="R430" s="44" t="s">
        <v>552</v>
      </c>
      <c r="S430" s="44" t="s">
        <v>371</v>
      </c>
      <c r="T430" s="46" t="s">
        <v>48</v>
      </c>
      <c r="U430" s="37" t="s">
        <v>49</v>
      </c>
      <c r="V430" s="38">
        <v>0</v>
      </c>
      <c r="W430" s="38">
        <v>400</v>
      </c>
      <c r="X430" s="33"/>
      <c r="Y430" s="160">
        <v>0</v>
      </c>
      <c r="Z430" s="160">
        <v>0</v>
      </c>
      <c r="AA430" s="33"/>
      <c r="AB430" s="38">
        <v>400</v>
      </c>
      <c r="AC430" s="33"/>
      <c r="AD430" s="48">
        <v>400</v>
      </c>
      <c r="AE430" s="49">
        <v>1</v>
      </c>
      <c r="AF430" s="48">
        <v>0</v>
      </c>
      <c r="AG430" s="158">
        <v>0</v>
      </c>
      <c r="AH430" s="47"/>
      <c r="AI430" s="48">
        <v>400</v>
      </c>
      <c r="AJ430" s="48">
        <v>400</v>
      </c>
      <c r="AK430" s="47"/>
      <c r="AL430" s="48">
        <v>54</v>
      </c>
      <c r="AM430" s="49">
        <v>0.13500000000000001</v>
      </c>
      <c r="AN430" s="48">
        <v>346</v>
      </c>
      <c r="AO430" s="34">
        <v>0</v>
      </c>
      <c r="AP430" s="34">
        <v>33.700000000000003</v>
      </c>
      <c r="AQ430" s="34">
        <v>20.3</v>
      </c>
      <c r="AR430" s="34">
        <v>0</v>
      </c>
      <c r="AS430" s="34">
        <v>36.630000000000003</v>
      </c>
      <c r="AT430" s="34">
        <v>36.630000000000003</v>
      </c>
      <c r="AU430" s="34">
        <v>36.630000000000003</v>
      </c>
      <c r="AV430" s="34">
        <v>36.630000000000003</v>
      </c>
      <c r="AW430" s="34">
        <v>36.630000000000003</v>
      </c>
      <c r="AX430" s="34">
        <v>36.630000000000003</v>
      </c>
      <c r="AY430" s="34">
        <v>36.630000000000003</v>
      </c>
      <c r="AZ430" s="34">
        <v>36.630000000000003</v>
      </c>
      <c r="BA430" s="34">
        <v>52.960000000000036</v>
      </c>
      <c r="BB430" s="40">
        <f t="shared" si="13"/>
        <v>400</v>
      </c>
      <c r="BC430" s="40">
        <f t="shared" si="14"/>
        <v>0</v>
      </c>
      <c r="BD430" s="104" t="str">
        <f>+IF(Tabla1[[#This Row],[NO CERT]]=0,"NO","SI")</f>
        <v>NO</v>
      </c>
    </row>
    <row r="431" spans="1:56" x14ac:dyDescent="0.25">
      <c r="A431" s="41" t="s">
        <v>437</v>
      </c>
      <c r="B431" s="42" t="s">
        <v>15</v>
      </c>
      <c r="C431" s="43" t="s">
        <v>1447</v>
      </c>
      <c r="D431" s="44" t="s">
        <v>438</v>
      </c>
      <c r="E431" s="43" t="s">
        <v>439</v>
      </c>
      <c r="F431" s="43" t="s">
        <v>440</v>
      </c>
      <c r="G431" s="43" t="s">
        <v>1503</v>
      </c>
      <c r="H431" s="44" t="s">
        <v>2816</v>
      </c>
      <c r="I431" s="44" t="s">
        <v>484</v>
      </c>
      <c r="J431" s="44" t="s">
        <v>1441</v>
      </c>
      <c r="K431" s="44" t="s">
        <v>511</v>
      </c>
      <c r="L431" s="44" t="s">
        <v>1103</v>
      </c>
      <c r="M431" s="44" t="s">
        <v>1103</v>
      </c>
      <c r="N431" s="43" t="s">
        <v>1102</v>
      </c>
      <c r="O431" s="43" t="s">
        <v>1369</v>
      </c>
      <c r="P431" s="45" t="s">
        <v>111</v>
      </c>
      <c r="Q431" s="44" t="s">
        <v>1102</v>
      </c>
      <c r="R431" s="44" t="s">
        <v>552</v>
      </c>
      <c r="S431" s="44" t="s">
        <v>374</v>
      </c>
      <c r="T431" s="46" t="s">
        <v>32</v>
      </c>
      <c r="U431" s="37" t="s">
        <v>33</v>
      </c>
      <c r="V431" s="38">
        <v>1200</v>
      </c>
      <c r="W431" s="38">
        <v>1000</v>
      </c>
      <c r="X431" s="33"/>
      <c r="Y431" s="160">
        <v>0</v>
      </c>
      <c r="Z431" s="160">
        <v>0</v>
      </c>
      <c r="AA431" s="33"/>
      <c r="AB431" s="38">
        <v>1000</v>
      </c>
      <c r="AC431" s="33"/>
      <c r="AD431" s="48">
        <v>1000</v>
      </c>
      <c r="AE431" s="49">
        <v>1</v>
      </c>
      <c r="AF431" s="48">
        <v>0</v>
      </c>
      <c r="AG431" s="158">
        <v>0</v>
      </c>
      <c r="AH431" s="47"/>
      <c r="AI431" s="48">
        <v>1000</v>
      </c>
      <c r="AJ431" s="48">
        <v>1000</v>
      </c>
      <c r="AK431" s="47"/>
      <c r="AL431" s="48">
        <v>0</v>
      </c>
      <c r="AM431" s="49">
        <v>0</v>
      </c>
      <c r="AN431" s="48">
        <v>1000</v>
      </c>
      <c r="AO431" s="34">
        <v>0</v>
      </c>
      <c r="AP431" s="34">
        <v>0</v>
      </c>
      <c r="AQ431" s="34">
        <v>0</v>
      </c>
      <c r="AR431" s="34">
        <v>0</v>
      </c>
      <c r="AS431" s="34">
        <v>109.09090909090909</v>
      </c>
      <c r="AT431" s="34">
        <v>109.09090909090909</v>
      </c>
      <c r="AU431" s="34">
        <v>109.09090909090909</v>
      </c>
      <c r="AV431" s="34">
        <v>109.09090909090909</v>
      </c>
      <c r="AW431" s="34">
        <v>109.09090909090909</v>
      </c>
      <c r="AX431" s="34">
        <v>109.09090909090909</v>
      </c>
      <c r="AY431" s="34">
        <v>109.09090909090909</v>
      </c>
      <c r="AZ431" s="34">
        <v>109.09090909090909</v>
      </c>
      <c r="BA431" s="34">
        <v>127.27272727272714</v>
      </c>
      <c r="BB431" s="40">
        <f t="shared" si="13"/>
        <v>1000</v>
      </c>
      <c r="BC431" s="40">
        <f t="shared" si="14"/>
        <v>0</v>
      </c>
      <c r="BD431" s="104" t="str">
        <f>+IF(Tabla1[[#This Row],[NO CERT]]=0,"NO","SI")</f>
        <v>NO</v>
      </c>
    </row>
    <row r="432" spans="1:56" x14ac:dyDescent="0.25">
      <c r="A432" s="41" t="s">
        <v>437</v>
      </c>
      <c r="B432" s="42" t="s">
        <v>15</v>
      </c>
      <c r="C432" s="43" t="s">
        <v>1447</v>
      </c>
      <c r="D432" s="44" t="s">
        <v>438</v>
      </c>
      <c r="E432" s="43" t="s">
        <v>439</v>
      </c>
      <c r="F432" s="43" t="s">
        <v>440</v>
      </c>
      <c r="G432" s="43" t="s">
        <v>1503</v>
      </c>
      <c r="H432" s="44" t="s">
        <v>2818</v>
      </c>
      <c r="I432" s="44" t="s">
        <v>484</v>
      </c>
      <c r="J432" s="44" t="s">
        <v>1441</v>
      </c>
      <c r="K432" s="44" t="s">
        <v>515</v>
      </c>
      <c r="L432" s="44" t="s">
        <v>1103</v>
      </c>
      <c r="M432" s="44" t="s">
        <v>1103</v>
      </c>
      <c r="N432" s="43" t="s">
        <v>1102</v>
      </c>
      <c r="O432" s="43" t="s">
        <v>1369</v>
      </c>
      <c r="P432" s="45" t="s">
        <v>111</v>
      </c>
      <c r="Q432" s="44" t="s">
        <v>1102</v>
      </c>
      <c r="R432" s="44" t="s">
        <v>552</v>
      </c>
      <c r="S432" s="44" t="s">
        <v>375</v>
      </c>
      <c r="T432" s="46" t="s">
        <v>74</v>
      </c>
      <c r="U432" s="37" t="s">
        <v>75</v>
      </c>
      <c r="V432" s="38">
        <v>1200</v>
      </c>
      <c r="W432" s="38">
        <v>1200</v>
      </c>
      <c r="X432" s="33"/>
      <c r="Y432" s="160">
        <v>0</v>
      </c>
      <c r="Z432" s="160">
        <v>0</v>
      </c>
      <c r="AA432" s="33"/>
      <c r="AB432" s="38">
        <v>1200</v>
      </c>
      <c r="AC432" s="33"/>
      <c r="AD432" s="48">
        <v>1200</v>
      </c>
      <c r="AE432" s="49">
        <v>1</v>
      </c>
      <c r="AF432" s="48">
        <v>0</v>
      </c>
      <c r="AG432" s="158">
        <v>0</v>
      </c>
      <c r="AH432" s="47"/>
      <c r="AI432" s="48">
        <v>1200</v>
      </c>
      <c r="AJ432" s="48">
        <v>171</v>
      </c>
      <c r="AK432" s="47"/>
      <c r="AL432" s="48">
        <v>171</v>
      </c>
      <c r="AM432" s="49">
        <v>0.14249999999999999</v>
      </c>
      <c r="AN432" s="48">
        <v>1029</v>
      </c>
      <c r="AO432" s="34">
        <v>0</v>
      </c>
      <c r="AP432" s="34">
        <v>0</v>
      </c>
      <c r="AQ432" s="34">
        <v>171</v>
      </c>
      <c r="AR432" s="34">
        <v>0</v>
      </c>
      <c r="AS432" s="34">
        <v>120</v>
      </c>
      <c r="AT432" s="34">
        <v>120</v>
      </c>
      <c r="AU432" s="34">
        <v>120</v>
      </c>
      <c r="AV432" s="34">
        <v>120</v>
      </c>
      <c r="AW432" s="34">
        <v>120</v>
      </c>
      <c r="AX432" s="34">
        <v>120</v>
      </c>
      <c r="AY432" s="34">
        <v>120</v>
      </c>
      <c r="AZ432" s="34">
        <v>120</v>
      </c>
      <c r="BA432" s="34">
        <v>69</v>
      </c>
      <c r="BB432" s="40">
        <f t="shared" si="13"/>
        <v>1200</v>
      </c>
      <c r="BC432" s="40">
        <f t="shared" si="14"/>
        <v>0</v>
      </c>
      <c r="BD432" s="104" t="str">
        <f>+IF(Tabla1[[#This Row],[NO CERT]]=0,"NO","SI")</f>
        <v>NO</v>
      </c>
    </row>
    <row r="433" spans="1:56" x14ac:dyDescent="0.25">
      <c r="A433" s="41" t="s">
        <v>437</v>
      </c>
      <c r="B433" s="42" t="s">
        <v>15</v>
      </c>
      <c r="C433" s="43" t="s">
        <v>1447</v>
      </c>
      <c r="D433" s="44" t="s">
        <v>438</v>
      </c>
      <c r="E433" s="43" t="s">
        <v>439</v>
      </c>
      <c r="F433" s="43" t="s">
        <v>440</v>
      </c>
      <c r="G433" s="43" t="s">
        <v>1503</v>
      </c>
      <c r="H433" s="44" t="s">
        <v>2823</v>
      </c>
      <c r="I433" s="44" t="s">
        <v>484</v>
      </c>
      <c r="J433" s="44" t="s">
        <v>1441</v>
      </c>
      <c r="K433" s="44" t="s">
        <v>511</v>
      </c>
      <c r="L433" s="44" t="s">
        <v>1103</v>
      </c>
      <c r="M433" s="44" t="s">
        <v>1103</v>
      </c>
      <c r="N433" s="43" t="s">
        <v>1102</v>
      </c>
      <c r="O433" s="43" t="s">
        <v>1369</v>
      </c>
      <c r="P433" s="45" t="s">
        <v>111</v>
      </c>
      <c r="Q433" s="44" t="s">
        <v>1102</v>
      </c>
      <c r="R433" s="44" t="s">
        <v>552</v>
      </c>
      <c r="S433" s="44" t="s">
        <v>380</v>
      </c>
      <c r="T433" s="46" t="s">
        <v>36</v>
      </c>
      <c r="U433" s="37" t="s">
        <v>21</v>
      </c>
      <c r="V433" s="38">
        <v>7000</v>
      </c>
      <c r="W433" s="38">
        <v>7000</v>
      </c>
      <c r="X433" s="33"/>
      <c r="Y433" s="160">
        <v>0</v>
      </c>
      <c r="Z433" s="160">
        <v>0</v>
      </c>
      <c r="AA433" s="33"/>
      <c r="AB433" s="38">
        <v>7000</v>
      </c>
      <c r="AC433" s="33"/>
      <c r="AD433" s="48">
        <v>0</v>
      </c>
      <c r="AE433" s="49">
        <v>0</v>
      </c>
      <c r="AF433" s="48">
        <v>7000</v>
      </c>
      <c r="AG433" s="158">
        <v>7000</v>
      </c>
      <c r="AH433" s="47"/>
      <c r="AI433" s="48">
        <v>0</v>
      </c>
      <c r="AJ433" s="48">
        <v>0</v>
      </c>
      <c r="AK433" s="47"/>
      <c r="AL433" s="48">
        <v>0</v>
      </c>
      <c r="AM433" s="49">
        <v>0</v>
      </c>
      <c r="AN433" s="48">
        <v>0</v>
      </c>
      <c r="AO433" s="34">
        <v>0</v>
      </c>
      <c r="AP433" s="34">
        <v>0</v>
      </c>
      <c r="AQ433" s="34">
        <v>0</v>
      </c>
      <c r="AR433" s="34">
        <v>0</v>
      </c>
      <c r="AS433" s="34">
        <v>0</v>
      </c>
      <c r="AT433" s="34">
        <v>1500</v>
      </c>
      <c r="AU433" s="34">
        <v>0</v>
      </c>
      <c r="AV433" s="34">
        <v>1500</v>
      </c>
      <c r="AW433" s="34">
        <v>0</v>
      </c>
      <c r="AX433" s="34">
        <v>4000</v>
      </c>
      <c r="AY433" s="34">
        <v>0</v>
      </c>
      <c r="AZ433" s="34">
        <v>0</v>
      </c>
      <c r="BA433" s="34">
        <v>0</v>
      </c>
      <c r="BB433" s="40">
        <f t="shared" si="13"/>
        <v>7000</v>
      </c>
      <c r="BC433" s="40">
        <f t="shared" si="14"/>
        <v>0</v>
      </c>
      <c r="BD433" s="104" t="str">
        <f>+IF(Tabla1[[#This Row],[NO CERT]]=0,"NO","SI")</f>
        <v>SI</v>
      </c>
    </row>
    <row r="434" spans="1:56" x14ac:dyDescent="0.25">
      <c r="A434" s="41" t="s">
        <v>437</v>
      </c>
      <c r="B434" s="42" t="s">
        <v>15</v>
      </c>
      <c r="C434" s="43" t="s">
        <v>1447</v>
      </c>
      <c r="D434" s="44" t="s">
        <v>438</v>
      </c>
      <c r="E434" s="43" t="s">
        <v>439</v>
      </c>
      <c r="F434" s="43" t="s">
        <v>440</v>
      </c>
      <c r="G434" s="43" t="s">
        <v>1503</v>
      </c>
      <c r="H434" s="44" t="s">
        <v>520</v>
      </c>
      <c r="I434" s="44" t="s">
        <v>484</v>
      </c>
      <c r="J434" s="44" t="s">
        <v>1441</v>
      </c>
      <c r="K434" s="44" t="s">
        <v>515</v>
      </c>
      <c r="L434" s="44" t="s">
        <v>1103</v>
      </c>
      <c r="M434" s="44" t="s">
        <v>1103</v>
      </c>
      <c r="N434" s="43" t="s">
        <v>1102</v>
      </c>
      <c r="O434" s="43" t="s">
        <v>1369</v>
      </c>
      <c r="P434" s="45" t="s">
        <v>111</v>
      </c>
      <c r="Q434" s="44" t="s">
        <v>1102</v>
      </c>
      <c r="R434" s="44" t="s">
        <v>552</v>
      </c>
      <c r="S434" s="44" t="s">
        <v>382</v>
      </c>
      <c r="T434" s="46" t="s">
        <v>37</v>
      </c>
      <c r="U434" s="37" t="s">
        <v>38</v>
      </c>
      <c r="V434" s="38">
        <v>47520</v>
      </c>
      <c r="W434" s="38">
        <v>47520</v>
      </c>
      <c r="X434" s="33"/>
      <c r="Y434" s="160">
        <v>0</v>
      </c>
      <c r="Z434" s="160">
        <v>0</v>
      </c>
      <c r="AA434" s="33"/>
      <c r="AB434" s="38">
        <v>47520</v>
      </c>
      <c r="AC434" s="33"/>
      <c r="AD434" s="48">
        <v>46600</v>
      </c>
      <c r="AE434" s="49">
        <v>0.98063973063973064</v>
      </c>
      <c r="AF434" s="48">
        <v>920</v>
      </c>
      <c r="AG434" s="158">
        <v>920</v>
      </c>
      <c r="AH434" s="47"/>
      <c r="AI434" s="48">
        <v>46600</v>
      </c>
      <c r="AJ434" s="48">
        <v>46600</v>
      </c>
      <c r="AK434" s="47"/>
      <c r="AL434" s="48">
        <v>6600</v>
      </c>
      <c r="AM434" s="49">
        <v>0.1388888888888889</v>
      </c>
      <c r="AN434" s="48">
        <v>40000</v>
      </c>
      <c r="AO434" s="34">
        <v>0</v>
      </c>
      <c r="AP434" s="34">
        <v>3300</v>
      </c>
      <c r="AQ434" s="34">
        <v>3300</v>
      </c>
      <c r="AR434" s="34">
        <v>0</v>
      </c>
      <c r="AS434" s="34">
        <v>4752</v>
      </c>
      <c r="AT434" s="34">
        <v>4752</v>
      </c>
      <c r="AU434" s="34">
        <v>4752</v>
      </c>
      <c r="AV434" s="34">
        <v>4752</v>
      </c>
      <c r="AW434" s="34">
        <v>4752</v>
      </c>
      <c r="AX434" s="34">
        <v>4752</v>
      </c>
      <c r="AY434" s="34">
        <v>4752</v>
      </c>
      <c r="AZ434" s="34">
        <v>6204</v>
      </c>
      <c r="BA434" s="34">
        <v>1452</v>
      </c>
      <c r="BB434" s="40">
        <f t="shared" si="13"/>
        <v>47520</v>
      </c>
      <c r="BC434" s="40">
        <f t="shared" si="14"/>
        <v>0</v>
      </c>
      <c r="BD434" s="104" t="str">
        <f>+IF(Tabla1[[#This Row],[NO CERT]]=0,"NO","SI")</f>
        <v>SI</v>
      </c>
    </row>
    <row r="435" spans="1:56" x14ac:dyDescent="0.25">
      <c r="A435" s="41" t="s">
        <v>437</v>
      </c>
      <c r="B435" s="42" t="s">
        <v>15</v>
      </c>
      <c r="C435" s="43" t="s">
        <v>1447</v>
      </c>
      <c r="D435" s="44" t="s">
        <v>438</v>
      </c>
      <c r="E435" s="43" t="s">
        <v>439</v>
      </c>
      <c r="F435" s="43" t="s">
        <v>440</v>
      </c>
      <c r="G435" s="43" t="s">
        <v>1503</v>
      </c>
      <c r="H435" s="44" t="s">
        <v>42</v>
      </c>
      <c r="I435" s="44" t="s">
        <v>484</v>
      </c>
      <c r="J435" s="44" t="s">
        <v>1441</v>
      </c>
      <c r="K435" s="44" t="s">
        <v>511</v>
      </c>
      <c r="L435" s="44" t="s">
        <v>1103</v>
      </c>
      <c r="M435" s="44" t="s">
        <v>1103</v>
      </c>
      <c r="N435" s="43" t="s">
        <v>1102</v>
      </c>
      <c r="O435" s="43" t="s">
        <v>1369</v>
      </c>
      <c r="P435" s="45" t="s">
        <v>111</v>
      </c>
      <c r="Q435" s="44" t="s">
        <v>1102</v>
      </c>
      <c r="R435" s="44" t="s">
        <v>552</v>
      </c>
      <c r="S435" s="44" t="s">
        <v>359</v>
      </c>
      <c r="T435" s="46" t="s">
        <v>41</v>
      </c>
      <c r="U435" s="37" t="s">
        <v>42</v>
      </c>
      <c r="V435" s="38">
        <v>35796</v>
      </c>
      <c r="W435" s="38">
        <v>58800</v>
      </c>
      <c r="X435" s="33"/>
      <c r="Y435" s="160">
        <v>0</v>
      </c>
      <c r="Z435" s="160">
        <v>0</v>
      </c>
      <c r="AA435" s="33"/>
      <c r="AB435" s="38">
        <v>58800</v>
      </c>
      <c r="AC435" s="33"/>
      <c r="AD435" s="48">
        <v>19900</v>
      </c>
      <c r="AE435" s="49">
        <v>0.33843537414965985</v>
      </c>
      <c r="AF435" s="48">
        <v>38900</v>
      </c>
      <c r="AG435" s="158">
        <v>38900</v>
      </c>
      <c r="AH435" s="47"/>
      <c r="AI435" s="48">
        <v>19900</v>
      </c>
      <c r="AJ435" s="48">
        <v>18984</v>
      </c>
      <c r="AK435" s="47"/>
      <c r="AL435" s="48">
        <v>9184</v>
      </c>
      <c r="AM435" s="49">
        <v>0.15619047619047619</v>
      </c>
      <c r="AN435" s="48">
        <v>10716</v>
      </c>
      <c r="AO435" s="34">
        <v>1000</v>
      </c>
      <c r="AP435" s="34">
        <v>3000</v>
      </c>
      <c r="AQ435" s="34">
        <v>5184</v>
      </c>
      <c r="AR435" s="34">
        <v>0</v>
      </c>
      <c r="AS435" s="34">
        <v>2983</v>
      </c>
      <c r="AT435" s="34">
        <v>2983</v>
      </c>
      <c r="AU435" s="34">
        <v>2983</v>
      </c>
      <c r="AV435" s="34">
        <v>2983</v>
      </c>
      <c r="AW435" s="34">
        <v>2983</v>
      </c>
      <c r="AX435" s="34">
        <v>2983</v>
      </c>
      <c r="AY435" s="34">
        <v>2983</v>
      </c>
      <c r="AZ435" s="34">
        <v>2983</v>
      </c>
      <c r="BA435" s="34">
        <v>25752</v>
      </c>
      <c r="BB435" s="40">
        <f t="shared" si="13"/>
        <v>58800</v>
      </c>
      <c r="BC435" s="40">
        <f t="shared" si="14"/>
        <v>0</v>
      </c>
      <c r="BD435" s="104" t="str">
        <f>+IF(Tabla1[[#This Row],[NO CERT]]=0,"NO","SI")</f>
        <v>SI</v>
      </c>
    </row>
    <row r="436" spans="1:56" x14ac:dyDescent="0.25">
      <c r="A436" s="41" t="s">
        <v>437</v>
      </c>
      <c r="B436" s="42" t="s">
        <v>15</v>
      </c>
      <c r="C436" s="43" t="s">
        <v>1447</v>
      </c>
      <c r="D436" s="44" t="s">
        <v>438</v>
      </c>
      <c r="E436" s="43" t="s">
        <v>439</v>
      </c>
      <c r="F436" s="43" t="s">
        <v>440</v>
      </c>
      <c r="G436" s="43" t="s">
        <v>1503</v>
      </c>
      <c r="H436" s="44" t="s">
        <v>521</v>
      </c>
      <c r="I436" s="44" t="s">
        <v>521</v>
      </c>
      <c r="J436" s="44" t="s">
        <v>1441</v>
      </c>
      <c r="K436" s="44" t="s">
        <v>515</v>
      </c>
      <c r="L436" s="44" t="s">
        <v>1103</v>
      </c>
      <c r="M436" s="44" t="s">
        <v>1103</v>
      </c>
      <c r="N436" s="43" t="s">
        <v>1102</v>
      </c>
      <c r="O436" s="43" t="s">
        <v>1369</v>
      </c>
      <c r="P436" s="45" t="s">
        <v>111</v>
      </c>
      <c r="Q436" s="44" t="s">
        <v>1102</v>
      </c>
      <c r="R436" s="44" t="s">
        <v>552</v>
      </c>
      <c r="S436" s="44" t="s">
        <v>1375</v>
      </c>
      <c r="T436" s="46" t="s">
        <v>43</v>
      </c>
      <c r="U436" s="37" t="s">
        <v>1377</v>
      </c>
      <c r="V436" s="38">
        <v>20000</v>
      </c>
      <c r="W436" s="38">
        <v>20000</v>
      </c>
      <c r="X436" s="33"/>
      <c r="Y436" s="160">
        <v>0</v>
      </c>
      <c r="Z436" s="160">
        <v>0</v>
      </c>
      <c r="AA436" s="33"/>
      <c r="AB436" s="38">
        <v>20000</v>
      </c>
      <c r="AC436" s="33"/>
      <c r="AD436" s="48">
        <v>10000</v>
      </c>
      <c r="AE436" s="49">
        <v>0.5</v>
      </c>
      <c r="AF436" s="48">
        <v>10000</v>
      </c>
      <c r="AG436" s="158">
        <v>10000</v>
      </c>
      <c r="AH436" s="47"/>
      <c r="AI436" s="48">
        <v>10000</v>
      </c>
      <c r="AJ436" s="48">
        <v>10000</v>
      </c>
      <c r="AK436" s="47"/>
      <c r="AL436" s="48">
        <v>0</v>
      </c>
      <c r="AM436" s="49">
        <v>0</v>
      </c>
      <c r="AN436" s="48">
        <v>10000</v>
      </c>
      <c r="AO436" s="34">
        <v>0</v>
      </c>
      <c r="AP436" s="34">
        <v>0</v>
      </c>
      <c r="AQ436" s="34">
        <v>0</v>
      </c>
      <c r="AR436" s="34">
        <v>0</v>
      </c>
      <c r="AS436" s="34">
        <v>2500</v>
      </c>
      <c r="AT436" s="34">
        <v>2500</v>
      </c>
      <c r="AU436" s="34">
        <v>2500</v>
      </c>
      <c r="AV436" s="34">
        <v>2500</v>
      </c>
      <c r="AW436" s="34">
        <v>2500</v>
      </c>
      <c r="AX436" s="34">
        <v>2500</v>
      </c>
      <c r="AY436" s="34">
        <v>2500</v>
      </c>
      <c r="AZ436" s="34">
        <v>0</v>
      </c>
      <c r="BA436" s="34">
        <v>2500</v>
      </c>
      <c r="BB436" s="40">
        <f t="shared" si="13"/>
        <v>20000</v>
      </c>
      <c r="BC436" s="40">
        <f t="shared" si="14"/>
        <v>0</v>
      </c>
      <c r="BD436" s="104" t="str">
        <f>+IF(Tabla1[[#This Row],[NO CERT]]=0,"NO","SI")</f>
        <v>SI</v>
      </c>
    </row>
    <row r="437" spans="1:56" x14ac:dyDescent="0.25">
      <c r="A437" s="41" t="s">
        <v>437</v>
      </c>
      <c r="B437" s="42" t="s">
        <v>15</v>
      </c>
      <c r="C437" s="43" t="s">
        <v>1447</v>
      </c>
      <c r="D437" s="44" t="s">
        <v>438</v>
      </c>
      <c r="E437" s="43" t="s">
        <v>439</v>
      </c>
      <c r="F437" s="43" t="s">
        <v>440</v>
      </c>
      <c r="G437" s="43" t="s">
        <v>1504</v>
      </c>
      <c r="H437" s="44" t="s">
        <v>514</v>
      </c>
      <c r="I437" s="44" t="s">
        <v>514</v>
      </c>
      <c r="J437" s="44" t="s">
        <v>1441</v>
      </c>
      <c r="K437" s="44" t="s">
        <v>511</v>
      </c>
      <c r="L437" s="44" t="s">
        <v>1103</v>
      </c>
      <c r="M437" s="44" t="s">
        <v>1103</v>
      </c>
      <c r="N437" s="43" t="s">
        <v>1099</v>
      </c>
      <c r="O437" s="43" t="s">
        <v>1370</v>
      </c>
      <c r="P437" s="45" t="s">
        <v>112</v>
      </c>
      <c r="Q437" s="44" t="s">
        <v>1099</v>
      </c>
      <c r="R437" s="44" t="s">
        <v>1371</v>
      </c>
      <c r="S437" s="44" t="s">
        <v>1372</v>
      </c>
      <c r="T437" s="46" t="s">
        <v>1337</v>
      </c>
      <c r="U437" s="37" t="s">
        <v>1340</v>
      </c>
      <c r="V437" s="38">
        <v>0</v>
      </c>
      <c r="W437" s="38">
        <v>1200</v>
      </c>
      <c r="X437" s="33"/>
      <c r="Y437" s="160">
        <v>0</v>
      </c>
      <c r="Z437" s="160">
        <v>0</v>
      </c>
      <c r="AA437" s="33"/>
      <c r="AB437" s="38">
        <v>1200</v>
      </c>
      <c r="AC437" s="33"/>
      <c r="AD437" s="48">
        <v>1200</v>
      </c>
      <c r="AE437" s="49">
        <v>1</v>
      </c>
      <c r="AF437" s="48">
        <v>0</v>
      </c>
      <c r="AG437" s="158">
        <v>0</v>
      </c>
      <c r="AH437" s="47"/>
      <c r="AI437" s="48">
        <v>1200</v>
      </c>
      <c r="AJ437" s="48">
        <v>0</v>
      </c>
      <c r="AK437" s="47"/>
      <c r="AL437" s="48">
        <v>0</v>
      </c>
      <c r="AM437" s="49">
        <v>0</v>
      </c>
      <c r="AN437" s="48">
        <v>1200</v>
      </c>
      <c r="AO437" s="34">
        <v>0</v>
      </c>
      <c r="AP437" s="34">
        <v>0</v>
      </c>
      <c r="AQ437" s="34">
        <v>0</v>
      </c>
      <c r="AR437" s="34">
        <v>0</v>
      </c>
      <c r="AS437" s="34">
        <v>0</v>
      </c>
      <c r="AT437" s="34">
        <v>0</v>
      </c>
      <c r="AU437" s="34">
        <v>0</v>
      </c>
      <c r="AV437" s="34">
        <v>600</v>
      </c>
      <c r="AW437" s="34">
        <v>0</v>
      </c>
      <c r="AX437" s="34">
        <v>0</v>
      </c>
      <c r="AY437" s="34">
        <v>0</v>
      </c>
      <c r="AZ437" s="34">
        <v>0</v>
      </c>
      <c r="BA437" s="34">
        <v>600</v>
      </c>
      <c r="BB437" s="40">
        <f t="shared" si="13"/>
        <v>1200</v>
      </c>
      <c r="BC437" s="40">
        <f t="shared" si="14"/>
        <v>0</v>
      </c>
      <c r="BD437" s="104" t="str">
        <f>+IF(Tabla1[[#This Row],[NO CERT]]=0,"NO","SI")</f>
        <v>NO</v>
      </c>
    </row>
    <row r="438" spans="1:56" x14ac:dyDescent="0.25">
      <c r="A438" s="41" t="s">
        <v>437</v>
      </c>
      <c r="B438" s="42" t="s">
        <v>15</v>
      </c>
      <c r="C438" s="43" t="s">
        <v>1447</v>
      </c>
      <c r="D438" s="44" t="s">
        <v>438</v>
      </c>
      <c r="E438" s="43" t="s">
        <v>439</v>
      </c>
      <c r="F438" s="43" t="s">
        <v>440</v>
      </c>
      <c r="G438" s="43" t="s">
        <v>1504</v>
      </c>
      <c r="H438" s="44" t="s">
        <v>514</v>
      </c>
      <c r="I438" s="44" t="s">
        <v>514</v>
      </c>
      <c r="J438" s="44" t="s">
        <v>1441</v>
      </c>
      <c r="K438" s="44" t="s">
        <v>511</v>
      </c>
      <c r="L438" s="44" t="s">
        <v>1103</v>
      </c>
      <c r="M438" s="44" t="s">
        <v>1103</v>
      </c>
      <c r="N438" s="43" t="s">
        <v>1099</v>
      </c>
      <c r="O438" s="43" t="s">
        <v>1370</v>
      </c>
      <c r="P438" s="45" t="s">
        <v>112</v>
      </c>
      <c r="Q438" s="44" t="s">
        <v>1099</v>
      </c>
      <c r="R438" s="44" t="s">
        <v>1371</v>
      </c>
      <c r="S438" s="44" t="s">
        <v>1373</v>
      </c>
      <c r="T438" s="46" t="s">
        <v>1336</v>
      </c>
      <c r="U438" s="37" t="s">
        <v>1339</v>
      </c>
      <c r="V438" s="38">
        <v>0</v>
      </c>
      <c r="W438" s="38">
        <v>66341</v>
      </c>
      <c r="X438" s="33"/>
      <c r="Y438" s="160">
        <v>0</v>
      </c>
      <c r="Z438" s="160">
        <v>0</v>
      </c>
      <c r="AA438" s="33"/>
      <c r="AB438" s="38">
        <v>66341</v>
      </c>
      <c r="AC438" s="33"/>
      <c r="AD438" s="48">
        <v>66341</v>
      </c>
      <c r="AE438" s="49">
        <v>1</v>
      </c>
      <c r="AF438" s="48">
        <v>0</v>
      </c>
      <c r="AG438" s="158">
        <v>0</v>
      </c>
      <c r="AH438" s="47"/>
      <c r="AI438" s="48">
        <v>66341</v>
      </c>
      <c r="AJ438" s="48">
        <v>4000</v>
      </c>
      <c r="AK438" s="47"/>
      <c r="AL438" s="48">
        <v>4000</v>
      </c>
      <c r="AM438" s="49">
        <v>6.0294538822146186E-2</v>
      </c>
      <c r="AN438" s="48">
        <v>62341</v>
      </c>
      <c r="AO438" s="34">
        <v>0</v>
      </c>
      <c r="AP438" s="34">
        <v>0</v>
      </c>
      <c r="AQ438" s="34">
        <v>4000</v>
      </c>
      <c r="AR438" s="34">
        <v>0</v>
      </c>
      <c r="AS438" s="34">
        <v>5528.416666666667</v>
      </c>
      <c r="AT438" s="34">
        <v>5528.416666666667</v>
      </c>
      <c r="AU438" s="34">
        <v>5528.416666666667</v>
      </c>
      <c r="AV438" s="34">
        <v>5528.416666666667</v>
      </c>
      <c r="AW438" s="34">
        <v>5528.416666666667</v>
      </c>
      <c r="AX438" s="34">
        <v>5528.416666666667</v>
      </c>
      <c r="AY438" s="34">
        <v>5528.416666666667</v>
      </c>
      <c r="AZ438" s="34">
        <v>5528.416666666667</v>
      </c>
      <c r="BA438" s="34">
        <v>18113.666666666664</v>
      </c>
      <c r="BB438" s="40">
        <f t="shared" si="13"/>
        <v>66341</v>
      </c>
      <c r="BC438" s="40">
        <f t="shared" si="14"/>
        <v>0</v>
      </c>
      <c r="BD438" s="104" t="str">
        <f>+IF(Tabla1[[#This Row],[NO CERT]]=0,"NO","SI")</f>
        <v>NO</v>
      </c>
    </row>
    <row r="439" spans="1:56" x14ac:dyDescent="0.25">
      <c r="A439" s="41" t="s">
        <v>437</v>
      </c>
      <c r="B439" s="42" t="s">
        <v>15</v>
      </c>
      <c r="C439" s="43" t="s">
        <v>1447</v>
      </c>
      <c r="D439" s="44" t="s">
        <v>438</v>
      </c>
      <c r="E439" s="43" t="s">
        <v>439</v>
      </c>
      <c r="F439" s="43" t="s">
        <v>440</v>
      </c>
      <c r="G439" s="43" t="s">
        <v>1504</v>
      </c>
      <c r="H439" s="44" t="s">
        <v>514</v>
      </c>
      <c r="I439" s="44" t="s">
        <v>514</v>
      </c>
      <c r="J439" s="44" t="s">
        <v>1441</v>
      </c>
      <c r="K439" s="44" t="s">
        <v>511</v>
      </c>
      <c r="L439" s="44" t="s">
        <v>1103</v>
      </c>
      <c r="M439" s="44" t="s">
        <v>1103</v>
      </c>
      <c r="N439" s="43" t="s">
        <v>1099</v>
      </c>
      <c r="O439" s="43" t="s">
        <v>1370</v>
      </c>
      <c r="P439" s="45" t="s">
        <v>112</v>
      </c>
      <c r="Q439" s="44" t="s">
        <v>1099</v>
      </c>
      <c r="R439" s="44" t="s">
        <v>1371</v>
      </c>
      <c r="S439" s="44" t="s">
        <v>1374</v>
      </c>
      <c r="T439" s="46" t="s">
        <v>1338</v>
      </c>
      <c r="U439" s="37" t="s">
        <v>1341</v>
      </c>
      <c r="V439" s="38">
        <v>0</v>
      </c>
      <c r="W439" s="38">
        <v>5201</v>
      </c>
      <c r="X439" s="33"/>
      <c r="Y439" s="160">
        <v>0</v>
      </c>
      <c r="Z439" s="160">
        <v>0</v>
      </c>
      <c r="AA439" s="33"/>
      <c r="AB439" s="38">
        <v>5201</v>
      </c>
      <c r="AC439" s="33"/>
      <c r="AD439" s="48">
        <v>5201</v>
      </c>
      <c r="AE439" s="49">
        <v>1</v>
      </c>
      <c r="AF439" s="48">
        <v>0</v>
      </c>
      <c r="AG439" s="158">
        <v>0</v>
      </c>
      <c r="AH439" s="47"/>
      <c r="AI439" s="48">
        <v>5201</v>
      </c>
      <c r="AJ439" s="48">
        <v>360</v>
      </c>
      <c r="AK439" s="47"/>
      <c r="AL439" s="48">
        <v>360</v>
      </c>
      <c r="AM439" s="49">
        <v>6.9217458181119018E-2</v>
      </c>
      <c r="AN439" s="48">
        <v>4841</v>
      </c>
      <c r="AO439" s="34">
        <v>0</v>
      </c>
      <c r="AP439" s="34">
        <v>0</v>
      </c>
      <c r="AQ439" s="34">
        <v>360</v>
      </c>
      <c r="AR439" s="34">
        <v>0</v>
      </c>
      <c r="AS439" s="34">
        <v>433.41666666666669</v>
      </c>
      <c r="AT439" s="34">
        <v>433.41666666666669</v>
      </c>
      <c r="AU439" s="34">
        <v>433.41666666666669</v>
      </c>
      <c r="AV439" s="34">
        <v>433.41666666666669</v>
      </c>
      <c r="AW439" s="34">
        <v>433.41666666666669</v>
      </c>
      <c r="AX439" s="34">
        <v>433.41666666666669</v>
      </c>
      <c r="AY439" s="34">
        <v>433.41666666666669</v>
      </c>
      <c r="AZ439" s="34">
        <v>433.41666666666669</v>
      </c>
      <c r="BA439" s="34">
        <v>1373.666666666667</v>
      </c>
      <c r="BB439" s="40">
        <f t="shared" si="13"/>
        <v>5201</v>
      </c>
      <c r="BC439" s="40">
        <f t="shared" si="14"/>
        <v>0</v>
      </c>
      <c r="BD439" s="104" t="str">
        <f>+IF(Tabla1[[#This Row],[NO CERT]]=0,"NO","SI")</f>
        <v>NO</v>
      </c>
    </row>
    <row r="440" spans="1:56" x14ac:dyDescent="0.25">
      <c r="A440" s="41" t="s">
        <v>437</v>
      </c>
      <c r="B440" s="42" t="s">
        <v>15</v>
      </c>
      <c r="C440" s="43" t="s">
        <v>1447</v>
      </c>
      <c r="D440" s="44" t="s">
        <v>438</v>
      </c>
      <c r="E440" s="43" t="s">
        <v>439</v>
      </c>
      <c r="F440" s="43" t="s">
        <v>440</v>
      </c>
      <c r="G440" s="43" t="s">
        <v>1504</v>
      </c>
      <c r="H440" s="44" t="s">
        <v>519</v>
      </c>
      <c r="I440" s="44" t="s">
        <v>71</v>
      </c>
      <c r="J440" s="44" t="s">
        <v>1441</v>
      </c>
      <c r="K440" s="44" t="s">
        <v>515</v>
      </c>
      <c r="L440" s="44" t="s">
        <v>1103</v>
      </c>
      <c r="M440" s="44" t="s">
        <v>1103</v>
      </c>
      <c r="N440" s="43" t="s">
        <v>1099</v>
      </c>
      <c r="O440" s="43" t="s">
        <v>1370</v>
      </c>
      <c r="P440" s="45" t="s">
        <v>112</v>
      </c>
      <c r="Q440" s="44" t="s">
        <v>1099</v>
      </c>
      <c r="R440" s="44" t="s">
        <v>552</v>
      </c>
      <c r="S440" s="44" t="s">
        <v>361</v>
      </c>
      <c r="T440" s="46" t="s">
        <v>22</v>
      </c>
      <c r="U440" s="37" t="s">
        <v>23</v>
      </c>
      <c r="V440" s="38">
        <v>6909</v>
      </c>
      <c r="W440" s="38">
        <v>6909</v>
      </c>
      <c r="X440" s="33"/>
      <c r="Y440" s="160">
        <v>0</v>
      </c>
      <c r="Z440" s="160">
        <v>0</v>
      </c>
      <c r="AA440" s="33"/>
      <c r="AB440" s="38">
        <v>6909</v>
      </c>
      <c r="AC440" s="33"/>
      <c r="AD440" s="48">
        <v>3654.8</v>
      </c>
      <c r="AE440" s="49">
        <v>0.52899117093645975</v>
      </c>
      <c r="AF440" s="48">
        <v>3254.2</v>
      </c>
      <c r="AG440" s="158">
        <v>3254.2</v>
      </c>
      <c r="AH440" s="47"/>
      <c r="AI440" s="48">
        <v>3654.8</v>
      </c>
      <c r="AJ440" s="48">
        <v>749.9</v>
      </c>
      <c r="AK440" s="47"/>
      <c r="AL440" s="48">
        <v>749.9</v>
      </c>
      <c r="AM440" s="49">
        <v>0.10853958604718483</v>
      </c>
      <c r="AN440" s="48">
        <v>2904.9</v>
      </c>
      <c r="AO440" s="34">
        <v>0</v>
      </c>
      <c r="AP440" s="34">
        <v>0</v>
      </c>
      <c r="AQ440" s="34">
        <v>749.9</v>
      </c>
      <c r="AR440" s="34">
        <v>0</v>
      </c>
      <c r="AS440" s="34">
        <v>575.75</v>
      </c>
      <c r="AT440" s="34">
        <v>575.75</v>
      </c>
      <c r="AU440" s="34">
        <v>575.75</v>
      </c>
      <c r="AV440" s="34">
        <v>575.75</v>
      </c>
      <c r="AW440" s="34">
        <v>575.75</v>
      </c>
      <c r="AX440" s="34">
        <v>575.75</v>
      </c>
      <c r="AY440" s="34">
        <v>575.75</v>
      </c>
      <c r="AZ440" s="34">
        <v>575.75</v>
      </c>
      <c r="BA440" s="34">
        <v>1553.1000000000004</v>
      </c>
      <c r="BB440" s="40">
        <f t="shared" si="13"/>
        <v>6909</v>
      </c>
      <c r="BC440" s="40">
        <f t="shared" si="14"/>
        <v>0</v>
      </c>
      <c r="BD440" s="104" t="str">
        <f>+IF(Tabla1[[#This Row],[NO CERT]]=0,"NO","SI")</f>
        <v>SI</v>
      </c>
    </row>
    <row r="441" spans="1:56" x14ac:dyDescent="0.25">
      <c r="A441" s="41" t="s">
        <v>437</v>
      </c>
      <c r="B441" s="42" t="s">
        <v>15</v>
      </c>
      <c r="C441" s="43" t="s">
        <v>1447</v>
      </c>
      <c r="D441" s="44" t="s">
        <v>438</v>
      </c>
      <c r="E441" s="43" t="s">
        <v>439</v>
      </c>
      <c r="F441" s="43" t="s">
        <v>440</v>
      </c>
      <c r="G441" s="43" t="s">
        <v>1504</v>
      </c>
      <c r="H441" s="44" t="s">
        <v>71</v>
      </c>
      <c r="I441" s="44" t="s">
        <v>71</v>
      </c>
      <c r="J441" s="44" t="s">
        <v>1441</v>
      </c>
      <c r="K441" s="44" t="s">
        <v>515</v>
      </c>
      <c r="L441" s="44" t="s">
        <v>1103</v>
      </c>
      <c r="M441" s="44" t="s">
        <v>1103</v>
      </c>
      <c r="N441" s="43" t="s">
        <v>1099</v>
      </c>
      <c r="O441" s="43" t="s">
        <v>1370</v>
      </c>
      <c r="P441" s="45" t="s">
        <v>112</v>
      </c>
      <c r="Q441" s="44" t="s">
        <v>1099</v>
      </c>
      <c r="R441" s="44" t="s">
        <v>552</v>
      </c>
      <c r="S441" s="44" t="s">
        <v>364</v>
      </c>
      <c r="T441" s="46" t="s">
        <v>17</v>
      </c>
      <c r="U441" s="37" t="s">
        <v>18</v>
      </c>
      <c r="V441" s="38">
        <v>1200</v>
      </c>
      <c r="W441" s="38">
        <v>1200</v>
      </c>
      <c r="X441" s="33"/>
      <c r="Y441" s="160">
        <v>0</v>
      </c>
      <c r="Z441" s="160">
        <v>0</v>
      </c>
      <c r="AA441" s="33"/>
      <c r="AB441" s="38">
        <v>1200</v>
      </c>
      <c r="AC441" s="33"/>
      <c r="AD441" s="48">
        <v>1200</v>
      </c>
      <c r="AE441" s="49">
        <v>1</v>
      </c>
      <c r="AF441" s="48">
        <v>0</v>
      </c>
      <c r="AG441" s="158">
        <v>0</v>
      </c>
      <c r="AH441" s="47"/>
      <c r="AI441" s="48">
        <v>1200</v>
      </c>
      <c r="AJ441" s="48">
        <v>873.62</v>
      </c>
      <c r="AK441" s="47"/>
      <c r="AL441" s="48">
        <v>873.62</v>
      </c>
      <c r="AM441" s="49">
        <v>0.72801666666666665</v>
      </c>
      <c r="AN441" s="48">
        <v>326.38</v>
      </c>
      <c r="AO441" s="34">
        <v>500</v>
      </c>
      <c r="AP441" s="34">
        <v>373.62</v>
      </c>
      <c r="AQ441" s="34">
        <v>0</v>
      </c>
      <c r="AR441" s="34">
        <v>0</v>
      </c>
      <c r="AS441" s="34">
        <v>126.38000000000011</v>
      </c>
      <c r="AT441" s="34">
        <v>0</v>
      </c>
      <c r="AU441" s="34">
        <v>0</v>
      </c>
      <c r="AV441" s="34">
        <v>0</v>
      </c>
      <c r="AW441" s="34">
        <v>100</v>
      </c>
      <c r="AX441" s="34">
        <v>100</v>
      </c>
      <c r="AY441" s="34">
        <v>0</v>
      </c>
      <c r="AZ441" s="34">
        <v>0</v>
      </c>
      <c r="BA441" s="34">
        <v>0</v>
      </c>
      <c r="BB441" s="40">
        <f t="shared" si="13"/>
        <v>1200</v>
      </c>
      <c r="BC441" s="40">
        <f t="shared" si="14"/>
        <v>0</v>
      </c>
      <c r="BD441" s="104" t="str">
        <f>+IF(Tabla1[[#This Row],[NO CERT]]=0,"NO","SI")</f>
        <v>NO</v>
      </c>
    </row>
    <row r="442" spans="1:56" x14ac:dyDescent="0.25">
      <c r="A442" s="41" t="s">
        <v>437</v>
      </c>
      <c r="B442" s="42" t="s">
        <v>15</v>
      </c>
      <c r="C442" s="43" t="s">
        <v>1447</v>
      </c>
      <c r="D442" s="44" t="s">
        <v>438</v>
      </c>
      <c r="E442" s="43" t="s">
        <v>439</v>
      </c>
      <c r="F442" s="43" t="s">
        <v>440</v>
      </c>
      <c r="G442" s="43" t="s">
        <v>1504</v>
      </c>
      <c r="H442" s="44" t="s">
        <v>71</v>
      </c>
      <c r="I442" s="44" t="s">
        <v>71</v>
      </c>
      <c r="J442" s="44" t="s">
        <v>1441</v>
      </c>
      <c r="K442" s="44" t="s">
        <v>511</v>
      </c>
      <c r="L442" s="44" t="s">
        <v>1103</v>
      </c>
      <c r="M442" s="44" t="s">
        <v>1103</v>
      </c>
      <c r="N442" s="43" t="s">
        <v>1099</v>
      </c>
      <c r="O442" s="43" t="s">
        <v>1370</v>
      </c>
      <c r="P442" s="45" t="s">
        <v>112</v>
      </c>
      <c r="Q442" s="44" t="s">
        <v>1099</v>
      </c>
      <c r="R442" s="44" t="s">
        <v>552</v>
      </c>
      <c r="S442" s="44" t="s">
        <v>365</v>
      </c>
      <c r="T442" s="46" t="s">
        <v>20</v>
      </c>
      <c r="U442" s="37" t="s">
        <v>21</v>
      </c>
      <c r="V442" s="38">
        <v>800</v>
      </c>
      <c r="W442" s="38">
        <v>800</v>
      </c>
      <c r="X442" s="33"/>
      <c r="Y442" s="160">
        <v>0</v>
      </c>
      <c r="Z442" s="160">
        <v>0</v>
      </c>
      <c r="AA442" s="33"/>
      <c r="AB442" s="38">
        <v>800</v>
      </c>
      <c r="AC442" s="33"/>
      <c r="AD442" s="48">
        <v>0</v>
      </c>
      <c r="AE442" s="49">
        <v>0</v>
      </c>
      <c r="AF442" s="48">
        <v>800</v>
      </c>
      <c r="AG442" s="158">
        <v>800</v>
      </c>
      <c r="AH442" s="47"/>
      <c r="AI442" s="48">
        <v>0</v>
      </c>
      <c r="AJ442" s="48">
        <v>0</v>
      </c>
      <c r="AK442" s="47"/>
      <c r="AL442" s="48">
        <v>0</v>
      </c>
      <c r="AM442" s="49">
        <v>0</v>
      </c>
      <c r="AN442" s="48">
        <v>0</v>
      </c>
      <c r="AO442" s="34">
        <v>0</v>
      </c>
      <c r="AP442" s="34">
        <v>0</v>
      </c>
      <c r="AQ442" s="34">
        <v>0</v>
      </c>
      <c r="AR442" s="34">
        <v>0</v>
      </c>
      <c r="AS442" s="34">
        <v>0</v>
      </c>
      <c r="AT442" s="34">
        <v>800</v>
      </c>
      <c r="AU442" s="34">
        <v>0</v>
      </c>
      <c r="AV442" s="34">
        <v>0</v>
      </c>
      <c r="AW442" s="34">
        <v>0</v>
      </c>
      <c r="AX442" s="34">
        <v>0</v>
      </c>
      <c r="AY442" s="34">
        <v>0</v>
      </c>
      <c r="AZ442" s="34">
        <v>0</v>
      </c>
      <c r="BA442" s="34">
        <v>0</v>
      </c>
      <c r="BB442" s="40">
        <f t="shared" si="13"/>
        <v>800</v>
      </c>
      <c r="BC442" s="40">
        <f t="shared" si="14"/>
        <v>0</v>
      </c>
      <c r="BD442" s="104" t="str">
        <f>+IF(Tabla1[[#This Row],[NO CERT]]=0,"NO","SI")</f>
        <v>SI</v>
      </c>
    </row>
    <row r="443" spans="1:56" x14ac:dyDescent="0.25">
      <c r="A443" s="41" t="s">
        <v>437</v>
      </c>
      <c r="B443" s="42" t="s">
        <v>15</v>
      </c>
      <c r="C443" s="43" t="s">
        <v>1447</v>
      </c>
      <c r="D443" s="44" t="s">
        <v>438</v>
      </c>
      <c r="E443" s="43" t="s">
        <v>439</v>
      </c>
      <c r="F443" s="43" t="s">
        <v>440</v>
      </c>
      <c r="G443" s="43" t="s">
        <v>1504</v>
      </c>
      <c r="H443" s="44" t="s">
        <v>2829</v>
      </c>
      <c r="I443" s="44" t="s">
        <v>71</v>
      </c>
      <c r="J443" s="44" t="s">
        <v>1441</v>
      </c>
      <c r="K443" s="44" t="s">
        <v>511</v>
      </c>
      <c r="L443" s="44" t="s">
        <v>1103</v>
      </c>
      <c r="M443" s="44" t="s">
        <v>1103</v>
      </c>
      <c r="N443" s="43" t="s">
        <v>1099</v>
      </c>
      <c r="O443" s="43" t="s">
        <v>1370</v>
      </c>
      <c r="P443" s="45" t="s">
        <v>112</v>
      </c>
      <c r="Q443" s="44" t="s">
        <v>1099</v>
      </c>
      <c r="R443" s="44" t="s">
        <v>552</v>
      </c>
      <c r="S443" s="44" t="s">
        <v>466</v>
      </c>
      <c r="T443" s="46" t="s">
        <v>465</v>
      </c>
      <c r="U443" s="37" t="s">
        <v>467</v>
      </c>
      <c r="V443" s="38">
        <v>3500</v>
      </c>
      <c r="W443" s="38">
        <v>3500</v>
      </c>
      <c r="X443" s="33"/>
      <c r="Y443" s="160">
        <v>0</v>
      </c>
      <c r="Z443" s="160">
        <v>0</v>
      </c>
      <c r="AA443" s="33"/>
      <c r="AB443" s="38">
        <v>3500</v>
      </c>
      <c r="AC443" s="33"/>
      <c r="AD443" s="48">
        <v>0</v>
      </c>
      <c r="AE443" s="49">
        <v>0</v>
      </c>
      <c r="AF443" s="48">
        <v>3500</v>
      </c>
      <c r="AG443" s="158">
        <v>3500</v>
      </c>
      <c r="AH443" s="47"/>
      <c r="AI443" s="48">
        <v>0</v>
      </c>
      <c r="AJ443" s="48">
        <v>0</v>
      </c>
      <c r="AK443" s="47"/>
      <c r="AL443" s="48">
        <v>0</v>
      </c>
      <c r="AM443" s="49">
        <v>0</v>
      </c>
      <c r="AN443" s="48">
        <v>0</v>
      </c>
      <c r="AO443" s="34">
        <v>0</v>
      </c>
      <c r="AP443" s="34">
        <v>0</v>
      </c>
      <c r="AQ443" s="34">
        <v>0</v>
      </c>
      <c r="AR443" s="34">
        <v>0</v>
      </c>
      <c r="AS443" s="34">
        <v>0</v>
      </c>
      <c r="AT443" s="34">
        <v>3500</v>
      </c>
      <c r="AU443" s="34">
        <v>0</v>
      </c>
      <c r="AV443" s="34">
        <v>0</v>
      </c>
      <c r="AW443" s="34">
        <v>0</v>
      </c>
      <c r="AX443" s="34">
        <v>0</v>
      </c>
      <c r="AY443" s="34">
        <v>0</v>
      </c>
      <c r="AZ443" s="34">
        <v>0</v>
      </c>
      <c r="BA443" s="34">
        <v>0</v>
      </c>
      <c r="BB443" s="40">
        <f t="shared" si="13"/>
        <v>3500</v>
      </c>
      <c r="BC443" s="40">
        <f t="shared" si="14"/>
        <v>0</v>
      </c>
      <c r="BD443" s="104" t="str">
        <f>+IF(Tabla1[[#This Row],[NO CERT]]=0,"NO","SI")</f>
        <v>SI</v>
      </c>
    </row>
    <row r="444" spans="1:56" x14ac:dyDescent="0.25">
      <c r="A444" s="41" t="s">
        <v>437</v>
      </c>
      <c r="B444" s="42" t="s">
        <v>15</v>
      </c>
      <c r="C444" s="43" t="s">
        <v>1447</v>
      </c>
      <c r="D444" s="44" t="s">
        <v>438</v>
      </c>
      <c r="E444" s="43" t="s">
        <v>439</v>
      </c>
      <c r="F444" s="43" t="s">
        <v>440</v>
      </c>
      <c r="G444" s="43" t="s">
        <v>1504</v>
      </c>
      <c r="H444" s="44" t="s">
        <v>1407</v>
      </c>
      <c r="I444" s="44" t="s">
        <v>484</v>
      </c>
      <c r="J444" s="44" t="s">
        <v>1440</v>
      </c>
      <c r="K444" s="44" t="s">
        <v>515</v>
      </c>
      <c r="L444" s="44" t="s">
        <v>1103</v>
      </c>
      <c r="M444" s="44" t="s">
        <v>1103</v>
      </c>
      <c r="N444" s="43" t="s">
        <v>1099</v>
      </c>
      <c r="O444" s="43" t="s">
        <v>1370</v>
      </c>
      <c r="P444" s="45" t="s">
        <v>112</v>
      </c>
      <c r="Q444" s="44" t="s">
        <v>1099</v>
      </c>
      <c r="R444" s="44" t="s">
        <v>552</v>
      </c>
      <c r="S444" s="44" t="s">
        <v>357</v>
      </c>
      <c r="T444" s="46" t="s">
        <v>24</v>
      </c>
      <c r="U444" s="37" t="s">
        <v>25</v>
      </c>
      <c r="V444" s="134">
        <v>1800</v>
      </c>
      <c r="W444" s="134">
        <v>1800</v>
      </c>
      <c r="X444" s="33"/>
      <c r="Y444" s="160">
        <v>0</v>
      </c>
      <c r="Z444" s="160">
        <v>0</v>
      </c>
      <c r="AA444" s="33"/>
      <c r="AB444" s="38">
        <v>1800</v>
      </c>
      <c r="AC444" s="33"/>
      <c r="AD444" s="48">
        <v>1800</v>
      </c>
      <c r="AE444" s="49">
        <v>1</v>
      </c>
      <c r="AF444" s="135">
        <v>0</v>
      </c>
      <c r="AG444" s="158">
        <v>0</v>
      </c>
      <c r="AH444" s="47"/>
      <c r="AI444" s="135">
        <v>1800</v>
      </c>
      <c r="AJ444" s="135">
        <v>0</v>
      </c>
      <c r="AK444" s="47"/>
      <c r="AL444" s="48">
        <v>0</v>
      </c>
      <c r="AM444" s="49">
        <v>0</v>
      </c>
      <c r="AN444" s="135">
        <v>1800</v>
      </c>
      <c r="AO444" s="34">
        <v>0</v>
      </c>
      <c r="AP444" s="34">
        <v>0</v>
      </c>
      <c r="AQ444" s="34">
        <v>0</v>
      </c>
      <c r="AR444" s="34">
        <v>0</v>
      </c>
      <c r="AS444" s="34">
        <v>300</v>
      </c>
      <c r="AT444" s="34">
        <v>300</v>
      </c>
      <c r="AU444" s="34">
        <v>300</v>
      </c>
      <c r="AV444" s="34">
        <v>300</v>
      </c>
      <c r="AW444" s="34">
        <v>300</v>
      </c>
      <c r="AX444" s="34">
        <v>300</v>
      </c>
      <c r="AY444" s="34">
        <v>0</v>
      </c>
      <c r="AZ444" s="34">
        <v>0</v>
      </c>
      <c r="BA444" s="34">
        <v>0</v>
      </c>
      <c r="BB444" s="40">
        <f t="shared" si="13"/>
        <v>1800</v>
      </c>
      <c r="BC444" s="40">
        <f t="shared" si="14"/>
        <v>0</v>
      </c>
      <c r="BD444" s="104" t="str">
        <f>+IF(Tabla1[[#This Row],[NO CERT]]=0,"NO","SI")</f>
        <v>NO</v>
      </c>
    </row>
    <row r="445" spans="1:56" x14ac:dyDescent="0.25">
      <c r="A445" s="41" t="s">
        <v>437</v>
      </c>
      <c r="B445" s="42" t="s">
        <v>15</v>
      </c>
      <c r="C445" s="43" t="s">
        <v>1447</v>
      </c>
      <c r="D445" s="44" t="s">
        <v>438</v>
      </c>
      <c r="E445" s="43" t="s">
        <v>439</v>
      </c>
      <c r="F445" s="43" t="s">
        <v>440</v>
      </c>
      <c r="G445" s="43" t="s">
        <v>1504</v>
      </c>
      <c r="H445" s="44" t="s">
        <v>1407</v>
      </c>
      <c r="I445" s="44" t="s">
        <v>484</v>
      </c>
      <c r="J445" s="44" t="s">
        <v>1441</v>
      </c>
      <c r="K445" s="44" t="s">
        <v>515</v>
      </c>
      <c r="L445" s="44" t="s">
        <v>1103</v>
      </c>
      <c r="M445" s="44" t="s">
        <v>1103</v>
      </c>
      <c r="N445" s="43" t="s">
        <v>1099</v>
      </c>
      <c r="O445" s="43" t="s">
        <v>1370</v>
      </c>
      <c r="P445" s="45" t="s">
        <v>112</v>
      </c>
      <c r="Q445" s="44" t="s">
        <v>1099</v>
      </c>
      <c r="R445" s="44" t="s">
        <v>552</v>
      </c>
      <c r="S445" s="44" t="s">
        <v>358</v>
      </c>
      <c r="T445" s="46" t="s">
        <v>26</v>
      </c>
      <c r="U445" s="37" t="s">
        <v>27</v>
      </c>
      <c r="V445" s="134">
        <v>3600</v>
      </c>
      <c r="W445" s="134">
        <v>3600</v>
      </c>
      <c r="X445" s="33"/>
      <c r="Y445" s="160">
        <v>0</v>
      </c>
      <c r="Z445" s="160">
        <v>0</v>
      </c>
      <c r="AA445" s="33"/>
      <c r="AB445" s="38">
        <v>3600</v>
      </c>
      <c r="AC445" s="33"/>
      <c r="AD445" s="48">
        <v>3600</v>
      </c>
      <c r="AE445" s="49">
        <v>1</v>
      </c>
      <c r="AF445" s="135">
        <v>0</v>
      </c>
      <c r="AG445" s="158">
        <v>0</v>
      </c>
      <c r="AH445" s="47"/>
      <c r="AI445" s="135">
        <v>3600</v>
      </c>
      <c r="AJ445" s="135">
        <v>0</v>
      </c>
      <c r="AK445" s="47"/>
      <c r="AL445" s="48">
        <v>0</v>
      </c>
      <c r="AM445" s="49">
        <v>0</v>
      </c>
      <c r="AN445" s="135">
        <v>3600</v>
      </c>
      <c r="AO445" s="34">
        <v>0</v>
      </c>
      <c r="AP445" s="34">
        <v>0</v>
      </c>
      <c r="AQ445" s="34">
        <v>0</v>
      </c>
      <c r="AR445" s="34">
        <v>0</v>
      </c>
      <c r="AS445" s="34">
        <v>600</v>
      </c>
      <c r="AT445" s="34">
        <v>600</v>
      </c>
      <c r="AU445" s="34">
        <v>600</v>
      </c>
      <c r="AV445" s="34">
        <v>600</v>
      </c>
      <c r="AW445" s="34">
        <v>600</v>
      </c>
      <c r="AX445" s="34">
        <v>600</v>
      </c>
      <c r="AY445" s="34">
        <v>0</v>
      </c>
      <c r="AZ445" s="34">
        <v>0</v>
      </c>
      <c r="BA445" s="34">
        <v>0</v>
      </c>
      <c r="BB445" s="40">
        <f t="shared" si="13"/>
        <v>3600</v>
      </c>
      <c r="BC445" s="40">
        <f t="shared" si="14"/>
        <v>0</v>
      </c>
      <c r="BD445" s="104" t="str">
        <f>+IF(Tabla1[[#This Row],[NO CERT]]=0,"NO","SI")</f>
        <v>NO</v>
      </c>
    </row>
    <row r="446" spans="1:56" x14ac:dyDescent="0.25">
      <c r="A446" s="41" t="s">
        <v>437</v>
      </c>
      <c r="B446" s="42" t="s">
        <v>15</v>
      </c>
      <c r="C446" s="43" t="s">
        <v>1447</v>
      </c>
      <c r="D446" s="44" t="s">
        <v>438</v>
      </c>
      <c r="E446" s="43" t="s">
        <v>439</v>
      </c>
      <c r="F446" s="43" t="s">
        <v>440</v>
      </c>
      <c r="G446" s="43" t="s">
        <v>1504</v>
      </c>
      <c r="H446" s="44" t="s">
        <v>484</v>
      </c>
      <c r="I446" s="44" t="s">
        <v>484</v>
      </c>
      <c r="J446" s="44" t="s">
        <v>1441</v>
      </c>
      <c r="K446" s="44" t="s">
        <v>515</v>
      </c>
      <c r="L446" s="44" t="s">
        <v>1103</v>
      </c>
      <c r="M446" s="44" t="s">
        <v>1103</v>
      </c>
      <c r="N446" s="43" t="s">
        <v>1099</v>
      </c>
      <c r="O446" s="43" t="s">
        <v>1370</v>
      </c>
      <c r="P446" s="45" t="s">
        <v>112</v>
      </c>
      <c r="Q446" s="44" t="s">
        <v>1099</v>
      </c>
      <c r="R446" s="44" t="s">
        <v>552</v>
      </c>
      <c r="S446" s="44" t="s">
        <v>369</v>
      </c>
      <c r="T446" s="46" t="s">
        <v>28</v>
      </c>
      <c r="U446" s="37" t="s">
        <v>29</v>
      </c>
      <c r="V446" s="134">
        <v>0</v>
      </c>
      <c r="W446" s="134">
        <v>1000</v>
      </c>
      <c r="X446" s="33"/>
      <c r="Y446" s="160">
        <v>0</v>
      </c>
      <c r="Z446" s="160">
        <v>0</v>
      </c>
      <c r="AA446" s="33"/>
      <c r="AB446" s="38">
        <v>1000</v>
      </c>
      <c r="AC446" s="33"/>
      <c r="AD446" s="48">
        <v>1000</v>
      </c>
      <c r="AE446" s="49">
        <v>1</v>
      </c>
      <c r="AF446" s="135">
        <v>0</v>
      </c>
      <c r="AG446" s="158">
        <v>0</v>
      </c>
      <c r="AH446" s="47"/>
      <c r="AI446" s="135">
        <v>1000</v>
      </c>
      <c r="AJ446" s="135">
        <v>190.2</v>
      </c>
      <c r="AK446" s="47"/>
      <c r="AL446" s="48">
        <v>190.2</v>
      </c>
      <c r="AM446" s="49">
        <v>0.19019999999999998</v>
      </c>
      <c r="AN446" s="135">
        <v>809.8</v>
      </c>
      <c r="AO446" s="34">
        <v>0</v>
      </c>
      <c r="AP446" s="34">
        <v>190.2</v>
      </c>
      <c r="AQ446" s="34">
        <v>0</v>
      </c>
      <c r="AR446" s="34">
        <v>0</v>
      </c>
      <c r="AS446" s="34">
        <v>100</v>
      </c>
      <c r="AT446" s="34">
        <v>100</v>
      </c>
      <c r="AU446" s="34">
        <v>100</v>
      </c>
      <c r="AV446" s="34">
        <v>100</v>
      </c>
      <c r="AW446" s="34">
        <v>100</v>
      </c>
      <c r="AX446" s="34">
        <v>50</v>
      </c>
      <c r="AY446" s="34">
        <v>50</v>
      </c>
      <c r="AZ446" s="34">
        <v>50</v>
      </c>
      <c r="BA446" s="34">
        <v>159.79999999999995</v>
      </c>
      <c r="BB446" s="40">
        <f t="shared" si="13"/>
        <v>1000</v>
      </c>
      <c r="BC446" s="40">
        <f t="shared" si="14"/>
        <v>0</v>
      </c>
      <c r="BD446" s="104" t="str">
        <f>+IF(Tabla1[[#This Row],[NO CERT]]=0,"NO","SI")</f>
        <v>NO</v>
      </c>
    </row>
    <row r="447" spans="1:56" x14ac:dyDescent="0.25">
      <c r="A447" s="41" t="s">
        <v>437</v>
      </c>
      <c r="B447" s="42" t="s">
        <v>15</v>
      </c>
      <c r="C447" s="43" t="s">
        <v>1447</v>
      </c>
      <c r="D447" s="44" t="s">
        <v>438</v>
      </c>
      <c r="E447" s="43" t="s">
        <v>439</v>
      </c>
      <c r="F447" s="43" t="s">
        <v>440</v>
      </c>
      <c r="G447" s="43" t="s">
        <v>1504</v>
      </c>
      <c r="H447" s="44" t="s">
        <v>2816</v>
      </c>
      <c r="I447" s="44" t="s">
        <v>484</v>
      </c>
      <c r="J447" s="44" t="s">
        <v>1441</v>
      </c>
      <c r="K447" s="44" t="s">
        <v>511</v>
      </c>
      <c r="L447" s="44" t="s">
        <v>1103</v>
      </c>
      <c r="M447" s="44" t="s">
        <v>1103</v>
      </c>
      <c r="N447" s="43" t="s">
        <v>1099</v>
      </c>
      <c r="O447" s="43" t="s">
        <v>1370</v>
      </c>
      <c r="P447" s="45" t="s">
        <v>112</v>
      </c>
      <c r="Q447" s="44" t="s">
        <v>1099</v>
      </c>
      <c r="R447" s="44" t="s">
        <v>552</v>
      </c>
      <c r="S447" s="44" t="s">
        <v>374</v>
      </c>
      <c r="T447" s="46" t="s">
        <v>32</v>
      </c>
      <c r="U447" s="37" t="s">
        <v>33</v>
      </c>
      <c r="V447" s="134">
        <v>0</v>
      </c>
      <c r="W447" s="134">
        <v>6000</v>
      </c>
      <c r="X447" s="33"/>
      <c r="Y447" s="160">
        <v>0</v>
      </c>
      <c r="Z447" s="160">
        <v>0</v>
      </c>
      <c r="AA447" s="33"/>
      <c r="AB447" s="38">
        <v>6000</v>
      </c>
      <c r="AC447" s="33"/>
      <c r="AD447" s="48">
        <v>6000</v>
      </c>
      <c r="AE447" s="49">
        <v>1</v>
      </c>
      <c r="AF447" s="135">
        <v>0</v>
      </c>
      <c r="AG447" s="158">
        <v>0</v>
      </c>
      <c r="AH447" s="47"/>
      <c r="AI447" s="135">
        <v>6000</v>
      </c>
      <c r="AJ447" s="135">
        <v>6000</v>
      </c>
      <c r="AK447" s="47"/>
      <c r="AL447" s="48">
        <v>1500</v>
      </c>
      <c r="AM447" s="49">
        <v>0.25</v>
      </c>
      <c r="AN447" s="135">
        <v>4500</v>
      </c>
      <c r="AO447" s="34">
        <v>500</v>
      </c>
      <c r="AP447" s="34">
        <v>500</v>
      </c>
      <c r="AQ447" s="34">
        <v>500</v>
      </c>
      <c r="AR447" s="34">
        <v>0</v>
      </c>
      <c r="AS447" s="34">
        <v>500</v>
      </c>
      <c r="AT447" s="34">
        <v>500</v>
      </c>
      <c r="AU447" s="34">
        <v>500</v>
      </c>
      <c r="AV447" s="34">
        <v>500</v>
      </c>
      <c r="AW447" s="34">
        <v>500</v>
      </c>
      <c r="AX447" s="34">
        <v>500</v>
      </c>
      <c r="AY447" s="34">
        <v>500</v>
      </c>
      <c r="AZ447" s="34">
        <v>500</v>
      </c>
      <c r="BA447" s="34">
        <v>500</v>
      </c>
      <c r="BB447" s="40">
        <f t="shared" si="13"/>
        <v>6000</v>
      </c>
      <c r="BC447" s="40">
        <f t="shared" si="14"/>
        <v>0</v>
      </c>
      <c r="BD447" s="104" t="str">
        <f>+IF(Tabla1[[#This Row],[NO CERT]]=0,"NO","SI")</f>
        <v>NO</v>
      </c>
    </row>
    <row r="448" spans="1:56" x14ac:dyDescent="0.25">
      <c r="A448" s="41" t="s">
        <v>437</v>
      </c>
      <c r="B448" s="42" t="s">
        <v>15</v>
      </c>
      <c r="C448" s="43" t="s">
        <v>1447</v>
      </c>
      <c r="D448" s="44" t="s">
        <v>438</v>
      </c>
      <c r="E448" s="43" t="s">
        <v>439</v>
      </c>
      <c r="F448" s="43" t="s">
        <v>440</v>
      </c>
      <c r="G448" s="43" t="s">
        <v>1504</v>
      </c>
      <c r="H448" s="44" t="s">
        <v>2818</v>
      </c>
      <c r="I448" s="44" t="s">
        <v>484</v>
      </c>
      <c r="J448" s="44" t="s">
        <v>1441</v>
      </c>
      <c r="K448" s="44" t="s">
        <v>515</v>
      </c>
      <c r="L448" s="44" t="s">
        <v>1103</v>
      </c>
      <c r="M448" s="44" t="s">
        <v>1103</v>
      </c>
      <c r="N448" s="43" t="s">
        <v>1099</v>
      </c>
      <c r="O448" s="43" t="s">
        <v>1370</v>
      </c>
      <c r="P448" s="45" t="s">
        <v>112</v>
      </c>
      <c r="Q448" s="44" t="s">
        <v>1099</v>
      </c>
      <c r="R448" s="44" t="s">
        <v>552</v>
      </c>
      <c r="S448" s="44" t="s">
        <v>375</v>
      </c>
      <c r="T448" s="46" t="s">
        <v>74</v>
      </c>
      <c r="U448" s="37" t="s">
        <v>75</v>
      </c>
      <c r="V448" s="134">
        <v>1200</v>
      </c>
      <c r="W448" s="134">
        <v>1200</v>
      </c>
      <c r="X448" s="33"/>
      <c r="Y448" s="160">
        <v>0</v>
      </c>
      <c r="Z448" s="160">
        <v>0</v>
      </c>
      <c r="AA448" s="33"/>
      <c r="AB448" s="38">
        <v>1200</v>
      </c>
      <c r="AC448" s="33"/>
      <c r="AD448" s="48">
        <v>1200</v>
      </c>
      <c r="AE448" s="49">
        <v>1</v>
      </c>
      <c r="AF448" s="135">
        <v>0</v>
      </c>
      <c r="AG448" s="158">
        <v>0</v>
      </c>
      <c r="AH448" s="47"/>
      <c r="AI448" s="135">
        <v>1200</v>
      </c>
      <c r="AJ448" s="135">
        <v>40</v>
      </c>
      <c r="AK448" s="47"/>
      <c r="AL448" s="48">
        <v>40</v>
      </c>
      <c r="AM448" s="49">
        <v>3.3333333333333333E-2</v>
      </c>
      <c r="AN448" s="135">
        <v>1160</v>
      </c>
      <c r="AO448" s="34">
        <v>0</v>
      </c>
      <c r="AP448" s="34">
        <v>40</v>
      </c>
      <c r="AQ448" s="34">
        <v>0</v>
      </c>
      <c r="AR448" s="34">
        <v>0</v>
      </c>
      <c r="AS448" s="34">
        <v>120</v>
      </c>
      <c r="AT448" s="34">
        <v>120</v>
      </c>
      <c r="AU448" s="34">
        <v>120</v>
      </c>
      <c r="AV448" s="34">
        <v>120</v>
      </c>
      <c r="AW448" s="34">
        <v>120</v>
      </c>
      <c r="AX448" s="34">
        <v>120</v>
      </c>
      <c r="AY448" s="34">
        <v>120</v>
      </c>
      <c r="AZ448" s="34">
        <v>120</v>
      </c>
      <c r="BA448" s="34">
        <v>200</v>
      </c>
      <c r="BB448" s="40">
        <f t="shared" si="13"/>
        <v>1200</v>
      </c>
      <c r="BC448" s="40">
        <f t="shared" si="14"/>
        <v>0</v>
      </c>
      <c r="BD448" s="104" t="str">
        <f>+IF(Tabla1[[#This Row],[NO CERT]]=0,"NO","SI")</f>
        <v>NO</v>
      </c>
    </row>
    <row r="449" spans="1:56" x14ac:dyDescent="0.25">
      <c r="A449" s="41" t="s">
        <v>437</v>
      </c>
      <c r="B449" s="42" t="s">
        <v>15</v>
      </c>
      <c r="C449" s="43" t="s">
        <v>1447</v>
      </c>
      <c r="D449" s="44" t="s">
        <v>438</v>
      </c>
      <c r="E449" s="43" t="s">
        <v>439</v>
      </c>
      <c r="F449" s="43" t="s">
        <v>440</v>
      </c>
      <c r="G449" s="43" t="s">
        <v>1504</v>
      </c>
      <c r="H449" s="44" t="s">
        <v>539</v>
      </c>
      <c r="I449" s="44" t="s">
        <v>484</v>
      </c>
      <c r="J449" s="44" t="s">
        <v>1441</v>
      </c>
      <c r="K449" s="44" t="s">
        <v>515</v>
      </c>
      <c r="L449" s="44" t="s">
        <v>1103</v>
      </c>
      <c r="M449" s="44" t="s">
        <v>1103</v>
      </c>
      <c r="N449" s="43" t="s">
        <v>1099</v>
      </c>
      <c r="O449" s="43" t="s">
        <v>1370</v>
      </c>
      <c r="P449" s="45" t="s">
        <v>112</v>
      </c>
      <c r="Q449" s="44" t="s">
        <v>1099</v>
      </c>
      <c r="R449" s="44" t="s">
        <v>552</v>
      </c>
      <c r="S449" s="44" t="s">
        <v>379</v>
      </c>
      <c r="T449" s="46" t="s">
        <v>34</v>
      </c>
      <c r="U449" s="37" t="s">
        <v>35</v>
      </c>
      <c r="V449" s="134">
        <v>108000</v>
      </c>
      <c r="W449" s="134">
        <v>124856</v>
      </c>
      <c r="X449" s="33"/>
      <c r="Y449" s="160">
        <v>0</v>
      </c>
      <c r="Z449" s="160">
        <v>0</v>
      </c>
      <c r="AA449" s="33"/>
      <c r="AB449" s="38">
        <v>124856</v>
      </c>
      <c r="AC449" s="33"/>
      <c r="AD449" s="48">
        <v>114450.2</v>
      </c>
      <c r="AE449" s="49">
        <v>0.91665758954315368</v>
      </c>
      <c r="AF449" s="135">
        <v>10405.800000000003</v>
      </c>
      <c r="AG449" s="158">
        <v>10405.800000000003</v>
      </c>
      <c r="AH449" s="47"/>
      <c r="AI449" s="135">
        <v>114450.2</v>
      </c>
      <c r="AJ449" s="135">
        <v>114450.2</v>
      </c>
      <c r="AK449" s="47"/>
      <c r="AL449" s="48">
        <v>20809.12</v>
      </c>
      <c r="AM449" s="49">
        <v>0.16666495803165246</v>
      </c>
      <c r="AN449" s="135">
        <v>93641.08</v>
      </c>
      <c r="AO449" s="34">
        <v>0</v>
      </c>
      <c r="AP449" s="34">
        <v>10404.56</v>
      </c>
      <c r="AQ449" s="34">
        <v>10404.56</v>
      </c>
      <c r="AR449" s="34">
        <v>0</v>
      </c>
      <c r="AS449" s="34">
        <v>10404.56</v>
      </c>
      <c r="AT449" s="34">
        <v>10404.56</v>
      </c>
      <c r="AU449" s="34">
        <v>10404.56</v>
      </c>
      <c r="AV449" s="34">
        <v>10404.56</v>
      </c>
      <c r="AW449" s="34">
        <v>10404.56</v>
      </c>
      <c r="AX449" s="34">
        <v>10404.56</v>
      </c>
      <c r="AY449" s="34">
        <v>10404.56</v>
      </c>
      <c r="AZ449" s="34">
        <v>10404.56</v>
      </c>
      <c r="BA449" s="34">
        <v>20810.400000000009</v>
      </c>
      <c r="BB449" s="40">
        <f t="shared" si="13"/>
        <v>124856</v>
      </c>
      <c r="BC449" s="40">
        <f t="shared" si="14"/>
        <v>0</v>
      </c>
      <c r="BD449" s="104" t="str">
        <f>+IF(Tabla1[[#This Row],[NO CERT]]=0,"NO","SI")</f>
        <v>SI</v>
      </c>
    </row>
    <row r="450" spans="1:56" x14ac:dyDescent="0.25">
      <c r="A450" s="41" t="s">
        <v>437</v>
      </c>
      <c r="B450" s="42" t="s">
        <v>15</v>
      </c>
      <c r="C450" s="43" t="s">
        <v>1447</v>
      </c>
      <c r="D450" s="44" t="s">
        <v>438</v>
      </c>
      <c r="E450" s="43" t="s">
        <v>439</v>
      </c>
      <c r="F450" s="43" t="s">
        <v>440</v>
      </c>
      <c r="G450" s="43" t="s">
        <v>1504</v>
      </c>
      <c r="H450" s="44" t="s">
        <v>2823</v>
      </c>
      <c r="I450" s="44" t="s">
        <v>484</v>
      </c>
      <c r="J450" s="44" t="s">
        <v>1441</v>
      </c>
      <c r="K450" s="44" t="s">
        <v>511</v>
      </c>
      <c r="L450" s="44" t="s">
        <v>1103</v>
      </c>
      <c r="M450" s="44" t="s">
        <v>1103</v>
      </c>
      <c r="N450" s="43" t="s">
        <v>1099</v>
      </c>
      <c r="O450" s="43" t="s">
        <v>1370</v>
      </c>
      <c r="P450" s="45" t="s">
        <v>112</v>
      </c>
      <c r="Q450" s="44" t="s">
        <v>1099</v>
      </c>
      <c r="R450" s="44" t="s">
        <v>552</v>
      </c>
      <c r="S450" s="44" t="s">
        <v>380</v>
      </c>
      <c r="T450" s="46" t="s">
        <v>36</v>
      </c>
      <c r="U450" s="37" t="s">
        <v>21</v>
      </c>
      <c r="V450" s="134">
        <v>7000</v>
      </c>
      <c r="W450" s="134">
        <v>7000</v>
      </c>
      <c r="X450" s="33"/>
      <c r="Y450" s="160">
        <v>0</v>
      </c>
      <c r="Z450" s="160">
        <v>0</v>
      </c>
      <c r="AA450" s="33"/>
      <c r="AB450" s="38">
        <v>7000</v>
      </c>
      <c r="AC450" s="33"/>
      <c r="AD450" s="48">
        <v>0</v>
      </c>
      <c r="AE450" s="49">
        <v>0</v>
      </c>
      <c r="AF450" s="135">
        <v>7000</v>
      </c>
      <c r="AG450" s="158">
        <v>7000</v>
      </c>
      <c r="AH450" s="47"/>
      <c r="AI450" s="135">
        <v>0</v>
      </c>
      <c r="AJ450" s="135">
        <v>0</v>
      </c>
      <c r="AK450" s="47"/>
      <c r="AL450" s="48">
        <v>0</v>
      </c>
      <c r="AM450" s="49">
        <v>0</v>
      </c>
      <c r="AN450" s="135">
        <v>0</v>
      </c>
      <c r="AO450" s="34">
        <v>0</v>
      </c>
      <c r="AP450" s="34">
        <v>0</v>
      </c>
      <c r="AQ450" s="34">
        <v>0</v>
      </c>
      <c r="AR450" s="34">
        <v>0</v>
      </c>
      <c r="AS450" s="34">
        <v>0</v>
      </c>
      <c r="AT450" s="34">
        <v>1500</v>
      </c>
      <c r="AU450" s="34">
        <v>0</v>
      </c>
      <c r="AV450" s="34">
        <v>1500</v>
      </c>
      <c r="AW450" s="34">
        <v>0</v>
      </c>
      <c r="AX450" s="34">
        <v>4000</v>
      </c>
      <c r="AY450" s="34">
        <v>0</v>
      </c>
      <c r="AZ450" s="34">
        <v>0</v>
      </c>
      <c r="BA450" s="34">
        <v>0</v>
      </c>
      <c r="BB450" s="40">
        <f t="shared" si="13"/>
        <v>7000</v>
      </c>
      <c r="BC450" s="40">
        <f t="shared" si="14"/>
        <v>0</v>
      </c>
      <c r="BD450" s="104" t="str">
        <f>+IF(Tabla1[[#This Row],[NO CERT]]=0,"NO","SI")</f>
        <v>SI</v>
      </c>
    </row>
    <row r="451" spans="1:56" x14ac:dyDescent="0.25">
      <c r="A451" s="41" t="s">
        <v>437</v>
      </c>
      <c r="B451" s="42" t="s">
        <v>15</v>
      </c>
      <c r="C451" s="43" t="s">
        <v>1447</v>
      </c>
      <c r="D451" s="44" t="s">
        <v>438</v>
      </c>
      <c r="E451" s="43" t="s">
        <v>439</v>
      </c>
      <c r="F451" s="43" t="s">
        <v>440</v>
      </c>
      <c r="G451" s="43" t="s">
        <v>1504</v>
      </c>
      <c r="H451" s="44" t="s">
        <v>42</v>
      </c>
      <c r="I451" s="44" t="s">
        <v>484</v>
      </c>
      <c r="J451" s="44" t="s">
        <v>1441</v>
      </c>
      <c r="K451" s="44" t="s">
        <v>511</v>
      </c>
      <c r="L451" s="44" t="s">
        <v>1103</v>
      </c>
      <c r="M451" s="44" t="s">
        <v>1103</v>
      </c>
      <c r="N451" s="43" t="s">
        <v>1099</v>
      </c>
      <c r="O451" s="43" t="s">
        <v>1370</v>
      </c>
      <c r="P451" s="45" t="s">
        <v>112</v>
      </c>
      <c r="Q451" s="44" t="s">
        <v>1099</v>
      </c>
      <c r="R451" s="44" t="s">
        <v>552</v>
      </c>
      <c r="S451" s="44" t="s">
        <v>359</v>
      </c>
      <c r="T451" s="46" t="s">
        <v>41</v>
      </c>
      <c r="U451" s="37" t="s">
        <v>42</v>
      </c>
      <c r="V451" s="134">
        <v>27600</v>
      </c>
      <c r="W451" s="134">
        <v>44000</v>
      </c>
      <c r="X451" s="33"/>
      <c r="Y451" s="160">
        <v>0</v>
      </c>
      <c r="Z451" s="160">
        <v>0</v>
      </c>
      <c r="AA451" s="33"/>
      <c r="AB451" s="38">
        <v>44000</v>
      </c>
      <c r="AC451" s="33"/>
      <c r="AD451" s="48">
        <v>10300</v>
      </c>
      <c r="AE451" s="49">
        <v>0.2340909090909091</v>
      </c>
      <c r="AF451" s="135">
        <v>33700</v>
      </c>
      <c r="AG451" s="158">
        <v>33700</v>
      </c>
      <c r="AH451" s="47"/>
      <c r="AI451" s="135">
        <v>10300</v>
      </c>
      <c r="AJ451" s="135">
        <v>9742</v>
      </c>
      <c r="AK451" s="47"/>
      <c r="AL451" s="48">
        <v>6828.67</v>
      </c>
      <c r="AM451" s="49">
        <v>0.15519704545454546</v>
      </c>
      <c r="AN451" s="135">
        <v>3471.33</v>
      </c>
      <c r="AO451" s="34">
        <v>1000</v>
      </c>
      <c r="AP451" s="34">
        <v>3942</v>
      </c>
      <c r="AQ451" s="34">
        <v>1886.67</v>
      </c>
      <c r="AR451" s="34">
        <v>0</v>
      </c>
      <c r="AS451" s="34">
        <v>2300</v>
      </c>
      <c r="AT451" s="34">
        <v>2300</v>
      </c>
      <c r="AU451" s="34">
        <v>2300</v>
      </c>
      <c r="AV451" s="34">
        <v>2300</v>
      </c>
      <c r="AW451" s="34">
        <v>2300</v>
      </c>
      <c r="AX451" s="34">
        <v>2300</v>
      </c>
      <c r="AY451" s="34">
        <v>2300</v>
      </c>
      <c r="AZ451" s="34">
        <v>2300</v>
      </c>
      <c r="BA451" s="34">
        <v>18771.330000000002</v>
      </c>
      <c r="BB451" s="40">
        <f t="shared" si="13"/>
        <v>44000</v>
      </c>
      <c r="BC451" s="40">
        <f t="shared" si="14"/>
        <v>0</v>
      </c>
      <c r="BD451" s="104" t="str">
        <f>+IF(Tabla1[[#This Row],[NO CERT]]=0,"NO","SI")</f>
        <v>SI</v>
      </c>
    </row>
    <row r="452" spans="1:56" x14ac:dyDescent="0.25">
      <c r="A452" s="41" t="s">
        <v>437</v>
      </c>
      <c r="B452" s="42" t="s">
        <v>15</v>
      </c>
      <c r="C452" s="43" t="s">
        <v>1447</v>
      </c>
      <c r="D452" s="44" t="s">
        <v>438</v>
      </c>
      <c r="E452" s="43" t="s">
        <v>439</v>
      </c>
      <c r="F452" s="43" t="s">
        <v>440</v>
      </c>
      <c r="G452" s="43" t="s">
        <v>1504</v>
      </c>
      <c r="H452" s="44" t="s">
        <v>521</v>
      </c>
      <c r="I452" s="44" t="s">
        <v>521</v>
      </c>
      <c r="J452" s="44" t="s">
        <v>1441</v>
      </c>
      <c r="K452" s="44" t="s">
        <v>515</v>
      </c>
      <c r="L452" s="44" t="s">
        <v>1103</v>
      </c>
      <c r="M452" s="44" t="s">
        <v>1103</v>
      </c>
      <c r="N452" s="43" t="s">
        <v>1099</v>
      </c>
      <c r="O452" s="43" t="s">
        <v>1370</v>
      </c>
      <c r="P452" s="45" t="s">
        <v>112</v>
      </c>
      <c r="Q452" s="44" t="s">
        <v>1099</v>
      </c>
      <c r="R452" s="44" t="s">
        <v>552</v>
      </c>
      <c r="S452" s="44" t="s">
        <v>1375</v>
      </c>
      <c r="T452" s="46" t="s">
        <v>43</v>
      </c>
      <c r="U452" s="37" t="s">
        <v>1377</v>
      </c>
      <c r="V452" s="134">
        <v>20000</v>
      </c>
      <c r="W452" s="134">
        <v>20000</v>
      </c>
      <c r="X452" s="33"/>
      <c r="Y452" s="160">
        <v>0</v>
      </c>
      <c r="Z452" s="160">
        <v>0</v>
      </c>
      <c r="AA452" s="33"/>
      <c r="AB452" s="38">
        <v>20000</v>
      </c>
      <c r="AC452" s="33"/>
      <c r="AD452" s="48">
        <v>10000</v>
      </c>
      <c r="AE452" s="49">
        <v>0.5</v>
      </c>
      <c r="AF452" s="135">
        <v>10000</v>
      </c>
      <c r="AG452" s="158">
        <v>10000</v>
      </c>
      <c r="AH452" s="47"/>
      <c r="AI452" s="135">
        <v>10000</v>
      </c>
      <c r="AJ452" s="135">
        <v>10000</v>
      </c>
      <c r="AK452" s="47"/>
      <c r="AL452" s="48">
        <v>7500</v>
      </c>
      <c r="AM452" s="49">
        <v>0.375</v>
      </c>
      <c r="AN452" s="135">
        <v>2500</v>
      </c>
      <c r="AO452" s="34">
        <v>0</v>
      </c>
      <c r="AP452" s="34">
        <v>2500</v>
      </c>
      <c r="AQ452" s="34">
        <v>5000</v>
      </c>
      <c r="AR452" s="34">
        <v>0</v>
      </c>
      <c r="AS452" s="34">
        <v>2500</v>
      </c>
      <c r="AT452" s="34">
        <v>2500</v>
      </c>
      <c r="AU452" s="34">
        <v>2500</v>
      </c>
      <c r="AV452" s="34">
        <v>2500</v>
      </c>
      <c r="AW452" s="34">
        <v>2500</v>
      </c>
      <c r="AX452" s="34">
        <v>0</v>
      </c>
      <c r="AY452" s="34">
        <v>0</v>
      </c>
      <c r="AZ452" s="34">
        <v>0</v>
      </c>
      <c r="BA452" s="34">
        <v>0</v>
      </c>
      <c r="BB452" s="40">
        <f t="shared" si="13"/>
        <v>20000</v>
      </c>
      <c r="BC452" s="40">
        <f t="shared" si="14"/>
        <v>0</v>
      </c>
      <c r="BD452" s="104" t="str">
        <f>+IF(Tabla1[[#This Row],[NO CERT]]=0,"NO","SI")</f>
        <v>SI</v>
      </c>
    </row>
    <row r="453" spans="1:56" x14ac:dyDescent="0.25">
      <c r="A453" s="41" t="s">
        <v>437</v>
      </c>
      <c r="B453" s="42" t="s">
        <v>15</v>
      </c>
      <c r="C453" s="43" t="s">
        <v>1447</v>
      </c>
      <c r="D453" s="44" t="s">
        <v>442</v>
      </c>
      <c r="E453" s="43" t="s">
        <v>549</v>
      </c>
      <c r="F453" s="43" t="s">
        <v>550</v>
      </c>
      <c r="G453" s="43" t="s">
        <v>1416</v>
      </c>
      <c r="H453" s="44" t="s">
        <v>2832</v>
      </c>
      <c r="I453" s="44" t="s">
        <v>2832</v>
      </c>
      <c r="J453" s="44" t="s">
        <v>1441</v>
      </c>
      <c r="K453" s="44" t="s">
        <v>515</v>
      </c>
      <c r="L453" s="44" t="s">
        <v>1421</v>
      </c>
      <c r="M453" s="44" t="s">
        <v>1421</v>
      </c>
      <c r="N453" s="43" t="s">
        <v>1104</v>
      </c>
      <c r="O453" s="43" t="s">
        <v>1512</v>
      </c>
      <c r="P453" s="45" t="s">
        <v>113</v>
      </c>
      <c r="Q453" s="44" t="s">
        <v>1104</v>
      </c>
      <c r="R453" s="44" t="s">
        <v>553</v>
      </c>
      <c r="S453" s="44" t="s">
        <v>396</v>
      </c>
      <c r="T453" s="46" t="s">
        <v>160</v>
      </c>
      <c r="U453" s="37" t="s">
        <v>161</v>
      </c>
      <c r="V453" s="134">
        <v>309287022</v>
      </c>
      <c r="W453" s="134">
        <v>272720172</v>
      </c>
      <c r="X453" s="33"/>
      <c r="Y453" s="160">
        <v>0</v>
      </c>
      <c r="Z453" s="160">
        <v>0</v>
      </c>
      <c r="AA453" s="33"/>
      <c r="AB453" s="38">
        <v>272720172</v>
      </c>
      <c r="AC453" s="33"/>
      <c r="AD453" s="48">
        <v>272720172</v>
      </c>
      <c r="AE453" s="49">
        <v>1</v>
      </c>
      <c r="AF453" s="135">
        <v>0</v>
      </c>
      <c r="AG453" s="158">
        <v>0</v>
      </c>
      <c r="AH453" s="47"/>
      <c r="AI453" s="135">
        <v>586091</v>
      </c>
      <c r="AJ453" s="135">
        <v>586091</v>
      </c>
      <c r="AK453" s="47"/>
      <c r="AL453" s="48">
        <v>586091</v>
      </c>
      <c r="AM453" s="49">
        <v>2.1490562861627999E-3</v>
      </c>
      <c r="AN453" s="135">
        <v>272134081</v>
      </c>
      <c r="AO453" s="34">
        <v>0</v>
      </c>
      <c r="AP453" s="34">
        <v>0</v>
      </c>
      <c r="AQ453" s="34">
        <v>586091</v>
      </c>
      <c r="AR453" s="34">
        <v>0</v>
      </c>
      <c r="AS453" s="34">
        <v>168097282</v>
      </c>
      <c r="AT453" s="34">
        <v>107118287</v>
      </c>
      <c r="AU453" s="34">
        <v>0</v>
      </c>
      <c r="AV453" s="34">
        <v>0</v>
      </c>
      <c r="AW453" s="34">
        <v>0</v>
      </c>
      <c r="AX453" s="34">
        <v>0</v>
      </c>
      <c r="AY453" s="34">
        <v>0</v>
      </c>
      <c r="AZ453" s="34">
        <v>0</v>
      </c>
      <c r="BA453" s="34">
        <v>0</v>
      </c>
      <c r="BB453" s="40">
        <f t="shared" si="13"/>
        <v>275801660</v>
      </c>
      <c r="BC453" s="40">
        <f t="shared" si="14"/>
        <v>-3081488</v>
      </c>
      <c r="BD453" s="104" t="str">
        <f>+IF(Tabla1[[#This Row],[NO CERT]]=0,"NO","SI")</f>
        <v>NO</v>
      </c>
    </row>
    <row r="454" spans="1:56" x14ac:dyDescent="0.25">
      <c r="A454" s="41" t="s">
        <v>437</v>
      </c>
      <c r="B454" s="42" t="s">
        <v>15</v>
      </c>
      <c r="C454" s="43" t="s">
        <v>1447</v>
      </c>
      <c r="D454" s="44" t="s">
        <v>442</v>
      </c>
      <c r="E454" s="43" t="s">
        <v>549</v>
      </c>
      <c r="F454" s="43" t="s">
        <v>550</v>
      </c>
      <c r="G454" s="43" t="s">
        <v>1416</v>
      </c>
      <c r="H454" s="44" t="s">
        <v>2833</v>
      </c>
      <c r="I454" s="44" t="s">
        <v>2833</v>
      </c>
      <c r="J454" s="44" t="s">
        <v>1441</v>
      </c>
      <c r="K454" s="44" t="s">
        <v>515</v>
      </c>
      <c r="L454" s="44" t="s">
        <v>1421</v>
      </c>
      <c r="M454" s="44" t="s">
        <v>1421</v>
      </c>
      <c r="N454" s="43" t="s">
        <v>1104</v>
      </c>
      <c r="O454" s="43" t="s">
        <v>1512</v>
      </c>
      <c r="P454" s="45" t="s">
        <v>113</v>
      </c>
      <c r="Q454" s="44" t="s">
        <v>1104</v>
      </c>
      <c r="R454" s="44" t="s">
        <v>1376</v>
      </c>
      <c r="S454" s="44" t="s">
        <v>489</v>
      </c>
      <c r="T454" s="46" t="s">
        <v>488</v>
      </c>
      <c r="U454" s="37" t="s">
        <v>161</v>
      </c>
      <c r="V454" s="134">
        <v>105000000</v>
      </c>
      <c r="W454" s="134">
        <v>0</v>
      </c>
      <c r="X454" s="33"/>
      <c r="Y454" s="160">
        <v>0</v>
      </c>
      <c r="Z454" s="160">
        <v>0</v>
      </c>
      <c r="AA454" s="33"/>
      <c r="AB454" s="38">
        <v>0</v>
      </c>
      <c r="AC454" s="33"/>
      <c r="AD454" s="48">
        <v>0</v>
      </c>
      <c r="AE454" s="49">
        <v>0</v>
      </c>
      <c r="AF454" s="135">
        <v>0</v>
      </c>
      <c r="AG454" s="158">
        <v>0</v>
      </c>
      <c r="AH454" s="47"/>
      <c r="AI454" s="135">
        <v>0</v>
      </c>
      <c r="AJ454" s="135">
        <v>0</v>
      </c>
      <c r="AK454" s="47"/>
      <c r="AL454" s="48">
        <v>0</v>
      </c>
      <c r="AM454" s="49">
        <v>0</v>
      </c>
      <c r="AN454" s="135">
        <v>0</v>
      </c>
      <c r="AO454" s="34">
        <v>0</v>
      </c>
      <c r="AP454" s="34">
        <v>0</v>
      </c>
      <c r="AQ454" s="34">
        <v>0</v>
      </c>
      <c r="AR454" s="34">
        <v>0</v>
      </c>
      <c r="AS454" s="34">
        <v>0</v>
      </c>
      <c r="AT454" s="34">
        <v>0</v>
      </c>
      <c r="AU454" s="34">
        <v>0</v>
      </c>
      <c r="AV454" s="34">
        <v>0</v>
      </c>
      <c r="AW454" s="34">
        <v>0</v>
      </c>
      <c r="AX454" s="34">
        <v>0</v>
      </c>
      <c r="AY454" s="34">
        <v>0</v>
      </c>
      <c r="AZ454" s="34">
        <v>0</v>
      </c>
      <c r="BA454" s="34">
        <v>0</v>
      </c>
      <c r="BB454" s="40">
        <f t="shared" ref="BB454:BB507" si="15">+SUM(AO454:BA454)</f>
        <v>0</v>
      </c>
      <c r="BC454" s="40">
        <f t="shared" ref="BC454:BC507" si="16">+W454-BB454</f>
        <v>0</v>
      </c>
      <c r="BD454" s="104" t="str">
        <f>+IF(Tabla1[[#This Row],[NO CERT]]=0,"NO","SI")</f>
        <v>NO</v>
      </c>
    </row>
    <row r="455" spans="1:56" x14ac:dyDescent="0.25">
      <c r="A455" s="41" t="s">
        <v>437</v>
      </c>
      <c r="B455" s="42" t="s">
        <v>15</v>
      </c>
      <c r="C455" s="43" t="s">
        <v>1447</v>
      </c>
      <c r="D455" s="44" t="s">
        <v>442</v>
      </c>
      <c r="E455" s="43" t="s">
        <v>443</v>
      </c>
      <c r="F455" s="43" t="s">
        <v>444</v>
      </c>
      <c r="G455" s="43" t="s">
        <v>1473</v>
      </c>
      <c r="H455" s="44" t="s">
        <v>514</v>
      </c>
      <c r="I455" s="44" t="s">
        <v>514</v>
      </c>
      <c r="J455" s="44" t="s">
        <v>1441</v>
      </c>
      <c r="K455" s="44" t="s">
        <v>511</v>
      </c>
      <c r="L455" s="44" t="s">
        <v>1104</v>
      </c>
      <c r="M455" s="44" t="s">
        <v>1104</v>
      </c>
      <c r="N455" s="43" t="s">
        <v>1091</v>
      </c>
      <c r="O455" s="43" t="s">
        <v>1513</v>
      </c>
      <c r="P455" s="45" t="s">
        <v>114</v>
      </c>
      <c r="Q455" s="44" t="s">
        <v>1091</v>
      </c>
      <c r="R455" s="44" t="s">
        <v>1371</v>
      </c>
      <c r="S455" s="44" t="s">
        <v>1372</v>
      </c>
      <c r="T455" s="46" t="s">
        <v>1337</v>
      </c>
      <c r="U455" s="37" t="s">
        <v>1340</v>
      </c>
      <c r="V455" s="134">
        <v>1200</v>
      </c>
      <c r="W455" s="134">
        <v>600</v>
      </c>
      <c r="X455" s="33"/>
      <c r="Y455" s="160">
        <v>0</v>
      </c>
      <c r="Z455" s="160">
        <v>0</v>
      </c>
      <c r="AA455" s="33"/>
      <c r="AB455" s="38">
        <v>600</v>
      </c>
      <c r="AC455" s="33"/>
      <c r="AD455" s="48">
        <v>600</v>
      </c>
      <c r="AE455" s="49">
        <v>1</v>
      </c>
      <c r="AF455" s="135">
        <v>0</v>
      </c>
      <c r="AG455" s="158">
        <v>0</v>
      </c>
      <c r="AH455" s="47"/>
      <c r="AI455" s="135">
        <v>600</v>
      </c>
      <c r="AJ455" s="135">
        <v>0</v>
      </c>
      <c r="AK455" s="47"/>
      <c r="AL455" s="48">
        <v>0</v>
      </c>
      <c r="AM455" s="49">
        <v>0</v>
      </c>
      <c r="AN455" s="135">
        <v>600</v>
      </c>
      <c r="AO455" s="34">
        <v>0</v>
      </c>
      <c r="AP455" s="34">
        <v>0</v>
      </c>
      <c r="AQ455" s="34">
        <v>0</v>
      </c>
      <c r="AR455" s="34">
        <v>0</v>
      </c>
      <c r="AS455" s="34">
        <v>0</v>
      </c>
      <c r="AT455" s="34">
        <v>0</v>
      </c>
      <c r="AU455" s="34">
        <v>0</v>
      </c>
      <c r="AV455" s="34">
        <v>300</v>
      </c>
      <c r="AW455" s="34">
        <v>0</v>
      </c>
      <c r="AX455" s="34">
        <v>0</v>
      </c>
      <c r="AY455" s="34">
        <v>0</v>
      </c>
      <c r="AZ455" s="34">
        <v>0</v>
      </c>
      <c r="BA455" s="34">
        <v>300</v>
      </c>
      <c r="BB455" s="40">
        <f t="shared" si="15"/>
        <v>600</v>
      </c>
      <c r="BC455" s="40">
        <f t="shared" si="16"/>
        <v>0</v>
      </c>
      <c r="BD455" s="104" t="str">
        <f>+IF(Tabla1[[#This Row],[NO CERT]]=0,"NO","SI")</f>
        <v>NO</v>
      </c>
    </row>
    <row r="456" spans="1:56" x14ac:dyDescent="0.25">
      <c r="A456" s="41" t="s">
        <v>437</v>
      </c>
      <c r="B456" s="42" t="s">
        <v>15</v>
      </c>
      <c r="C456" s="43" t="s">
        <v>1447</v>
      </c>
      <c r="D456" s="44" t="s">
        <v>442</v>
      </c>
      <c r="E456" s="43" t="s">
        <v>443</v>
      </c>
      <c r="F456" s="43" t="s">
        <v>444</v>
      </c>
      <c r="G456" s="43" t="s">
        <v>1473</v>
      </c>
      <c r="H456" s="44" t="s">
        <v>514</v>
      </c>
      <c r="I456" s="44" t="s">
        <v>514</v>
      </c>
      <c r="J456" s="44" t="s">
        <v>1441</v>
      </c>
      <c r="K456" s="44" t="s">
        <v>511</v>
      </c>
      <c r="L456" s="44" t="s">
        <v>1104</v>
      </c>
      <c r="M456" s="44" t="s">
        <v>1104</v>
      </c>
      <c r="N456" s="43" t="s">
        <v>1091</v>
      </c>
      <c r="O456" s="43" t="s">
        <v>1513</v>
      </c>
      <c r="P456" s="45" t="s">
        <v>114</v>
      </c>
      <c r="Q456" s="44" t="s">
        <v>1091</v>
      </c>
      <c r="R456" s="44" t="s">
        <v>1371</v>
      </c>
      <c r="S456" s="44" t="s">
        <v>2389</v>
      </c>
      <c r="T456" s="46" t="s">
        <v>2387</v>
      </c>
      <c r="U456" s="37" t="s">
        <v>2388</v>
      </c>
      <c r="V456" s="134">
        <v>0</v>
      </c>
      <c r="W456" s="134">
        <v>200</v>
      </c>
      <c r="X456" s="33"/>
      <c r="Y456" s="160">
        <v>0</v>
      </c>
      <c r="Z456" s="160">
        <v>0</v>
      </c>
      <c r="AA456" s="33"/>
      <c r="AB456" s="38">
        <v>200</v>
      </c>
      <c r="AC456" s="33"/>
      <c r="AD456" s="48">
        <v>200</v>
      </c>
      <c r="AE456" s="49">
        <v>1</v>
      </c>
      <c r="AF456" s="135">
        <v>0</v>
      </c>
      <c r="AG456" s="158">
        <v>0</v>
      </c>
      <c r="AH456" s="47"/>
      <c r="AI456" s="135">
        <v>200</v>
      </c>
      <c r="AJ456" s="135">
        <v>200</v>
      </c>
      <c r="AK456" s="47"/>
      <c r="AL456" s="48">
        <v>200</v>
      </c>
      <c r="AM456" s="49">
        <v>1</v>
      </c>
      <c r="AN456" s="135">
        <v>0</v>
      </c>
      <c r="AO456" s="34">
        <v>200</v>
      </c>
      <c r="AP456" s="34">
        <v>0</v>
      </c>
      <c r="AQ456" s="34">
        <v>0</v>
      </c>
      <c r="AR456" s="34">
        <v>0</v>
      </c>
      <c r="AS456" s="34">
        <v>0</v>
      </c>
      <c r="AT456" s="34">
        <v>0</v>
      </c>
      <c r="AU456" s="34">
        <v>0</v>
      </c>
      <c r="AV456" s="34">
        <v>0</v>
      </c>
      <c r="AW456" s="34">
        <v>0</v>
      </c>
      <c r="AX456" s="34">
        <v>0</v>
      </c>
      <c r="AY456" s="34">
        <v>0</v>
      </c>
      <c r="AZ456" s="34">
        <v>0</v>
      </c>
      <c r="BA456" s="34">
        <v>0</v>
      </c>
      <c r="BB456" s="40">
        <f t="shared" si="15"/>
        <v>200</v>
      </c>
      <c r="BC456" s="40">
        <f t="shared" si="16"/>
        <v>0</v>
      </c>
      <c r="BD456" s="104" t="str">
        <f>+IF(Tabla1[[#This Row],[NO CERT]]=0,"NO","SI")</f>
        <v>NO</v>
      </c>
    </row>
    <row r="457" spans="1:56" x14ac:dyDescent="0.25">
      <c r="A457" s="41" t="s">
        <v>437</v>
      </c>
      <c r="B457" s="42" t="s">
        <v>15</v>
      </c>
      <c r="C457" s="43" t="s">
        <v>1447</v>
      </c>
      <c r="D457" s="44" t="s">
        <v>442</v>
      </c>
      <c r="E457" s="43" t="s">
        <v>443</v>
      </c>
      <c r="F457" s="43" t="s">
        <v>444</v>
      </c>
      <c r="G457" s="43" t="s">
        <v>1473</v>
      </c>
      <c r="H457" s="44" t="s">
        <v>514</v>
      </c>
      <c r="I457" s="44" t="s">
        <v>514</v>
      </c>
      <c r="J457" s="44" t="s">
        <v>1441</v>
      </c>
      <c r="K457" s="44" t="s">
        <v>511</v>
      </c>
      <c r="L457" s="44" t="s">
        <v>1104</v>
      </c>
      <c r="M457" s="44" t="s">
        <v>1104</v>
      </c>
      <c r="N457" s="43" t="s">
        <v>1091</v>
      </c>
      <c r="O457" s="43" t="s">
        <v>1513</v>
      </c>
      <c r="P457" s="45" t="s">
        <v>114</v>
      </c>
      <c r="Q457" s="44" t="s">
        <v>1091</v>
      </c>
      <c r="R457" s="44" t="s">
        <v>1371</v>
      </c>
      <c r="S457" s="44" t="s">
        <v>1380</v>
      </c>
      <c r="T457" s="46" t="s">
        <v>1378</v>
      </c>
      <c r="U457" s="37" t="s">
        <v>1379</v>
      </c>
      <c r="V457" s="134">
        <v>61971</v>
      </c>
      <c r="W457" s="134">
        <v>63169</v>
      </c>
      <c r="X457" s="33"/>
      <c r="Y457" s="160">
        <v>0</v>
      </c>
      <c r="Z457" s="160">
        <v>0</v>
      </c>
      <c r="AA457" s="33"/>
      <c r="AB457" s="38">
        <v>63169</v>
      </c>
      <c r="AC457" s="33"/>
      <c r="AD457" s="48">
        <v>63169</v>
      </c>
      <c r="AE457" s="49">
        <v>1</v>
      </c>
      <c r="AF457" s="135">
        <v>0</v>
      </c>
      <c r="AG457" s="158">
        <v>0</v>
      </c>
      <c r="AH457" s="47"/>
      <c r="AI457" s="135">
        <v>63169</v>
      </c>
      <c r="AJ457" s="135">
        <v>15784.48</v>
      </c>
      <c r="AK457" s="47"/>
      <c r="AL457" s="48">
        <v>15784.48</v>
      </c>
      <c r="AM457" s="49">
        <v>0.24987699662809287</v>
      </c>
      <c r="AN457" s="135">
        <v>47384.520000000004</v>
      </c>
      <c r="AO457" s="34">
        <v>5261.95</v>
      </c>
      <c r="AP457" s="34">
        <v>5262</v>
      </c>
      <c r="AQ457" s="34">
        <v>5260.53</v>
      </c>
      <c r="AR457" s="34">
        <v>0</v>
      </c>
      <c r="AS457" s="34">
        <v>5164.1899999999996</v>
      </c>
      <c r="AT457" s="34">
        <v>5164.1899999999996</v>
      </c>
      <c r="AU457" s="34">
        <v>5164.1899999999996</v>
      </c>
      <c r="AV457" s="34">
        <v>5164.1899999999996</v>
      </c>
      <c r="AW457" s="34">
        <v>5164.1899999999996</v>
      </c>
      <c r="AX457" s="34">
        <v>5164.1899999999996</v>
      </c>
      <c r="AY457" s="34">
        <v>5164.1899999999996</v>
      </c>
      <c r="AZ457" s="34">
        <v>5164.1899999999996</v>
      </c>
      <c r="BA457" s="34">
        <v>6070.9999999999927</v>
      </c>
      <c r="BB457" s="40">
        <f t="shared" si="15"/>
        <v>63169</v>
      </c>
      <c r="BC457" s="40">
        <f t="shared" si="16"/>
        <v>0</v>
      </c>
      <c r="BD457" s="104" t="str">
        <f>+IF(Tabla1[[#This Row],[NO CERT]]=0,"NO","SI")</f>
        <v>NO</v>
      </c>
    </row>
    <row r="458" spans="1:56" x14ac:dyDescent="0.25">
      <c r="A458" s="41" t="s">
        <v>437</v>
      </c>
      <c r="B458" s="42" t="s">
        <v>15</v>
      </c>
      <c r="C458" s="43" t="s">
        <v>1447</v>
      </c>
      <c r="D458" s="44" t="s">
        <v>442</v>
      </c>
      <c r="E458" s="43" t="s">
        <v>443</v>
      </c>
      <c r="F458" s="43" t="s">
        <v>444</v>
      </c>
      <c r="G458" s="43" t="s">
        <v>1473</v>
      </c>
      <c r="H458" s="44" t="s">
        <v>514</v>
      </c>
      <c r="I458" s="44" t="s">
        <v>514</v>
      </c>
      <c r="J458" s="44" t="s">
        <v>1441</v>
      </c>
      <c r="K458" s="44" t="s">
        <v>511</v>
      </c>
      <c r="L458" s="44" t="s">
        <v>1104</v>
      </c>
      <c r="M458" s="44" t="s">
        <v>1104</v>
      </c>
      <c r="N458" s="43" t="s">
        <v>1091</v>
      </c>
      <c r="O458" s="43" t="s">
        <v>1513</v>
      </c>
      <c r="P458" s="45" t="s">
        <v>114</v>
      </c>
      <c r="Q458" s="44" t="s">
        <v>1091</v>
      </c>
      <c r="R458" s="44" t="s">
        <v>1371</v>
      </c>
      <c r="S458" s="44" t="s">
        <v>1374</v>
      </c>
      <c r="T458" s="46" t="s">
        <v>1338</v>
      </c>
      <c r="U458" s="37" t="s">
        <v>1341</v>
      </c>
      <c r="V458" s="134">
        <v>5011</v>
      </c>
      <c r="W458" s="134">
        <v>2601</v>
      </c>
      <c r="X458" s="33"/>
      <c r="Y458" s="160">
        <v>0</v>
      </c>
      <c r="Z458" s="160">
        <v>0</v>
      </c>
      <c r="AA458" s="33"/>
      <c r="AB458" s="38">
        <v>2601</v>
      </c>
      <c r="AC458" s="33"/>
      <c r="AD458" s="48">
        <v>2601</v>
      </c>
      <c r="AE458" s="49">
        <v>1</v>
      </c>
      <c r="AF458" s="135">
        <v>0</v>
      </c>
      <c r="AG458" s="158">
        <v>0</v>
      </c>
      <c r="AH458" s="47"/>
      <c r="AI458" s="135">
        <v>2601</v>
      </c>
      <c r="AJ458" s="135">
        <v>650.04</v>
      </c>
      <c r="AK458" s="47"/>
      <c r="AL458" s="48">
        <v>650.04</v>
      </c>
      <c r="AM458" s="49">
        <v>0.249919261822376</v>
      </c>
      <c r="AN458" s="135">
        <v>1950.96</v>
      </c>
      <c r="AO458" s="34">
        <v>216.68</v>
      </c>
      <c r="AP458" s="34">
        <v>216.68</v>
      </c>
      <c r="AQ458" s="34">
        <v>216.68</v>
      </c>
      <c r="AR458" s="34">
        <v>0</v>
      </c>
      <c r="AS458" s="34">
        <v>216.68</v>
      </c>
      <c r="AT458" s="34">
        <v>216.68</v>
      </c>
      <c r="AU458" s="34">
        <v>216.68</v>
      </c>
      <c r="AV458" s="34">
        <v>216.68</v>
      </c>
      <c r="AW458" s="34">
        <v>216.68</v>
      </c>
      <c r="AX458" s="34">
        <v>216.68</v>
      </c>
      <c r="AY458" s="34">
        <v>216.68</v>
      </c>
      <c r="AZ458" s="34">
        <v>216.68</v>
      </c>
      <c r="BA458" s="34">
        <v>217.51999999999998</v>
      </c>
      <c r="BB458" s="40">
        <f t="shared" si="15"/>
        <v>2601</v>
      </c>
      <c r="BC458" s="40">
        <f t="shared" si="16"/>
        <v>0</v>
      </c>
      <c r="BD458" s="104" t="str">
        <f>+IF(Tabla1[[#This Row],[NO CERT]]=0,"NO","SI")</f>
        <v>NO</v>
      </c>
    </row>
    <row r="459" spans="1:56" x14ac:dyDescent="0.25">
      <c r="A459" s="41" t="s">
        <v>437</v>
      </c>
      <c r="B459" s="42" t="s">
        <v>15</v>
      </c>
      <c r="C459" s="43" t="s">
        <v>1447</v>
      </c>
      <c r="D459" s="44" t="s">
        <v>442</v>
      </c>
      <c r="E459" s="43" t="s">
        <v>443</v>
      </c>
      <c r="F459" s="43" t="s">
        <v>444</v>
      </c>
      <c r="G459" s="43" t="s">
        <v>1473</v>
      </c>
      <c r="H459" s="44" t="s">
        <v>521</v>
      </c>
      <c r="I459" s="44" t="s">
        <v>521</v>
      </c>
      <c r="J459" s="44" t="s">
        <v>1441</v>
      </c>
      <c r="K459" s="44" t="s">
        <v>515</v>
      </c>
      <c r="L459" s="44" t="s">
        <v>1104</v>
      </c>
      <c r="M459" s="44" t="s">
        <v>1104</v>
      </c>
      <c r="N459" s="43" t="s">
        <v>1091</v>
      </c>
      <c r="O459" s="43" t="s">
        <v>1513</v>
      </c>
      <c r="P459" s="45" t="s">
        <v>114</v>
      </c>
      <c r="Q459" s="44" t="s">
        <v>1091</v>
      </c>
      <c r="R459" s="44" t="s">
        <v>552</v>
      </c>
      <c r="S459" s="44" t="s">
        <v>1375</v>
      </c>
      <c r="T459" s="46" t="s">
        <v>43</v>
      </c>
      <c r="U459" s="37" t="s">
        <v>1377</v>
      </c>
      <c r="V459" s="134">
        <v>0</v>
      </c>
      <c r="W459" s="134">
        <v>13600</v>
      </c>
      <c r="X459" s="33"/>
      <c r="Y459" s="160">
        <v>0</v>
      </c>
      <c r="Z459" s="160">
        <v>0</v>
      </c>
      <c r="AA459" s="33"/>
      <c r="AB459" s="38">
        <v>13600</v>
      </c>
      <c r="AC459" s="33"/>
      <c r="AD459" s="48">
        <v>13600</v>
      </c>
      <c r="AE459" s="49">
        <v>1</v>
      </c>
      <c r="AF459" s="135">
        <v>0</v>
      </c>
      <c r="AG459" s="158">
        <v>0</v>
      </c>
      <c r="AH459" s="47"/>
      <c r="AI459" s="135">
        <v>13200</v>
      </c>
      <c r="AJ459" s="135">
        <v>13200</v>
      </c>
      <c r="AK459" s="47"/>
      <c r="AL459" s="48">
        <v>3200</v>
      </c>
      <c r="AM459" s="49">
        <v>0.23529411764705882</v>
      </c>
      <c r="AN459" s="135">
        <v>10400</v>
      </c>
      <c r="AO459" s="34">
        <v>0</v>
      </c>
      <c r="AP459" s="34">
        <v>0</v>
      </c>
      <c r="AQ459" s="34">
        <v>3200</v>
      </c>
      <c r="AR459" s="34">
        <v>0</v>
      </c>
      <c r="AS459" s="34">
        <v>3600</v>
      </c>
      <c r="AT459" s="34">
        <v>5000</v>
      </c>
      <c r="AU459" s="34">
        <v>1800</v>
      </c>
      <c r="AV459" s="34">
        <v>0</v>
      </c>
      <c r="AW459" s="34">
        <v>0</v>
      </c>
      <c r="AX459" s="34">
        <v>0</v>
      </c>
      <c r="AY459" s="34">
        <v>0</v>
      </c>
      <c r="AZ459" s="34">
        <v>0</v>
      </c>
      <c r="BA459" s="34">
        <v>0</v>
      </c>
      <c r="BB459" s="40">
        <f t="shared" si="15"/>
        <v>13600</v>
      </c>
      <c r="BC459" s="40">
        <f t="shared" si="16"/>
        <v>0</v>
      </c>
      <c r="BD459" s="104" t="str">
        <f>+IF(Tabla1[[#This Row],[NO CERT]]=0,"NO","SI")</f>
        <v>NO</v>
      </c>
    </row>
    <row r="460" spans="1:56" x14ac:dyDescent="0.25">
      <c r="A460" s="41" t="s">
        <v>437</v>
      </c>
      <c r="B460" s="42" t="s">
        <v>15</v>
      </c>
      <c r="C460" s="43" t="s">
        <v>1447</v>
      </c>
      <c r="D460" s="44" t="s">
        <v>442</v>
      </c>
      <c r="E460" s="43" t="s">
        <v>443</v>
      </c>
      <c r="F460" s="43" t="s">
        <v>444</v>
      </c>
      <c r="G460" s="43" t="s">
        <v>1507</v>
      </c>
      <c r="H460" s="44" t="s">
        <v>514</v>
      </c>
      <c r="I460" s="44" t="s">
        <v>514</v>
      </c>
      <c r="J460" s="44" t="s">
        <v>1441</v>
      </c>
      <c r="K460" s="44" t="s">
        <v>511</v>
      </c>
      <c r="L460" s="44" t="s">
        <v>1104</v>
      </c>
      <c r="M460" s="44" t="s">
        <v>1104</v>
      </c>
      <c r="N460" s="43" t="s">
        <v>1100</v>
      </c>
      <c r="O460" s="43" t="s">
        <v>2834</v>
      </c>
      <c r="P460" s="45" t="s">
        <v>115</v>
      </c>
      <c r="Q460" s="44" t="s">
        <v>1100</v>
      </c>
      <c r="R460" s="44" t="s">
        <v>1371</v>
      </c>
      <c r="S460" s="44" t="s">
        <v>1372</v>
      </c>
      <c r="T460" s="46" t="s">
        <v>1337</v>
      </c>
      <c r="U460" s="37" t="s">
        <v>1340</v>
      </c>
      <c r="V460" s="134">
        <v>600</v>
      </c>
      <c r="W460" s="134">
        <v>0</v>
      </c>
      <c r="X460" s="33"/>
      <c r="Y460" s="160">
        <v>0</v>
      </c>
      <c r="Z460" s="160">
        <v>0</v>
      </c>
      <c r="AA460" s="33"/>
      <c r="AB460" s="38">
        <v>0</v>
      </c>
      <c r="AC460" s="33"/>
      <c r="AD460" s="48">
        <v>0</v>
      </c>
      <c r="AE460" s="49">
        <v>0</v>
      </c>
      <c r="AF460" s="135">
        <v>0</v>
      </c>
      <c r="AG460" s="158">
        <v>0</v>
      </c>
      <c r="AH460" s="47"/>
      <c r="AI460" s="135">
        <v>0</v>
      </c>
      <c r="AJ460" s="135">
        <v>0</v>
      </c>
      <c r="AK460" s="47"/>
      <c r="AL460" s="48">
        <v>0</v>
      </c>
      <c r="AM460" s="49">
        <v>0</v>
      </c>
      <c r="AN460" s="135">
        <v>0</v>
      </c>
      <c r="AO460" s="34">
        <v>0</v>
      </c>
      <c r="AP460" s="34">
        <v>0</v>
      </c>
      <c r="AQ460" s="34">
        <v>0</v>
      </c>
      <c r="AR460" s="34">
        <v>0</v>
      </c>
      <c r="AS460" s="34">
        <v>0</v>
      </c>
      <c r="AT460" s="34">
        <v>0</v>
      </c>
      <c r="AU460" s="34">
        <v>0</v>
      </c>
      <c r="AV460" s="34">
        <v>0</v>
      </c>
      <c r="AW460" s="34">
        <v>0</v>
      </c>
      <c r="AX460" s="34">
        <v>0</v>
      </c>
      <c r="AY460" s="34">
        <v>0</v>
      </c>
      <c r="AZ460" s="34">
        <v>0</v>
      </c>
      <c r="BA460" s="34">
        <v>0</v>
      </c>
      <c r="BB460" s="40">
        <f t="shared" si="15"/>
        <v>0</v>
      </c>
      <c r="BC460" s="40">
        <f t="shared" si="16"/>
        <v>0</v>
      </c>
      <c r="BD460" s="104" t="str">
        <f>+IF(Tabla1[[#This Row],[NO CERT]]=0,"NO","SI")</f>
        <v>NO</v>
      </c>
    </row>
    <row r="461" spans="1:56" x14ac:dyDescent="0.25">
      <c r="A461" s="41" t="s">
        <v>437</v>
      </c>
      <c r="B461" s="42" t="s">
        <v>15</v>
      </c>
      <c r="C461" s="43" t="s">
        <v>1447</v>
      </c>
      <c r="D461" s="44" t="s">
        <v>442</v>
      </c>
      <c r="E461" s="43" t="s">
        <v>443</v>
      </c>
      <c r="F461" s="43" t="s">
        <v>444</v>
      </c>
      <c r="G461" s="43" t="s">
        <v>1507</v>
      </c>
      <c r="H461" s="44" t="s">
        <v>514</v>
      </c>
      <c r="I461" s="44" t="s">
        <v>514</v>
      </c>
      <c r="J461" s="44" t="s">
        <v>1441</v>
      </c>
      <c r="K461" s="44" t="s">
        <v>511</v>
      </c>
      <c r="L461" s="44" t="s">
        <v>1104</v>
      </c>
      <c r="M461" s="44" t="s">
        <v>1104</v>
      </c>
      <c r="N461" s="43" t="s">
        <v>1100</v>
      </c>
      <c r="O461" s="43" t="s">
        <v>2834</v>
      </c>
      <c r="P461" s="45" t="s">
        <v>115</v>
      </c>
      <c r="Q461" s="44" t="s">
        <v>1100</v>
      </c>
      <c r="R461" s="44" t="s">
        <v>1371</v>
      </c>
      <c r="S461" s="44" t="s">
        <v>1373</v>
      </c>
      <c r="T461" s="46" t="s">
        <v>1336</v>
      </c>
      <c r="U461" s="37" t="s">
        <v>1339</v>
      </c>
      <c r="V461" s="134">
        <v>43371</v>
      </c>
      <c r="W461" s="134">
        <v>0</v>
      </c>
      <c r="X461" s="33"/>
      <c r="Y461" s="160">
        <v>0</v>
      </c>
      <c r="Z461" s="160">
        <v>0</v>
      </c>
      <c r="AA461" s="33"/>
      <c r="AB461" s="38">
        <v>0</v>
      </c>
      <c r="AC461" s="33"/>
      <c r="AD461" s="48">
        <v>0</v>
      </c>
      <c r="AE461" s="49">
        <v>0</v>
      </c>
      <c r="AF461" s="135">
        <v>0</v>
      </c>
      <c r="AG461" s="158">
        <v>0</v>
      </c>
      <c r="AH461" s="47"/>
      <c r="AI461" s="135">
        <v>0</v>
      </c>
      <c r="AJ461" s="135">
        <v>0</v>
      </c>
      <c r="AK461" s="47"/>
      <c r="AL461" s="48">
        <v>0</v>
      </c>
      <c r="AM461" s="49">
        <v>0</v>
      </c>
      <c r="AN461" s="135">
        <v>0</v>
      </c>
      <c r="AO461" s="34">
        <v>0</v>
      </c>
      <c r="AP461" s="34">
        <v>0</v>
      </c>
      <c r="AQ461" s="34">
        <v>0</v>
      </c>
      <c r="AR461" s="34">
        <v>0</v>
      </c>
      <c r="AS461" s="34">
        <v>0</v>
      </c>
      <c r="AT461" s="34">
        <v>0</v>
      </c>
      <c r="AU461" s="34">
        <v>0</v>
      </c>
      <c r="AV461" s="34">
        <v>0</v>
      </c>
      <c r="AW461" s="34">
        <v>0</v>
      </c>
      <c r="AX461" s="34">
        <v>0</v>
      </c>
      <c r="AY461" s="34">
        <v>0</v>
      </c>
      <c r="AZ461" s="34">
        <v>0</v>
      </c>
      <c r="BA461" s="34">
        <v>0</v>
      </c>
      <c r="BB461" s="40">
        <f t="shared" si="15"/>
        <v>0</v>
      </c>
      <c r="BC461" s="40">
        <f t="shared" si="16"/>
        <v>0</v>
      </c>
      <c r="BD461" s="104" t="str">
        <f>+IF(Tabla1[[#This Row],[NO CERT]]=0,"NO","SI")</f>
        <v>NO</v>
      </c>
    </row>
    <row r="462" spans="1:56" x14ac:dyDescent="0.25">
      <c r="A462" s="41" t="s">
        <v>437</v>
      </c>
      <c r="B462" s="42" t="s">
        <v>15</v>
      </c>
      <c r="C462" s="43" t="s">
        <v>1447</v>
      </c>
      <c r="D462" s="44" t="s">
        <v>442</v>
      </c>
      <c r="E462" s="43" t="s">
        <v>443</v>
      </c>
      <c r="F462" s="43" t="s">
        <v>444</v>
      </c>
      <c r="G462" s="43" t="s">
        <v>1507</v>
      </c>
      <c r="H462" s="44" t="s">
        <v>514</v>
      </c>
      <c r="I462" s="44" t="s">
        <v>514</v>
      </c>
      <c r="J462" s="44" t="s">
        <v>1441</v>
      </c>
      <c r="K462" s="44" t="s">
        <v>511</v>
      </c>
      <c r="L462" s="44" t="s">
        <v>1104</v>
      </c>
      <c r="M462" s="44" t="s">
        <v>1104</v>
      </c>
      <c r="N462" s="43" t="s">
        <v>1100</v>
      </c>
      <c r="O462" s="43" t="s">
        <v>2834</v>
      </c>
      <c r="P462" s="45" t="s">
        <v>115</v>
      </c>
      <c r="Q462" s="44" t="s">
        <v>1100</v>
      </c>
      <c r="R462" s="44" t="s">
        <v>1371</v>
      </c>
      <c r="S462" s="44" t="s">
        <v>1374</v>
      </c>
      <c r="T462" s="46" t="s">
        <v>1338</v>
      </c>
      <c r="U462" s="37" t="s">
        <v>1341</v>
      </c>
      <c r="V462" s="134">
        <v>2508</v>
      </c>
      <c r="W462" s="134">
        <v>0</v>
      </c>
      <c r="X462" s="33"/>
      <c r="Y462" s="160">
        <v>0</v>
      </c>
      <c r="Z462" s="160">
        <v>0</v>
      </c>
      <c r="AA462" s="33"/>
      <c r="AB462" s="38">
        <v>0</v>
      </c>
      <c r="AC462" s="33"/>
      <c r="AD462" s="48">
        <v>0</v>
      </c>
      <c r="AE462" s="49">
        <v>0</v>
      </c>
      <c r="AF462" s="135">
        <v>0</v>
      </c>
      <c r="AG462" s="158">
        <v>0</v>
      </c>
      <c r="AH462" s="47"/>
      <c r="AI462" s="135">
        <v>0</v>
      </c>
      <c r="AJ462" s="135">
        <v>0</v>
      </c>
      <c r="AK462" s="47"/>
      <c r="AL462" s="48">
        <v>0</v>
      </c>
      <c r="AM462" s="49">
        <v>0</v>
      </c>
      <c r="AN462" s="135">
        <v>0</v>
      </c>
      <c r="AO462" s="34">
        <v>0</v>
      </c>
      <c r="AP462" s="34">
        <v>0</v>
      </c>
      <c r="AQ462" s="34">
        <v>0</v>
      </c>
      <c r="AR462" s="34">
        <v>0</v>
      </c>
      <c r="AS462" s="34">
        <v>0</v>
      </c>
      <c r="AT462" s="34">
        <v>0</v>
      </c>
      <c r="AU462" s="34">
        <v>0</v>
      </c>
      <c r="AV462" s="34">
        <v>0</v>
      </c>
      <c r="AW462" s="34">
        <v>0</v>
      </c>
      <c r="AX462" s="34">
        <v>0</v>
      </c>
      <c r="AY462" s="34">
        <v>0</v>
      </c>
      <c r="AZ462" s="34">
        <v>0</v>
      </c>
      <c r="BA462" s="34">
        <v>0</v>
      </c>
      <c r="BB462" s="40">
        <f t="shared" si="15"/>
        <v>0</v>
      </c>
      <c r="BC462" s="40">
        <f t="shared" si="16"/>
        <v>0</v>
      </c>
      <c r="BD462" s="104" t="str">
        <f>+IF(Tabla1[[#This Row],[NO CERT]]=0,"NO","SI")</f>
        <v>NO</v>
      </c>
    </row>
    <row r="463" spans="1:56" x14ac:dyDescent="0.25">
      <c r="A463" s="41" t="s">
        <v>437</v>
      </c>
      <c r="B463" s="42" t="s">
        <v>15</v>
      </c>
      <c r="C463" s="43" t="s">
        <v>1447</v>
      </c>
      <c r="D463" s="44" t="s">
        <v>442</v>
      </c>
      <c r="E463" s="43" t="s">
        <v>443</v>
      </c>
      <c r="F463" s="43" t="s">
        <v>444</v>
      </c>
      <c r="G463" s="43" t="s">
        <v>1507</v>
      </c>
      <c r="H463" s="44" t="s">
        <v>521</v>
      </c>
      <c r="I463" s="44" t="s">
        <v>521</v>
      </c>
      <c r="J463" s="44" t="s">
        <v>1441</v>
      </c>
      <c r="K463" s="44" t="s">
        <v>515</v>
      </c>
      <c r="L463" s="44" t="s">
        <v>1104</v>
      </c>
      <c r="M463" s="44" t="s">
        <v>1104</v>
      </c>
      <c r="N463" s="43" t="s">
        <v>1100</v>
      </c>
      <c r="O463" s="43" t="s">
        <v>2834</v>
      </c>
      <c r="P463" s="45" t="s">
        <v>115</v>
      </c>
      <c r="Q463" s="44" t="s">
        <v>1100</v>
      </c>
      <c r="R463" s="44" t="s">
        <v>552</v>
      </c>
      <c r="S463" s="44" t="s">
        <v>1375</v>
      </c>
      <c r="T463" s="46" t="s">
        <v>43</v>
      </c>
      <c r="U463" s="37" t="s">
        <v>1377</v>
      </c>
      <c r="V463" s="134">
        <v>0</v>
      </c>
      <c r="W463" s="134">
        <v>52700</v>
      </c>
      <c r="X463" s="33"/>
      <c r="Y463" s="160">
        <v>0</v>
      </c>
      <c r="Z463" s="160">
        <v>0</v>
      </c>
      <c r="AA463" s="33"/>
      <c r="AB463" s="38">
        <v>52700</v>
      </c>
      <c r="AC463" s="33"/>
      <c r="AD463" s="48">
        <v>52700</v>
      </c>
      <c r="AE463" s="49">
        <v>1</v>
      </c>
      <c r="AF463" s="135">
        <v>0</v>
      </c>
      <c r="AG463" s="158">
        <v>0</v>
      </c>
      <c r="AH463" s="47"/>
      <c r="AI463" s="135">
        <v>46400</v>
      </c>
      <c r="AJ463" s="135">
        <v>46400</v>
      </c>
      <c r="AK463" s="47"/>
      <c r="AL463" s="48">
        <v>10000</v>
      </c>
      <c r="AM463" s="49">
        <v>0.18975332068311196</v>
      </c>
      <c r="AN463" s="135">
        <v>42700</v>
      </c>
      <c r="AO463" s="34">
        <v>0</v>
      </c>
      <c r="AP463" s="34">
        <v>5000</v>
      </c>
      <c r="AQ463" s="34">
        <v>5000</v>
      </c>
      <c r="AR463" s="34">
        <v>0</v>
      </c>
      <c r="AS463" s="34">
        <v>16700</v>
      </c>
      <c r="AT463" s="34">
        <v>26000</v>
      </c>
      <c r="AU463" s="34">
        <v>0</v>
      </c>
      <c r="AV463" s="34">
        <v>0</v>
      </c>
      <c r="AW463" s="34">
        <v>0</v>
      </c>
      <c r="AX463" s="34">
        <v>0</v>
      </c>
      <c r="AY463" s="34">
        <v>0</v>
      </c>
      <c r="AZ463" s="34">
        <v>0</v>
      </c>
      <c r="BA463" s="34">
        <v>0</v>
      </c>
      <c r="BB463" s="40">
        <f t="shared" si="15"/>
        <v>52700</v>
      </c>
      <c r="BC463" s="40">
        <f t="shared" si="16"/>
        <v>0</v>
      </c>
      <c r="BD463" s="104" t="str">
        <f>+IF(Tabla1[[#This Row],[NO CERT]]=0,"NO","SI")</f>
        <v>NO</v>
      </c>
    </row>
    <row r="464" spans="1:56" x14ac:dyDescent="0.25">
      <c r="A464" s="41" t="s">
        <v>437</v>
      </c>
      <c r="B464" s="42" t="s">
        <v>15</v>
      </c>
      <c r="C464" s="43" t="s">
        <v>1447</v>
      </c>
      <c r="D464" s="44" t="s">
        <v>442</v>
      </c>
      <c r="E464" s="43" t="s">
        <v>443</v>
      </c>
      <c r="F464" s="43" t="s">
        <v>444</v>
      </c>
      <c r="G464" s="43" t="s">
        <v>1474</v>
      </c>
      <c r="H464" s="44" t="s">
        <v>514</v>
      </c>
      <c r="I464" s="44" t="s">
        <v>514</v>
      </c>
      <c r="J464" s="44" t="s">
        <v>1441</v>
      </c>
      <c r="K464" s="44" t="s">
        <v>511</v>
      </c>
      <c r="L464" s="44" t="s">
        <v>1104</v>
      </c>
      <c r="M464" s="44" t="s">
        <v>1104</v>
      </c>
      <c r="N464" s="43" t="s">
        <v>1092</v>
      </c>
      <c r="O464" s="43" t="s">
        <v>1364</v>
      </c>
      <c r="P464" s="45" t="s">
        <v>116</v>
      </c>
      <c r="Q464" s="44" t="s">
        <v>1092</v>
      </c>
      <c r="R464" s="44" t="s">
        <v>1371</v>
      </c>
      <c r="S464" s="44" t="s">
        <v>1372</v>
      </c>
      <c r="T464" s="46" t="s">
        <v>1337</v>
      </c>
      <c r="U464" s="37" t="s">
        <v>1340</v>
      </c>
      <c r="V464" s="134">
        <v>600</v>
      </c>
      <c r="W464" s="134">
        <v>600</v>
      </c>
      <c r="X464" s="33"/>
      <c r="Y464" s="160">
        <v>0</v>
      </c>
      <c r="Z464" s="160">
        <v>0</v>
      </c>
      <c r="AA464" s="33"/>
      <c r="AB464" s="38">
        <v>600</v>
      </c>
      <c r="AC464" s="33"/>
      <c r="AD464" s="48">
        <v>600</v>
      </c>
      <c r="AE464" s="49">
        <v>1</v>
      </c>
      <c r="AF464" s="135">
        <v>0</v>
      </c>
      <c r="AG464" s="158">
        <v>0</v>
      </c>
      <c r="AH464" s="47"/>
      <c r="AI464" s="135">
        <v>600</v>
      </c>
      <c r="AJ464" s="135">
        <v>0</v>
      </c>
      <c r="AK464" s="47"/>
      <c r="AL464" s="48">
        <v>0</v>
      </c>
      <c r="AM464" s="49">
        <v>0</v>
      </c>
      <c r="AN464" s="135">
        <v>600</v>
      </c>
      <c r="AO464" s="34">
        <v>0</v>
      </c>
      <c r="AP464" s="34">
        <v>0</v>
      </c>
      <c r="AQ464" s="34">
        <v>0</v>
      </c>
      <c r="AR464" s="34">
        <v>0</v>
      </c>
      <c r="AS464" s="34">
        <v>0</v>
      </c>
      <c r="AT464" s="34">
        <v>0</v>
      </c>
      <c r="AU464" s="34">
        <v>0</v>
      </c>
      <c r="AV464" s="34">
        <v>300</v>
      </c>
      <c r="AW464" s="34">
        <v>0</v>
      </c>
      <c r="AX464" s="34">
        <v>0</v>
      </c>
      <c r="AY464" s="34">
        <v>0</v>
      </c>
      <c r="AZ464" s="34">
        <v>0</v>
      </c>
      <c r="BA464" s="34">
        <v>300</v>
      </c>
      <c r="BB464" s="40">
        <f t="shared" si="15"/>
        <v>600</v>
      </c>
      <c r="BC464" s="40">
        <f t="shared" si="16"/>
        <v>0</v>
      </c>
      <c r="BD464" s="104" t="str">
        <f>+IF(Tabla1[[#This Row],[NO CERT]]=0,"NO","SI")</f>
        <v>NO</v>
      </c>
    </row>
    <row r="465" spans="1:56" x14ac:dyDescent="0.25">
      <c r="A465" s="41" t="s">
        <v>437</v>
      </c>
      <c r="B465" s="42" t="s">
        <v>15</v>
      </c>
      <c r="C465" s="43" t="s">
        <v>1447</v>
      </c>
      <c r="D465" s="44" t="s">
        <v>442</v>
      </c>
      <c r="E465" s="43" t="s">
        <v>443</v>
      </c>
      <c r="F465" s="43" t="s">
        <v>444</v>
      </c>
      <c r="G465" s="43" t="s">
        <v>1474</v>
      </c>
      <c r="H465" s="44" t="s">
        <v>514</v>
      </c>
      <c r="I465" s="44" t="s">
        <v>514</v>
      </c>
      <c r="J465" s="44" t="s">
        <v>1441</v>
      </c>
      <c r="K465" s="44" t="s">
        <v>511</v>
      </c>
      <c r="L465" s="44" t="s">
        <v>1104</v>
      </c>
      <c r="M465" s="44" t="s">
        <v>1104</v>
      </c>
      <c r="N465" s="43" t="s">
        <v>1092</v>
      </c>
      <c r="O465" s="43" t="s">
        <v>1364</v>
      </c>
      <c r="P465" s="45" t="s">
        <v>116</v>
      </c>
      <c r="Q465" s="44" t="s">
        <v>1092</v>
      </c>
      <c r="R465" s="44" t="s">
        <v>1371</v>
      </c>
      <c r="S465" s="44" t="s">
        <v>2389</v>
      </c>
      <c r="T465" s="46" t="s">
        <v>2387</v>
      </c>
      <c r="U465" s="37" t="s">
        <v>2388</v>
      </c>
      <c r="V465" s="134">
        <v>0</v>
      </c>
      <c r="W465" s="134">
        <v>200</v>
      </c>
      <c r="X465" s="33"/>
      <c r="Y465" s="160">
        <v>0</v>
      </c>
      <c r="Z465" s="160">
        <v>0</v>
      </c>
      <c r="AA465" s="33"/>
      <c r="AB465" s="38">
        <v>200</v>
      </c>
      <c r="AC465" s="33"/>
      <c r="AD465" s="48">
        <v>200</v>
      </c>
      <c r="AE465" s="49">
        <v>1</v>
      </c>
      <c r="AF465" s="135">
        <v>0</v>
      </c>
      <c r="AG465" s="158">
        <v>0</v>
      </c>
      <c r="AH465" s="47"/>
      <c r="AI465" s="135">
        <v>200</v>
      </c>
      <c r="AJ465" s="135">
        <v>200</v>
      </c>
      <c r="AK465" s="47"/>
      <c r="AL465" s="48">
        <v>200</v>
      </c>
      <c r="AM465" s="49">
        <v>1</v>
      </c>
      <c r="AN465" s="135">
        <v>0</v>
      </c>
      <c r="AO465" s="34">
        <v>200</v>
      </c>
      <c r="AP465" s="34">
        <v>0</v>
      </c>
      <c r="AQ465" s="34">
        <v>0</v>
      </c>
      <c r="AR465" s="34">
        <v>0</v>
      </c>
      <c r="AS465" s="34">
        <v>0</v>
      </c>
      <c r="AT465" s="34">
        <v>0</v>
      </c>
      <c r="AU465" s="34">
        <v>0</v>
      </c>
      <c r="AV465" s="34">
        <v>0</v>
      </c>
      <c r="AW465" s="34">
        <v>0</v>
      </c>
      <c r="AX465" s="34">
        <v>0</v>
      </c>
      <c r="AY465" s="34">
        <v>0</v>
      </c>
      <c r="AZ465" s="34">
        <v>0</v>
      </c>
      <c r="BA465" s="34">
        <v>0</v>
      </c>
      <c r="BB465" s="40">
        <f t="shared" si="15"/>
        <v>200</v>
      </c>
      <c r="BC465" s="40">
        <f t="shared" si="16"/>
        <v>0</v>
      </c>
      <c r="BD465" s="104" t="str">
        <f>+IF(Tabla1[[#This Row],[NO CERT]]=0,"NO","SI")</f>
        <v>NO</v>
      </c>
    </row>
    <row r="466" spans="1:56" x14ac:dyDescent="0.25">
      <c r="A466" s="41" t="s">
        <v>437</v>
      </c>
      <c r="B466" s="42" t="s">
        <v>15</v>
      </c>
      <c r="C466" s="43" t="s">
        <v>1447</v>
      </c>
      <c r="D466" s="44" t="s">
        <v>442</v>
      </c>
      <c r="E466" s="43" t="s">
        <v>443</v>
      </c>
      <c r="F466" s="43" t="s">
        <v>444</v>
      </c>
      <c r="G466" s="43" t="s">
        <v>1474</v>
      </c>
      <c r="H466" s="44" t="s">
        <v>514</v>
      </c>
      <c r="I466" s="44" t="s">
        <v>514</v>
      </c>
      <c r="J466" s="44" t="s">
        <v>1441</v>
      </c>
      <c r="K466" s="44" t="s">
        <v>511</v>
      </c>
      <c r="L466" s="44" t="s">
        <v>1104</v>
      </c>
      <c r="M466" s="44" t="s">
        <v>1104</v>
      </c>
      <c r="N466" s="43" t="s">
        <v>1092</v>
      </c>
      <c r="O466" s="43" t="s">
        <v>1364</v>
      </c>
      <c r="P466" s="45" t="s">
        <v>116</v>
      </c>
      <c r="Q466" s="44" t="s">
        <v>1092</v>
      </c>
      <c r="R466" s="44" t="s">
        <v>1371</v>
      </c>
      <c r="S466" s="44" t="s">
        <v>1380</v>
      </c>
      <c r="T466" s="46" t="s">
        <v>1378</v>
      </c>
      <c r="U466" s="37" t="s">
        <v>1379</v>
      </c>
      <c r="V466" s="134">
        <v>61971</v>
      </c>
      <c r="W466" s="134">
        <v>63171</v>
      </c>
      <c r="X466" s="33"/>
      <c r="Y466" s="160">
        <v>0</v>
      </c>
      <c r="Z466" s="160">
        <v>0</v>
      </c>
      <c r="AA466" s="33"/>
      <c r="AB466" s="38">
        <v>63171</v>
      </c>
      <c r="AC466" s="33"/>
      <c r="AD466" s="48">
        <v>63171</v>
      </c>
      <c r="AE466" s="49">
        <v>1</v>
      </c>
      <c r="AF466" s="135">
        <v>0</v>
      </c>
      <c r="AG466" s="158">
        <v>0</v>
      </c>
      <c r="AH466" s="47"/>
      <c r="AI466" s="135">
        <v>63171</v>
      </c>
      <c r="AJ466" s="135">
        <v>15790.259999999998</v>
      </c>
      <c r="AK466" s="47"/>
      <c r="AL466" s="48">
        <v>15790.259999999998</v>
      </c>
      <c r="AM466" s="49">
        <v>0.24996058317899034</v>
      </c>
      <c r="AN466" s="135">
        <v>47380.740000000005</v>
      </c>
      <c r="AO466" s="34">
        <v>5264.44</v>
      </c>
      <c r="AP466" s="34">
        <v>5261.63</v>
      </c>
      <c r="AQ466" s="34">
        <v>5264.19</v>
      </c>
      <c r="AR466" s="34">
        <v>0</v>
      </c>
      <c r="AS466" s="34">
        <v>5164.1899999999996</v>
      </c>
      <c r="AT466" s="34">
        <v>5164.1899999999996</v>
      </c>
      <c r="AU466" s="34">
        <v>5164.1899999999996</v>
      </c>
      <c r="AV466" s="34">
        <v>5164.1899999999996</v>
      </c>
      <c r="AW466" s="34">
        <v>5164.1899999999996</v>
      </c>
      <c r="AX466" s="34">
        <v>5164.1899999999996</v>
      </c>
      <c r="AY466" s="34">
        <v>5164.1899999999996</v>
      </c>
      <c r="AZ466" s="34">
        <v>5164.1899999999996</v>
      </c>
      <c r="BA466" s="34">
        <v>6067.2199999999939</v>
      </c>
      <c r="BB466" s="40">
        <f t="shared" si="15"/>
        <v>63171</v>
      </c>
      <c r="BC466" s="40">
        <f t="shared" si="16"/>
        <v>0</v>
      </c>
      <c r="BD466" s="104" t="str">
        <f>+IF(Tabla1[[#This Row],[NO CERT]]=0,"NO","SI")</f>
        <v>NO</v>
      </c>
    </row>
    <row r="467" spans="1:56" x14ac:dyDescent="0.25">
      <c r="A467" s="41" t="s">
        <v>437</v>
      </c>
      <c r="B467" s="42" t="s">
        <v>15</v>
      </c>
      <c r="C467" s="43" t="s">
        <v>1447</v>
      </c>
      <c r="D467" s="44" t="s">
        <v>442</v>
      </c>
      <c r="E467" s="43" t="s">
        <v>443</v>
      </c>
      <c r="F467" s="43" t="s">
        <v>444</v>
      </c>
      <c r="G467" s="43" t="s">
        <v>1474</v>
      </c>
      <c r="H467" s="44" t="s">
        <v>514</v>
      </c>
      <c r="I467" s="44" t="s">
        <v>514</v>
      </c>
      <c r="J467" s="44" t="s">
        <v>1441</v>
      </c>
      <c r="K467" s="44" t="s">
        <v>511</v>
      </c>
      <c r="L467" s="44" t="s">
        <v>1104</v>
      </c>
      <c r="M467" s="44" t="s">
        <v>1104</v>
      </c>
      <c r="N467" s="43" t="s">
        <v>1092</v>
      </c>
      <c r="O467" s="43" t="s">
        <v>1364</v>
      </c>
      <c r="P467" s="45" t="s">
        <v>116</v>
      </c>
      <c r="Q467" s="44" t="s">
        <v>1092</v>
      </c>
      <c r="R467" s="44" t="s">
        <v>1371</v>
      </c>
      <c r="S467" s="44" t="s">
        <v>1374</v>
      </c>
      <c r="T467" s="46" t="s">
        <v>1338</v>
      </c>
      <c r="U467" s="37" t="s">
        <v>1341</v>
      </c>
      <c r="V467" s="134">
        <v>2503</v>
      </c>
      <c r="W467" s="134">
        <v>2601</v>
      </c>
      <c r="X467" s="33"/>
      <c r="Y467" s="160">
        <v>0</v>
      </c>
      <c r="Z467" s="160">
        <v>0</v>
      </c>
      <c r="AA467" s="33"/>
      <c r="AB467" s="38">
        <v>2601</v>
      </c>
      <c r="AC467" s="33"/>
      <c r="AD467" s="48">
        <v>2601</v>
      </c>
      <c r="AE467" s="49">
        <v>1</v>
      </c>
      <c r="AF467" s="135">
        <v>0</v>
      </c>
      <c r="AG467" s="158">
        <v>0</v>
      </c>
      <c r="AH467" s="47"/>
      <c r="AI467" s="135">
        <v>2601</v>
      </c>
      <c r="AJ467" s="135">
        <v>650.04</v>
      </c>
      <c r="AK467" s="47"/>
      <c r="AL467" s="48">
        <v>650.04</v>
      </c>
      <c r="AM467" s="49">
        <v>0.249919261822376</v>
      </c>
      <c r="AN467" s="135">
        <v>1950.96</v>
      </c>
      <c r="AO467" s="34">
        <v>216.68</v>
      </c>
      <c r="AP467" s="34">
        <v>216.68</v>
      </c>
      <c r="AQ467" s="34">
        <v>216.68</v>
      </c>
      <c r="AR467" s="34">
        <v>0</v>
      </c>
      <c r="AS467" s="34">
        <v>208.58</v>
      </c>
      <c r="AT467" s="34">
        <v>208.58</v>
      </c>
      <c r="AU467" s="34">
        <v>208.58</v>
      </c>
      <c r="AV467" s="34">
        <v>208.58</v>
      </c>
      <c r="AW467" s="34">
        <v>208.58</v>
      </c>
      <c r="AX467" s="34">
        <v>208.58</v>
      </c>
      <c r="AY467" s="34">
        <v>208.58</v>
      </c>
      <c r="AZ467" s="34">
        <v>208.58</v>
      </c>
      <c r="BA467" s="34">
        <v>282.32000000000016</v>
      </c>
      <c r="BB467" s="40">
        <f t="shared" si="15"/>
        <v>2601</v>
      </c>
      <c r="BC467" s="40">
        <f t="shared" si="16"/>
        <v>0</v>
      </c>
      <c r="BD467" s="104" t="str">
        <f>+IF(Tabla1[[#This Row],[NO CERT]]=0,"NO","SI")</f>
        <v>NO</v>
      </c>
    </row>
    <row r="468" spans="1:56" x14ac:dyDescent="0.25">
      <c r="A468" s="41" t="s">
        <v>437</v>
      </c>
      <c r="B468" s="42" t="s">
        <v>15</v>
      </c>
      <c r="C468" s="43" t="s">
        <v>1447</v>
      </c>
      <c r="D468" s="44" t="s">
        <v>442</v>
      </c>
      <c r="E468" s="43" t="s">
        <v>443</v>
      </c>
      <c r="F468" s="43" t="s">
        <v>444</v>
      </c>
      <c r="G468" s="43" t="s">
        <v>1474</v>
      </c>
      <c r="H468" s="44" t="s">
        <v>521</v>
      </c>
      <c r="I468" s="44" t="s">
        <v>521</v>
      </c>
      <c r="J468" s="44" t="s">
        <v>1441</v>
      </c>
      <c r="K468" s="44" t="s">
        <v>515</v>
      </c>
      <c r="L468" s="44" t="s">
        <v>1104</v>
      </c>
      <c r="M468" s="44" t="s">
        <v>1104</v>
      </c>
      <c r="N468" s="43" t="s">
        <v>1092</v>
      </c>
      <c r="O468" s="43" t="s">
        <v>1364</v>
      </c>
      <c r="P468" s="45" t="s">
        <v>116</v>
      </c>
      <c r="Q468" s="44" t="s">
        <v>1092</v>
      </c>
      <c r="R468" s="44" t="s">
        <v>552</v>
      </c>
      <c r="S468" s="44" t="s">
        <v>1375</v>
      </c>
      <c r="T468" s="46" t="s">
        <v>43</v>
      </c>
      <c r="U468" s="37" t="s">
        <v>1377</v>
      </c>
      <c r="V468" s="134">
        <v>0</v>
      </c>
      <c r="W468" s="134">
        <v>9000</v>
      </c>
      <c r="X468" s="33"/>
      <c r="Y468" s="160">
        <v>0</v>
      </c>
      <c r="Z468" s="160">
        <v>0</v>
      </c>
      <c r="AA468" s="33"/>
      <c r="AB468" s="38">
        <v>9000</v>
      </c>
      <c r="AC468" s="33"/>
      <c r="AD468" s="48">
        <v>7000</v>
      </c>
      <c r="AE468" s="49">
        <v>0.77777777777777779</v>
      </c>
      <c r="AF468" s="135">
        <v>2000</v>
      </c>
      <c r="AG468" s="158">
        <v>2000</v>
      </c>
      <c r="AH468" s="47"/>
      <c r="AI468" s="135">
        <v>6800</v>
      </c>
      <c r="AJ468" s="135">
        <v>6800</v>
      </c>
      <c r="AK468" s="47"/>
      <c r="AL468" s="48">
        <v>1600</v>
      </c>
      <c r="AM468" s="49">
        <v>0.17777777777777778</v>
      </c>
      <c r="AN468" s="135">
        <v>5400</v>
      </c>
      <c r="AO468" s="34">
        <v>0</v>
      </c>
      <c r="AP468" s="34">
        <v>0</v>
      </c>
      <c r="AQ468" s="34">
        <v>1600</v>
      </c>
      <c r="AR468" s="34">
        <v>0</v>
      </c>
      <c r="AS468" s="34">
        <v>1800</v>
      </c>
      <c r="AT468" s="34">
        <v>1800</v>
      </c>
      <c r="AU468" s="34">
        <v>3800</v>
      </c>
      <c r="AV468" s="34">
        <v>0</v>
      </c>
      <c r="AW468" s="34">
        <v>0</v>
      </c>
      <c r="AX468" s="34">
        <v>0</v>
      </c>
      <c r="AY468" s="34">
        <v>0</v>
      </c>
      <c r="AZ468" s="34">
        <v>0</v>
      </c>
      <c r="BA468" s="34">
        <v>0</v>
      </c>
      <c r="BB468" s="40">
        <f t="shared" si="15"/>
        <v>9000</v>
      </c>
      <c r="BC468" s="40">
        <f t="shared" si="16"/>
        <v>0</v>
      </c>
      <c r="BD468" s="104" t="str">
        <f>+IF(Tabla1[[#This Row],[NO CERT]]=0,"NO","SI")</f>
        <v>SI</v>
      </c>
    </row>
    <row r="469" spans="1:56" x14ac:dyDescent="0.25">
      <c r="A469" s="41" t="s">
        <v>437</v>
      </c>
      <c r="B469" s="42" t="s">
        <v>15</v>
      </c>
      <c r="C469" s="43" t="s">
        <v>1447</v>
      </c>
      <c r="D469" s="44" t="s">
        <v>442</v>
      </c>
      <c r="E469" s="43" t="s">
        <v>443</v>
      </c>
      <c r="F469" s="43" t="s">
        <v>444</v>
      </c>
      <c r="G469" s="43" t="s">
        <v>1475</v>
      </c>
      <c r="H469" s="44" t="s">
        <v>514</v>
      </c>
      <c r="I469" s="44" t="s">
        <v>514</v>
      </c>
      <c r="J469" s="44" t="s">
        <v>1441</v>
      </c>
      <c r="K469" s="44" t="s">
        <v>511</v>
      </c>
      <c r="L469" s="44" t="s">
        <v>1104</v>
      </c>
      <c r="M469" s="44" t="s">
        <v>1104</v>
      </c>
      <c r="N469" s="43" t="s">
        <v>1093</v>
      </c>
      <c r="O469" s="43" t="s">
        <v>1365</v>
      </c>
      <c r="P469" s="45" t="s">
        <v>117</v>
      </c>
      <c r="Q469" s="44" t="s">
        <v>1093</v>
      </c>
      <c r="R469" s="44" t="s">
        <v>1371</v>
      </c>
      <c r="S469" s="44" t="s">
        <v>1372</v>
      </c>
      <c r="T469" s="46" t="s">
        <v>1337</v>
      </c>
      <c r="U469" s="37" t="s">
        <v>1340</v>
      </c>
      <c r="V469" s="134">
        <v>600</v>
      </c>
      <c r="W469" s="134">
        <v>600</v>
      </c>
      <c r="X469" s="33"/>
      <c r="Y469" s="160">
        <v>0</v>
      </c>
      <c r="Z469" s="160">
        <v>0</v>
      </c>
      <c r="AA469" s="33"/>
      <c r="AB469" s="38">
        <v>600</v>
      </c>
      <c r="AC469" s="33"/>
      <c r="AD469" s="48">
        <v>600</v>
      </c>
      <c r="AE469" s="49">
        <v>1</v>
      </c>
      <c r="AF469" s="135">
        <v>0</v>
      </c>
      <c r="AG469" s="158">
        <v>0</v>
      </c>
      <c r="AH469" s="47"/>
      <c r="AI469" s="135">
        <v>600</v>
      </c>
      <c r="AJ469" s="135">
        <v>0</v>
      </c>
      <c r="AK469" s="47"/>
      <c r="AL469" s="48">
        <v>0</v>
      </c>
      <c r="AM469" s="49">
        <v>0</v>
      </c>
      <c r="AN469" s="135">
        <v>600</v>
      </c>
      <c r="AO469" s="34">
        <v>0</v>
      </c>
      <c r="AP469" s="34">
        <v>0</v>
      </c>
      <c r="AQ469" s="34">
        <v>0</v>
      </c>
      <c r="AR469" s="34">
        <v>0</v>
      </c>
      <c r="AS469" s="34">
        <v>0</v>
      </c>
      <c r="AT469" s="34">
        <v>0</v>
      </c>
      <c r="AU469" s="34">
        <v>0</v>
      </c>
      <c r="AV469" s="34">
        <v>300</v>
      </c>
      <c r="AW469" s="34">
        <v>0</v>
      </c>
      <c r="AX469" s="34">
        <v>0</v>
      </c>
      <c r="AY469" s="34">
        <v>0</v>
      </c>
      <c r="AZ469" s="34">
        <v>0</v>
      </c>
      <c r="BA469" s="34">
        <v>300</v>
      </c>
      <c r="BB469" s="40">
        <f t="shared" si="15"/>
        <v>600</v>
      </c>
      <c r="BC469" s="40">
        <f t="shared" si="16"/>
        <v>0</v>
      </c>
      <c r="BD469" s="104" t="str">
        <f>+IF(Tabla1[[#This Row],[NO CERT]]=0,"NO","SI")</f>
        <v>NO</v>
      </c>
    </row>
    <row r="470" spans="1:56" x14ac:dyDescent="0.25">
      <c r="A470" s="41" t="s">
        <v>437</v>
      </c>
      <c r="B470" s="42" t="s">
        <v>15</v>
      </c>
      <c r="C470" s="43" t="s">
        <v>1447</v>
      </c>
      <c r="D470" s="44" t="s">
        <v>442</v>
      </c>
      <c r="E470" s="43" t="s">
        <v>443</v>
      </c>
      <c r="F470" s="43" t="s">
        <v>444</v>
      </c>
      <c r="G470" s="43" t="s">
        <v>1475</v>
      </c>
      <c r="H470" s="44" t="s">
        <v>514</v>
      </c>
      <c r="I470" s="44" t="s">
        <v>514</v>
      </c>
      <c r="J470" s="44" t="s">
        <v>1441</v>
      </c>
      <c r="K470" s="44" t="s">
        <v>511</v>
      </c>
      <c r="L470" s="44" t="s">
        <v>1104</v>
      </c>
      <c r="M470" s="44" t="s">
        <v>1104</v>
      </c>
      <c r="N470" s="43" t="s">
        <v>1093</v>
      </c>
      <c r="O470" s="43" t="s">
        <v>1365</v>
      </c>
      <c r="P470" s="45" t="s">
        <v>117</v>
      </c>
      <c r="Q470" s="44" t="s">
        <v>1093</v>
      </c>
      <c r="R470" s="44" t="s">
        <v>1371</v>
      </c>
      <c r="S470" s="44" t="s">
        <v>2389</v>
      </c>
      <c r="T470" s="46" t="s">
        <v>2387</v>
      </c>
      <c r="U470" s="37" t="s">
        <v>2388</v>
      </c>
      <c r="V470" s="134">
        <v>0</v>
      </c>
      <c r="W470" s="134">
        <v>200</v>
      </c>
      <c r="X470" s="33"/>
      <c r="Y470" s="160">
        <v>0</v>
      </c>
      <c r="Z470" s="160">
        <v>0</v>
      </c>
      <c r="AA470" s="33"/>
      <c r="AB470" s="38">
        <v>200</v>
      </c>
      <c r="AC470" s="33"/>
      <c r="AD470" s="48">
        <v>200</v>
      </c>
      <c r="AE470" s="49">
        <v>1</v>
      </c>
      <c r="AF470" s="135">
        <v>0</v>
      </c>
      <c r="AG470" s="158">
        <v>0</v>
      </c>
      <c r="AH470" s="47"/>
      <c r="AI470" s="135">
        <v>200</v>
      </c>
      <c r="AJ470" s="135">
        <v>200</v>
      </c>
      <c r="AK470" s="47"/>
      <c r="AL470" s="48">
        <v>200</v>
      </c>
      <c r="AM470" s="49">
        <v>1</v>
      </c>
      <c r="AN470" s="135">
        <v>0</v>
      </c>
      <c r="AO470" s="34">
        <v>200</v>
      </c>
      <c r="AP470" s="34">
        <v>0</v>
      </c>
      <c r="AQ470" s="34">
        <v>0</v>
      </c>
      <c r="AR470" s="34">
        <v>0</v>
      </c>
      <c r="AS470" s="34">
        <v>0</v>
      </c>
      <c r="AT470" s="34">
        <v>0</v>
      </c>
      <c r="AU470" s="34">
        <v>0</v>
      </c>
      <c r="AV470" s="34">
        <v>0</v>
      </c>
      <c r="AW470" s="34">
        <v>0</v>
      </c>
      <c r="AX470" s="34">
        <v>0</v>
      </c>
      <c r="AY470" s="34">
        <v>0</v>
      </c>
      <c r="AZ470" s="34">
        <v>0</v>
      </c>
      <c r="BA470" s="34">
        <v>0</v>
      </c>
      <c r="BB470" s="40">
        <f t="shared" si="15"/>
        <v>200</v>
      </c>
      <c r="BC470" s="40">
        <f t="shared" si="16"/>
        <v>0</v>
      </c>
      <c r="BD470" s="104" t="str">
        <f>+IF(Tabla1[[#This Row],[NO CERT]]=0,"NO","SI")</f>
        <v>NO</v>
      </c>
    </row>
    <row r="471" spans="1:56" x14ac:dyDescent="0.25">
      <c r="A471" s="41" t="s">
        <v>437</v>
      </c>
      <c r="B471" s="42" t="s">
        <v>15</v>
      </c>
      <c r="C471" s="43" t="s">
        <v>1447</v>
      </c>
      <c r="D471" s="44" t="s">
        <v>442</v>
      </c>
      <c r="E471" s="43" t="s">
        <v>443</v>
      </c>
      <c r="F471" s="43" t="s">
        <v>444</v>
      </c>
      <c r="G471" s="43" t="s">
        <v>1475</v>
      </c>
      <c r="H471" s="44" t="s">
        <v>514</v>
      </c>
      <c r="I471" s="44" t="s">
        <v>514</v>
      </c>
      <c r="J471" s="44" t="s">
        <v>1441</v>
      </c>
      <c r="K471" s="44" t="s">
        <v>511</v>
      </c>
      <c r="L471" s="44" t="s">
        <v>1104</v>
      </c>
      <c r="M471" s="44" t="s">
        <v>1104</v>
      </c>
      <c r="N471" s="43" t="s">
        <v>1093</v>
      </c>
      <c r="O471" s="43" t="s">
        <v>1365</v>
      </c>
      <c r="P471" s="45" t="s">
        <v>117</v>
      </c>
      <c r="Q471" s="44" t="s">
        <v>1093</v>
      </c>
      <c r="R471" s="44" t="s">
        <v>1371</v>
      </c>
      <c r="S471" s="44" t="s">
        <v>1380</v>
      </c>
      <c r="T471" s="46" t="s">
        <v>1378</v>
      </c>
      <c r="U471" s="37" t="s">
        <v>1379</v>
      </c>
      <c r="V471" s="134">
        <v>61971</v>
      </c>
      <c r="W471" s="134">
        <v>63167</v>
      </c>
      <c r="X471" s="33"/>
      <c r="Y471" s="160">
        <v>0</v>
      </c>
      <c r="Z471" s="160">
        <v>0</v>
      </c>
      <c r="AA471" s="33"/>
      <c r="AB471" s="38">
        <v>63167</v>
      </c>
      <c r="AC471" s="33"/>
      <c r="AD471" s="48">
        <v>63167</v>
      </c>
      <c r="AE471" s="49">
        <v>1</v>
      </c>
      <c r="AF471" s="135">
        <v>0</v>
      </c>
      <c r="AG471" s="158">
        <v>0</v>
      </c>
      <c r="AH471" s="47"/>
      <c r="AI471" s="135">
        <v>63167</v>
      </c>
      <c r="AJ471" s="135">
        <v>15788.559999999998</v>
      </c>
      <c r="AK471" s="47"/>
      <c r="AL471" s="48">
        <v>15788.559999999998</v>
      </c>
      <c r="AM471" s="49">
        <v>0.24994949894723506</v>
      </c>
      <c r="AN471" s="135">
        <v>47378.44</v>
      </c>
      <c r="AO471" s="34">
        <v>5260.18</v>
      </c>
      <c r="AP471" s="34">
        <v>5264.19</v>
      </c>
      <c r="AQ471" s="34">
        <v>5264.19</v>
      </c>
      <c r="AR471" s="34">
        <v>0</v>
      </c>
      <c r="AS471" s="34">
        <v>5164.1899999999996</v>
      </c>
      <c r="AT471" s="34">
        <v>5164.1899999999996</v>
      </c>
      <c r="AU471" s="34">
        <v>5164.1899999999996</v>
      </c>
      <c r="AV471" s="34">
        <v>5164.1899999999996</v>
      </c>
      <c r="AW471" s="34">
        <v>5164.1899999999996</v>
      </c>
      <c r="AX471" s="34">
        <v>5164.1899999999996</v>
      </c>
      <c r="AY471" s="34">
        <v>5164.1899999999996</v>
      </c>
      <c r="AZ471" s="34">
        <v>5164.1899999999996</v>
      </c>
      <c r="BA471" s="34">
        <v>6064.9199999999983</v>
      </c>
      <c r="BB471" s="40">
        <f t="shared" si="15"/>
        <v>63167</v>
      </c>
      <c r="BC471" s="40">
        <f t="shared" si="16"/>
        <v>0</v>
      </c>
      <c r="BD471" s="104" t="str">
        <f>+IF(Tabla1[[#This Row],[NO CERT]]=0,"NO","SI")</f>
        <v>NO</v>
      </c>
    </row>
    <row r="472" spans="1:56" x14ac:dyDescent="0.25">
      <c r="A472" s="41" t="s">
        <v>437</v>
      </c>
      <c r="B472" s="42" t="s">
        <v>15</v>
      </c>
      <c r="C472" s="43" t="s">
        <v>1447</v>
      </c>
      <c r="D472" s="44" t="s">
        <v>442</v>
      </c>
      <c r="E472" s="43" t="s">
        <v>443</v>
      </c>
      <c r="F472" s="43" t="s">
        <v>444</v>
      </c>
      <c r="G472" s="43" t="s">
        <v>1475</v>
      </c>
      <c r="H472" s="44" t="s">
        <v>514</v>
      </c>
      <c r="I472" s="44" t="s">
        <v>514</v>
      </c>
      <c r="J472" s="44" t="s">
        <v>1441</v>
      </c>
      <c r="K472" s="44" t="s">
        <v>511</v>
      </c>
      <c r="L472" s="44" t="s">
        <v>1104</v>
      </c>
      <c r="M472" s="44" t="s">
        <v>1104</v>
      </c>
      <c r="N472" s="43" t="s">
        <v>1093</v>
      </c>
      <c r="O472" s="43" t="s">
        <v>1365</v>
      </c>
      <c r="P472" s="45" t="s">
        <v>117</v>
      </c>
      <c r="Q472" s="44" t="s">
        <v>1093</v>
      </c>
      <c r="R472" s="44" t="s">
        <v>1371</v>
      </c>
      <c r="S472" s="44" t="s">
        <v>1374</v>
      </c>
      <c r="T472" s="46" t="s">
        <v>1338</v>
      </c>
      <c r="U472" s="37" t="s">
        <v>1341</v>
      </c>
      <c r="V472" s="134">
        <v>2503</v>
      </c>
      <c r="W472" s="134">
        <v>2601</v>
      </c>
      <c r="X472" s="33"/>
      <c r="Y472" s="160">
        <v>0</v>
      </c>
      <c r="Z472" s="160">
        <v>0</v>
      </c>
      <c r="AA472" s="33"/>
      <c r="AB472" s="38">
        <v>2601</v>
      </c>
      <c r="AC472" s="33"/>
      <c r="AD472" s="48">
        <v>2601</v>
      </c>
      <c r="AE472" s="49">
        <v>1</v>
      </c>
      <c r="AF472" s="135">
        <v>0</v>
      </c>
      <c r="AG472" s="158">
        <v>0</v>
      </c>
      <c r="AH472" s="47"/>
      <c r="AI472" s="135">
        <v>2601</v>
      </c>
      <c r="AJ472" s="135">
        <v>650.04</v>
      </c>
      <c r="AK472" s="47"/>
      <c r="AL472" s="48">
        <v>650.04</v>
      </c>
      <c r="AM472" s="49">
        <v>0.249919261822376</v>
      </c>
      <c r="AN472" s="135">
        <v>1950.96</v>
      </c>
      <c r="AO472" s="34">
        <v>216.68</v>
      </c>
      <c r="AP472" s="34">
        <v>216.68</v>
      </c>
      <c r="AQ472" s="34">
        <v>216.68</v>
      </c>
      <c r="AR472" s="34">
        <v>0</v>
      </c>
      <c r="AS472" s="34">
        <v>208.58</v>
      </c>
      <c r="AT472" s="34">
        <v>208.58</v>
      </c>
      <c r="AU472" s="34">
        <v>208.58</v>
      </c>
      <c r="AV472" s="34">
        <v>208.58</v>
      </c>
      <c r="AW472" s="34">
        <v>208.58</v>
      </c>
      <c r="AX472" s="34">
        <v>208.58</v>
      </c>
      <c r="AY472" s="34">
        <v>208.58</v>
      </c>
      <c r="AZ472" s="34">
        <v>208.58</v>
      </c>
      <c r="BA472" s="34">
        <v>282.32000000000016</v>
      </c>
      <c r="BB472" s="40">
        <f t="shared" si="15"/>
        <v>2601</v>
      </c>
      <c r="BC472" s="40">
        <f t="shared" si="16"/>
        <v>0</v>
      </c>
      <c r="BD472" s="104" t="str">
        <f>+IF(Tabla1[[#This Row],[NO CERT]]=0,"NO","SI")</f>
        <v>NO</v>
      </c>
    </row>
    <row r="473" spans="1:56" x14ac:dyDescent="0.25">
      <c r="A473" s="41" t="s">
        <v>437</v>
      </c>
      <c r="B473" s="42" t="s">
        <v>15</v>
      </c>
      <c r="C473" s="43" t="s">
        <v>1447</v>
      </c>
      <c r="D473" s="44" t="s">
        <v>442</v>
      </c>
      <c r="E473" s="43" t="s">
        <v>443</v>
      </c>
      <c r="F473" s="43" t="s">
        <v>444</v>
      </c>
      <c r="G473" s="43" t="s">
        <v>1475</v>
      </c>
      <c r="H473" s="44" t="s">
        <v>521</v>
      </c>
      <c r="I473" s="44" t="s">
        <v>521</v>
      </c>
      <c r="J473" s="44" t="s">
        <v>1441</v>
      </c>
      <c r="K473" s="44" t="s">
        <v>515</v>
      </c>
      <c r="L473" s="44" t="s">
        <v>1104</v>
      </c>
      <c r="M473" s="44" t="s">
        <v>1104</v>
      </c>
      <c r="N473" s="43" t="s">
        <v>1093</v>
      </c>
      <c r="O473" s="43" t="s">
        <v>1365</v>
      </c>
      <c r="P473" s="45" t="s">
        <v>117</v>
      </c>
      <c r="Q473" s="44" t="s">
        <v>1093</v>
      </c>
      <c r="R473" s="44" t="s">
        <v>552</v>
      </c>
      <c r="S473" s="44" t="s">
        <v>1375</v>
      </c>
      <c r="T473" s="46" t="s">
        <v>43</v>
      </c>
      <c r="U473" s="37" t="s">
        <v>1377</v>
      </c>
      <c r="V473" s="134">
        <v>0</v>
      </c>
      <c r="W473" s="134">
        <v>28000</v>
      </c>
      <c r="X473" s="33"/>
      <c r="Y473" s="160">
        <v>0</v>
      </c>
      <c r="Z473" s="160">
        <v>0</v>
      </c>
      <c r="AA473" s="33"/>
      <c r="AB473" s="38">
        <v>28000</v>
      </c>
      <c r="AC473" s="33"/>
      <c r="AD473" s="48">
        <v>18000</v>
      </c>
      <c r="AE473" s="49">
        <v>0.6428571428571429</v>
      </c>
      <c r="AF473" s="135">
        <v>10000</v>
      </c>
      <c r="AG473" s="158">
        <v>10000</v>
      </c>
      <c r="AH473" s="47"/>
      <c r="AI473" s="135">
        <v>18000</v>
      </c>
      <c r="AJ473" s="135">
        <v>18000</v>
      </c>
      <c r="AK473" s="47"/>
      <c r="AL473" s="48">
        <v>0</v>
      </c>
      <c r="AM473" s="49">
        <v>0</v>
      </c>
      <c r="AN473" s="135">
        <v>18000</v>
      </c>
      <c r="AO473" s="34">
        <v>0</v>
      </c>
      <c r="AP473" s="34">
        <v>0</v>
      </c>
      <c r="AQ473" s="34">
        <v>0</v>
      </c>
      <c r="AR473" s="34">
        <v>0</v>
      </c>
      <c r="AS473" s="34">
        <v>7200</v>
      </c>
      <c r="AT473" s="34">
        <v>9000</v>
      </c>
      <c r="AU473" s="34">
        <v>9000</v>
      </c>
      <c r="AV473" s="34">
        <v>2800</v>
      </c>
      <c r="AW473" s="34">
        <v>0</v>
      </c>
      <c r="AX473" s="34">
        <v>0</v>
      </c>
      <c r="AY473" s="34">
        <v>0</v>
      </c>
      <c r="AZ473" s="34">
        <v>0</v>
      </c>
      <c r="BA473" s="34">
        <v>0</v>
      </c>
      <c r="BB473" s="40">
        <f t="shared" si="15"/>
        <v>28000</v>
      </c>
      <c r="BC473" s="40">
        <f t="shared" si="16"/>
        <v>0</v>
      </c>
      <c r="BD473" s="104" t="str">
        <f>+IF(Tabla1[[#This Row],[NO CERT]]=0,"NO","SI")</f>
        <v>SI</v>
      </c>
    </row>
    <row r="474" spans="1:56" x14ac:dyDescent="0.25">
      <c r="A474" s="41" t="s">
        <v>437</v>
      </c>
      <c r="B474" s="42" t="s">
        <v>15</v>
      </c>
      <c r="C474" s="43" t="s">
        <v>1447</v>
      </c>
      <c r="D474" s="44" t="s">
        <v>442</v>
      </c>
      <c r="E474" s="43" t="s">
        <v>443</v>
      </c>
      <c r="F474" s="43" t="s">
        <v>444</v>
      </c>
      <c r="G474" s="43" t="s">
        <v>1476</v>
      </c>
      <c r="H474" s="44" t="s">
        <v>514</v>
      </c>
      <c r="I474" s="44" t="s">
        <v>514</v>
      </c>
      <c r="J474" s="44" t="s">
        <v>1440</v>
      </c>
      <c r="K474" s="44" t="s">
        <v>511</v>
      </c>
      <c r="L474" s="44" t="s">
        <v>1104</v>
      </c>
      <c r="M474" s="44" t="s">
        <v>1104</v>
      </c>
      <c r="N474" s="43" t="s">
        <v>1159</v>
      </c>
      <c r="O474" s="43" t="s">
        <v>1357</v>
      </c>
      <c r="P474" s="45" t="s">
        <v>118</v>
      </c>
      <c r="Q474" s="44" t="s">
        <v>1159</v>
      </c>
      <c r="R474" s="44" t="s">
        <v>1371</v>
      </c>
      <c r="S474" s="44" t="s">
        <v>1372</v>
      </c>
      <c r="T474" s="46" t="s">
        <v>1337</v>
      </c>
      <c r="U474" s="37" t="s">
        <v>1340</v>
      </c>
      <c r="V474" s="134">
        <v>600</v>
      </c>
      <c r="W474" s="134">
        <v>600</v>
      </c>
      <c r="X474" s="33"/>
      <c r="Y474" s="160">
        <v>0</v>
      </c>
      <c r="Z474" s="160">
        <v>0</v>
      </c>
      <c r="AA474" s="33"/>
      <c r="AB474" s="38">
        <v>600</v>
      </c>
      <c r="AC474" s="33"/>
      <c r="AD474" s="48">
        <v>600</v>
      </c>
      <c r="AE474" s="49">
        <v>1</v>
      </c>
      <c r="AF474" s="135">
        <v>0</v>
      </c>
      <c r="AG474" s="158">
        <v>0</v>
      </c>
      <c r="AH474" s="47"/>
      <c r="AI474" s="135">
        <v>600</v>
      </c>
      <c r="AJ474" s="135">
        <v>0</v>
      </c>
      <c r="AK474" s="47"/>
      <c r="AL474" s="48">
        <v>0</v>
      </c>
      <c r="AM474" s="49">
        <v>0</v>
      </c>
      <c r="AN474" s="135">
        <v>600</v>
      </c>
      <c r="AO474" s="34">
        <v>0</v>
      </c>
      <c r="AP474" s="34">
        <v>0</v>
      </c>
      <c r="AQ474" s="34">
        <v>0</v>
      </c>
      <c r="AR474" s="34">
        <v>0</v>
      </c>
      <c r="AS474" s="34">
        <v>0</v>
      </c>
      <c r="AT474" s="34">
        <v>0</v>
      </c>
      <c r="AU474" s="34">
        <v>0</v>
      </c>
      <c r="AV474" s="34">
        <v>300</v>
      </c>
      <c r="AW474" s="34">
        <v>0</v>
      </c>
      <c r="AX474" s="34">
        <v>0</v>
      </c>
      <c r="AY474" s="34">
        <v>0</v>
      </c>
      <c r="AZ474" s="34">
        <v>0</v>
      </c>
      <c r="BA474" s="34">
        <v>300</v>
      </c>
      <c r="BB474" s="40">
        <f t="shared" si="15"/>
        <v>600</v>
      </c>
      <c r="BC474" s="40">
        <f t="shared" si="16"/>
        <v>0</v>
      </c>
      <c r="BD474" s="104" t="str">
        <f>+IF(Tabla1[[#This Row],[NO CERT]]=0,"NO","SI")</f>
        <v>NO</v>
      </c>
    </row>
    <row r="475" spans="1:56" x14ac:dyDescent="0.25">
      <c r="A475" s="41" t="s">
        <v>437</v>
      </c>
      <c r="B475" s="42" t="s">
        <v>15</v>
      </c>
      <c r="C475" s="43" t="s">
        <v>1447</v>
      </c>
      <c r="D475" s="44" t="s">
        <v>442</v>
      </c>
      <c r="E475" s="43" t="s">
        <v>443</v>
      </c>
      <c r="F475" s="43" t="s">
        <v>444</v>
      </c>
      <c r="G475" s="43" t="s">
        <v>1476</v>
      </c>
      <c r="H475" s="44" t="s">
        <v>514</v>
      </c>
      <c r="I475" s="44" t="s">
        <v>514</v>
      </c>
      <c r="J475" s="44" t="s">
        <v>1440</v>
      </c>
      <c r="K475" s="44" t="s">
        <v>511</v>
      </c>
      <c r="L475" s="44" t="s">
        <v>1104</v>
      </c>
      <c r="M475" s="44" t="s">
        <v>1104</v>
      </c>
      <c r="N475" s="43" t="s">
        <v>1159</v>
      </c>
      <c r="O475" s="43" t="s">
        <v>1357</v>
      </c>
      <c r="P475" s="45" t="s">
        <v>118</v>
      </c>
      <c r="Q475" s="44" t="s">
        <v>1159</v>
      </c>
      <c r="R475" s="44" t="s">
        <v>1371</v>
      </c>
      <c r="S475" s="44" t="s">
        <v>2389</v>
      </c>
      <c r="T475" s="46" t="s">
        <v>2387</v>
      </c>
      <c r="U475" s="37" t="s">
        <v>2388</v>
      </c>
      <c r="V475" s="134">
        <v>0</v>
      </c>
      <c r="W475" s="134">
        <v>200</v>
      </c>
      <c r="X475" s="33"/>
      <c r="Y475" s="160">
        <v>0</v>
      </c>
      <c r="Z475" s="160">
        <v>0</v>
      </c>
      <c r="AA475" s="33"/>
      <c r="AB475" s="38">
        <v>200</v>
      </c>
      <c r="AC475" s="33"/>
      <c r="AD475" s="48">
        <v>200</v>
      </c>
      <c r="AE475" s="49">
        <v>1</v>
      </c>
      <c r="AF475" s="135">
        <v>0</v>
      </c>
      <c r="AG475" s="158">
        <v>0</v>
      </c>
      <c r="AH475" s="47"/>
      <c r="AI475" s="135">
        <v>200</v>
      </c>
      <c r="AJ475" s="135">
        <v>200</v>
      </c>
      <c r="AK475" s="47"/>
      <c r="AL475" s="48">
        <v>200</v>
      </c>
      <c r="AM475" s="49">
        <v>1</v>
      </c>
      <c r="AN475" s="135">
        <v>0</v>
      </c>
      <c r="AO475" s="34">
        <v>200</v>
      </c>
      <c r="AP475" s="34">
        <v>0</v>
      </c>
      <c r="AQ475" s="34">
        <v>0</v>
      </c>
      <c r="AR475" s="34">
        <v>0</v>
      </c>
      <c r="AS475" s="34">
        <v>0</v>
      </c>
      <c r="AT475" s="34">
        <v>0</v>
      </c>
      <c r="AU475" s="34">
        <v>0</v>
      </c>
      <c r="AV475" s="34">
        <v>0</v>
      </c>
      <c r="AW475" s="34">
        <v>0</v>
      </c>
      <c r="AX475" s="34">
        <v>0</v>
      </c>
      <c r="AY475" s="34">
        <v>0</v>
      </c>
      <c r="AZ475" s="34">
        <v>0</v>
      </c>
      <c r="BA475" s="34">
        <v>0</v>
      </c>
      <c r="BB475" s="40">
        <f t="shared" si="15"/>
        <v>200</v>
      </c>
      <c r="BC475" s="40">
        <f t="shared" si="16"/>
        <v>0</v>
      </c>
      <c r="BD475" s="104" t="str">
        <f>+IF(Tabla1[[#This Row],[NO CERT]]=0,"NO","SI")</f>
        <v>NO</v>
      </c>
    </row>
    <row r="476" spans="1:56" x14ac:dyDescent="0.25">
      <c r="A476" s="41" t="s">
        <v>437</v>
      </c>
      <c r="B476" s="42" t="s">
        <v>15</v>
      </c>
      <c r="C476" s="43" t="s">
        <v>1447</v>
      </c>
      <c r="D476" s="44" t="s">
        <v>442</v>
      </c>
      <c r="E476" s="43" t="s">
        <v>443</v>
      </c>
      <c r="F476" s="43" t="s">
        <v>444</v>
      </c>
      <c r="G476" s="43" t="s">
        <v>1476</v>
      </c>
      <c r="H476" s="44" t="s">
        <v>514</v>
      </c>
      <c r="I476" s="44" t="s">
        <v>514</v>
      </c>
      <c r="J476" s="44" t="s">
        <v>1441</v>
      </c>
      <c r="K476" s="44" t="s">
        <v>511</v>
      </c>
      <c r="L476" s="44" t="s">
        <v>1104</v>
      </c>
      <c r="M476" s="44" t="s">
        <v>1104</v>
      </c>
      <c r="N476" s="43" t="s">
        <v>1159</v>
      </c>
      <c r="O476" s="43" t="s">
        <v>1357</v>
      </c>
      <c r="P476" s="45" t="s">
        <v>118</v>
      </c>
      <c r="Q476" s="44" t="s">
        <v>1159</v>
      </c>
      <c r="R476" s="44" t="s">
        <v>1371</v>
      </c>
      <c r="S476" s="44" t="s">
        <v>1380</v>
      </c>
      <c r="T476" s="46" t="s">
        <v>1378</v>
      </c>
      <c r="U476" s="37" t="s">
        <v>1379</v>
      </c>
      <c r="V476" s="134">
        <v>61971</v>
      </c>
      <c r="W476" s="134">
        <v>63172</v>
      </c>
      <c r="X476" s="33"/>
      <c r="Y476" s="160">
        <v>0</v>
      </c>
      <c r="Z476" s="160">
        <v>0</v>
      </c>
      <c r="AA476" s="33"/>
      <c r="AB476" s="38">
        <v>63172</v>
      </c>
      <c r="AC476" s="33"/>
      <c r="AD476" s="48">
        <v>63172</v>
      </c>
      <c r="AE476" s="49">
        <v>1</v>
      </c>
      <c r="AF476" s="135">
        <v>0</v>
      </c>
      <c r="AG476" s="158">
        <v>0</v>
      </c>
      <c r="AH476" s="47"/>
      <c r="AI476" s="135">
        <v>63172</v>
      </c>
      <c r="AJ476" s="135">
        <v>15793.14</v>
      </c>
      <c r="AK476" s="47"/>
      <c r="AL476" s="48">
        <v>15793.14</v>
      </c>
      <c r="AM476" s="49">
        <v>0.25000221617172164</v>
      </c>
      <c r="AN476" s="135">
        <v>47378.86</v>
      </c>
      <c r="AO476" s="34">
        <v>5265.86</v>
      </c>
      <c r="AP476" s="34">
        <v>5264.19</v>
      </c>
      <c r="AQ476" s="34">
        <v>5263.09</v>
      </c>
      <c r="AR476" s="34">
        <v>0</v>
      </c>
      <c r="AS476" s="34">
        <v>5164.1899999999996</v>
      </c>
      <c r="AT476" s="34">
        <v>5164.1899999999996</v>
      </c>
      <c r="AU476" s="34">
        <v>5164.1899999999996</v>
      </c>
      <c r="AV476" s="34">
        <v>5164.1899999999996</v>
      </c>
      <c r="AW476" s="34">
        <v>5164.1899999999996</v>
      </c>
      <c r="AX476" s="34">
        <v>5164.1899999999996</v>
      </c>
      <c r="AY476" s="34">
        <v>5164.1899999999996</v>
      </c>
      <c r="AZ476" s="34">
        <v>5164.1899999999996</v>
      </c>
      <c r="BA476" s="34">
        <v>6065.3399999999965</v>
      </c>
      <c r="BB476" s="40">
        <f t="shared" si="15"/>
        <v>63172</v>
      </c>
      <c r="BC476" s="40">
        <f t="shared" si="16"/>
        <v>0</v>
      </c>
      <c r="BD476" s="104" t="str">
        <f>+IF(Tabla1[[#This Row],[NO CERT]]=0,"NO","SI")</f>
        <v>NO</v>
      </c>
    </row>
    <row r="477" spans="1:56" x14ac:dyDescent="0.25">
      <c r="A477" s="41" t="s">
        <v>437</v>
      </c>
      <c r="B477" s="42" t="s">
        <v>15</v>
      </c>
      <c r="C477" s="43" t="s">
        <v>1447</v>
      </c>
      <c r="D477" s="44" t="s">
        <v>442</v>
      </c>
      <c r="E477" s="43" t="s">
        <v>443</v>
      </c>
      <c r="F477" s="43" t="s">
        <v>444</v>
      </c>
      <c r="G477" s="43" t="s">
        <v>1476</v>
      </c>
      <c r="H477" s="44" t="s">
        <v>514</v>
      </c>
      <c r="I477" s="44" t="s">
        <v>514</v>
      </c>
      <c r="J477" s="44" t="s">
        <v>1441</v>
      </c>
      <c r="K477" s="44" t="s">
        <v>511</v>
      </c>
      <c r="L477" s="44" t="s">
        <v>1104</v>
      </c>
      <c r="M477" s="44" t="s">
        <v>1104</v>
      </c>
      <c r="N477" s="43" t="s">
        <v>1159</v>
      </c>
      <c r="O477" s="43" t="s">
        <v>1357</v>
      </c>
      <c r="P477" s="45" t="s">
        <v>118</v>
      </c>
      <c r="Q477" s="44" t="s">
        <v>1159</v>
      </c>
      <c r="R477" s="44" t="s">
        <v>1371</v>
      </c>
      <c r="S477" s="44" t="s">
        <v>1374</v>
      </c>
      <c r="T477" s="46" t="s">
        <v>1338</v>
      </c>
      <c r="U477" s="37" t="s">
        <v>1341</v>
      </c>
      <c r="V477" s="134">
        <v>5011</v>
      </c>
      <c r="W477" s="134">
        <v>2601</v>
      </c>
      <c r="X477" s="33"/>
      <c r="Y477" s="160">
        <v>0</v>
      </c>
      <c r="Z477" s="160">
        <v>0</v>
      </c>
      <c r="AA477" s="33"/>
      <c r="AB477" s="38">
        <v>2601</v>
      </c>
      <c r="AC477" s="33"/>
      <c r="AD477" s="48">
        <v>2601</v>
      </c>
      <c r="AE477" s="49">
        <v>1</v>
      </c>
      <c r="AF477" s="135">
        <v>0</v>
      </c>
      <c r="AG477" s="158">
        <v>0</v>
      </c>
      <c r="AH477" s="47"/>
      <c r="AI477" s="135">
        <v>2601</v>
      </c>
      <c r="AJ477" s="135">
        <v>650.04</v>
      </c>
      <c r="AK477" s="47"/>
      <c r="AL477" s="48">
        <v>650.04</v>
      </c>
      <c r="AM477" s="49">
        <v>0.249919261822376</v>
      </c>
      <c r="AN477" s="135">
        <v>1950.96</v>
      </c>
      <c r="AO477" s="34">
        <v>216.68</v>
      </c>
      <c r="AP477" s="34">
        <v>216.68</v>
      </c>
      <c r="AQ477" s="34">
        <v>216.68</v>
      </c>
      <c r="AR477" s="34">
        <v>0</v>
      </c>
      <c r="AS477" s="34">
        <v>216.68</v>
      </c>
      <c r="AT477" s="34">
        <v>216.68</v>
      </c>
      <c r="AU477" s="34">
        <v>216.68</v>
      </c>
      <c r="AV477" s="34">
        <v>216.68</v>
      </c>
      <c r="AW477" s="34">
        <v>216.68</v>
      </c>
      <c r="AX477" s="34">
        <v>216.68</v>
      </c>
      <c r="AY477" s="34">
        <v>216.68</v>
      </c>
      <c r="AZ477" s="34">
        <v>216.68</v>
      </c>
      <c r="BA477" s="34">
        <v>217.51999999999998</v>
      </c>
      <c r="BB477" s="40">
        <f t="shared" si="15"/>
        <v>2601</v>
      </c>
      <c r="BC477" s="40">
        <f t="shared" si="16"/>
        <v>0</v>
      </c>
      <c r="BD477" s="104" t="str">
        <f>+IF(Tabla1[[#This Row],[NO CERT]]=0,"NO","SI")</f>
        <v>NO</v>
      </c>
    </row>
    <row r="478" spans="1:56" x14ac:dyDescent="0.25">
      <c r="A478" s="41" t="s">
        <v>437</v>
      </c>
      <c r="B478" s="42" t="s">
        <v>15</v>
      </c>
      <c r="C478" s="43" t="s">
        <v>1447</v>
      </c>
      <c r="D478" s="44" t="s">
        <v>442</v>
      </c>
      <c r="E478" s="43" t="s">
        <v>443</v>
      </c>
      <c r="F478" s="43" t="s">
        <v>444</v>
      </c>
      <c r="G478" s="43" t="s">
        <v>1476</v>
      </c>
      <c r="H478" s="44" t="s">
        <v>521</v>
      </c>
      <c r="I478" s="44" t="s">
        <v>521</v>
      </c>
      <c r="J478" s="44" t="s">
        <v>1441</v>
      </c>
      <c r="K478" s="44" t="s">
        <v>515</v>
      </c>
      <c r="L478" s="44" t="s">
        <v>1104</v>
      </c>
      <c r="M478" s="44" t="s">
        <v>1104</v>
      </c>
      <c r="N478" s="43" t="s">
        <v>1159</v>
      </c>
      <c r="O478" s="43" t="s">
        <v>1357</v>
      </c>
      <c r="P478" s="45" t="s">
        <v>118</v>
      </c>
      <c r="Q478" s="44" t="s">
        <v>1159</v>
      </c>
      <c r="R478" s="44" t="s">
        <v>552</v>
      </c>
      <c r="S478" s="44" t="s">
        <v>1375</v>
      </c>
      <c r="T478" s="46" t="s">
        <v>43</v>
      </c>
      <c r="U478" s="37" t="s">
        <v>1377</v>
      </c>
      <c r="V478" s="134">
        <v>0</v>
      </c>
      <c r="W478" s="134">
        <v>64500</v>
      </c>
      <c r="X478" s="33"/>
      <c r="Y478" s="160">
        <v>0</v>
      </c>
      <c r="Z478" s="160">
        <v>0</v>
      </c>
      <c r="AA478" s="33"/>
      <c r="AB478" s="38">
        <v>64500</v>
      </c>
      <c r="AC478" s="33"/>
      <c r="AD478" s="48">
        <v>64500</v>
      </c>
      <c r="AE478" s="49">
        <v>1</v>
      </c>
      <c r="AF478" s="135">
        <v>0</v>
      </c>
      <c r="AG478" s="158">
        <v>0</v>
      </c>
      <c r="AH478" s="47"/>
      <c r="AI478" s="135">
        <v>24000</v>
      </c>
      <c r="AJ478" s="135">
        <v>24000</v>
      </c>
      <c r="AK478" s="47"/>
      <c r="AL478" s="48">
        <v>10000</v>
      </c>
      <c r="AM478" s="49">
        <v>0.15503875968992248</v>
      </c>
      <c r="AN478" s="135">
        <v>54500</v>
      </c>
      <c r="AO478" s="34">
        <v>0</v>
      </c>
      <c r="AP478" s="34">
        <v>0</v>
      </c>
      <c r="AQ478" s="34">
        <v>10000</v>
      </c>
      <c r="AR478" s="34">
        <v>0</v>
      </c>
      <c r="AS478" s="34">
        <v>30000</v>
      </c>
      <c r="AT478" s="34">
        <v>24500</v>
      </c>
      <c r="AU478" s="34">
        <v>0</v>
      </c>
      <c r="AV478" s="34">
        <v>0</v>
      </c>
      <c r="AW478" s="34">
        <v>0</v>
      </c>
      <c r="AX478" s="34">
        <v>0</v>
      </c>
      <c r="AY478" s="34">
        <v>0</v>
      </c>
      <c r="AZ478" s="34">
        <v>0</v>
      </c>
      <c r="BA478" s="34">
        <v>0</v>
      </c>
      <c r="BB478" s="40">
        <f t="shared" si="15"/>
        <v>64500</v>
      </c>
      <c r="BC478" s="40">
        <f t="shared" si="16"/>
        <v>0</v>
      </c>
      <c r="BD478" s="104" t="str">
        <f>+IF(Tabla1[[#This Row],[NO CERT]]=0,"NO","SI")</f>
        <v>NO</v>
      </c>
    </row>
    <row r="479" spans="1:56" x14ac:dyDescent="0.25">
      <c r="A479" s="41" t="s">
        <v>437</v>
      </c>
      <c r="B479" s="42" t="s">
        <v>15</v>
      </c>
      <c r="C479" s="43" t="s">
        <v>1447</v>
      </c>
      <c r="D479" s="44" t="s">
        <v>442</v>
      </c>
      <c r="E479" s="43" t="s">
        <v>443</v>
      </c>
      <c r="F479" s="43" t="s">
        <v>444</v>
      </c>
      <c r="G479" s="43" t="s">
        <v>1477</v>
      </c>
      <c r="H479" s="44" t="s">
        <v>514</v>
      </c>
      <c r="I479" s="44" t="s">
        <v>514</v>
      </c>
      <c r="J479" s="44" t="s">
        <v>1440</v>
      </c>
      <c r="K479" s="44" t="s">
        <v>511</v>
      </c>
      <c r="L479" s="44" t="s">
        <v>1104</v>
      </c>
      <c r="M479" s="44" t="s">
        <v>1104</v>
      </c>
      <c r="N479" s="43" t="s">
        <v>1095</v>
      </c>
      <c r="O479" s="43" t="s">
        <v>1358</v>
      </c>
      <c r="P479" s="45" t="s">
        <v>119</v>
      </c>
      <c r="Q479" s="44" t="s">
        <v>1095</v>
      </c>
      <c r="R479" s="44" t="s">
        <v>1371</v>
      </c>
      <c r="S479" s="44" t="s">
        <v>1372</v>
      </c>
      <c r="T479" s="46" t="s">
        <v>1337</v>
      </c>
      <c r="U479" s="37" t="s">
        <v>1340</v>
      </c>
      <c r="V479" s="134">
        <v>600</v>
      </c>
      <c r="W479" s="134">
        <v>600</v>
      </c>
      <c r="X479" s="33"/>
      <c r="Y479" s="160">
        <v>0</v>
      </c>
      <c r="Z479" s="160">
        <v>0</v>
      </c>
      <c r="AA479" s="33"/>
      <c r="AB479" s="38">
        <v>600</v>
      </c>
      <c r="AC479" s="33"/>
      <c r="AD479" s="48">
        <v>600</v>
      </c>
      <c r="AE479" s="49">
        <v>1</v>
      </c>
      <c r="AF479" s="135">
        <v>0</v>
      </c>
      <c r="AG479" s="158">
        <v>0</v>
      </c>
      <c r="AH479" s="47"/>
      <c r="AI479" s="135">
        <v>600</v>
      </c>
      <c r="AJ479" s="135">
        <v>0</v>
      </c>
      <c r="AK479" s="47"/>
      <c r="AL479" s="48">
        <v>0</v>
      </c>
      <c r="AM479" s="49">
        <v>0</v>
      </c>
      <c r="AN479" s="135">
        <v>600</v>
      </c>
      <c r="AO479" s="34">
        <v>0</v>
      </c>
      <c r="AP479" s="34">
        <v>0</v>
      </c>
      <c r="AQ479" s="34">
        <v>0</v>
      </c>
      <c r="AR479" s="34">
        <v>0</v>
      </c>
      <c r="AS479" s="34">
        <v>0</v>
      </c>
      <c r="AT479" s="34">
        <v>0</v>
      </c>
      <c r="AU479" s="34">
        <v>0</v>
      </c>
      <c r="AV479" s="34">
        <v>300</v>
      </c>
      <c r="AW479" s="34">
        <v>0</v>
      </c>
      <c r="AX479" s="34">
        <v>0</v>
      </c>
      <c r="AY479" s="34">
        <v>0</v>
      </c>
      <c r="AZ479" s="34">
        <v>0</v>
      </c>
      <c r="BA479" s="34">
        <v>300</v>
      </c>
      <c r="BB479" s="40">
        <f t="shared" si="15"/>
        <v>600</v>
      </c>
      <c r="BC479" s="40">
        <f t="shared" si="16"/>
        <v>0</v>
      </c>
      <c r="BD479" s="104" t="str">
        <f>+IF(Tabla1[[#This Row],[NO CERT]]=0,"NO","SI")</f>
        <v>NO</v>
      </c>
    </row>
    <row r="480" spans="1:56" x14ac:dyDescent="0.25">
      <c r="A480" s="41" t="s">
        <v>437</v>
      </c>
      <c r="B480" s="42" t="s">
        <v>15</v>
      </c>
      <c r="C480" s="43" t="s">
        <v>1447</v>
      </c>
      <c r="D480" s="44" t="s">
        <v>442</v>
      </c>
      <c r="E480" s="43" t="s">
        <v>443</v>
      </c>
      <c r="F480" s="43" t="s">
        <v>444</v>
      </c>
      <c r="G480" s="43" t="s">
        <v>1477</v>
      </c>
      <c r="H480" s="44" t="s">
        <v>514</v>
      </c>
      <c r="I480" s="44" t="s">
        <v>514</v>
      </c>
      <c r="J480" s="44" t="s">
        <v>1441</v>
      </c>
      <c r="K480" s="44" t="s">
        <v>511</v>
      </c>
      <c r="L480" s="44" t="s">
        <v>1104</v>
      </c>
      <c r="M480" s="44" t="s">
        <v>1104</v>
      </c>
      <c r="N480" s="43" t="s">
        <v>1095</v>
      </c>
      <c r="O480" s="43" t="s">
        <v>1358</v>
      </c>
      <c r="P480" s="45" t="s">
        <v>119</v>
      </c>
      <c r="Q480" s="44" t="s">
        <v>1095</v>
      </c>
      <c r="R480" s="44" t="s">
        <v>1371</v>
      </c>
      <c r="S480" s="44" t="s">
        <v>2389</v>
      </c>
      <c r="T480" s="46" t="s">
        <v>2387</v>
      </c>
      <c r="U480" s="37" t="s">
        <v>2388</v>
      </c>
      <c r="V480" s="134">
        <v>0</v>
      </c>
      <c r="W480" s="134">
        <v>200</v>
      </c>
      <c r="X480" s="33"/>
      <c r="Y480" s="160">
        <v>0</v>
      </c>
      <c r="Z480" s="160">
        <v>0</v>
      </c>
      <c r="AA480" s="33"/>
      <c r="AB480" s="38">
        <v>200</v>
      </c>
      <c r="AC480" s="33"/>
      <c r="AD480" s="48">
        <v>200</v>
      </c>
      <c r="AE480" s="49">
        <v>1</v>
      </c>
      <c r="AF480" s="135">
        <v>0</v>
      </c>
      <c r="AG480" s="158">
        <v>0</v>
      </c>
      <c r="AH480" s="47"/>
      <c r="AI480" s="135">
        <v>200</v>
      </c>
      <c r="AJ480" s="135">
        <v>200</v>
      </c>
      <c r="AK480" s="47"/>
      <c r="AL480" s="48">
        <v>200</v>
      </c>
      <c r="AM480" s="49">
        <v>1</v>
      </c>
      <c r="AN480" s="135">
        <v>0</v>
      </c>
      <c r="AO480" s="34">
        <v>200</v>
      </c>
      <c r="AP480" s="34">
        <v>0</v>
      </c>
      <c r="AQ480" s="34">
        <v>0</v>
      </c>
      <c r="AR480" s="34">
        <v>0</v>
      </c>
      <c r="AS480" s="34">
        <v>0</v>
      </c>
      <c r="AT480" s="34">
        <v>0</v>
      </c>
      <c r="AU480" s="34">
        <v>0</v>
      </c>
      <c r="AV480" s="34">
        <v>0</v>
      </c>
      <c r="AW480" s="34">
        <v>0</v>
      </c>
      <c r="AX480" s="34">
        <v>0</v>
      </c>
      <c r="AY480" s="34">
        <v>0</v>
      </c>
      <c r="AZ480" s="34">
        <v>0</v>
      </c>
      <c r="BA480" s="34">
        <v>0</v>
      </c>
      <c r="BB480" s="40">
        <f t="shared" si="15"/>
        <v>200</v>
      </c>
      <c r="BC480" s="40">
        <f t="shared" si="16"/>
        <v>0</v>
      </c>
      <c r="BD480" s="104" t="str">
        <f>+IF(Tabla1[[#This Row],[NO CERT]]=0,"NO","SI")</f>
        <v>NO</v>
      </c>
    </row>
    <row r="481" spans="1:56" x14ac:dyDescent="0.25">
      <c r="A481" s="41" t="s">
        <v>437</v>
      </c>
      <c r="B481" s="42" t="s">
        <v>15</v>
      </c>
      <c r="C481" s="43" t="s">
        <v>1447</v>
      </c>
      <c r="D481" s="44" t="s">
        <v>442</v>
      </c>
      <c r="E481" s="43" t="s">
        <v>443</v>
      </c>
      <c r="F481" s="43" t="s">
        <v>444</v>
      </c>
      <c r="G481" s="43" t="s">
        <v>1477</v>
      </c>
      <c r="H481" s="44" t="s">
        <v>514</v>
      </c>
      <c r="I481" s="44" t="s">
        <v>514</v>
      </c>
      <c r="J481" s="44" t="s">
        <v>1441</v>
      </c>
      <c r="K481" s="44" t="s">
        <v>511</v>
      </c>
      <c r="L481" s="44" t="s">
        <v>1104</v>
      </c>
      <c r="M481" s="44" t="s">
        <v>1104</v>
      </c>
      <c r="N481" s="43" t="s">
        <v>1095</v>
      </c>
      <c r="O481" s="43" t="s">
        <v>1358</v>
      </c>
      <c r="P481" s="45" t="s">
        <v>119</v>
      </c>
      <c r="Q481" s="44" t="s">
        <v>1095</v>
      </c>
      <c r="R481" s="44" t="s">
        <v>1371</v>
      </c>
      <c r="S481" s="44" t="s">
        <v>1380</v>
      </c>
      <c r="T481" s="46" t="s">
        <v>1378</v>
      </c>
      <c r="U481" s="37" t="s">
        <v>1379</v>
      </c>
      <c r="V481" s="134">
        <v>61971</v>
      </c>
      <c r="W481" s="134">
        <v>63170</v>
      </c>
      <c r="X481" s="33"/>
      <c r="Y481" s="160">
        <v>0</v>
      </c>
      <c r="Z481" s="160">
        <v>0</v>
      </c>
      <c r="AA481" s="33"/>
      <c r="AB481" s="38">
        <v>63170</v>
      </c>
      <c r="AC481" s="33"/>
      <c r="AD481" s="48">
        <v>63170</v>
      </c>
      <c r="AE481" s="49">
        <v>1</v>
      </c>
      <c r="AF481" s="135">
        <v>0</v>
      </c>
      <c r="AG481" s="158">
        <v>0</v>
      </c>
      <c r="AH481" s="47"/>
      <c r="AI481" s="135">
        <v>63170</v>
      </c>
      <c r="AJ481" s="135">
        <v>15791.399999999998</v>
      </c>
      <c r="AK481" s="47"/>
      <c r="AL481" s="48">
        <v>15791.399999999998</v>
      </c>
      <c r="AM481" s="49">
        <v>0.24998258667088805</v>
      </c>
      <c r="AN481" s="135">
        <v>47378.600000000006</v>
      </c>
      <c r="AO481" s="34">
        <v>5263.02</v>
      </c>
      <c r="AP481" s="34">
        <v>5264.19</v>
      </c>
      <c r="AQ481" s="34">
        <v>5264.19</v>
      </c>
      <c r="AR481" s="34">
        <v>0</v>
      </c>
      <c r="AS481" s="34">
        <v>5164.1899999999996</v>
      </c>
      <c r="AT481" s="34">
        <v>5164.1899999999996</v>
      </c>
      <c r="AU481" s="34">
        <v>5164.1899999999996</v>
      </c>
      <c r="AV481" s="34">
        <v>5164.1899999999996</v>
      </c>
      <c r="AW481" s="34">
        <v>5164.1899999999996</v>
      </c>
      <c r="AX481" s="34">
        <v>5164.1899999999996</v>
      </c>
      <c r="AY481" s="34">
        <v>5164.1899999999996</v>
      </c>
      <c r="AZ481" s="34">
        <v>5164.1899999999996</v>
      </c>
      <c r="BA481" s="34">
        <v>6065.0799999999945</v>
      </c>
      <c r="BB481" s="40">
        <f t="shared" si="15"/>
        <v>63170</v>
      </c>
      <c r="BC481" s="40">
        <f t="shared" si="16"/>
        <v>0</v>
      </c>
      <c r="BD481" s="104" t="str">
        <f>+IF(Tabla1[[#This Row],[NO CERT]]=0,"NO","SI")</f>
        <v>NO</v>
      </c>
    </row>
    <row r="482" spans="1:56" x14ac:dyDescent="0.25">
      <c r="A482" s="41" t="s">
        <v>437</v>
      </c>
      <c r="B482" s="42" t="s">
        <v>15</v>
      </c>
      <c r="C482" s="43" t="s">
        <v>1447</v>
      </c>
      <c r="D482" s="44" t="s">
        <v>442</v>
      </c>
      <c r="E482" s="43" t="s">
        <v>443</v>
      </c>
      <c r="F482" s="43" t="s">
        <v>444</v>
      </c>
      <c r="G482" s="43" t="s">
        <v>1477</v>
      </c>
      <c r="H482" s="44" t="s">
        <v>514</v>
      </c>
      <c r="I482" s="44" t="s">
        <v>514</v>
      </c>
      <c r="J482" s="44" t="s">
        <v>1441</v>
      </c>
      <c r="K482" s="44" t="s">
        <v>511</v>
      </c>
      <c r="L482" s="44" t="s">
        <v>1104</v>
      </c>
      <c r="M482" s="44" t="s">
        <v>1104</v>
      </c>
      <c r="N482" s="43" t="s">
        <v>1095</v>
      </c>
      <c r="O482" s="43" t="s">
        <v>1358</v>
      </c>
      <c r="P482" s="45" t="s">
        <v>119</v>
      </c>
      <c r="Q482" s="44" t="s">
        <v>1095</v>
      </c>
      <c r="R482" s="44" t="s">
        <v>1371</v>
      </c>
      <c r="S482" s="44" t="s">
        <v>1374</v>
      </c>
      <c r="T482" s="46" t="s">
        <v>1338</v>
      </c>
      <c r="U482" s="37" t="s">
        <v>1341</v>
      </c>
      <c r="V482" s="134">
        <v>2503</v>
      </c>
      <c r="W482" s="134">
        <v>2601</v>
      </c>
      <c r="X482" s="33"/>
      <c r="Y482" s="160">
        <v>0</v>
      </c>
      <c r="Z482" s="160">
        <v>0</v>
      </c>
      <c r="AA482" s="33"/>
      <c r="AB482" s="38">
        <v>2601</v>
      </c>
      <c r="AC482" s="33"/>
      <c r="AD482" s="48">
        <v>2601</v>
      </c>
      <c r="AE482" s="49">
        <v>1</v>
      </c>
      <c r="AF482" s="135">
        <v>0</v>
      </c>
      <c r="AG482" s="158">
        <v>0</v>
      </c>
      <c r="AH482" s="47"/>
      <c r="AI482" s="135">
        <v>2601</v>
      </c>
      <c r="AJ482" s="135">
        <v>650.04</v>
      </c>
      <c r="AK482" s="47"/>
      <c r="AL482" s="48">
        <v>650.04</v>
      </c>
      <c r="AM482" s="49">
        <v>0.249919261822376</v>
      </c>
      <c r="AN482" s="135">
        <v>1950.96</v>
      </c>
      <c r="AO482" s="34">
        <v>216.68</v>
      </c>
      <c r="AP482" s="34">
        <v>216.68</v>
      </c>
      <c r="AQ482" s="34">
        <v>216.68</v>
      </c>
      <c r="AR482" s="34">
        <v>0</v>
      </c>
      <c r="AS482" s="34">
        <v>208.58</v>
      </c>
      <c r="AT482" s="34">
        <v>208.58</v>
      </c>
      <c r="AU482" s="34">
        <v>208.58</v>
      </c>
      <c r="AV482" s="34">
        <v>208.58</v>
      </c>
      <c r="AW482" s="34">
        <v>208.58</v>
      </c>
      <c r="AX482" s="34">
        <v>208.58</v>
      </c>
      <c r="AY482" s="34">
        <v>208.58</v>
      </c>
      <c r="AZ482" s="34">
        <v>208.58</v>
      </c>
      <c r="BA482" s="34">
        <v>282.32000000000016</v>
      </c>
      <c r="BB482" s="40">
        <f t="shared" si="15"/>
        <v>2601</v>
      </c>
      <c r="BC482" s="40">
        <f t="shared" si="16"/>
        <v>0</v>
      </c>
      <c r="BD482" s="104" t="str">
        <f>+IF(Tabla1[[#This Row],[NO CERT]]=0,"NO","SI")</f>
        <v>NO</v>
      </c>
    </row>
    <row r="483" spans="1:56" x14ac:dyDescent="0.25">
      <c r="A483" s="41" t="s">
        <v>437</v>
      </c>
      <c r="B483" s="42" t="s">
        <v>15</v>
      </c>
      <c r="C483" s="43" t="s">
        <v>1447</v>
      </c>
      <c r="D483" s="44" t="s">
        <v>442</v>
      </c>
      <c r="E483" s="43" t="s">
        <v>443</v>
      </c>
      <c r="F483" s="43" t="s">
        <v>444</v>
      </c>
      <c r="G483" s="43" t="s">
        <v>1477</v>
      </c>
      <c r="H483" s="44" t="s">
        <v>521</v>
      </c>
      <c r="I483" s="44" t="s">
        <v>521</v>
      </c>
      <c r="J483" s="44" t="s">
        <v>1441</v>
      </c>
      <c r="K483" s="44" t="s">
        <v>515</v>
      </c>
      <c r="L483" s="44" t="s">
        <v>1104</v>
      </c>
      <c r="M483" s="44" t="s">
        <v>1104</v>
      </c>
      <c r="N483" s="43" t="s">
        <v>1095</v>
      </c>
      <c r="O483" s="43" t="s">
        <v>1358</v>
      </c>
      <c r="P483" s="45" t="s">
        <v>119</v>
      </c>
      <c r="Q483" s="44" t="s">
        <v>1095</v>
      </c>
      <c r="R483" s="44" t="s">
        <v>552</v>
      </c>
      <c r="S483" s="44" t="s">
        <v>1375</v>
      </c>
      <c r="T483" s="46" t="s">
        <v>43</v>
      </c>
      <c r="U483" s="37" t="s">
        <v>1377</v>
      </c>
      <c r="V483" s="134">
        <v>0</v>
      </c>
      <c r="W483" s="134">
        <v>28400</v>
      </c>
      <c r="X483" s="33"/>
      <c r="Y483" s="160">
        <v>0</v>
      </c>
      <c r="Z483" s="160">
        <v>0</v>
      </c>
      <c r="AA483" s="33"/>
      <c r="AB483" s="38">
        <v>28400</v>
      </c>
      <c r="AC483" s="33"/>
      <c r="AD483" s="48">
        <v>28400</v>
      </c>
      <c r="AE483" s="49">
        <v>1</v>
      </c>
      <c r="AF483" s="135">
        <v>0</v>
      </c>
      <c r="AG483" s="158">
        <v>0</v>
      </c>
      <c r="AH483" s="47"/>
      <c r="AI483" s="135">
        <v>27600</v>
      </c>
      <c r="AJ483" s="135">
        <v>27600</v>
      </c>
      <c r="AK483" s="47"/>
      <c r="AL483" s="48">
        <v>6400</v>
      </c>
      <c r="AM483" s="49">
        <v>0.22535211267605634</v>
      </c>
      <c r="AN483" s="135">
        <v>22000</v>
      </c>
      <c r="AO483" s="34">
        <v>0</v>
      </c>
      <c r="AP483" s="34">
        <v>0</v>
      </c>
      <c r="AQ483" s="34">
        <v>6400</v>
      </c>
      <c r="AR483" s="34">
        <v>0</v>
      </c>
      <c r="AS483" s="34">
        <v>0</v>
      </c>
      <c r="AT483" s="34">
        <v>9000</v>
      </c>
      <c r="AU483" s="34">
        <v>13000</v>
      </c>
      <c r="AV483" s="34">
        <v>0</v>
      </c>
      <c r="AW483" s="34">
        <v>0</v>
      </c>
      <c r="AX483" s="34">
        <v>0</v>
      </c>
      <c r="AY483" s="34">
        <v>0</v>
      </c>
      <c r="AZ483" s="34">
        <v>0</v>
      </c>
      <c r="BA483" s="34">
        <v>0</v>
      </c>
      <c r="BB483" s="40">
        <f t="shared" si="15"/>
        <v>28400</v>
      </c>
      <c r="BC483" s="40">
        <f t="shared" si="16"/>
        <v>0</v>
      </c>
      <c r="BD483" s="104" t="str">
        <f>+IF(Tabla1[[#This Row],[NO CERT]]=0,"NO","SI")</f>
        <v>NO</v>
      </c>
    </row>
    <row r="484" spans="1:56" x14ac:dyDescent="0.25">
      <c r="A484" s="41" t="s">
        <v>437</v>
      </c>
      <c r="B484" s="42" t="s">
        <v>15</v>
      </c>
      <c r="C484" s="43" t="s">
        <v>1447</v>
      </c>
      <c r="D484" s="44" t="s">
        <v>442</v>
      </c>
      <c r="E484" s="43" t="s">
        <v>443</v>
      </c>
      <c r="F484" s="43" t="s">
        <v>444</v>
      </c>
      <c r="G484" s="43" t="s">
        <v>1478</v>
      </c>
      <c r="H484" s="44" t="s">
        <v>514</v>
      </c>
      <c r="I484" s="44" t="s">
        <v>514</v>
      </c>
      <c r="J484" s="44" t="s">
        <v>1441</v>
      </c>
      <c r="K484" s="44" t="s">
        <v>511</v>
      </c>
      <c r="L484" s="44" t="s">
        <v>1104</v>
      </c>
      <c r="M484" s="44" t="s">
        <v>1104</v>
      </c>
      <c r="N484" s="43" t="s">
        <v>1160</v>
      </c>
      <c r="O484" s="43" t="s">
        <v>1359</v>
      </c>
      <c r="P484" s="45" t="s">
        <v>120</v>
      </c>
      <c r="Q484" s="44" t="s">
        <v>1160</v>
      </c>
      <c r="R484" s="44" t="s">
        <v>1371</v>
      </c>
      <c r="S484" s="44" t="s">
        <v>1372</v>
      </c>
      <c r="T484" s="46" t="s">
        <v>1337</v>
      </c>
      <c r="U484" s="37" t="s">
        <v>1340</v>
      </c>
      <c r="V484" s="134">
        <v>600</v>
      </c>
      <c r="W484" s="134">
        <v>600</v>
      </c>
      <c r="X484" s="33"/>
      <c r="Y484" s="160">
        <v>0</v>
      </c>
      <c r="Z484" s="160">
        <v>0</v>
      </c>
      <c r="AA484" s="33"/>
      <c r="AB484" s="38">
        <v>600</v>
      </c>
      <c r="AC484" s="33"/>
      <c r="AD484" s="48">
        <v>600</v>
      </c>
      <c r="AE484" s="49">
        <v>1</v>
      </c>
      <c r="AF484" s="135">
        <v>0</v>
      </c>
      <c r="AG484" s="158">
        <v>0</v>
      </c>
      <c r="AH484" s="47"/>
      <c r="AI484" s="135">
        <v>600</v>
      </c>
      <c r="AJ484" s="135">
        <v>0</v>
      </c>
      <c r="AK484" s="47"/>
      <c r="AL484" s="48">
        <v>0</v>
      </c>
      <c r="AM484" s="49">
        <v>0</v>
      </c>
      <c r="AN484" s="135">
        <v>600</v>
      </c>
      <c r="AO484" s="34">
        <v>0</v>
      </c>
      <c r="AP484" s="34">
        <v>0</v>
      </c>
      <c r="AQ484" s="34">
        <v>0</v>
      </c>
      <c r="AR484" s="34">
        <v>0</v>
      </c>
      <c r="AS484" s="34">
        <v>0</v>
      </c>
      <c r="AT484" s="34">
        <v>0</v>
      </c>
      <c r="AU484" s="34">
        <v>0</v>
      </c>
      <c r="AV484" s="34">
        <v>300</v>
      </c>
      <c r="AW484" s="34">
        <v>0</v>
      </c>
      <c r="AX484" s="34">
        <v>0</v>
      </c>
      <c r="AY484" s="34">
        <v>0</v>
      </c>
      <c r="AZ484" s="34">
        <v>0</v>
      </c>
      <c r="BA484" s="34">
        <v>300</v>
      </c>
      <c r="BB484" s="40">
        <f t="shared" si="15"/>
        <v>600</v>
      </c>
      <c r="BC484" s="40">
        <f t="shared" si="16"/>
        <v>0</v>
      </c>
      <c r="BD484" s="104" t="str">
        <f>+IF(Tabla1[[#This Row],[NO CERT]]=0,"NO","SI")</f>
        <v>NO</v>
      </c>
    </row>
    <row r="485" spans="1:56" x14ac:dyDescent="0.25">
      <c r="A485" s="41" t="s">
        <v>437</v>
      </c>
      <c r="B485" s="42" t="s">
        <v>15</v>
      </c>
      <c r="C485" s="43" t="s">
        <v>1447</v>
      </c>
      <c r="D485" s="44" t="s">
        <v>442</v>
      </c>
      <c r="E485" s="43" t="s">
        <v>443</v>
      </c>
      <c r="F485" s="43" t="s">
        <v>444</v>
      </c>
      <c r="G485" s="43" t="s">
        <v>1478</v>
      </c>
      <c r="H485" s="44" t="s">
        <v>514</v>
      </c>
      <c r="I485" s="44" t="s">
        <v>514</v>
      </c>
      <c r="J485" s="44" t="s">
        <v>1440</v>
      </c>
      <c r="K485" s="44" t="s">
        <v>511</v>
      </c>
      <c r="L485" s="44" t="s">
        <v>1104</v>
      </c>
      <c r="M485" s="44" t="s">
        <v>1104</v>
      </c>
      <c r="N485" s="43" t="s">
        <v>1160</v>
      </c>
      <c r="O485" s="43" t="s">
        <v>1359</v>
      </c>
      <c r="P485" s="45" t="s">
        <v>120</v>
      </c>
      <c r="Q485" s="44" t="s">
        <v>1160</v>
      </c>
      <c r="R485" s="44" t="s">
        <v>1371</v>
      </c>
      <c r="S485" s="44" t="s">
        <v>2389</v>
      </c>
      <c r="T485" s="46" t="s">
        <v>2387</v>
      </c>
      <c r="U485" s="37" t="s">
        <v>2388</v>
      </c>
      <c r="V485" s="134">
        <v>0</v>
      </c>
      <c r="W485" s="134">
        <v>200</v>
      </c>
      <c r="X485" s="33"/>
      <c r="Y485" s="160">
        <v>0</v>
      </c>
      <c r="Z485" s="160">
        <v>0</v>
      </c>
      <c r="AA485" s="33"/>
      <c r="AB485" s="38">
        <v>200</v>
      </c>
      <c r="AC485" s="33"/>
      <c r="AD485" s="48">
        <v>200</v>
      </c>
      <c r="AE485" s="49">
        <v>1</v>
      </c>
      <c r="AF485" s="135">
        <v>0</v>
      </c>
      <c r="AG485" s="158">
        <v>0</v>
      </c>
      <c r="AH485" s="47"/>
      <c r="AI485" s="135">
        <v>200</v>
      </c>
      <c r="AJ485" s="135">
        <v>200</v>
      </c>
      <c r="AK485" s="47"/>
      <c r="AL485" s="48">
        <v>200</v>
      </c>
      <c r="AM485" s="49">
        <v>1</v>
      </c>
      <c r="AN485" s="135">
        <v>0</v>
      </c>
      <c r="AO485" s="34">
        <v>200</v>
      </c>
      <c r="AP485" s="34">
        <v>0</v>
      </c>
      <c r="AQ485" s="34">
        <v>0</v>
      </c>
      <c r="AR485" s="34">
        <v>0</v>
      </c>
      <c r="AS485" s="34">
        <v>0</v>
      </c>
      <c r="AT485" s="34">
        <v>0</v>
      </c>
      <c r="AU485" s="34">
        <v>0</v>
      </c>
      <c r="AV485" s="34">
        <v>0</v>
      </c>
      <c r="AW485" s="34">
        <v>0</v>
      </c>
      <c r="AX485" s="34">
        <v>0</v>
      </c>
      <c r="AY485" s="34">
        <v>0</v>
      </c>
      <c r="AZ485" s="34">
        <v>0</v>
      </c>
      <c r="BA485" s="34">
        <v>0</v>
      </c>
      <c r="BB485" s="40">
        <f t="shared" si="15"/>
        <v>200</v>
      </c>
      <c r="BC485" s="40">
        <f t="shared" si="16"/>
        <v>0</v>
      </c>
      <c r="BD485" s="104" t="str">
        <f>+IF(Tabla1[[#This Row],[NO CERT]]=0,"NO","SI")</f>
        <v>NO</v>
      </c>
    </row>
    <row r="486" spans="1:56" x14ac:dyDescent="0.25">
      <c r="A486" s="41" t="s">
        <v>437</v>
      </c>
      <c r="B486" s="42" t="s">
        <v>15</v>
      </c>
      <c r="C486" s="43" t="s">
        <v>1447</v>
      </c>
      <c r="D486" s="44" t="s">
        <v>442</v>
      </c>
      <c r="E486" s="43" t="s">
        <v>443</v>
      </c>
      <c r="F486" s="43" t="s">
        <v>444</v>
      </c>
      <c r="G486" s="43" t="s">
        <v>1478</v>
      </c>
      <c r="H486" s="44" t="s">
        <v>514</v>
      </c>
      <c r="I486" s="44" t="s">
        <v>514</v>
      </c>
      <c r="J486" s="44" t="s">
        <v>1441</v>
      </c>
      <c r="K486" s="44" t="s">
        <v>511</v>
      </c>
      <c r="L486" s="44" t="s">
        <v>1104</v>
      </c>
      <c r="M486" s="44" t="s">
        <v>1104</v>
      </c>
      <c r="N486" s="43" t="s">
        <v>1160</v>
      </c>
      <c r="O486" s="43" t="s">
        <v>1359</v>
      </c>
      <c r="P486" s="45" t="s">
        <v>120</v>
      </c>
      <c r="Q486" s="44" t="s">
        <v>1160</v>
      </c>
      <c r="R486" s="44" t="s">
        <v>1371</v>
      </c>
      <c r="S486" s="44" t="s">
        <v>1380</v>
      </c>
      <c r="T486" s="46" t="s">
        <v>1378</v>
      </c>
      <c r="U486" s="37" t="s">
        <v>1379</v>
      </c>
      <c r="V486" s="134">
        <v>61971</v>
      </c>
      <c r="W486" s="134">
        <v>63172</v>
      </c>
      <c r="X486" s="33"/>
      <c r="Y486" s="160">
        <v>0</v>
      </c>
      <c r="Z486" s="160">
        <v>0</v>
      </c>
      <c r="AA486" s="33"/>
      <c r="AB486" s="38">
        <v>63172</v>
      </c>
      <c r="AC486" s="33"/>
      <c r="AD486" s="48">
        <v>63172</v>
      </c>
      <c r="AE486" s="49">
        <v>1</v>
      </c>
      <c r="AF486" s="135">
        <v>0</v>
      </c>
      <c r="AG486" s="158">
        <v>0</v>
      </c>
      <c r="AH486" s="47"/>
      <c r="AI486" s="135">
        <v>63172</v>
      </c>
      <c r="AJ486" s="135">
        <v>15794.239999999998</v>
      </c>
      <c r="AK486" s="47"/>
      <c r="AL486" s="48">
        <v>15794.239999999998</v>
      </c>
      <c r="AM486" s="49">
        <v>0.25001962894953456</v>
      </c>
      <c r="AN486" s="135">
        <v>47377.760000000002</v>
      </c>
      <c r="AO486" s="34">
        <v>5265.86</v>
      </c>
      <c r="AP486" s="34">
        <v>5264.19</v>
      </c>
      <c r="AQ486" s="34">
        <v>5264.19</v>
      </c>
      <c r="AR486" s="34">
        <v>0</v>
      </c>
      <c r="AS486" s="34">
        <v>5164.1899999999996</v>
      </c>
      <c r="AT486" s="34">
        <v>5164.1899999999996</v>
      </c>
      <c r="AU486" s="34">
        <v>5164.1899999999996</v>
      </c>
      <c r="AV486" s="34">
        <v>5164.1899999999996</v>
      </c>
      <c r="AW486" s="34">
        <v>5164.1899999999996</v>
      </c>
      <c r="AX486" s="34">
        <v>5164.1899999999996</v>
      </c>
      <c r="AY486" s="34">
        <v>5164.1899999999996</v>
      </c>
      <c r="AZ486" s="34">
        <v>5164.1899999999996</v>
      </c>
      <c r="BA486" s="34">
        <v>6064.239999999998</v>
      </c>
      <c r="BB486" s="40">
        <f t="shared" si="15"/>
        <v>63172</v>
      </c>
      <c r="BC486" s="40">
        <f t="shared" si="16"/>
        <v>0</v>
      </c>
      <c r="BD486" s="104" t="str">
        <f>+IF(Tabla1[[#This Row],[NO CERT]]=0,"NO","SI")</f>
        <v>NO</v>
      </c>
    </row>
    <row r="487" spans="1:56" x14ac:dyDescent="0.25">
      <c r="A487" s="41" t="s">
        <v>437</v>
      </c>
      <c r="B487" s="42" t="s">
        <v>15</v>
      </c>
      <c r="C487" s="43" t="s">
        <v>1447</v>
      </c>
      <c r="D487" s="44" t="s">
        <v>442</v>
      </c>
      <c r="E487" s="43" t="s">
        <v>443</v>
      </c>
      <c r="F487" s="43" t="s">
        <v>444</v>
      </c>
      <c r="G487" s="43" t="s">
        <v>1478</v>
      </c>
      <c r="H487" s="44" t="s">
        <v>514</v>
      </c>
      <c r="I487" s="44" t="s">
        <v>514</v>
      </c>
      <c r="J487" s="44" t="s">
        <v>1441</v>
      </c>
      <c r="K487" s="44" t="s">
        <v>511</v>
      </c>
      <c r="L487" s="44" t="s">
        <v>1104</v>
      </c>
      <c r="M487" s="44" t="s">
        <v>1104</v>
      </c>
      <c r="N487" s="43" t="s">
        <v>1160</v>
      </c>
      <c r="O487" s="43" t="s">
        <v>1359</v>
      </c>
      <c r="P487" s="45" t="s">
        <v>120</v>
      </c>
      <c r="Q487" s="44" t="s">
        <v>1160</v>
      </c>
      <c r="R487" s="44" t="s">
        <v>1371</v>
      </c>
      <c r="S487" s="44" t="s">
        <v>1374</v>
      </c>
      <c r="T487" s="46" t="s">
        <v>1338</v>
      </c>
      <c r="U487" s="37" t="s">
        <v>1341</v>
      </c>
      <c r="V487" s="134">
        <v>2503</v>
      </c>
      <c r="W487" s="134">
        <v>2601</v>
      </c>
      <c r="X487" s="33"/>
      <c r="Y487" s="160">
        <v>0</v>
      </c>
      <c r="Z487" s="160">
        <v>0</v>
      </c>
      <c r="AA487" s="33"/>
      <c r="AB487" s="38">
        <v>2601</v>
      </c>
      <c r="AC487" s="33"/>
      <c r="AD487" s="48">
        <v>2601</v>
      </c>
      <c r="AE487" s="49">
        <v>1</v>
      </c>
      <c r="AF487" s="135">
        <v>0</v>
      </c>
      <c r="AG487" s="158">
        <v>0</v>
      </c>
      <c r="AH487" s="47"/>
      <c r="AI487" s="135">
        <v>2601</v>
      </c>
      <c r="AJ487" s="135">
        <v>650.04</v>
      </c>
      <c r="AK487" s="47"/>
      <c r="AL487" s="48">
        <v>650.04</v>
      </c>
      <c r="AM487" s="49">
        <v>0.249919261822376</v>
      </c>
      <c r="AN487" s="135">
        <v>1950.96</v>
      </c>
      <c r="AO487" s="34">
        <v>216.68</v>
      </c>
      <c r="AP487" s="34">
        <v>216.68</v>
      </c>
      <c r="AQ487" s="34">
        <v>216.68</v>
      </c>
      <c r="AR487" s="34">
        <v>0</v>
      </c>
      <c r="AS487" s="34">
        <v>208.58</v>
      </c>
      <c r="AT487" s="34">
        <v>208.58</v>
      </c>
      <c r="AU487" s="34">
        <v>208.58</v>
      </c>
      <c r="AV487" s="34">
        <v>208.58</v>
      </c>
      <c r="AW487" s="34">
        <v>208.58</v>
      </c>
      <c r="AX487" s="34">
        <v>208.58</v>
      </c>
      <c r="AY487" s="34">
        <v>208.58</v>
      </c>
      <c r="AZ487" s="34">
        <v>208.58</v>
      </c>
      <c r="BA487" s="34">
        <v>282.32000000000016</v>
      </c>
      <c r="BB487" s="40">
        <f t="shared" si="15"/>
        <v>2601</v>
      </c>
      <c r="BC487" s="40">
        <f t="shared" si="16"/>
        <v>0</v>
      </c>
      <c r="BD487" s="104" t="str">
        <f>+IF(Tabla1[[#This Row],[NO CERT]]=0,"NO","SI")</f>
        <v>NO</v>
      </c>
    </row>
    <row r="488" spans="1:56" x14ac:dyDescent="0.25">
      <c r="A488" s="41" t="s">
        <v>437</v>
      </c>
      <c r="B488" s="42" t="s">
        <v>15</v>
      </c>
      <c r="C488" s="43" t="s">
        <v>1447</v>
      </c>
      <c r="D488" s="44" t="s">
        <v>442</v>
      </c>
      <c r="E488" s="43" t="s">
        <v>443</v>
      </c>
      <c r="F488" s="43" t="s">
        <v>444</v>
      </c>
      <c r="G488" s="43" t="s">
        <v>1478</v>
      </c>
      <c r="H488" s="44" t="s">
        <v>521</v>
      </c>
      <c r="I488" s="44" t="s">
        <v>521</v>
      </c>
      <c r="J488" s="44" t="s">
        <v>1441</v>
      </c>
      <c r="K488" s="44" t="s">
        <v>515</v>
      </c>
      <c r="L488" s="44" t="s">
        <v>1104</v>
      </c>
      <c r="M488" s="44" t="s">
        <v>1104</v>
      </c>
      <c r="N488" s="43" t="s">
        <v>1160</v>
      </c>
      <c r="O488" s="43" t="s">
        <v>1359</v>
      </c>
      <c r="P488" s="45" t="s">
        <v>120</v>
      </c>
      <c r="Q488" s="44" t="s">
        <v>1160</v>
      </c>
      <c r="R488" s="44" t="s">
        <v>552</v>
      </c>
      <c r="S488" s="44" t="s">
        <v>1375</v>
      </c>
      <c r="T488" s="46" t="s">
        <v>43</v>
      </c>
      <c r="U488" s="37" t="s">
        <v>1377</v>
      </c>
      <c r="V488" s="134">
        <v>0</v>
      </c>
      <c r="W488" s="134">
        <v>61900</v>
      </c>
      <c r="X488" s="33"/>
      <c r="Y488" s="160">
        <v>0</v>
      </c>
      <c r="Z488" s="160">
        <v>0</v>
      </c>
      <c r="AA488" s="33"/>
      <c r="AB488" s="38">
        <v>61900</v>
      </c>
      <c r="AC488" s="33"/>
      <c r="AD488" s="48">
        <v>61900</v>
      </c>
      <c r="AE488" s="49">
        <v>1</v>
      </c>
      <c r="AF488" s="135">
        <v>0</v>
      </c>
      <c r="AG488" s="158">
        <v>0</v>
      </c>
      <c r="AH488" s="47"/>
      <c r="AI488" s="135">
        <v>60000</v>
      </c>
      <c r="AJ488" s="135">
        <v>60000</v>
      </c>
      <c r="AK488" s="47"/>
      <c r="AL488" s="48">
        <v>15200</v>
      </c>
      <c r="AM488" s="49">
        <v>0.2455573505654281</v>
      </c>
      <c r="AN488" s="135">
        <v>46700</v>
      </c>
      <c r="AO488" s="34">
        <v>0</v>
      </c>
      <c r="AP488" s="34">
        <v>0</v>
      </c>
      <c r="AQ488" s="34">
        <v>15200</v>
      </c>
      <c r="AR488" s="34">
        <v>0</v>
      </c>
      <c r="AS488" s="34">
        <v>17100</v>
      </c>
      <c r="AT488" s="34">
        <v>0</v>
      </c>
      <c r="AU488" s="34">
        <v>29600</v>
      </c>
      <c r="AV488" s="34">
        <v>0</v>
      </c>
      <c r="AW488" s="34">
        <v>0</v>
      </c>
      <c r="AX488" s="34">
        <v>0</v>
      </c>
      <c r="AY488" s="34">
        <v>0</v>
      </c>
      <c r="AZ488" s="34">
        <v>0</v>
      </c>
      <c r="BA488" s="34">
        <v>0</v>
      </c>
      <c r="BB488" s="40">
        <f t="shared" si="15"/>
        <v>61900</v>
      </c>
      <c r="BC488" s="40">
        <f t="shared" si="16"/>
        <v>0</v>
      </c>
      <c r="BD488" s="104" t="str">
        <f>+IF(Tabla1[[#This Row],[NO CERT]]=0,"NO","SI")</f>
        <v>NO</v>
      </c>
    </row>
    <row r="489" spans="1:56" x14ac:dyDescent="0.25">
      <c r="A489" s="41" t="s">
        <v>437</v>
      </c>
      <c r="B489" s="42" t="s">
        <v>15</v>
      </c>
      <c r="C489" s="43" t="s">
        <v>1447</v>
      </c>
      <c r="D489" s="44" t="s">
        <v>442</v>
      </c>
      <c r="E489" s="43" t="s">
        <v>443</v>
      </c>
      <c r="F489" s="43" t="s">
        <v>444</v>
      </c>
      <c r="G489" s="43" t="s">
        <v>1472</v>
      </c>
      <c r="H489" s="44" t="s">
        <v>514</v>
      </c>
      <c r="I489" s="44" t="s">
        <v>514</v>
      </c>
      <c r="J489" s="44" t="s">
        <v>1441</v>
      </c>
      <c r="K489" s="44" t="s">
        <v>511</v>
      </c>
      <c r="L489" s="44" t="s">
        <v>1104</v>
      </c>
      <c r="M489" s="44" t="s">
        <v>1104</v>
      </c>
      <c r="N489" s="43" t="s">
        <v>1104</v>
      </c>
      <c r="O489" s="43" t="s">
        <v>1514</v>
      </c>
      <c r="P489" s="45" t="s">
        <v>121</v>
      </c>
      <c r="Q489" s="44" t="s">
        <v>1104</v>
      </c>
      <c r="R489" s="44" t="s">
        <v>1371</v>
      </c>
      <c r="S489" s="44" t="s">
        <v>1372</v>
      </c>
      <c r="T489" s="46" t="s">
        <v>1337</v>
      </c>
      <c r="U489" s="37" t="s">
        <v>1340</v>
      </c>
      <c r="V489" s="134">
        <v>4800</v>
      </c>
      <c r="W489" s="134">
        <v>4800</v>
      </c>
      <c r="X489" s="33"/>
      <c r="Y489" s="160">
        <v>0</v>
      </c>
      <c r="Z489" s="160">
        <v>0</v>
      </c>
      <c r="AA489" s="33"/>
      <c r="AB489" s="38">
        <v>4800</v>
      </c>
      <c r="AC489" s="33"/>
      <c r="AD489" s="48">
        <v>4800</v>
      </c>
      <c r="AE489" s="49">
        <v>1</v>
      </c>
      <c r="AF489" s="135">
        <v>0</v>
      </c>
      <c r="AG489" s="158">
        <v>0</v>
      </c>
      <c r="AH489" s="47"/>
      <c r="AI489" s="135">
        <v>4800</v>
      </c>
      <c r="AJ489" s="135">
        <v>0</v>
      </c>
      <c r="AK489" s="47"/>
      <c r="AL489" s="48">
        <v>0</v>
      </c>
      <c r="AM489" s="49">
        <v>0</v>
      </c>
      <c r="AN489" s="135">
        <v>4800</v>
      </c>
      <c r="AO489" s="34">
        <v>0</v>
      </c>
      <c r="AP489" s="34">
        <v>0</v>
      </c>
      <c r="AQ489" s="34">
        <v>0</v>
      </c>
      <c r="AR489" s="34">
        <v>0</v>
      </c>
      <c r="AS489" s="34">
        <v>0</v>
      </c>
      <c r="AT489" s="34">
        <v>0</v>
      </c>
      <c r="AU489" s="34">
        <v>0</v>
      </c>
      <c r="AV489" s="34">
        <v>2400</v>
      </c>
      <c r="AW489" s="34">
        <v>0</v>
      </c>
      <c r="AX489" s="34">
        <v>0</v>
      </c>
      <c r="AY489" s="34">
        <v>0</v>
      </c>
      <c r="AZ489" s="34">
        <v>0</v>
      </c>
      <c r="BA489" s="34">
        <v>2400</v>
      </c>
      <c r="BB489" s="40">
        <f t="shared" si="15"/>
        <v>4800</v>
      </c>
      <c r="BC489" s="40">
        <f t="shared" si="16"/>
        <v>0</v>
      </c>
      <c r="BD489" s="104" t="str">
        <f>+IF(Tabla1[[#This Row],[NO CERT]]=0,"NO","SI")</f>
        <v>NO</v>
      </c>
    </row>
    <row r="490" spans="1:56" x14ac:dyDescent="0.25">
      <c r="A490" s="41" t="s">
        <v>437</v>
      </c>
      <c r="B490" s="42" t="s">
        <v>15</v>
      </c>
      <c r="C490" s="43" t="s">
        <v>1447</v>
      </c>
      <c r="D490" s="44" t="s">
        <v>442</v>
      </c>
      <c r="E490" s="43" t="s">
        <v>443</v>
      </c>
      <c r="F490" s="43" t="s">
        <v>444</v>
      </c>
      <c r="G490" s="43" t="s">
        <v>1472</v>
      </c>
      <c r="H490" s="44" t="s">
        <v>514</v>
      </c>
      <c r="I490" s="44" t="s">
        <v>514</v>
      </c>
      <c r="J490" s="44" t="s">
        <v>1441</v>
      </c>
      <c r="K490" s="44" t="s">
        <v>511</v>
      </c>
      <c r="L490" s="44" t="s">
        <v>1104</v>
      </c>
      <c r="M490" s="44" t="s">
        <v>1104</v>
      </c>
      <c r="N490" s="43" t="s">
        <v>1104</v>
      </c>
      <c r="O490" s="43" t="s">
        <v>1514</v>
      </c>
      <c r="P490" s="45" t="s">
        <v>121</v>
      </c>
      <c r="Q490" s="44" t="s">
        <v>1104</v>
      </c>
      <c r="R490" s="44" t="s">
        <v>1371</v>
      </c>
      <c r="S490" s="44" t="s">
        <v>2389</v>
      </c>
      <c r="T490" s="46" t="s">
        <v>2387</v>
      </c>
      <c r="U490" s="37" t="s">
        <v>2388</v>
      </c>
      <c r="V490" s="134">
        <v>0</v>
      </c>
      <c r="W490" s="134">
        <v>1000</v>
      </c>
      <c r="X490" s="33"/>
      <c r="Y490" s="160">
        <v>0</v>
      </c>
      <c r="Z490" s="160">
        <v>0</v>
      </c>
      <c r="AA490" s="33"/>
      <c r="AB490" s="38">
        <v>1000</v>
      </c>
      <c r="AC490" s="33"/>
      <c r="AD490" s="48">
        <v>1000</v>
      </c>
      <c r="AE490" s="49">
        <v>1</v>
      </c>
      <c r="AF490" s="135">
        <v>0</v>
      </c>
      <c r="AG490" s="158">
        <v>0</v>
      </c>
      <c r="AH490" s="47"/>
      <c r="AI490" s="135">
        <v>1000</v>
      </c>
      <c r="AJ490" s="135">
        <v>1000</v>
      </c>
      <c r="AK490" s="47"/>
      <c r="AL490" s="48">
        <v>1000</v>
      </c>
      <c r="AM490" s="49">
        <v>1</v>
      </c>
      <c r="AN490" s="135">
        <v>0</v>
      </c>
      <c r="AO490" s="34">
        <v>1000</v>
      </c>
      <c r="AP490" s="34">
        <v>0</v>
      </c>
      <c r="AQ490" s="34">
        <v>0</v>
      </c>
      <c r="AR490" s="34">
        <v>0</v>
      </c>
      <c r="AS490" s="34">
        <v>0</v>
      </c>
      <c r="AT490" s="34">
        <v>0</v>
      </c>
      <c r="AU490" s="34">
        <v>0</v>
      </c>
      <c r="AV490" s="34">
        <v>0</v>
      </c>
      <c r="AW490" s="34">
        <v>0</v>
      </c>
      <c r="AX490" s="34">
        <v>0</v>
      </c>
      <c r="AY490" s="34">
        <v>0</v>
      </c>
      <c r="AZ490" s="34">
        <v>0</v>
      </c>
      <c r="BA490" s="34">
        <v>0</v>
      </c>
      <c r="BB490" s="40">
        <f t="shared" si="15"/>
        <v>1000</v>
      </c>
      <c r="BC490" s="40">
        <f t="shared" si="16"/>
        <v>0</v>
      </c>
      <c r="BD490" s="104" t="str">
        <f>+IF(Tabla1[[#This Row],[NO CERT]]=0,"NO","SI")</f>
        <v>NO</v>
      </c>
    </row>
    <row r="491" spans="1:56" x14ac:dyDescent="0.25">
      <c r="A491" s="41" t="s">
        <v>437</v>
      </c>
      <c r="B491" s="42" t="s">
        <v>15</v>
      </c>
      <c r="C491" s="43" t="s">
        <v>1447</v>
      </c>
      <c r="D491" s="44" t="s">
        <v>442</v>
      </c>
      <c r="E491" s="43" t="s">
        <v>443</v>
      </c>
      <c r="F491" s="43" t="s">
        <v>444</v>
      </c>
      <c r="G491" s="43" t="s">
        <v>1472</v>
      </c>
      <c r="H491" s="44" t="s">
        <v>514</v>
      </c>
      <c r="I491" s="44" t="s">
        <v>514</v>
      </c>
      <c r="J491" s="44" t="s">
        <v>1441</v>
      </c>
      <c r="K491" s="44" t="s">
        <v>511</v>
      </c>
      <c r="L491" s="44" t="s">
        <v>1104</v>
      </c>
      <c r="M491" s="44" t="s">
        <v>1104</v>
      </c>
      <c r="N491" s="43" t="s">
        <v>1104</v>
      </c>
      <c r="O491" s="43" t="s">
        <v>1514</v>
      </c>
      <c r="P491" s="45" t="s">
        <v>121</v>
      </c>
      <c r="Q491" s="44" t="s">
        <v>1104</v>
      </c>
      <c r="R491" s="44" t="s">
        <v>1371</v>
      </c>
      <c r="S491" s="44" t="s">
        <v>1380</v>
      </c>
      <c r="T491" s="46" t="s">
        <v>1378</v>
      </c>
      <c r="U491" s="37" t="s">
        <v>1379</v>
      </c>
      <c r="V491" s="134">
        <v>439797</v>
      </c>
      <c r="W491" s="134">
        <v>448192</v>
      </c>
      <c r="X491" s="33"/>
      <c r="Y491" s="160">
        <v>0</v>
      </c>
      <c r="Z491" s="160">
        <v>0</v>
      </c>
      <c r="AA491" s="33"/>
      <c r="AB491" s="38">
        <v>448192</v>
      </c>
      <c r="AC491" s="33"/>
      <c r="AD491" s="48">
        <v>448192</v>
      </c>
      <c r="AE491" s="49">
        <v>1</v>
      </c>
      <c r="AF491" s="135">
        <v>0</v>
      </c>
      <c r="AG491" s="158">
        <v>0</v>
      </c>
      <c r="AH491" s="47"/>
      <c r="AI491" s="135">
        <v>448192</v>
      </c>
      <c r="AJ491" s="135">
        <v>103758.81</v>
      </c>
      <c r="AK491" s="47"/>
      <c r="AL491" s="48">
        <v>103758.81</v>
      </c>
      <c r="AM491" s="49">
        <v>0.2315052700628302</v>
      </c>
      <c r="AN491" s="135">
        <v>344433.19</v>
      </c>
      <c r="AO491" s="34">
        <v>30952.71</v>
      </c>
      <c r="AP491" s="34">
        <v>35885.629999999997</v>
      </c>
      <c r="AQ491" s="34">
        <v>36920.47</v>
      </c>
      <c r="AR491" s="34">
        <v>0</v>
      </c>
      <c r="AS491" s="34">
        <v>36649.33</v>
      </c>
      <c r="AT491" s="34">
        <v>36649.33</v>
      </c>
      <c r="AU491" s="34">
        <v>36649.33</v>
      </c>
      <c r="AV491" s="34">
        <v>36649.33</v>
      </c>
      <c r="AW491" s="34">
        <v>36649.33</v>
      </c>
      <c r="AX491" s="34">
        <v>36649.33</v>
      </c>
      <c r="AY491" s="34">
        <v>36649.33</v>
      </c>
      <c r="AZ491" s="34">
        <v>36649.33</v>
      </c>
      <c r="BA491" s="34">
        <v>51238.549999999872</v>
      </c>
      <c r="BB491" s="40">
        <f t="shared" si="15"/>
        <v>448192</v>
      </c>
      <c r="BC491" s="40">
        <f t="shared" si="16"/>
        <v>0</v>
      </c>
      <c r="BD491" s="104" t="str">
        <f>+IF(Tabla1[[#This Row],[NO CERT]]=0,"NO","SI")</f>
        <v>NO</v>
      </c>
    </row>
    <row r="492" spans="1:56" x14ac:dyDescent="0.25">
      <c r="A492" s="41" t="s">
        <v>437</v>
      </c>
      <c r="B492" s="42" t="s">
        <v>15</v>
      </c>
      <c r="C492" s="43" t="s">
        <v>1447</v>
      </c>
      <c r="D492" s="44" t="s">
        <v>442</v>
      </c>
      <c r="E492" s="43" t="s">
        <v>443</v>
      </c>
      <c r="F492" s="43" t="s">
        <v>444</v>
      </c>
      <c r="G492" s="43" t="s">
        <v>1472</v>
      </c>
      <c r="H492" s="44" t="s">
        <v>514</v>
      </c>
      <c r="I492" s="44" t="s">
        <v>514</v>
      </c>
      <c r="J492" s="44" t="s">
        <v>1441</v>
      </c>
      <c r="K492" s="44" t="s">
        <v>511</v>
      </c>
      <c r="L492" s="44" t="s">
        <v>1104</v>
      </c>
      <c r="M492" s="44" t="s">
        <v>1104</v>
      </c>
      <c r="N492" s="43" t="s">
        <v>1104</v>
      </c>
      <c r="O492" s="43" t="s">
        <v>1514</v>
      </c>
      <c r="P492" s="45" t="s">
        <v>121</v>
      </c>
      <c r="Q492" s="44" t="s">
        <v>1104</v>
      </c>
      <c r="R492" s="44" t="s">
        <v>1371</v>
      </c>
      <c r="S492" s="44" t="s">
        <v>1373</v>
      </c>
      <c r="T492" s="46" t="s">
        <v>1336</v>
      </c>
      <c r="U492" s="37" t="s">
        <v>1339</v>
      </c>
      <c r="V492" s="134">
        <v>157971</v>
      </c>
      <c r="W492" s="134">
        <v>159171</v>
      </c>
      <c r="X492" s="33"/>
      <c r="Y492" s="160">
        <v>0</v>
      </c>
      <c r="Z492" s="160">
        <v>0</v>
      </c>
      <c r="AA492" s="33"/>
      <c r="AB492" s="38">
        <v>159171</v>
      </c>
      <c r="AC492" s="33"/>
      <c r="AD492" s="48">
        <v>159171</v>
      </c>
      <c r="AE492" s="49">
        <v>1</v>
      </c>
      <c r="AF492" s="135">
        <v>0</v>
      </c>
      <c r="AG492" s="158">
        <v>0</v>
      </c>
      <c r="AH492" s="47"/>
      <c r="AI492" s="135">
        <v>159171</v>
      </c>
      <c r="AJ492" s="135">
        <v>52603.34</v>
      </c>
      <c r="AK492" s="47"/>
      <c r="AL492" s="48">
        <v>39451.67</v>
      </c>
      <c r="AM492" s="49">
        <v>0.24785714734467962</v>
      </c>
      <c r="AN492" s="135">
        <v>119719.33</v>
      </c>
      <c r="AO492" s="34">
        <v>13151.67</v>
      </c>
      <c r="AP492" s="34">
        <v>13150</v>
      </c>
      <c r="AQ492" s="34">
        <v>13150</v>
      </c>
      <c r="AR492" s="34">
        <v>0</v>
      </c>
      <c r="AS492" s="34">
        <v>13164.19</v>
      </c>
      <c r="AT492" s="34">
        <v>13164.19</v>
      </c>
      <c r="AU492" s="34">
        <v>13164.19</v>
      </c>
      <c r="AV492" s="34">
        <v>13164.19</v>
      </c>
      <c r="AW492" s="34">
        <v>13164.19</v>
      </c>
      <c r="AX492" s="34">
        <v>13164.19</v>
      </c>
      <c r="AY492" s="34">
        <v>13164.19</v>
      </c>
      <c r="AZ492" s="34">
        <v>13164.19</v>
      </c>
      <c r="BA492" s="34">
        <v>14405.809999999998</v>
      </c>
      <c r="BB492" s="40">
        <f t="shared" si="15"/>
        <v>159171</v>
      </c>
      <c r="BC492" s="40">
        <f t="shared" si="16"/>
        <v>0</v>
      </c>
      <c r="BD492" s="104" t="str">
        <f>+IF(Tabla1[[#This Row],[NO CERT]]=0,"NO","SI")</f>
        <v>NO</v>
      </c>
    </row>
    <row r="493" spans="1:56" x14ac:dyDescent="0.25">
      <c r="A493" s="41" t="s">
        <v>437</v>
      </c>
      <c r="B493" s="42" t="s">
        <v>15</v>
      </c>
      <c r="C493" s="43" t="s">
        <v>1447</v>
      </c>
      <c r="D493" s="44" t="s">
        <v>442</v>
      </c>
      <c r="E493" s="43" t="s">
        <v>443</v>
      </c>
      <c r="F493" s="43" t="s">
        <v>444</v>
      </c>
      <c r="G493" s="43" t="s">
        <v>1472</v>
      </c>
      <c r="H493" s="44" t="s">
        <v>514</v>
      </c>
      <c r="I493" s="44" t="s">
        <v>514</v>
      </c>
      <c r="J493" s="44" t="s">
        <v>1441</v>
      </c>
      <c r="K493" s="44" t="s">
        <v>511</v>
      </c>
      <c r="L493" s="44" t="s">
        <v>1104</v>
      </c>
      <c r="M493" s="44" t="s">
        <v>1104</v>
      </c>
      <c r="N493" s="43" t="s">
        <v>1104</v>
      </c>
      <c r="O493" s="43" t="s">
        <v>1514</v>
      </c>
      <c r="P493" s="45" t="s">
        <v>121</v>
      </c>
      <c r="Q493" s="44" t="s">
        <v>1104</v>
      </c>
      <c r="R493" s="44" t="s">
        <v>1371</v>
      </c>
      <c r="S493" s="44" t="s">
        <v>1374</v>
      </c>
      <c r="T493" s="46" t="s">
        <v>1338</v>
      </c>
      <c r="U493" s="37" t="s">
        <v>1341</v>
      </c>
      <c r="V493" s="134">
        <v>20024</v>
      </c>
      <c r="W493" s="134">
        <v>20801</v>
      </c>
      <c r="X493" s="33"/>
      <c r="Y493" s="160">
        <v>0</v>
      </c>
      <c r="Z493" s="160">
        <v>0</v>
      </c>
      <c r="AA493" s="33"/>
      <c r="AB493" s="38">
        <v>20801</v>
      </c>
      <c r="AC493" s="33"/>
      <c r="AD493" s="48">
        <v>20801</v>
      </c>
      <c r="AE493" s="49">
        <v>1</v>
      </c>
      <c r="AF493" s="135">
        <v>0</v>
      </c>
      <c r="AG493" s="158">
        <v>0</v>
      </c>
      <c r="AH493" s="47"/>
      <c r="AI493" s="135">
        <v>20801</v>
      </c>
      <c r="AJ493" s="135">
        <v>5200.32</v>
      </c>
      <c r="AK493" s="47"/>
      <c r="AL493" s="48">
        <v>4983.6399999999994</v>
      </c>
      <c r="AM493" s="49">
        <v>0.23958655833854139</v>
      </c>
      <c r="AN493" s="135">
        <v>15817.36</v>
      </c>
      <c r="AO493" s="34">
        <v>1516.76</v>
      </c>
      <c r="AP493" s="34">
        <v>1733.44</v>
      </c>
      <c r="AQ493" s="34">
        <v>1733.44</v>
      </c>
      <c r="AR493" s="34">
        <v>0</v>
      </c>
      <c r="AS493" s="34">
        <v>1668.6399999999999</v>
      </c>
      <c r="AT493" s="34">
        <v>1668.6399999999999</v>
      </c>
      <c r="AU493" s="34">
        <v>1668.6399999999999</v>
      </c>
      <c r="AV493" s="34">
        <v>1668.6399999999999</v>
      </c>
      <c r="AW493" s="34">
        <v>1668.6399999999999</v>
      </c>
      <c r="AX493" s="34">
        <v>1668.6399999999999</v>
      </c>
      <c r="AY493" s="34">
        <v>1668.6399999999999</v>
      </c>
      <c r="AZ493" s="34">
        <v>1668.6399999999999</v>
      </c>
      <c r="BA493" s="34">
        <v>2468.2400000000052</v>
      </c>
      <c r="BB493" s="40">
        <f t="shared" si="15"/>
        <v>20801</v>
      </c>
      <c r="BC493" s="40">
        <f t="shared" si="16"/>
        <v>0</v>
      </c>
      <c r="BD493" s="104" t="str">
        <f>+IF(Tabla1[[#This Row],[NO CERT]]=0,"NO","SI")</f>
        <v>NO</v>
      </c>
    </row>
    <row r="494" spans="1:56" x14ac:dyDescent="0.25">
      <c r="A494" s="41" t="s">
        <v>437</v>
      </c>
      <c r="B494" s="42" t="s">
        <v>15</v>
      </c>
      <c r="C494" s="43" t="s">
        <v>1447</v>
      </c>
      <c r="D494" s="44" t="s">
        <v>442</v>
      </c>
      <c r="E494" s="43" t="s">
        <v>443</v>
      </c>
      <c r="F494" s="43" t="s">
        <v>444</v>
      </c>
      <c r="G494" s="43" t="s">
        <v>1472</v>
      </c>
      <c r="H494" s="44" t="s">
        <v>519</v>
      </c>
      <c r="I494" s="44" t="s">
        <v>71</v>
      </c>
      <c r="J494" s="44" t="s">
        <v>1441</v>
      </c>
      <c r="K494" s="44" t="s">
        <v>515</v>
      </c>
      <c r="L494" s="44" t="s">
        <v>1104</v>
      </c>
      <c r="M494" s="44" t="s">
        <v>1104</v>
      </c>
      <c r="N494" s="43" t="s">
        <v>1104</v>
      </c>
      <c r="O494" s="43" t="s">
        <v>1514</v>
      </c>
      <c r="P494" s="45" t="s">
        <v>121</v>
      </c>
      <c r="Q494" s="44" t="s">
        <v>1104</v>
      </c>
      <c r="R494" s="44" t="s">
        <v>552</v>
      </c>
      <c r="S494" s="44" t="s">
        <v>361</v>
      </c>
      <c r="T494" s="46" t="s">
        <v>22</v>
      </c>
      <c r="U494" s="37" t="s">
        <v>23</v>
      </c>
      <c r="V494" s="134">
        <v>9800</v>
      </c>
      <c r="W494" s="134">
        <v>9800</v>
      </c>
      <c r="X494" s="33"/>
      <c r="Y494" s="160">
        <v>0</v>
      </c>
      <c r="Z494" s="160">
        <v>0</v>
      </c>
      <c r="AA494" s="33"/>
      <c r="AB494" s="38">
        <v>9800</v>
      </c>
      <c r="AC494" s="33"/>
      <c r="AD494" s="48">
        <v>9800</v>
      </c>
      <c r="AE494" s="49">
        <v>1</v>
      </c>
      <c r="AF494" s="135">
        <v>0</v>
      </c>
      <c r="AG494" s="158">
        <v>0</v>
      </c>
      <c r="AH494" s="47"/>
      <c r="AI494" s="135">
        <v>0</v>
      </c>
      <c r="AJ494" s="135">
        <v>0</v>
      </c>
      <c r="AK494" s="47"/>
      <c r="AL494" s="48">
        <v>0</v>
      </c>
      <c r="AM494" s="49">
        <v>0</v>
      </c>
      <c r="AN494" s="135">
        <v>9800</v>
      </c>
      <c r="AO494" s="34">
        <v>0</v>
      </c>
      <c r="AP494" s="34">
        <v>0</v>
      </c>
      <c r="AQ494" s="34">
        <v>0</v>
      </c>
      <c r="AR494" s="34">
        <v>0</v>
      </c>
      <c r="AS494" s="34">
        <v>0</v>
      </c>
      <c r="AT494" s="34">
        <v>0</v>
      </c>
      <c r="AU494" s="34">
        <v>0</v>
      </c>
      <c r="AV494" s="34">
        <v>1960</v>
      </c>
      <c r="AW494" s="34">
        <v>1960</v>
      </c>
      <c r="AX494" s="34">
        <v>1960</v>
      </c>
      <c r="AY494" s="34">
        <v>1960</v>
      </c>
      <c r="AZ494" s="34">
        <v>1960</v>
      </c>
      <c r="BA494" s="34">
        <v>0</v>
      </c>
      <c r="BB494" s="40">
        <f t="shared" si="15"/>
        <v>9800</v>
      </c>
      <c r="BC494" s="40">
        <f t="shared" si="16"/>
        <v>0</v>
      </c>
      <c r="BD494" s="104" t="str">
        <f>+IF(Tabla1[[#This Row],[NO CERT]]=0,"NO","SI")</f>
        <v>NO</v>
      </c>
    </row>
    <row r="495" spans="1:56" x14ac:dyDescent="0.25">
      <c r="A495" s="41" t="s">
        <v>437</v>
      </c>
      <c r="B495" s="42" t="s">
        <v>15</v>
      </c>
      <c r="C495" s="43" t="s">
        <v>1447</v>
      </c>
      <c r="D495" s="44" t="s">
        <v>442</v>
      </c>
      <c r="E495" s="43" t="s">
        <v>443</v>
      </c>
      <c r="F495" s="43" t="s">
        <v>444</v>
      </c>
      <c r="G495" s="43" t="s">
        <v>1472</v>
      </c>
      <c r="H495" s="44" t="s">
        <v>1407</v>
      </c>
      <c r="I495" s="44" t="s">
        <v>484</v>
      </c>
      <c r="J495" s="44" t="s">
        <v>1440</v>
      </c>
      <c r="K495" s="44" t="s">
        <v>515</v>
      </c>
      <c r="L495" s="44" t="s">
        <v>1104</v>
      </c>
      <c r="M495" s="44" t="s">
        <v>1104</v>
      </c>
      <c r="N495" s="43" t="s">
        <v>1104</v>
      </c>
      <c r="O495" s="43" t="s">
        <v>1514</v>
      </c>
      <c r="P495" s="45" t="s">
        <v>121</v>
      </c>
      <c r="Q495" s="44" t="s">
        <v>1104</v>
      </c>
      <c r="R495" s="44" t="s">
        <v>552</v>
      </c>
      <c r="S495" s="44" t="s">
        <v>357</v>
      </c>
      <c r="T495" s="46" t="s">
        <v>24</v>
      </c>
      <c r="U495" s="37" t="s">
        <v>25</v>
      </c>
      <c r="V495" s="134">
        <v>20500</v>
      </c>
      <c r="W495" s="134">
        <v>20500</v>
      </c>
      <c r="X495" s="33"/>
      <c r="Y495" s="160">
        <v>0</v>
      </c>
      <c r="Z495" s="160">
        <v>0</v>
      </c>
      <c r="AA495" s="33"/>
      <c r="AB495" s="38">
        <v>20500</v>
      </c>
      <c r="AC495" s="33"/>
      <c r="AD495" s="48">
        <v>20500</v>
      </c>
      <c r="AE495" s="49">
        <v>1</v>
      </c>
      <c r="AF495" s="135">
        <v>0</v>
      </c>
      <c r="AG495" s="158">
        <v>0</v>
      </c>
      <c r="AH495" s="47"/>
      <c r="AI495" s="135">
        <v>19950</v>
      </c>
      <c r="AJ495" s="135">
        <v>6545.05</v>
      </c>
      <c r="AK495" s="47"/>
      <c r="AL495" s="48">
        <v>3024.05</v>
      </c>
      <c r="AM495" s="49">
        <v>0.14751463414634147</v>
      </c>
      <c r="AN495" s="135">
        <v>17475.95</v>
      </c>
      <c r="AO495" s="34">
        <v>140</v>
      </c>
      <c r="AP495" s="34">
        <v>1454.84</v>
      </c>
      <c r="AQ495" s="34">
        <v>1429.21</v>
      </c>
      <c r="AR495" s="34">
        <v>0</v>
      </c>
      <c r="AS495" s="34">
        <v>0</v>
      </c>
      <c r="AT495" s="34">
        <v>0</v>
      </c>
      <c r="AU495" s="34">
        <v>0</v>
      </c>
      <c r="AV495" s="34">
        <v>4100</v>
      </c>
      <c r="AW495" s="34">
        <v>4100</v>
      </c>
      <c r="AX495" s="34">
        <v>4100</v>
      </c>
      <c r="AY495" s="34">
        <v>4100</v>
      </c>
      <c r="AZ495" s="34">
        <v>500</v>
      </c>
      <c r="BA495" s="34">
        <v>575.95000000000073</v>
      </c>
      <c r="BB495" s="40">
        <f t="shared" si="15"/>
        <v>20500</v>
      </c>
      <c r="BC495" s="40">
        <f t="shared" si="16"/>
        <v>0</v>
      </c>
      <c r="BD495" s="104" t="str">
        <f>+IF(Tabla1[[#This Row],[NO CERT]]=0,"NO","SI")</f>
        <v>NO</v>
      </c>
    </row>
    <row r="496" spans="1:56" x14ac:dyDescent="0.25">
      <c r="A496" s="41" t="s">
        <v>437</v>
      </c>
      <c r="B496" s="42" t="s">
        <v>15</v>
      </c>
      <c r="C496" s="43" t="s">
        <v>1447</v>
      </c>
      <c r="D496" s="44" t="s">
        <v>442</v>
      </c>
      <c r="E496" s="43" t="s">
        <v>443</v>
      </c>
      <c r="F496" s="43" t="s">
        <v>444</v>
      </c>
      <c r="G496" s="43" t="s">
        <v>1472</v>
      </c>
      <c r="H496" s="44" t="s">
        <v>1407</v>
      </c>
      <c r="I496" s="44" t="s">
        <v>484</v>
      </c>
      <c r="J496" s="44" t="s">
        <v>1441</v>
      </c>
      <c r="K496" s="44" t="s">
        <v>515</v>
      </c>
      <c r="L496" s="44" t="s">
        <v>1104</v>
      </c>
      <c r="M496" s="44" t="s">
        <v>1104</v>
      </c>
      <c r="N496" s="43" t="s">
        <v>1104</v>
      </c>
      <c r="O496" s="43" t="s">
        <v>1514</v>
      </c>
      <c r="P496" s="45" t="s">
        <v>121</v>
      </c>
      <c r="Q496" s="44" t="s">
        <v>1104</v>
      </c>
      <c r="R496" s="44" t="s">
        <v>552</v>
      </c>
      <c r="S496" s="44" t="s">
        <v>358</v>
      </c>
      <c r="T496" s="46" t="s">
        <v>26</v>
      </c>
      <c r="U496" s="37" t="s">
        <v>27</v>
      </c>
      <c r="V496" s="134">
        <v>31360</v>
      </c>
      <c r="W496" s="134">
        <v>31360</v>
      </c>
      <c r="X496" s="33"/>
      <c r="Y496" s="160">
        <v>0</v>
      </c>
      <c r="Z496" s="160">
        <v>0</v>
      </c>
      <c r="AA496" s="33"/>
      <c r="AB496" s="38">
        <v>31360</v>
      </c>
      <c r="AC496" s="33"/>
      <c r="AD496" s="48">
        <v>31360</v>
      </c>
      <c r="AE496" s="49">
        <v>1</v>
      </c>
      <c r="AF496" s="135">
        <v>0</v>
      </c>
      <c r="AG496" s="158">
        <v>0</v>
      </c>
      <c r="AH496" s="47"/>
      <c r="AI496" s="135">
        <v>11831.79</v>
      </c>
      <c r="AJ496" s="135">
        <v>11831.789999999999</v>
      </c>
      <c r="AK496" s="47"/>
      <c r="AL496" s="48">
        <v>11831.789999999999</v>
      </c>
      <c r="AM496" s="49">
        <v>0.37728922193877545</v>
      </c>
      <c r="AN496" s="135">
        <v>19528.21</v>
      </c>
      <c r="AO496" s="34">
        <v>1920</v>
      </c>
      <c r="AP496" s="34">
        <v>-245.01</v>
      </c>
      <c r="AQ496" s="34">
        <v>10156.799999999999</v>
      </c>
      <c r="AR496" s="34">
        <v>0</v>
      </c>
      <c r="AS496" s="34">
        <v>0</v>
      </c>
      <c r="AT496" s="34">
        <v>0</v>
      </c>
      <c r="AU496" s="34">
        <v>0</v>
      </c>
      <c r="AV496" s="34">
        <v>6272</v>
      </c>
      <c r="AW496" s="34">
        <v>6272</v>
      </c>
      <c r="AX496" s="34">
        <v>6272</v>
      </c>
      <c r="AY496" s="34">
        <v>2312.2099999999991</v>
      </c>
      <c r="AZ496" s="34">
        <v>0</v>
      </c>
      <c r="BA496" s="34">
        <v>-1600</v>
      </c>
      <c r="BB496" s="40">
        <f t="shared" si="15"/>
        <v>31360</v>
      </c>
      <c r="BC496" s="40">
        <f t="shared" si="16"/>
        <v>0</v>
      </c>
      <c r="BD496" s="104" t="str">
        <f>+IF(Tabla1[[#This Row],[NO CERT]]=0,"NO","SI")</f>
        <v>NO</v>
      </c>
    </row>
    <row r="497" spans="1:56" x14ac:dyDescent="0.25">
      <c r="A497" s="41" t="s">
        <v>437</v>
      </c>
      <c r="B497" s="42" t="s">
        <v>15</v>
      </c>
      <c r="C497" s="43" t="s">
        <v>1447</v>
      </c>
      <c r="D497" s="44" t="s">
        <v>442</v>
      </c>
      <c r="E497" s="43" t="s">
        <v>443</v>
      </c>
      <c r="F497" s="43" t="s">
        <v>444</v>
      </c>
      <c r="G497" s="43" t="s">
        <v>1472</v>
      </c>
      <c r="H497" s="44" t="s">
        <v>2820</v>
      </c>
      <c r="I497" s="44" t="s">
        <v>484</v>
      </c>
      <c r="J497" s="44" t="s">
        <v>1441</v>
      </c>
      <c r="K497" s="44" t="s">
        <v>515</v>
      </c>
      <c r="L497" s="44" t="s">
        <v>1104</v>
      </c>
      <c r="M497" s="44" t="s">
        <v>1104</v>
      </c>
      <c r="N497" s="43" t="s">
        <v>1104</v>
      </c>
      <c r="O497" s="43" t="s">
        <v>1514</v>
      </c>
      <c r="P497" s="45" t="s">
        <v>121</v>
      </c>
      <c r="Q497" s="44" t="s">
        <v>1104</v>
      </c>
      <c r="R497" s="44" t="s">
        <v>552</v>
      </c>
      <c r="S497" s="44" t="s">
        <v>482</v>
      </c>
      <c r="T497" s="46" t="s">
        <v>481</v>
      </c>
      <c r="U497" s="37" t="s">
        <v>483</v>
      </c>
      <c r="V497" s="134">
        <v>60000</v>
      </c>
      <c r="W497" s="134">
        <v>60000</v>
      </c>
      <c r="X497" s="33"/>
      <c r="Y497" s="160">
        <v>0</v>
      </c>
      <c r="Z497" s="160">
        <v>0</v>
      </c>
      <c r="AA497" s="33"/>
      <c r="AB497" s="38">
        <v>60000</v>
      </c>
      <c r="AC497" s="33"/>
      <c r="AD497" s="48">
        <v>60000</v>
      </c>
      <c r="AE497" s="49">
        <v>1</v>
      </c>
      <c r="AF497" s="135">
        <v>0</v>
      </c>
      <c r="AG497" s="158">
        <v>0</v>
      </c>
      <c r="AH497" s="47"/>
      <c r="AI497" s="135">
        <v>0</v>
      </c>
      <c r="AJ497" s="135">
        <v>0</v>
      </c>
      <c r="AK497" s="47"/>
      <c r="AL497" s="48">
        <v>0</v>
      </c>
      <c r="AM497" s="49">
        <v>0</v>
      </c>
      <c r="AN497" s="135">
        <v>60000</v>
      </c>
      <c r="AO497" s="34">
        <v>0</v>
      </c>
      <c r="AP497" s="34">
        <v>0</v>
      </c>
      <c r="AQ497" s="34">
        <v>0</v>
      </c>
      <c r="AR497" s="34">
        <v>0</v>
      </c>
      <c r="AS497" s="34">
        <v>0</v>
      </c>
      <c r="AT497" s="34">
        <v>30000</v>
      </c>
      <c r="AU497" s="34">
        <v>0</v>
      </c>
      <c r="AV497" s="34">
        <v>30000</v>
      </c>
      <c r="AW497" s="34">
        <v>0</v>
      </c>
      <c r="AX497" s="34">
        <v>0</v>
      </c>
      <c r="AY497" s="34">
        <v>0</v>
      </c>
      <c r="AZ497" s="34">
        <v>0</v>
      </c>
      <c r="BA497" s="34">
        <v>0</v>
      </c>
      <c r="BB497" s="40">
        <f t="shared" si="15"/>
        <v>60000</v>
      </c>
      <c r="BC497" s="40">
        <f t="shared" si="16"/>
        <v>0</v>
      </c>
      <c r="BD497" s="104" t="str">
        <f>+IF(Tabla1[[#This Row],[NO CERT]]=0,"NO","SI")</f>
        <v>NO</v>
      </c>
    </row>
    <row r="498" spans="1:56" x14ac:dyDescent="0.25">
      <c r="A498" s="41" t="s">
        <v>437</v>
      </c>
      <c r="B498" s="42" t="s">
        <v>15</v>
      </c>
      <c r="C498" s="43" t="s">
        <v>1447</v>
      </c>
      <c r="D498" s="44" t="s">
        <v>442</v>
      </c>
      <c r="E498" s="43" t="s">
        <v>443</v>
      </c>
      <c r="F498" s="43" t="s">
        <v>444</v>
      </c>
      <c r="G498" s="43" t="s">
        <v>1472</v>
      </c>
      <c r="H498" s="44" t="s">
        <v>42</v>
      </c>
      <c r="I498" s="44" t="s">
        <v>484</v>
      </c>
      <c r="J498" s="44" t="s">
        <v>1441</v>
      </c>
      <c r="K498" s="44" t="s">
        <v>511</v>
      </c>
      <c r="L498" s="44" t="s">
        <v>1104</v>
      </c>
      <c r="M498" s="44" t="s">
        <v>1104</v>
      </c>
      <c r="N498" s="43" t="s">
        <v>1104</v>
      </c>
      <c r="O498" s="43" t="s">
        <v>1514</v>
      </c>
      <c r="P498" s="45" t="s">
        <v>121</v>
      </c>
      <c r="Q498" s="44" t="s">
        <v>1104</v>
      </c>
      <c r="R498" s="44" t="s">
        <v>552</v>
      </c>
      <c r="S498" s="44" t="s">
        <v>359</v>
      </c>
      <c r="T498" s="46" t="s">
        <v>41</v>
      </c>
      <c r="U498" s="37" t="s">
        <v>42</v>
      </c>
      <c r="V498" s="134">
        <v>150000</v>
      </c>
      <c r="W498" s="134">
        <v>150000</v>
      </c>
      <c r="X498" s="33"/>
      <c r="Y498" s="160">
        <v>0</v>
      </c>
      <c r="Z498" s="160">
        <v>0</v>
      </c>
      <c r="AA498" s="33"/>
      <c r="AB498" s="38">
        <v>150000</v>
      </c>
      <c r="AC498" s="33"/>
      <c r="AD498" s="48">
        <v>150000</v>
      </c>
      <c r="AE498" s="49">
        <v>1</v>
      </c>
      <c r="AF498" s="135">
        <v>0</v>
      </c>
      <c r="AG498" s="158">
        <v>0</v>
      </c>
      <c r="AH498" s="47"/>
      <c r="AI498" s="135">
        <v>0</v>
      </c>
      <c r="AJ498" s="135">
        <v>0</v>
      </c>
      <c r="AK498" s="47"/>
      <c r="AL498" s="48">
        <v>0</v>
      </c>
      <c r="AM498" s="49">
        <v>0</v>
      </c>
      <c r="AN498" s="135">
        <v>150000</v>
      </c>
      <c r="AO498" s="34">
        <v>0</v>
      </c>
      <c r="AP498" s="34">
        <v>0</v>
      </c>
      <c r="AQ498" s="34">
        <v>0</v>
      </c>
      <c r="AR498" s="34">
        <v>0</v>
      </c>
      <c r="AS498" s="34">
        <v>15000</v>
      </c>
      <c r="AT498" s="34">
        <v>15000</v>
      </c>
      <c r="AU498" s="34">
        <v>15000</v>
      </c>
      <c r="AV498" s="34">
        <v>15000</v>
      </c>
      <c r="AW498" s="34">
        <v>15000</v>
      </c>
      <c r="AX498" s="34">
        <v>15000</v>
      </c>
      <c r="AY498" s="34">
        <v>15000</v>
      </c>
      <c r="AZ498" s="34">
        <v>15000</v>
      </c>
      <c r="BA498" s="34">
        <v>30000</v>
      </c>
      <c r="BB498" s="40">
        <f t="shared" si="15"/>
        <v>150000</v>
      </c>
      <c r="BC498" s="40">
        <f t="shared" si="16"/>
        <v>0</v>
      </c>
      <c r="BD498" s="104" t="str">
        <f>+IF(Tabla1[[#This Row],[NO CERT]]=0,"NO","SI")</f>
        <v>NO</v>
      </c>
    </row>
    <row r="499" spans="1:56" x14ac:dyDescent="0.25">
      <c r="A499" s="41" t="s">
        <v>437</v>
      </c>
      <c r="B499" s="42" t="s">
        <v>15</v>
      </c>
      <c r="C499" s="43" t="s">
        <v>1447</v>
      </c>
      <c r="D499" s="44" t="s">
        <v>442</v>
      </c>
      <c r="E499" s="43" t="s">
        <v>443</v>
      </c>
      <c r="F499" s="43" t="s">
        <v>444</v>
      </c>
      <c r="G499" s="43" t="s">
        <v>1472</v>
      </c>
      <c r="H499" s="44" t="s">
        <v>521</v>
      </c>
      <c r="I499" s="44" t="s">
        <v>521</v>
      </c>
      <c r="J499" s="44" t="s">
        <v>1440</v>
      </c>
      <c r="K499" s="44" t="s">
        <v>515</v>
      </c>
      <c r="L499" s="44" t="s">
        <v>1104</v>
      </c>
      <c r="M499" s="44" t="s">
        <v>1104</v>
      </c>
      <c r="N499" s="43" t="s">
        <v>1104</v>
      </c>
      <c r="O499" s="43" t="s">
        <v>1514</v>
      </c>
      <c r="P499" s="45" t="s">
        <v>121</v>
      </c>
      <c r="Q499" s="44" t="s">
        <v>1104</v>
      </c>
      <c r="R499" s="44" t="s">
        <v>552</v>
      </c>
      <c r="S499" s="44" t="s">
        <v>1375</v>
      </c>
      <c r="T499" s="46" t="s">
        <v>43</v>
      </c>
      <c r="U499" s="37" t="s">
        <v>1377</v>
      </c>
      <c r="V499" s="134">
        <v>2957200</v>
      </c>
      <c r="W499" s="134">
        <v>1948600</v>
      </c>
      <c r="X499" s="33"/>
      <c r="Y499" s="160">
        <v>0</v>
      </c>
      <c r="Z499" s="160">
        <v>0</v>
      </c>
      <c r="AA499" s="33"/>
      <c r="AB499" s="38">
        <v>1948600</v>
      </c>
      <c r="AC499" s="33"/>
      <c r="AD499" s="48">
        <v>1948600</v>
      </c>
      <c r="AE499" s="49">
        <v>1</v>
      </c>
      <c r="AF499" s="135">
        <v>0</v>
      </c>
      <c r="AG499" s="158">
        <v>0</v>
      </c>
      <c r="AH499" s="47"/>
      <c r="AI499" s="135">
        <v>98000</v>
      </c>
      <c r="AJ499" s="135">
        <v>98000</v>
      </c>
      <c r="AK499" s="47"/>
      <c r="AL499" s="48">
        <v>68000</v>
      </c>
      <c r="AM499" s="49">
        <v>3.4896849019809092E-2</v>
      </c>
      <c r="AN499" s="135">
        <v>1880600</v>
      </c>
      <c r="AO499" s="34">
        <v>0</v>
      </c>
      <c r="AP499" s="34">
        <v>30000</v>
      </c>
      <c r="AQ499" s="34">
        <v>34000</v>
      </c>
      <c r="AR499" s="34">
        <v>4000</v>
      </c>
      <c r="AS499" s="34">
        <v>0</v>
      </c>
      <c r="AT499" s="34">
        <v>132000</v>
      </c>
      <c r="AU499" s="34">
        <v>300000</v>
      </c>
      <c r="AV499" s="34">
        <v>300000</v>
      </c>
      <c r="AW499" s="34">
        <v>300000</v>
      </c>
      <c r="AX499" s="34">
        <v>300000</v>
      </c>
      <c r="AY499" s="34">
        <v>150000</v>
      </c>
      <c r="AZ499" s="34">
        <v>137200</v>
      </c>
      <c r="BA499" s="34">
        <v>261400</v>
      </c>
      <c r="BB499" s="40">
        <f t="shared" si="15"/>
        <v>1948600</v>
      </c>
      <c r="BC499" s="40">
        <f t="shared" si="16"/>
        <v>0</v>
      </c>
      <c r="BD499" s="104" t="str">
        <f>+IF(Tabla1[[#This Row],[NO CERT]]=0,"NO","SI")</f>
        <v>NO</v>
      </c>
    </row>
    <row r="500" spans="1:56" x14ac:dyDescent="0.25">
      <c r="A500" s="41" t="s">
        <v>437</v>
      </c>
      <c r="B500" s="42" t="s">
        <v>15</v>
      </c>
      <c r="C500" s="43" t="s">
        <v>1447</v>
      </c>
      <c r="D500" s="44" t="s">
        <v>442</v>
      </c>
      <c r="E500" s="43" t="s">
        <v>443</v>
      </c>
      <c r="F500" s="43" t="s">
        <v>444</v>
      </c>
      <c r="G500" s="43" t="s">
        <v>1480</v>
      </c>
      <c r="H500" s="44" t="s">
        <v>514</v>
      </c>
      <c r="I500" s="44" t="s">
        <v>514</v>
      </c>
      <c r="J500" s="44" t="s">
        <v>1441</v>
      </c>
      <c r="K500" s="44" t="s">
        <v>511</v>
      </c>
      <c r="L500" s="44" t="s">
        <v>1104</v>
      </c>
      <c r="M500" s="44" t="s">
        <v>1104</v>
      </c>
      <c r="N500" s="43" t="s">
        <v>1157</v>
      </c>
      <c r="O500" s="43" t="s">
        <v>2301</v>
      </c>
      <c r="P500" s="45" t="s">
        <v>122</v>
      </c>
      <c r="Q500" s="44" t="s">
        <v>1435</v>
      </c>
      <c r="R500" s="44" t="s">
        <v>1371</v>
      </c>
      <c r="S500" s="44" t="s">
        <v>1372</v>
      </c>
      <c r="T500" s="46" t="s">
        <v>1337</v>
      </c>
      <c r="U500" s="37" t="s">
        <v>1340</v>
      </c>
      <c r="V500" s="134">
        <v>600</v>
      </c>
      <c r="W500" s="134">
        <v>600</v>
      </c>
      <c r="X500" s="33"/>
      <c r="Y500" s="160">
        <v>0</v>
      </c>
      <c r="Z500" s="160">
        <v>0</v>
      </c>
      <c r="AA500" s="33"/>
      <c r="AB500" s="38">
        <v>600</v>
      </c>
      <c r="AC500" s="33"/>
      <c r="AD500" s="48">
        <v>600</v>
      </c>
      <c r="AE500" s="49">
        <v>1</v>
      </c>
      <c r="AF500" s="135">
        <v>0</v>
      </c>
      <c r="AG500" s="158">
        <v>0</v>
      </c>
      <c r="AH500" s="47"/>
      <c r="AI500" s="135">
        <v>600</v>
      </c>
      <c r="AJ500" s="135">
        <v>0</v>
      </c>
      <c r="AK500" s="47"/>
      <c r="AL500" s="48">
        <v>0</v>
      </c>
      <c r="AM500" s="49">
        <v>0</v>
      </c>
      <c r="AN500" s="135">
        <v>600</v>
      </c>
      <c r="AO500" s="34">
        <v>0</v>
      </c>
      <c r="AP500" s="34">
        <v>0</v>
      </c>
      <c r="AQ500" s="34">
        <v>0</v>
      </c>
      <c r="AR500" s="34">
        <v>0</v>
      </c>
      <c r="AS500" s="34">
        <v>0</v>
      </c>
      <c r="AT500" s="34">
        <v>0</v>
      </c>
      <c r="AU500" s="34">
        <v>0</v>
      </c>
      <c r="AV500" s="34">
        <v>300</v>
      </c>
      <c r="AW500" s="34">
        <v>0</v>
      </c>
      <c r="AX500" s="34">
        <v>0</v>
      </c>
      <c r="AY500" s="34">
        <v>0</v>
      </c>
      <c r="AZ500" s="34">
        <v>0</v>
      </c>
      <c r="BA500" s="34">
        <v>300</v>
      </c>
      <c r="BB500" s="40">
        <f t="shared" si="15"/>
        <v>600</v>
      </c>
      <c r="BC500" s="40">
        <f t="shared" si="16"/>
        <v>0</v>
      </c>
      <c r="BD500" s="104" t="str">
        <f>+IF(Tabla1[[#This Row],[NO CERT]]=0,"NO","SI")</f>
        <v>NO</v>
      </c>
    </row>
    <row r="501" spans="1:56" x14ac:dyDescent="0.25">
      <c r="A501" s="41" t="s">
        <v>437</v>
      </c>
      <c r="B501" s="42" t="s">
        <v>15</v>
      </c>
      <c r="C501" s="43" t="s">
        <v>1447</v>
      </c>
      <c r="D501" s="44" t="s">
        <v>442</v>
      </c>
      <c r="E501" s="43" t="s">
        <v>443</v>
      </c>
      <c r="F501" s="43" t="s">
        <v>444</v>
      </c>
      <c r="G501" s="43" t="s">
        <v>1480</v>
      </c>
      <c r="H501" s="44" t="s">
        <v>514</v>
      </c>
      <c r="I501" s="44" t="s">
        <v>514</v>
      </c>
      <c r="J501" s="44" t="s">
        <v>1441</v>
      </c>
      <c r="K501" s="44" t="s">
        <v>511</v>
      </c>
      <c r="L501" s="44" t="s">
        <v>1104</v>
      </c>
      <c r="M501" s="44" t="s">
        <v>1104</v>
      </c>
      <c r="N501" s="43" t="s">
        <v>1157</v>
      </c>
      <c r="O501" s="43" t="s">
        <v>2301</v>
      </c>
      <c r="P501" s="45" t="s">
        <v>122</v>
      </c>
      <c r="Q501" s="44" t="s">
        <v>1435</v>
      </c>
      <c r="R501" s="44" t="s">
        <v>1371</v>
      </c>
      <c r="S501" s="44" t="s">
        <v>2389</v>
      </c>
      <c r="T501" s="46" t="s">
        <v>2387</v>
      </c>
      <c r="U501" s="37" t="s">
        <v>2388</v>
      </c>
      <c r="V501" s="134">
        <v>0</v>
      </c>
      <c r="W501" s="134">
        <v>200</v>
      </c>
      <c r="X501" s="33"/>
      <c r="Y501" s="160">
        <v>0</v>
      </c>
      <c r="Z501" s="160">
        <v>0</v>
      </c>
      <c r="AA501" s="33"/>
      <c r="AB501" s="38">
        <v>200</v>
      </c>
      <c r="AC501" s="33"/>
      <c r="AD501" s="48">
        <v>200</v>
      </c>
      <c r="AE501" s="49">
        <v>1</v>
      </c>
      <c r="AF501" s="135">
        <v>0</v>
      </c>
      <c r="AG501" s="158">
        <v>0</v>
      </c>
      <c r="AH501" s="47"/>
      <c r="AI501" s="135">
        <v>200</v>
      </c>
      <c r="AJ501" s="135">
        <v>200</v>
      </c>
      <c r="AK501" s="47"/>
      <c r="AL501" s="48">
        <v>200</v>
      </c>
      <c r="AM501" s="49">
        <v>1</v>
      </c>
      <c r="AN501" s="135">
        <v>0</v>
      </c>
      <c r="AO501" s="34">
        <v>200</v>
      </c>
      <c r="AP501" s="34">
        <v>0</v>
      </c>
      <c r="AQ501" s="34">
        <v>0</v>
      </c>
      <c r="AR501" s="34">
        <v>0</v>
      </c>
      <c r="AS501" s="34">
        <v>0</v>
      </c>
      <c r="AT501" s="34">
        <v>0</v>
      </c>
      <c r="AU501" s="34">
        <v>0</v>
      </c>
      <c r="AV501" s="34">
        <v>0</v>
      </c>
      <c r="AW501" s="34">
        <v>0</v>
      </c>
      <c r="AX501" s="34">
        <v>0</v>
      </c>
      <c r="AY501" s="34">
        <v>0</v>
      </c>
      <c r="AZ501" s="34">
        <v>0</v>
      </c>
      <c r="BA501" s="34">
        <v>0</v>
      </c>
      <c r="BB501" s="40">
        <f t="shared" si="15"/>
        <v>200</v>
      </c>
      <c r="BC501" s="40">
        <f t="shared" si="16"/>
        <v>0</v>
      </c>
      <c r="BD501" s="104" t="str">
        <f>+IF(Tabla1[[#This Row],[NO CERT]]=0,"NO","SI")</f>
        <v>NO</v>
      </c>
    </row>
    <row r="502" spans="1:56" x14ac:dyDescent="0.25">
      <c r="A502" s="41" t="s">
        <v>437</v>
      </c>
      <c r="B502" s="42" t="s">
        <v>15</v>
      </c>
      <c r="C502" s="43" t="s">
        <v>1447</v>
      </c>
      <c r="D502" s="44" t="s">
        <v>442</v>
      </c>
      <c r="E502" s="43" t="s">
        <v>443</v>
      </c>
      <c r="F502" s="43" t="s">
        <v>444</v>
      </c>
      <c r="G502" s="43" t="s">
        <v>1480</v>
      </c>
      <c r="H502" s="44" t="s">
        <v>514</v>
      </c>
      <c r="I502" s="44" t="s">
        <v>514</v>
      </c>
      <c r="J502" s="44" t="s">
        <v>1441</v>
      </c>
      <c r="K502" s="44" t="s">
        <v>511</v>
      </c>
      <c r="L502" s="44" t="s">
        <v>1104</v>
      </c>
      <c r="M502" s="44" t="s">
        <v>1104</v>
      </c>
      <c r="N502" s="43" t="s">
        <v>1157</v>
      </c>
      <c r="O502" s="43" t="s">
        <v>2301</v>
      </c>
      <c r="P502" s="45" t="s">
        <v>122</v>
      </c>
      <c r="Q502" s="44" t="s">
        <v>1435</v>
      </c>
      <c r="R502" s="44" t="s">
        <v>1371</v>
      </c>
      <c r="S502" s="44" t="s">
        <v>1380</v>
      </c>
      <c r="T502" s="46" t="s">
        <v>1378</v>
      </c>
      <c r="U502" s="37" t="s">
        <v>1379</v>
      </c>
      <c r="V502" s="134">
        <v>61971</v>
      </c>
      <c r="W502" s="134">
        <v>63172</v>
      </c>
      <c r="X502" s="33"/>
      <c r="Y502" s="160">
        <v>0</v>
      </c>
      <c r="Z502" s="160">
        <v>0</v>
      </c>
      <c r="AA502" s="33"/>
      <c r="AB502" s="38">
        <v>63172</v>
      </c>
      <c r="AC502" s="33"/>
      <c r="AD502" s="48">
        <v>63172</v>
      </c>
      <c r="AE502" s="49">
        <v>1</v>
      </c>
      <c r="AF502" s="135">
        <v>0</v>
      </c>
      <c r="AG502" s="158">
        <v>0</v>
      </c>
      <c r="AH502" s="47"/>
      <c r="AI502" s="135">
        <v>63172</v>
      </c>
      <c r="AJ502" s="135">
        <v>15794.239999999998</v>
      </c>
      <c r="AK502" s="47"/>
      <c r="AL502" s="48">
        <v>15794.239999999998</v>
      </c>
      <c r="AM502" s="49">
        <v>0.25001962894953456</v>
      </c>
      <c r="AN502" s="135">
        <v>47377.760000000002</v>
      </c>
      <c r="AO502" s="34">
        <v>5265.86</v>
      </c>
      <c r="AP502" s="34">
        <v>5264.19</v>
      </c>
      <c r="AQ502" s="34">
        <v>5264.19</v>
      </c>
      <c r="AR502" s="34">
        <v>0</v>
      </c>
      <c r="AS502" s="34">
        <v>5164.1899999999996</v>
      </c>
      <c r="AT502" s="34">
        <v>5164.1899999999996</v>
      </c>
      <c r="AU502" s="34">
        <v>5164.1899999999996</v>
      </c>
      <c r="AV502" s="34">
        <v>5164.1899999999996</v>
      </c>
      <c r="AW502" s="34">
        <v>5164.1899999999996</v>
      </c>
      <c r="AX502" s="34">
        <v>5164.1899999999996</v>
      </c>
      <c r="AY502" s="34">
        <v>5164.1899999999996</v>
      </c>
      <c r="AZ502" s="34">
        <v>5164.1899999999996</v>
      </c>
      <c r="BA502" s="34">
        <v>6064.239999999998</v>
      </c>
      <c r="BB502" s="40">
        <f t="shared" si="15"/>
        <v>63172</v>
      </c>
      <c r="BC502" s="40">
        <f t="shared" si="16"/>
        <v>0</v>
      </c>
      <c r="BD502" s="104" t="str">
        <f>+IF(Tabla1[[#This Row],[NO CERT]]=0,"NO","SI")</f>
        <v>NO</v>
      </c>
    </row>
    <row r="503" spans="1:56" x14ac:dyDescent="0.25">
      <c r="A503" s="41" t="s">
        <v>437</v>
      </c>
      <c r="B503" s="42" t="s">
        <v>15</v>
      </c>
      <c r="C503" s="43" t="s">
        <v>1447</v>
      </c>
      <c r="D503" s="44" t="s">
        <v>442</v>
      </c>
      <c r="E503" s="43" t="s">
        <v>443</v>
      </c>
      <c r="F503" s="43" t="s">
        <v>444</v>
      </c>
      <c r="G503" s="43" t="s">
        <v>1480</v>
      </c>
      <c r="H503" s="44" t="s">
        <v>514</v>
      </c>
      <c r="I503" s="44" t="s">
        <v>514</v>
      </c>
      <c r="J503" s="44" t="s">
        <v>1441</v>
      </c>
      <c r="K503" s="44" t="s">
        <v>511</v>
      </c>
      <c r="L503" s="44" t="s">
        <v>1104</v>
      </c>
      <c r="M503" s="44" t="s">
        <v>1104</v>
      </c>
      <c r="N503" s="43" t="s">
        <v>1157</v>
      </c>
      <c r="O503" s="43" t="s">
        <v>2301</v>
      </c>
      <c r="P503" s="45" t="s">
        <v>122</v>
      </c>
      <c r="Q503" s="44" t="s">
        <v>1435</v>
      </c>
      <c r="R503" s="44" t="s">
        <v>1371</v>
      </c>
      <c r="S503" s="44" t="s">
        <v>1374</v>
      </c>
      <c r="T503" s="46" t="s">
        <v>1338</v>
      </c>
      <c r="U503" s="37" t="s">
        <v>1341</v>
      </c>
      <c r="V503" s="134">
        <v>2503</v>
      </c>
      <c r="W503" s="134">
        <v>2601</v>
      </c>
      <c r="X503" s="33"/>
      <c r="Y503" s="160">
        <v>0</v>
      </c>
      <c r="Z503" s="160">
        <v>0</v>
      </c>
      <c r="AA503" s="33"/>
      <c r="AB503" s="38">
        <v>2601</v>
      </c>
      <c r="AC503" s="33"/>
      <c r="AD503" s="48">
        <v>2601</v>
      </c>
      <c r="AE503" s="49">
        <v>1</v>
      </c>
      <c r="AF503" s="135">
        <v>0</v>
      </c>
      <c r="AG503" s="158">
        <v>0</v>
      </c>
      <c r="AH503" s="47"/>
      <c r="AI503" s="135">
        <v>2601</v>
      </c>
      <c r="AJ503" s="135">
        <v>650.04</v>
      </c>
      <c r="AK503" s="47"/>
      <c r="AL503" s="48">
        <v>650.04</v>
      </c>
      <c r="AM503" s="49">
        <v>0.249919261822376</v>
      </c>
      <c r="AN503" s="135">
        <v>1950.96</v>
      </c>
      <c r="AO503" s="34">
        <v>216.68</v>
      </c>
      <c r="AP503" s="34">
        <v>216.68</v>
      </c>
      <c r="AQ503" s="34">
        <v>216.68</v>
      </c>
      <c r="AR503" s="34">
        <v>0</v>
      </c>
      <c r="AS503" s="34">
        <v>208.58</v>
      </c>
      <c r="AT503" s="34">
        <v>208.58</v>
      </c>
      <c r="AU503" s="34">
        <v>208.58</v>
      </c>
      <c r="AV503" s="34">
        <v>208.58</v>
      </c>
      <c r="AW503" s="34">
        <v>208.58</v>
      </c>
      <c r="AX503" s="34">
        <v>208.58</v>
      </c>
      <c r="AY503" s="34">
        <v>208.58</v>
      </c>
      <c r="AZ503" s="34">
        <v>208.58</v>
      </c>
      <c r="BA503" s="34">
        <v>282.32000000000016</v>
      </c>
      <c r="BB503" s="40">
        <f t="shared" si="15"/>
        <v>2601</v>
      </c>
      <c r="BC503" s="40">
        <f t="shared" si="16"/>
        <v>0</v>
      </c>
      <c r="BD503" s="104" t="str">
        <f>+IF(Tabla1[[#This Row],[NO CERT]]=0,"NO","SI")</f>
        <v>NO</v>
      </c>
    </row>
    <row r="504" spans="1:56" x14ac:dyDescent="0.25">
      <c r="A504" s="41" t="s">
        <v>437</v>
      </c>
      <c r="B504" s="42" t="s">
        <v>15</v>
      </c>
      <c r="C504" s="43" t="s">
        <v>1447</v>
      </c>
      <c r="D504" s="44" t="s">
        <v>442</v>
      </c>
      <c r="E504" s="43" t="s">
        <v>443</v>
      </c>
      <c r="F504" s="43" t="s">
        <v>444</v>
      </c>
      <c r="G504" s="43" t="s">
        <v>1480</v>
      </c>
      <c r="H504" s="44" t="s">
        <v>521</v>
      </c>
      <c r="I504" s="44" t="s">
        <v>521</v>
      </c>
      <c r="J504" s="44" t="s">
        <v>1441</v>
      </c>
      <c r="K504" s="44" t="s">
        <v>515</v>
      </c>
      <c r="L504" s="44" t="s">
        <v>1104</v>
      </c>
      <c r="M504" s="44" t="s">
        <v>1104</v>
      </c>
      <c r="N504" s="43" t="s">
        <v>1157</v>
      </c>
      <c r="O504" s="43" t="s">
        <v>2301</v>
      </c>
      <c r="P504" s="45" t="s">
        <v>122</v>
      </c>
      <c r="Q504" s="44" t="s">
        <v>1435</v>
      </c>
      <c r="R504" s="44" t="s">
        <v>552</v>
      </c>
      <c r="S504" s="44" t="s">
        <v>1375</v>
      </c>
      <c r="T504" s="46" t="s">
        <v>43</v>
      </c>
      <c r="U504" s="37" t="s">
        <v>1377</v>
      </c>
      <c r="V504" s="134">
        <v>0</v>
      </c>
      <c r="W504" s="134">
        <v>17600</v>
      </c>
      <c r="X504" s="33"/>
      <c r="Y504" s="160">
        <v>0</v>
      </c>
      <c r="Z504" s="160">
        <v>0</v>
      </c>
      <c r="AA504" s="33"/>
      <c r="AB504" s="38">
        <v>17600</v>
      </c>
      <c r="AC504" s="33"/>
      <c r="AD504" s="48">
        <v>17600</v>
      </c>
      <c r="AE504" s="49">
        <v>1</v>
      </c>
      <c r="AF504" s="135">
        <v>0</v>
      </c>
      <c r="AG504" s="158">
        <v>0</v>
      </c>
      <c r="AH504" s="47"/>
      <c r="AI504" s="135">
        <v>16000</v>
      </c>
      <c r="AJ504" s="135">
        <v>16000</v>
      </c>
      <c r="AK504" s="47"/>
      <c r="AL504" s="48">
        <v>0</v>
      </c>
      <c r="AM504" s="49">
        <v>0</v>
      </c>
      <c r="AN504" s="135">
        <v>17600</v>
      </c>
      <c r="AO504" s="34">
        <v>0</v>
      </c>
      <c r="AP504" s="34">
        <v>0</v>
      </c>
      <c r="AQ504" s="34">
        <v>0</v>
      </c>
      <c r="AR504" s="34">
        <v>0</v>
      </c>
      <c r="AS504" s="34">
        <v>0</v>
      </c>
      <c r="AT504" s="34">
        <v>4000</v>
      </c>
      <c r="AU504" s="34">
        <v>4000</v>
      </c>
      <c r="AV504" s="34">
        <v>4000</v>
      </c>
      <c r="AW504" s="34">
        <v>4000</v>
      </c>
      <c r="AX504" s="34">
        <v>1600</v>
      </c>
      <c r="AY504" s="34">
        <v>0</v>
      </c>
      <c r="AZ504" s="34">
        <v>0</v>
      </c>
      <c r="BA504" s="34">
        <v>0</v>
      </c>
      <c r="BB504" s="40">
        <f t="shared" si="15"/>
        <v>17600</v>
      </c>
      <c r="BC504" s="40">
        <f t="shared" si="16"/>
        <v>0</v>
      </c>
      <c r="BD504" s="104" t="str">
        <f>+IF(Tabla1[[#This Row],[NO CERT]]=0,"NO","SI")</f>
        <v>NO</v>
      </c>
    </row>
    <row r="505" spans="1:56" x14ac:dyDescent="0.25">
      <c r="A505" s="41" t="s">
        <v>437</v>
      </c>
      <c r="B505" s="42" t="s">
        <v>15</v>
      </c>
      <c r="C505" s="43" t="s">
        <v>1447</v>
      </c>
      <c r="D505" s="44" t="s">
        <v>442</v>
      </c>
      <c r="E505" s="43" t="s">
        <v>443</v>
      </c>
      <c r="F505" s="43" t="s">
        <v>444</v>
      </c>
      <c r="G505" s="43" t="s">
        <v>1481</v>
      </c>
      <c r="H505" s="44" t="s">
        <v>514</v>
      </c>
      <c r="I505" s="44" t="s">
        <v>514</v>
      </c>
      <c r="J505" s="44" t="s">
        <v>1441</v>
      </c>
      <c r="K505" s="44" t="s">
        <v>511</v>
      </c>
      <c r="L505" s="44" t="s">
        <v>1104</v>
      </c>
      <c r="M505" s="44" t="s">
        <v>1104</v>
      </c>
      <c r="N505" s="43" t="s">
        <v>1096</v>
      </c>
      <c r="O505" s="43" t="s">
        <v>1515</v>
      </c>
      <c r="P505" s="45" t="s">
        <v>123</v>
      </c>
      <c r="Q505" s="44" t="s">
        <v>1096</v>
      </c>
      <c r="R505" s="44" t="s">
        <v>1371</v>
      </c>
      <c r="S505" s="44" t="s">
        <v>1372</v>
      </c>
      <c r="T505" s="46" t="s">
        <v>1337</v>
      </c>
      <c r="U505" s="37" t="s">
        <v>1340</v>
      </c>
      <c r="V505" s="134">
        <v>600</v>
      </c>
      <c r="W505" s="134">
        <v>600</v>
      </c>
      <c r="X505" s="33"/>
      <c r="Y505" s="160">
        <v>0</v>
      </c>
      <c r="Z505" s="160">
        <v>0</v>
      </c>
      <c r="AA505" s="33"/>
      <c r="AB505" s="38">
        <v>600</v>
      </c>
      <c r="AC505" s="33"/>
      <c r="AD505" s="48">
        <v>600</v>
      </c>
      <c r="AE505" s="49">
        <v>1</v>
      </c>
      <c r="AF505" s="135">
        <v>0</v>
      </c>
      <c r="AG505" s="158">
        <v>0</v>
      </c>
      <c r="AH505" s="47"/>
      <c r="AI505" s="135">
        <v>600</v>
      </c>
      <c r="AJ505" s="135">
        <v>0</v>
      </c>
      <c r="AK505" s="47"/>
      <c r="AL505" s="48">
        <v>0</v>
      </c>
      <c r="AM505" s="49">
        <v>0</v>
      </c>
      <c r="AN505" s="135">
        <v>600</v>
      </c>
      <c r="AO505" s="34">
        <v>0</v>
      </c>
      <c r="AP505" s="34">
        <v>0</v>
      </c>
      <c r="AQ505" s="34">
        <v>0</v>
      </c>
      <c r="AR505" s="34">
        <v>0</v>
      </c>
      <c r="AS505" s="34">
        <v>0</v>
      </c>
      <c r="AT505" s="34">
        <v>0</v>
      </c>
      <c r="AU505" s="34">
        <v>0</v>
      </c>
      <c r="AV505" s="34">
        <v>300</v>
      </c>
      <c r="AW505" s="34">
        <v>0</v>
      </c>
      <c r="AX505" s="34">
        <v>0</v>
      </c>
      <c r="AY505" s="34">
        <v>0</v>
      </c>
      <c r="AZ505" s="34">
        <v>0</v>
      </c>
      <c r="BA505" s="34">
        <v>300</v>
      </c>
      <c r="BB505" s="40">
        <f t="shared" si="15"/>
        <v>600</v>
      </c>
      <c r="BC505" s="40">
        <f t="shared" si="16"/>
        <v>0</v>
      </c>
      <c r="BD505" s="104" t="str">
        <f>+IF(Tabla1[[#This Row],[NO CERT]]=0,"NO","SI")</f>
        <v>NO</v>
      </c>
    </row>
    <row r="506" spans="1:56" x14ac:dyDescent="0.25">
      <c r="A506" s="41" t="s">
        <v>437</v>
      </c>
      <c r="B506" s="42" t="s">
        <v>15</v>
      </c>
      <c r="C506" s="43" t="s">
        <v>1447</v>
      </c>
      <c r="D506" s="44" t="s">
        <v>442</v>
      </c>
      <c r="E506" s="43" t="s">
        <v>443</v>
      </c>
      <c r="F506" s="43" t="s">
        <v>444</v>
      </c>
      <c r="G506" s="43" t="s">
        <v>1481</v>
      </c>
      <c r="H506" s="44" t="s">
        <v>514</v>
      </c>
      <c r="I506" s="44" t="s">
        <v>514</v>
      </c>
      <c r="J506" s="44" t="s">
        <v>1441</v>
      </c>
      <c r="K506" s="44" t="s">
        <v>511</v>
      </c>
      <c r="L506" s="44" t="s">
        <v>1104</v>
      </c>
      <c r="M506" s="44" t="s">
        <v>1104</v>
      </c>
      <c r="N506" s="43" t="s">
        <v>1096</v>
      </c>
      <c r="O506" s="43" t="s">
        <v>1515</v>
      </c>
      <c r="P506" s="45" t="s">
        <v>123</v>
      </c>
      <c r="Q506" s="44" t="s">
        <v>1096</v>
      </c>
      <c r="R506" s="44" t="s">
        <v>1371</v>
      </c>
      <c r="S506" s="44" t="s">
        <v>2389</v>
      </c>
      <c r="T506" s="46" t="s">
        <v>2387</v>
      </c>
      <c r="U506" s="37" t="s">
        <v>2388</v>
      </c>
      <c r="V506" s="134">
        <v>0</v>
      </c>
      <c r="W506" s="134">
        <v>200</v>
      </c>
      <c r="X506" s="33"/>
      <c r="Y506" s="160">
        <v>0</v>
      </c>
      <c r="Z506" s="160">
        <v>0</v>
      </c>
      <c r="AA506" s="33"/>
      <c r="AB506" s="38">
        <v>200</v>
      </c>
      <c r="AC506" s="33"/>
      <c r="AD506" s="48">
        <v>200</v>
      </c>
      <c r="AE506" s="49">
        <v>1</v>
      </c>
      <c r="AF506" s="135">
        <v>0</v>
      </c>
      <c r="AG506" s="158">
        <v>0</v>
      </c>
      <c r="AH506" s="47"/>
      <c r="AI506" s="135">
        <v>200</v>
      </c>
      <c r="AJ506" s="135">
        <v>200</v>
      </c>
      <c r="AK506" s="47"/>
      <c r="AL506" s="48">
        <v>200</v>
      </c>
      <c r="AM506" s="49">
        <v>1</v>
      </c>
      <c r="AN506" s="135">
        <v>0</v>
      </c>
      <c r="AO506" s="34">
        <v>200</v>
      </c>
      <c r="AP506" s="34">
        <v>0</v>
      </c>
      <c r="AQ506" s="34">
        <v>0</v>
      </c>
      <c r="AR506" s="34">
        <v>0</v>
      </c>
      <c r="AS506" s="34">
        <v>0</v>
      </c>
      <c r="AT506" s="34">
        <v>0</v>
      </c>
      <c r="AU506" s="34">
        <v>0</v>
      </c>
      <c r="AV506" s="34">
        <v>0</v>
      </c>
      <c r="AW506" s="34">
        <v>0</v>
      </c>
      <c r="AX506" s="34">
        <v>0</v>
      </c>
      <c r="AY506" s="34">
        <v>0</v>
      </c>
      <c r="AZ506" s="34">
        <v>0</v>
      </c>
      <c r="BA506" s="34">
        <v>0</v>
      </c>
      <c r="BB506" s="40">
        <f t="shared" si="15"/>
        <v>200</v>
      </c>
      <c r="BC506" s="40">
        <f t="shared" si="16"/>
        <v>0</v>
      </c>
      <c r="BD506" s="104" t="str">
        <f>+IF(Tabla1[[#This Row],[NO CERT]]=0,"NO","SI")</f>
        <v>NO</v>
      </c>
    </row>
    <row r="507" spans="1:56" x14ac:dyDescent="0.25">
      <c r="A507" s="41" t="s">
        <v>437</v>
      </c>
      <c r="B507" s="42" t="s">
        <v>15</v>
      </c>
      <c r="C507" s="43" t="s">
        <v>1447</v>
      </c>
      <c r="D507" s="44" t="s">
        <v>442</v>
      </c>
      <c r="E507" s="43" t="s">
        <v>443</v>
      </c>
      <c r="F507" s="43" t="s">
        <v>444</v>
      </c>
      <c r="G507" s="43" t="s">
        <v>1481</v>
      </c>
      <c r="H507" s="44" t="s">
        <v>514</v>
      </c>
      <c r="I507" s="44" t="s">
        <v>514</v>
      </c>
      <c r="J507" s="44" t="s">
        <v>1441</v>
      </c>
      <c r="K507" s="44" t="s">
        <v>511</v>
      </c>
      <c r="L507" s="44" t="s">
        <v>1104</v>
      </c>
      <c r="M507" s="44" t="s">
        <v>1104</v>
      </c>
      <c r="N507" s="43" t="s">
        <v>1096</v>
      </c>
      <c r="O507" s="43" t="s">
        <v>1515</v>
      </c>
      <c r="P507" s="45" t="s">
        <v>123</v>
      </c>
      <c r="Q507" s="44" t="s">
        <v>1096</v>
      </c>
      <c r="R507" s="44" t="s">
        <v>1371</v>
      </c>
      <c r="S507" s="44" t="s">
        <v>1380</v>
      </c>
      <c r="T507" s="46" t="s">
        <v>1378</v>
      </c>
      <c r="U507" s="37" t="s">
        <v>1379</v>
      </c>
      <c r="V507" s="134">
        <v>61971</v>
      </c>
      <c r="W507" s="134">
        <v>63172</v>
      </c>
      <c r="X507" s="33"/>
      <c r="Y507" s="160">
        <v>0</v>
      </c>
      <c r="Z507" s="160">
        <v>0</v>
      </c>
      <c r="AA507" s="33"/>
      <c r="AB507" s="38">
        <v>63172</v>
      </c>
      <c r="AC507" s="33"/>
      <c r="AD507" s="48">
        <v>63172</v>
      </c>
      <c r="AE507" s="49">
        <v>1</v>
      </c>
      <c r="AF507" s="135">
        <v>0</v>
      </c>
      <c r="AG507" s="158">
        <v>0</v>
      </c>
      <c r="AH507" s="47"/>
      <c r="AI507" s="135">
        <v>63172</v>
      </c>
      <c r="AJ507" s="135">
        <v>15794.239999999998</v>
      </c>
      <c r="AK507" s="47"/>
      <c r="AL507" s="48">
        <v>15794.239999999998</v>
      </c>
      <c r="AM507" s="49">
        <v>0.25001962894953456</v>
      </c>
      <c r="AN507" s="135">
        <v>47377.760000000002</v>
      </c>
      <c r="AO507" s="34">
        <v>5265.86</v>
      </c>
      <c r="AP507" s="34">
        <v>5264.19</v>
      </c>
      <c r="AQ507" s="34">
        <v>5264.19</v>
      </c>
      <c r="AR507" s="34">
        <v>0</v>
      </c>
      <c r="AS507" s="34">
        <v>5164.1899999999996</v>
      </c>
      <c r="AT507" s="34">
        <v>5164.1899999999996</v>
      </c>
      <c r="AU507" s="34">
        <v>5164.1899999999996</v>
      </c>
      <c r="AV507" s="34">
        <v>5164.1899999999996</v>
      </c>
      <c r="AW507" s="34">
        <v>5164.1899999999996</v>
      </c>
      <c r="AX507" s="34">
        <v>5164.1899999999996</v>
      </c>
      <c r="AY507" s="34">
        <v>5164.1899999999996</v>
      </c>
      <c r="AZ507" s="34">
        <v>5164.1899999999996</v>
      </c>
      <c r="BA507" s="34">
        <v>6064.239999999998</v>
      </c>
      <c r="BB507" s="40">
        <f t="shared" si="15"/>
        <v>63172</v>
      </c>
      <c r="BC507" s="40">
        <f t="shared" si="16"/>
        <v>0</v>
      </c>
      <c r="BD507" s="104" t="str">
        <f>+IF(Tabla1[[#This Row],[NO CERT]]=0,"NO","SI")</f>
        <v>NO</v>
      </c>
    </row>
    <row r="508" spans="1:56" x14ac:dyDescent="0.25">
      <c r="A508" s="41" t="s">
        <v>437</v>
      </c>
      <c r="B508" s="42"/>
      <c r="C508" s="43" t="s">
        <v>1447</v>
      </c>
      <c r="D508" s="44" t="s">
        <v>442</v>
      </c>
      <c r="E508" s="43" t="s">
        <v>443</v>
      </c>
      <c r="F508" s="43" t="s">
        <v>444</v>
      </c>
      <c r="G508" s="43" t="s">
        <v>1481</v>
      </c>
      <c r="H508" s="44" t="s">
        <v>514</v>
      </c>
      <c r="I508" s="44" t="s">
        <v>514</v>
      </c>
      <c r="J508" s="44"/>
      <c r="K508" s="44" t="s">
        <v>511</v>
      </c>
      <c r="L508" s="44" t="s">
        <v>1104</v>
      </c>
      <c r="M508" s="44" t="s">
        <v>1104</v>
      </c>
      <c r="N508" s="43" t="s">
        <v>1096</v>
      </c>
      <c r="O508" s="43" t="s">
        <v>1515</v>
      </c>
      <c r="P508" s="45" t="s">
        <v>123</v>
      </c>
      <c r="Q508" s="44" t="s">
        <v>1096</v>
      </c>
      <c r="R508" s="44" t="s">
        <v>1371</v>
      </c>
      <c r="S508" s="44" t="s">
        <v>1374</v>
      </c>
      <c r="T508" s="46" t="s">
        <v>1338</v>
      </c>
      <c r="U508" s="37" t="s">
        <v>1341</v>
      </c>
      <c r="V508" s="163">
        <v>2503</v>
      </c>
      <c r="W508" s="163">
        <v>2601</v>
      </c>
      <c r="X508" s="33"/>
      <c r="Y508" s="164"/>
      <c r="Z508" s="160"/>
      <c r="AA508" s="33"/>
      <c r="AB508" s="165">
        <v>2601</v>
      </c>
      <c r="AC508" s="33"/>
      <c r="AD508" s="135">
        <v>2601</v>
      </c>
      <c r="AE508" s="49">
        <v>1</v>
      </c>
      <c r="AF508" s="135">
        <v>0</v>
      </c>
      <c r="AG508" s="158">
        <v>0</v>
      </c>
      <c r="AH508" s="47"/>
      <c r="AI508" s="135">
        <v>2601</v>
      </c>
      <c r="AJ508" s="135">
        <v>650.04</v>
      </c>
      <c r="AK508" s="47"/>
      <c r="AL508" s="135">
        <v>650.04</v>
      </c>
      <c r="AM508" s="49">
        <v>0.249919261822376</v>
      </c>
      <c r="AN508" s="135">
        <v>1950.96</v>
      </c>
      <c r="AO508" s="34">
        <v>216.68</v>
      </c>
      <c r="AP508" s="34">
        <v>216.68</v>
      </c>
      <c r="AQ508" s="34">
        <v>216.68</v>
      </c>
      <c r="AR508" s="34">
        <v>0</v>
      </c>
      <c r="AS508" s="34">
        <v>208.58</v>
      </c>
      <c r="AT508" s="34">
        <v>208.58</v>
      </c>
      <c r="AU508" s="34">
        <v>208.58</v>
      </c>
      <c r="AV508" s="34">
        <v>208.58</v>
      </c>
      <c r="AW508" s="34">
        <v>208.58</v>
      </c>
      <c r="AX508" s="34">
        <v>208.58</v>
      </c>
      <c r="AY508" s="34">
        <v>208.58</v>
      </c>
      <c r="AZ508" s="34">
        <v>208.58</v>
      </c>
      <c r="BA508" s="34">
        <v>282.32000000000016</v>
      </c>
      <c r="BB508" s="40">
        <f t="shared" ref="BB508:BB539" si="17">+SUM(AO508:BA508)</f>
        <v>2601</v>
      </c>
      <c r="BC508" s="40">
        <f t="shared" ref="BC508:BC539" si="18">+W508-BB508</f>
        <v>0</v>
      </c>
      <c r="BD508" s="166" t="str">
        <f>+IF(Tabla1[[#This Row],[NO CERT]]=0,"NO","SI")</f>
        <v>NO</v>
      </c>
    </row>
    <row r="509" spans="1:56" x14ac:dyDescent="0.25">
      <c r="A509" s="41" t="s">
        <v>437</v>
      </c>
      <c r="B509" s="42"/>
      <c r="C509" s="43" t="s">
        <v>1447</v>
      </c>
      <c r="D509" s="44" t="s">
        <v>442</v>
      </c>
      <c r="E509" s="43" t="s">
        <v>443</v>
      </c>
      <c r="F509" s="43" t="s">
        <v>444</v>
      </c>
      <c r="G509" s="43" t="s">
        <v>1481</v>
      </c>
      <c r="H509" s="44" t="s">
        <v>521</v>
      </c>
      <c r="I509" s="44" t="s">
        <v>521</v>
      </c>
      <c r="J509" s="44"/>
      <c r="K509" s="44" t="s">
        <v>515</v>
      </c>
      <c r="L509" s="44" t="s">
        <v>1104</v>
      </c>
      <c r="M509" s="44" t="s">
        <v>1104</v>
      </c>
      <c r="N509" s="43" t="s">
        <v>1096</v>
      </c>
      <c r="O509" s="43" t="s">
        <v>1515</v>
      </c>
      <c r="P509" s="45" t="s">
        <v>123</v>
      </c>
      <c r="Q509" s="44" t="s">
        <v>1096</v>
      </c>
      <c r="R509" s="44" t="s">
        <v>552</v>
      </c>
      <c r="S509" s="44" t="s">
        <v>1375</v>
      </c>
      <c r="T509" s="46" t="s">
        <v>43</v>
      </c>
      <c r="U509" s="37" t="s">
        <v>1377</v>
      </c>
      <c r="V509" s="163">
        <v>0</v>
      </c>
      <c r="W509" s="163">
        <v>3600</v>
      </c>
      <c r="X509" s="33"/>
      <c r="Y509" s="164"/>
      <c r="Z509" s="160"/>
      <c r="AA509" s="33"/>
      <c r="AB509" s="165">
        <v>3600</v>
      </c>
      <c r="AC509" s="33"/>
      <c r="AD509" s="135">
        <v>3600</v>
      </c>
      <c r="AE509" s="49">
        <v>1</v>
      </c>
      <c r="AF509" s="135">
        <v>0</v>
      </c>
      <c r="AG509" s="158">
        <v>0</v>
      </c>
      <c r="AH509" s="47"/>
      <c r="AI509" s="135">
        <v>3200</v>
      </c>
      <c r="AJ509" s="135">
        <v>3200</v>
      </c>
      <c r="AK509" s="47"/>
      <c r="AL509" s="135">
        <v>3200</v>
      </c>
      <c r="AM509" s="49">
        <v>0.88888888888888884</v>
      </c>
      <c r="AN509" s="135">
        <v>400</v>
      </c>
      <c r="AO509" s="34">
        <v>0</v>
      </c>
      <c r="AP509" s="34">
        <v>0</v>
      </c>
      <c r="AQ509" s="34">
        <v>3200</v>
      </c>
      <c r="AR509" s="34">
        <v>0</v>
      </c>
      <c r="AS509" s="34">
        <v>0</v>
      </c>
      <c r="AT509" s="34">
        <v>0</v>
      </c>
      <c r="AU509" s="34">
        <v>400</v>
      </c>
      <c r="AV509" s="34">
        <v>0</v>
      </c>
      <c r="AW509" s="34">
        <v>0</v>
      </c>
      <c r="AX509" s="34">
        <v>0</v>
      </c>
      <c r="AY509" s="34">
        <v>0</v>
      </c>
      <c r="AZ509" s="34">
        <v>0</v>
      </c>
      <c r="BA509" s="34">
        <v>0</v>
      </c>
      <c r="BB509" s="40">
        <f t="shared" si="17"/>
        <v>3600</v>
      </c>
      <c r="BC509" s="40">
        <f t="shared" si="18"/>
        <v>0</v>
      </c>
      <c r="BD509" s="166" t="str">
        <f>+IF(Tabla1[[#This Row],[NO CERT]]=0,"NO","SI")</f>
        <v>NO</v>
      </c>
    </row>
    <row r="510" spans="1:56" x14ac:dyDescent="0.25">
      <c r="A510" s="41" t="s">
        <v>437</v>
      </c>
      <c r="B510" s="42"/>
      <c r="C510" s="43" t="s">
        <v>1447</v>
      </c>
      <c r="D510" s="44" t="s">
        <v>442</v>
      </c>
      <c r="E510" s="43" t="s">
        <v>443</v>
      </c>
      <c r="F510" s="43" t="s">
        <v>444</v>
      </c>
      <c r="G510" s="43" t="s">
        <v>1479</v>
      </c>
      <c r="H510" s="44" t="s">
        <v>2815</v>
      </c>
      <c r="I510" s="44" t="s">
        <v>2815</v>
      </c>
      <c r="J510" s="44"/>
      <c r="K510" s="44" t="s">
        <v>511</v>
      </c>
      <c r="L510" s="44" t="s">
        <v>1104</v>
      </c>
      <c r="M510" s="44" t="s">
        <v>1104</v>
      </c>
      <c r="N510" s="43" t="s">
        <v>1433</v>
      </c>
      <c r="O510" s="43" t="s">
        <v>1516</v>
      </c>
      <c r="P510" s="45" t="s">
        <v>124</v>
      </c>
      <c r="Q510" s="44" t="s">
        <v>1433</v>
      </c>
      <c r="R510" s="44" t="s">
        <v>1371</v>
      </c>
      <c r="S510" s="44" t="s">
        <v>448</v>
      </c>
      <c r="T510" s="46" t="s">
        <v>447</v>
      </c>
      <c r="U510" s="37" t="s">
        <v>449</v>
      </c>
      <c r="V510" s="163">
        <v>0</v>
      </c>
      <c r="W510" s="163">
        <v>0</v>
      </c>
      <c r="X510" s="33"/>
      <c r="Y510" s="164"/>
      <c r="Z510" s="160"/>
      <c r="AA510" s="33"/>
      <c r="AB510" s="165">
        <v>0</v>
      </c>
      <c r="AC510" s="33"/>
      <c r="AD510" s="135">
        <v>0</v>
      </c>
      <c r="AE510" s="49">
        <v>0</v>
      </c>
      <c r="AF510" s="135">
        <v>0</v>
      </c>
      <c r="AG510" s="158">
        <v>0</v>
      </c>
      <c r="AH510" s="47"/>
      <c r="AI510" s="135">
        <v>0</v>
      </c>
      <c r="AJ510" s="135">
        <v>0</v>
      </c>
      <c r="AK510" s="47"/>
      <c r="AL510" s="135">
        <v>0</v>
      </c>
      <c r="AM510" s="49">
        <v>0</v>
      </c>
      <c r="AN510" s="135">
        <v>0</v>
      </c>
      <c r="AO510" s="34">
        <v>0</v>
      </c>
      <c r="AP510" s="34">
        <v>0</v>
      </c>
      <c r="AQ510" s="34">
        <v>0</v>
      </c>
      <c r="AR510" s="34">
        <v>0</v>
      </c>
      <c r="AS510" s="34">
        <v>0</v>
      </c>
      <c r="AT510" s="34">
        <v>0</v>
      </c>
      <c r="AU510" s="34">
        <v>0</v>
      </c>
      <c r="AV510" s="34">
        <v>0</v>
      </c>
      <c r="AW510" s="34">
        <v>0</v>
      </c>
      <c r="AX510" s="34">
        <v>0</v>
      </c>
      <c r="AY510" s="34">
        <v>0</v>
      </c>
      <c r="AZ510" s="34">
        <v>0</v>
      </c>
      <c r="BA510" s="34">
        <v>0</v>
      </c>
      <c r="BB510" s="40">
        <f t="shared" si="17"/>
        <v>0</v>
      </c>
      <c r="BC510" s="40">
        <f t="shared" si="18"/>
        <v>0</v>
      </c>
      <c r="BD510" s="166" t="str">
        <f>+IF(Tabla1[[#This Row],[NO CERT]]=0,"NO","SI")</f>
        <v>NO</v>
      </c>
    </row>
    <row r="511" spans="1:56" x14ac:dyDescent="0.25">
      <c r="A511" s="41" t="s">
        <v>437</v>
      </c>
      <c r="B511" s="42"/>
      <c r="C511" s="43" t="s">
        <v>1447</v>
      </c>
      <c r="D511" s="44" t="s">
        <v>442</v>
      </c>
      <c r="E511" s="43" t="s">
        <v>443</v>
      </c>
      <c r="F511" s="43" t="s">
        <v>444</v>
      </c>
      <c r="G511" s="43" t="s">
        <v>1479</v>
      </c>
      <c r="H511" s="44" t="s">
        <v>2815</v>
      </c>
      <c r="I511" s="44" t="s">
        <v>2815</v>
      </c>
      <c r="J511" s="44"/>
      <c r="K511" s="44" t="s">
        <v>511</v>
      </c>
      <c r="L511" s="44" t="s">
        <v>1104</v>
      </c>
      <c r="M511" s="44" t="s">
        <v>1104</v>
      </c>
      <c r="N511" s="43" t="s">
        <v>1433</v>
      </c>
      <c r="O511" s="43" t="s">
        <v>1516</v>
      </c>
      <c r="P511" s="45" t="s">
        <v>124</v>
      </c>
      <c r="Q511" s="44" t="s">
        <v>1433</v>
      </c>
      <c r="R511" s="44" t="s">
        <v>1371</v>
      </c>
      <c r="S511" s="44" t="s">
        <v>451</v>
      </c>
      <c r="T511" s="46" t="s">
        <v>450</v>
      </c>
      <c r="U511" s="37" t="s">
        <v>452</v>
      </c>
      <c r="V511" s="163">
        <v>0</v>
      </c>
      <c r="W511" s="163">
        <v>0</v>
      </c>
      <c r="X511" s="33"/>
      <c r="Y511" s="164"/>
      <c r="Z511" s="160"/>
      <c r="AA511" s="33"/>
      <c r="AB511" s="165">
        <v>0</v>
      </c>
      <c r="AC511" s="33"/>
      <c r="AD511" s="135">
        <v>0</v>
      </c>
      <c r="AE511" s="49">
        <v>0</v>
      </c>
      <c r="AF511" s="135">
        <v>0</v>
      </c>
      <c r="AG511" s="158">
        <v>0</v>
      </c>
      <c r="AH511" s="47"/>
      <c r="AI511" s="135">
        <v>0</v>
      </c>
      <c r="AJ511" s="135">
        <v>0</v>
      </c>
      <c r="AK511" s="47"/>
      <c r="AL511" s="135">
        <v>0</v>
      </c>
      <c r="AM511" s="49">
        <v>0</v>
      </c>
      <c r="AN511" s="135">
        <v>0</v>
      </c>
      <c r="AO511" s="34">
        <v>0</v>
      </c>
      <c r="AP511" s="34">
        <v>0</v>
      </c>
      <c r="AQ511" s="34">
        <v>0</v>
      </c>
      <c r="AR511" s="34">
        <v>0</v>
      </c>
      <c r="AS511" s="34">
        <v>0</v>
      </c>
      <c r="AT511" s="34">
        <v>0</v>
      </c>
      <c r="AU511" s="34">
        <v>0</v>
      </c>
      <c r="AV511" s="34">
        <v>0</v>
      </c>
      <c r="AW511" s="34">
        <v>0</v>
      </c>
      <c r="AX511" s="34">
        <v>0</v>
      </c>
      <c r="AY511" s="34">
        <v>0</v>
      </c>
      <c r="AZ511" s="34">
        <v>0</v>
      </c>
      <c r="BA511" s="34">
        <v>0</v>
      </c>
      <c r="BB511" s="40">
        <f t="shared" si="17"/>
        <v>0</v>
      </c>
      <c r="BC511" s="40">
        <f t="shared" si="18"/>
        <v>0</v>
      </c>
      <c r="BD511" s="166" t="str">
        <f>+IF(Tabla1[[#This Row],[NO CERT]]=0,"NO","SI")</f>
        <v>NO</v>
      </c>
    </row>
    <row r="512" spans="1:56" x14ac:dyDescent="0.25">
      <c r="A512" s="41" t="s">
        <v>437</v>
      </c>
      <c r="B512" s="42"/>
      <c r="C512" s="43" t="s">
        <v>1447</v>
      </c>
      <c r="D512" s="44" t="s">
        <v>442</v>
      </c>
      <c r="E512" s="43" t="s">
        <v>443</v>
      </c>
      <c r="F512" s="43" t="s">
        <v>444</v>
      </c>
      <c r="G512" s="43" t="s">
        <v>1479</v>
      </c>
      <c r="H512" s="44" t="s">
        <v>2815</v>
      </c>
      <c r="I512" s="44" t="s">
        <v>2815</v>
      </c>
      <c r="J512" s="44"/>
      <c r="K512" s="44" t="s">
        <v>511</v>
      </c>
      <c r="L512" s="44" t="s">
        <v>1104</v>
      </c>
      <c r="M512" s="44" t="s">
        <v>1104</v>
      </c>
      <c r="N512" s="43" t="s">
        <v>1433</v>
      </c>
      <c r="O512" s="43" t="s">
        <v>1516</v>
      </c>
      <c r="P512" s="45" t="s">
        <v>124</v>
      </c>
      <c r="Q512" s="44" t="s">
        <v>1433</v>
      </c>
      <c r="R512" s="44" t="s">
        <v>1371</v>
      </c>
      <c r="S512" s="44" t="s">
        <v>454</v>
      </c>
      <c r="T512" s="46" t="s">
        <v>453</v>
      </c>
      <c r="U512" s="37" t="s">
        <v>455</v>
      </c>
      <c r="V512" s="163">
        <v>0</v>
      </c>
      <c r="W512" s="163">
        <v>0</v>
      </c>
      <c r="X512" s="33"/>
      <c r="Y512" s="164"/>
      <c r="Z512" s="160"/>
      <c r="AA512" s="33"/>
      <c r="AB512" s="165">
        <v>0</v>
      </c>
      <c r="AC512" s="33"/>
      <c r="AD512" s="135">
        <v>0</v>
      </c>
      <c r="AE512" s="49">
        <v>0</v>
      </c>
      <c r="AF512" s="135">
        <v>0</v>
      </c>
      <c r="AG512" s="158">
        <v>0</v>
      </c>
      <c r="AH512" s="47"/>
      <c r="AI512" s="135">
        <v>0</v>
      </c>
      <c r="AJ512" s="135">
        <v>0</v>
      </c>
      <c r="AK512" s="47"/>
      <c r="AL512" s="135">
        <v>0</v>
      </c>
      <c r="AM512" s="49">
        <v>0</v>
      </c>
      <c r="AN512" s="135">
        <v>0</v>
      </c>
      <c r="AO512" s="34">
        <v>0</v>
      </c>
      <c r="AP512" s="34">
        <v>0</v>
      </c>
      <c r="AQ512" s="34">
        <v>0</v>
      </c>
      <c r="AR512" s="34">
        <v>0</v>
      </c>
      <c r="AS512" s="34">
        <v>0</v>
      </c>
      <c r="AT512" s="34">
        <v>0</v>
      </c>
      <c r="AU512" s="34">
        <v>0</v>
      </c>
      <c r="AV512" s="34">
        <v>0</v>
      </c>
      <c r="AW512" s="34">
        <v>0</v>
      </c>
      <c r="AX512" s="34">
        <v>0</v>
      </c>
      <c r="AY512" s="34">
        <v>0</v>
      </c>
      <c r="AZ512" s="34">
        <v>0</v>
      </c>
      <c r="BA512" s="34">
        <v>0</v>
      </c>
      <c r="BB512" s="40">
        <f t="shared" si="17"/>
        <v>0</v>
      </c>
      <c r="BC512" s="40">
        <f t="shared" si="18"/>
        <v>0</v>
      </c>
      <c r="BD512" s="166" t="str">
        <f>+IF(Tabla1[[#This Row],[NO CERT]]=0,"NO","SI")</f>
        <v>NO</v>
      </c>
    </row>
    <row r="513" spans="1:56" x14ac:dyDescent="0.25">
      <c r="A513" s="41" t="s">
        <v>437</v>
      </c>
      <c r="B513" s="42"/>
      <c r="C513" s="43" t="s">
        <v>1447</v>
      </c>
      <c r="D513" s="44" t="s">
        <v>442</v>
      </c>
      <c r="E513" s="43" t="s">
        <v>443</v>
      </c>
      <c r="F513" s="43" t="s">
        <v>444</v>
      </c>
      <c r="G513" s="43" t="s">
        <v>1479</v>
      </c>
      <c r="H513" s="44" t="s">
        <v>514</v>
      </c>
      <c r="I513" s="44" t="s">
        <v>514</v>
      </c>
      <c r="J513" s="44"/>
      <c r="K513" s="44" t="s">
        <v>511</v>
      </c>
      <c r="L513" s="44" t="s">
        <v>1104</v>
      </c>
      <c r="M513" s="44" t="s">
        <v>1104</v>
      </c>
      <c r="N513" s="43" t="s">
        <v>1433</v>
      </c>
      <c r="O513" s="43" t="s">
        <v>1516</v>
      </c>
      <c r="P513" s="45" t="s">
        <v>124</v>
      </c>
      <c r="Q513" s="44" t="s">
        <v>1433</v>
      </c>
      <c r="R513" s="44" t="s">
        <v>1371</v>
      </c>
      <c r="S513" s="44" t="s">
        <v>1372</v>
      </c>
      <c r="T513" s="46" t="s">
        <v>1337</v>
      </c>
      <c r="U513" s="37" t="s">
        <v>1340</v>
      </c>
      <c r="V513" s="163">
        <v>1200</v>
      </c>
      <c r="W513" s="163">
        <v>600</v>
      </c>
      <c r="X513" s="33"/>
      <c r="Y513" s="164"/>
      <c r="Z513" s="160"/>
      <c r="AA513" s="33"/>
      <c r="AB513" s="165">
        <v>600</v>
      </c>
      <c r="AC513" s="33"/>
      <c r="AD513" s="135">
        <v>600</v>
      </c>
      <c r="AE513" s="49">
        <v>1</v>
      </c>
      <c r="AF513" s="135">
        <v>0</v>
      </c>
      <c r="AG513" s="158">
        <v>0</v>
      </c>
      <c r="AH513" s="47"/>
      <c r="AI513" s="135">
        <v>600</v>
      </c>
      <c r="AJ513" s="135">
        <v>0</v>
      </c>
      <c r="AK513" s="47"/>
      <c r="AL513" s="135">
        <v>0</v>
      </c>
      <c r="AM513" s="49">
        <v>0</v>
      </c>
      <c r="AN513" s="135">
        <v>600</v>
      </c>
      <c r="AO513" s="34">
        <v>0</v>
      </c>
      <c r="AP513" s="34">
        <v>0</v>
      </c>
      <c r="AQ513" s="34">
        <v>0</v>
      </c>
      <c r="AR513" s="34">
        <v>0</v>
      </c>
      <c r="AS513" s="34">
        <v>0</v>
      </c>
      <c r="AT513" s="34">
        <v>0</v>
      </c>
      <c r="AU513" s="34">
        <v>0</v>
      </c>
      <c r="AV513" s="34">
        <v>300</v>
      </c>
      <c r="AW513" s="34">
        <v>0</v>
      </c>
      <c r="AX513" s="34">
        <v>0</v>
      </c>
      <c r="AY513" s="34">
        <v>0</v>
      </c>
      <c r="AZ513" s="34">
        <v>0</v>
      </c>
      <c r="BA513" s="34">
        <v>300</v>
      </c>
      <c r="BB513" s="40">
        <f t="shared" si="17"/>
        <v>600</v>
      </c>
      <c r="BC513" s="40">
        <f t="shared" si="18"/>
        <v>0</v>
      </c>
      <c r="BD513" s="166" t="str">
        <f>+IF(Tabla1[[#This Row],[NO CERT]]=0,"NO","SI")</f>
        <v>NO</v>
      </c>
    </row>
    <row r="514" spans="1:56" x14ac:dyDescent="0.25">
      <c r="A514" s="41" t="s">
        <v>437</v>
      </c>
      <c r="B514" s="42"/>
      <c r="C514" s="43" t="s">
        <v>1447</v>
      </c>
      <c r="D514" s="44" t="s">
        <v>442</v>
      </c>
      <c r="E514" s="43" t="s">
        <v>443</v>
      </c>
      <c r="F514" s="43" t="s">
        <v>444</v>
      </c>
      <c r="G514" s="43" t="s">
        <v>1479</v>
      </c>
      <c r="H514" s="44" t="s">
        <v>514</v>
      </c>
      <c r="I514" s="44" t="s">
        <v>514</v>
      </c>
      <c r="J514" s="44"/>
      <c r="K514" s="44" t="s">
        <v>511</v>
      </c>
      <c r="L514" s="44" t="s">
        <v>1104</v>
      </c>
      <c r="M514" s="44" t="s">
        <v>1104</v>
      </c>
      <c r="N514" s="43" t="s">
        <v>1433</v>
      </c>
      <c r="O514" s="43" t="s">
        <v>1516</v>
      </c>
      <c r="P514" s="45" t="s">
        <v>124</v>
      </c>
      <c r="Q514" s="44" t="s">
        <v>1433</v>
      </c>
      <c r="R514" s="44" t="s">
        <v>1371</v>
      </c>
      <c r="S514" s="44" t="s">
        <v>2389</v>
      </c>
      <c r="T514" s="46" t="s">
        <v>2387</v>
      </c>
      <c r="U514" s="37" t="s">
        <v>2388</v>
      </c>
      <c r="V514" s="163">
        <v>0</v>
      </c>
      <c r="W514" s="163">
        <v>400</v>
      </c>
      <c r="X514" s="33"/>
      <c r="Y514" s="164"/>
      <c r="Z514" s="160"/>
      <c r="AA514" s="33"/>
      <c r="AB514" s="165">
        <v>400</v>
      </c>
      <c r="AC514" s="33"/>
      <c r="AD514" s="135">
        <v>400</v>
      </c>
      <c r="AE514" s="49">
        <v>1</v>
      </c>
      <c r="AF514" s="135">
        <v>0</v>
      </c>
      <c r="AG514" s="158">
        <v>0</v>
      </c>
      <c r="AH514" s="47"/>
      <c r="AI514" s="135">
        <v>400</v>
      </c>
      <c r="AJ514" s="135">
        <v>400</v>
      </c>
      <c r="AK514" s="47"/>
      <c r="AL514" s="135">
        <v>400</v>
      </c>
      <c r="AM514" s="49">
        <v>1</v>
      </c>
      <c r="AN514" s="135">
        <v>0</v>
      </c>
      <c r="AO514" s="34">
        <v>400</v>
      </c>
      <c r="AP514" s="34">
        <v>0</v>
      </c>
      <c r="AQ514" s="34">
        <v>0</v>
      </c>
      <c r="AR514" s="34">
        <v>0</v>
      </c>
      <c r="AS514" s="34">
        <v>0</v>
      </c>
      <c r="AT514" s="34">
        <v>0</v>
      </c>
      <c r="AU514" s="34">
        <v>0</v>
      </c>
      <c r="AV514" s="34">
        <v>0</v>
      </c>
      <c r="AW514" s="34">
        <v>0</v>
      </c>
      <c r="AX514" s="34">
        <v>0</v>
      </c>
      <c r="AY514" s="34">
        <v>0</v>
      </c>
      <c r="AZ514" s="34">
        <v>0</v>
      </c>
      <c r="BA514" s="34">
        <v>0</v>
      </c>
      <c r="BB514" s="40">
        <f t="shared" si="17"/>
        <v>400</v>
      </c>
      <c r="BC514" s="40">
        <f t="shared" si="18"/>
        <v>0</v>
      </c>
      <c r="BD514" s="166" t="str">
        <f>+IF(Tabla1[[#This Row],[NO CERT]]=0,"NO","SI")</f>
        <v>NO</v>
      </c>
    </row>
    <row r="515" spans="1:56" x14ac:dyDescent="0.25">
      <c r="A515" s="41" t="s">
        <v>437</v>
      </c>
      <c r="B515" s="42"/>
      <c r="C515" s="43" t="s">
        <v>1447</v>
      </c>
      <c r="D515" s="44" t="s">
        <v>442</v>
      </c>
      <c r="E515" s="43" t="s">
        <v>443</v>
      </c>
      <c r="F515" s="43" t="s">
        <v>444</v>
      </c>
      <c r="G515" s="43" t="s">
        <v>1479</v>
      </c>
      <c r="H515" s="44" t="s">
        <v>514</v>
      </c>
      <c r="I515" s="44" t="s">
        <v>514</v>
      </c>
      <c r="J515" s="44"/>
      <c r="K515" s="44" t="s">
        <v>511</v>
      </c>
      <c r="L515" s="44" t="s">
        <v>1104</v>
      </c>
      <c r="M515" s="44" t="s">
        <v>1104</v>
      </c>
      <c r="N515" s="43" t="s">
        <v>1433</v>
      </c>
      <c r="O515" s="43" t="s">
        <v>1516</v>
      </c>
      <c r="P515" s="45" t="s">
        <v>124</v>
      </c>
      <c r="Q515" s="44" t="s">
        <v>1433</v>
      </c>
      <c r="R515" s="44" t="s">
        <v>1371</v>
      </c>
      <c r="S515" s="44" t="s">
        <v>1380</v>
      </c>
      <c r="T515" s="46" t="s">
        <v>1378</v>
      </c>
      <c r="U515" s="37" t="s">
        <v>1379</v>
      </c>
      <c r="V515" s="163">
        <v>80742</v>
      </c>
      <c r="W515" s="163">
        <v>51502</v>
      </c>
      <c r="X515" s="33"/>
      <c r="Y515" s="164"/>
      <c r="Z515" s="160"/>
      <c r="AA515" s="33"/>
      <c r="AB515" s="165">
        <v>51502</v>
      </c>
      <c r="AC515" s="33"/>
      <c r="AD515" s="135">
        <v>51502</v>
      </c>
      <c r="AE515" s="49">
        <v>1</v>
      </c>
      <c r="AF515" s="135">
        <v>0</v>
      </c>
      <c r="AG515" s="158">
        <v>0</v>
      </c>
      <c r="AH515" s="47"/>
      <c r="AI515" s="135">
        <v>51502</v>
      </c>
      <c r="AJ515" s="135">
        <v>17623.77</v>
      </c>
      <c r="AK515" s="47"/>
      <c r="AL515" s="135">
        <v>17623.77</v>
      </c>
      <c r="AM515" s="49">
        <v>0.34219583705487167</v>
      </c>
      <c r="AN515" s="135">
        <v>33878.229999999996</v>
      </c>
      <c r="AO515" s="34">
        <v>6931.72</v>
      </c>
      <c r="AP515" s="34">
        <v>6927.86</v>
      </c>
      <c r="AQ515" s="34">
        <v>3764.19</v>
      </c>
      <c r="AR515" s="34">
        <v>0</v>
      </c>
      <c r="AS515" s="34">
        <v>3700</v>
      </c>
      <c r="AT515" s="34">
        <v>3700</v>
      </c>
      <c r="AU515" s="34">
        <v>3700</v>
      </c>
      <c r="AV515" s="34">
        <v>3700</v>
      </c>
      <c r="AW515" s="34">
        <v>3700</v>
      </c>
      <c r="AX515" s="34">
        <v>3700</v>
      </c>
      <c r="AY515" s="34">
        <v>3700</v>
      </c>
      <c r="AZ515" s="34">
        <v>3700</v>
      </c>
      <c r="BA515" s="34">
        <v>4278.2299999999959</v>
      </c>
      <c r="BB515" s="40">
        <f t="shared" si="17"/>
        <v>51502</v>
      </c>
      <c r="BC515" s="40">
        <f t="shared" si="18"/>
        <v>0</v>
      </c>
      <c r="BD515" s="166" t="str">
        <f>+IF(Tabla1[[#This Row],[NO CERT]]=0,"NO","SI")</f>
        <v>NO</v>
      </c>
    </row>
    <row r="516" spans="1:56" x14ac:dyDescent="0.25">
      <c r="A516" s="41" t="s">
        <v>437</v>
      </c>
      <c r="B516" s="42"/>
      <c r="C516" s="43" t="s">
        <v>1447</v>
      </c>
      <c r="D516" s="44" t="s">
        <v>442</v>
      </c>
      <c r="E516" s="43" t="s">
        <v>443</v>
      </c>
      <c r="F516" s="43" t="s">
        <v>444</v>
      </c>
      <c r="G516" s="43" t="s">
        <v>1479</v>
      </c>
      <c r="H516" s="44" t="s">
        <v>2815</v>
      </c>
      <c r="I516" s="44" t="s">
        <v>2815</v>
      </c>
      <c r="J516" s="44"/>
      <c r="K516" s="44" t="s">
        <v>515</v>
      </c>
      <c r="L516" s="44" t="s">
        <v>1104</v>
      </c>
      <c r="M516" s="44" t="s">
        <v>1104</v>
      </c>
      <c r="N516" s="43" t="s">
        <v>1433</v>
      </c>
      <c r="O516" s="43" t="s">
        <v>1516</v>
      </c>
      <c r="P516" s="45" t="s">
        <v>124</v>
      </c>
      <c r="Q516" s="44" t="s">
        <v>1433</v>
      </c>
      <c r="R516" s="44" t="s">
        <v>1371</v>
      </c>
      <c r="S516" s="44" t="s">
        <v>1409</v>
      </c>
      <c r="T516" s="46" t="s">
        <v>1396</v>
      </c>
      <c r="U516" s="37" t="s">
        <v>1397</v>
      </c>
      <c r="V516" s="163">
        <v>0</v>
      </c>
      <c r="W516" s="163">
        <v>0</v>
      </c>
      <c r="X516" s="33"/>
      <c r="Y516" s="164"/>
      <c r="Z516" s="160"/>
      <c r="AA516" s="33"/>
      <c r="AB516" s="165">
        <v>0</v>
      </c>
      <c r="AC516" s="33"/>
      <c r="AD516" s="135">
        <v>0</v>
      </c>
      <c r="AE516" s="49">
        <v>0</v>
      </c>
      <c r="AF516" s="135">
        <v>0</v>
      </c>
      <c r="AG516" s="158">
        <v>0</v>
      </c>
      <c r="AH516" s="47"/>
      <c r="AI516" s="135">
        <v>0</v>
      </c>
      <c r="AJ516" s="135">
        <v>0</v>
      </c>
      <c r="AK516" s="47"/>
      <c r="AL516" s="135">
        <v>0</v>
      </c>
      <c r="AM516" s="49">
        <v>0</v>
      </c>
      <c r="AN516" s="135">
        <v>0</v>
      </c>
      <c r="AO516" s="34">
        <v>0</v>
      </c>
      <c r="AP516" s="34">
        <v>0</v>
      </c>
      <c r="AQ516" s="34">
        <v>0</v>
      </c>
      <c r="AR516" s="34">
        <v>0</v>
      </c>
      <c r="AS516" s="34">
        <v>0</v>
      </c>
      <c r="AT516" s="34">
        <v>0</v>
      </c>
      <c r="AU516" s="34">
        <v>0</v>
      </c>
      <c r="AV516" s="34">
        <v>0</v>
      </c>
      <c r="AW516" s="34">
        <v>0</v>
      </c>
      <c r="AX516" s="34">
        <v>0</v>
      </c>
      <c r="AY516" s="34">
        <v>0</v>
      </c>
      <c r="AZ516" s="34">
        <v>0</v>
      </c>
      <c r="BA516" s="34">
        <v>0</v>
      </c>
      <c r="BB516" s="40">
        <f t="shared" si="17"/>
        <v>0</v>
      </c>
      <c r="BC516" s="40">
        <f t="shared" si="18"/>
        <v>0</v>
      </c>
      <c r="BD516" s="166" t="str">
        <f>+IF(Tabla1[[#This Row],[NO CERT]]=0,"NO","SI")</f>
        <v>NO</v>
      </c>
    </row>
    <row r="517" spans="1:56" x14ac:dyDescent="0.25">
      <c r="A517" s="41" t="s">
        <v>437</v>
      </c>
      <c r="B517" s="42"/>
      <c r="C517" s="43" t="s">
        <v>1447</v>
      </c>
      <c r="D517" s="44" t="s">
        <v>442</v>
      </c>
      <c r="E517" s="43" t="s">
        <v>443</v>
      </c>
      <c r="F517" s="43" t="s">
        <v>444</v>
      </c>
      <c r="G517" s="43" t="s">
        <v>1479</v>
      </c>
      <c r="H517" s="44" t="s">
        <v>514</v>
      </c>
      <c r="I517" s="44" t="s">
        <v>514</v>
      </c>
      <c r="J517" s="44"/>
      <c r="K517" s="44" t="s">
        <v>511</v>
      </c>
      <c r="L517" s="44" t="s">
        <v>1104</v>
      </c>
      <c r="M517" s="44" t="s">
        <v>1104</v>
      </c>
      <c r="N517" s="43" t="s">
        <v>1433</v>
      </c>
      <c r="O517" s="43" t="s">
        <v>1516</v>
      </c>
      <c r="P517" s="45" t="s">
        <v>124</v>
      </c>
      <c r="Q517" s="44" t="s">
        <v>1433</v>
      </c>
      <c r="R517" s="44" t="s">
        <v>1371</v>
      </c>
      <c r="S517" s="44" t="s">
        <v>1374</v>
      </c>
      <c r="T517" s="46" t="s">
        <v>1338</v>
      </c>
      <c r="U517" s="37" t="s">
        <v>1341</v>
      </c>
      <c r="V517" s="163">
        <v>5006</v>
      </c>
      <c r="W517" s="163">
        <v>3034</v>
      </c>
      <c r="X517" s="33"/>
      <c r="Y517" s="164"/>
      <c r="Z517" s="160"/>
      <c r="AA517" s="33"/>
      <c r="AB517" s="165">
        <v>3034</v>
      </c>
      <c r="AC517" s="33"/>
      <c r="AD517" s="135">
        <v>3034</v>
      </c>
      <c r="AE517" s="49">
        <v>1</v>
      </c>
      <c r="AF517" s="135">
        <v>0</v>
      </c>
      <c r="AG517" s="158">
        <v>0</v>
      </c>
      <c r="AH517" s="47"/>
      <c r="AI517" s="135">
        <v>3034</v>
      </c>
      <c r="AJ517" s="135">
        <v>1083.4000000000001</v>
      </c>
      <c r="AK517" s="47"/>
      <c r="AL517" s="135">
        <v>1083.4000000000001</v>
      </c>
      <c r="AM517" s="49">
        <v>0.3570863546473303</v>
      </c>
      <c r="AN517" s="135">
        <v>1950.6</v>
      </c>
      <c r="AO517" s="34">
        <v>433.36</v>
      </c>
      <c r="AP517" s="34">
        <v>433.36</v>
      </c>
      <c r="AQ517" s="34">
        <v>216.68</v>
      </c>
      <c r="AR517" s="34">
        <v>0</v>
      </c>
      <c r="AS517" s="34">
        <v>217</v>
      </c>
      <c r="AT517" s="34">
        <v>217</v>
      </c>
      <c r="AU517" s="34">
        <v>217</v>
      </c>
      <c r="AV517" s="34">
        <v>217</v>
      </c>
      <c r="AW517" s="34">
        <v>217</v>
      </c>
      <c r="AX517" s="34">
        <v>217</v>
      </c>
      <c r="AY517" s="34">
        <v>217</v>
      </c>
      <c r="AZ517" s="34">
        <v>217</v>
      </c>
      <c r="BA517" s="34">
        <v>214.59999999999991</v>
      </c>
      <c r="BB517" s="40">
        <f t="shared" si="17"/>
        <v>3034</v>
      </c>
      <c r="BC517" s="40">
        <f t="shared" si="18"/>
        <v>0</v>
      </c>
      <c r="BD517" s="166" t="str">
        <f>+IF(Tabla1[[#This Row],[NO CERT]]=0,"NO","SI")</f>
        <v>NO</v>
      </c>
    </row>
    <row r="518" spans="1:56" x14ac:dyDescent="0.25">
      <c r="A518" s="41" t="s">
        <v>437</v>
      </c>
      <c r="B518" s="42"/>
      <c r="C518" s="43" t="s">
        <v>1447</v>
      </c>
      <c r="D518" s="44" t="s">
        <v>442</v>
      </c>
      <c r="E518" s="43" t="s">
        <v>443</v>
      </c>
      <c r="F518" s="43" t="s">
        <v>444</v>
      </c>
      <c r="G518" s="43" t="s">
        <v>1479</v>
      </c>
      <c r="H518" s="44" t="s">
        <v>2815</v>
      </c>
      <c r="I518" s="44" t="s">
        <v>2815</v>
      </c>
      <c r="J518" s="44"/>
      <c r="K518" s="44" t="s">
        <v>515</v>
      </c>
      <c r="L518" s="44" t="s">
        <v>1104</v>
      </c>
      <c r="M518" s="44" t="s">
        <v>1104</v>
      </c>
      <c r="N518" s="43" t="s">
        <v>1433</v>
      </c>
      <c r="O518" s="43" t="s">
        <v>1516</v>
      </c>
      <c r="P518" s="45" t="s">
        <v>124</v>
      </c>
      <c r="Q518" s="44" t="s">
        <v>1433</v>
      </c>
      <c r="R518" s="44" t="s">
        <v>1371</v>
      </c>
      <c r="S518" s="44" t="s">
        <v>1411</v>
      </c>
      <c r="T518" s="46" t="s">
        <v>1410</v>
      </c>
      <c r="U518" s="37" t="s">
        <v>1412</v>
      </c>
      <c r="V518" s="163">
        <v>0</v>
      </c>
      <c r="W518" s="163">
        <v>0</v>
      </c>
      <c r="X518" s="33"/>
      <c r="Y518" s="164"/>
      <c r="Z518" s="160"/>
      <c r="AA518" s="33"/>
      <c r="AB518" s="165">
        <v>0</v>
      </c>
      <c r="AC518" s="33"/>
      <c r="AD518" s="135">
        <v>0</v>
      </c>
      <c r="AE518" s="49">
        <v>0</v>
      </c>
      <c r="AF518" s="135">
        <v>0</v>
      </c>
      <c r="AG518" s="158">
        <v>0</v>
      </c>
      <c r="AH518" s="47"/>
      <c r="AI518" s="135">
        <v>0</v>
      </c>
      <c r="AJ518" s="135">
        <v>0</v>
      </c>
      <c r="AK518" s="47"/>
      <c r="AL518" s="135">
        <v>0</v>
      </c>
      <c r="AM518" s="49">
        <v>0</v>
      </c>
      <c r="AN518" s="135">
        <v>0</v>
      </c>
      <c r="AO518" s="34">
        <v>0</v>
      </c>
      <c r="AP518" s="34">
        <v>0</v>
      </c>
      <c r="AQ518" s="34">
        <v>0</v>
      </c>
      <c r="AR518" s="34">
        <v>0</v>
      </c>
      <c r="AS518" s="34">
        <v>0</v>
      </c>
      <c r="AT518" s="34">
        <v>0</v>
      </c>
      <c r="AU518" s="34">
        <v>0</v>
      </c>
      <c r="AV518" s="34">
        <v>0</v>
      </c>
      <c r="AW518" s="34">
        <v>0</v>
      </c>
      <c r="AX518" s="34">
        <v>0</v>
      </c>
      <c r="AY518" s="34">
        <v>0</v>
      </c>
      <c r="AZ518" s="34">
        <v>0</v>
      </c>
      <c r="BA518" s="34">
        <v>0</v>
      </c>
      <c r="BB518" s="40">
        <f t="shared" si="17"/>
        <v>0</v>
      </c>
      <c r="BC518" s="40">
        <f t="shared" si="18"/>
        <v>0</v>
      </c>
      <c r="BD518" s="166" t="str">
        <f>+IF(Tabla1[[#This Row],[NO CERT]]=0,"NO","SI")</f>
        <v>NO</v>
      </c>
    </row>
    <row r="519" spans="1:56" x14ac:dyDescent="0.25">
      <c r="A519" s="41" t="s">
        <v>437</v>
      </c>
      <c r="B519" s="42"/>
      <c r="C519" s="43" t="s">
        <v>1447</v>
      </c>
      <c r="D519" s="44" t="s">
        <v>442</v>
      </c>
      <c r="E519" s="43" t="s">
        <v>443</v>
      </c>
      <c r="F519" s="43" t="s">
        <v>444</v>
      </c>
      <c r="G519" s="43" t="s">
        <v>1479</v>
      </c>
      <c r="H519" s="44" t="s">
        <v>521</v>
      </c>
      <c r="I519" s="44" t="s">
        <v>521</v>
      </c>
      <c r="J519" s="44"/>
      <c r="K519" s="44" t="s">
        <v>515</v>
      </c>
      <c r="L519" s="44" t="s">
        <v>1104</v>
      </c>
      <c r="M519" s="44" t="s">
        <v>1104</v>
      </c>
      <c r="N519" s="43" t="s">
        <v>1433</v>
      </c>
      <c r="O519" s="43" t="s">
        <v>1516</v>
      </c>
      <c r="P519" s="45" t="s">
        <v>124</v>
      </c>
      <c r="Q519" s="44" t="s">
        <v>1433</v>
      </c>
      <c r="R519" s="44" t="s">
        <v>552</v>
      </c>
      <c r="S519" s="44" t="s">
        <v>1375</v>
      </c>
      <c r="T519" s="46" t="s">
        <v>43</v>
      </c>
      <c r="U519" s="37" t="s">
        <v>1377</v>
      </c>
      <c r="V519" s="163">
        <v>0</v>
      </c>
      <c r="W519" s="163">
        <v>47800</v>
      </c>
      <c r="X519" s="33"/>
      <c r="Y519" s="164"/>
      <c r="Z519" s="160"/>
      <c r="AA519" s="33"/>
      <c r="AB519" s="165">
        <v>47800</v>
      </c>
      <c r="AC519" s="33"/>
      <c r="AD519" s="135">
        <v>47800</v>
      </c>
      <c r="AE519" s="49">
        <v>1</v>
      </c>
      <c r="AF519" s="135">
        <v>0</v>
      </c>
      <c r="AG519" s="158">
        <v>0</v>
      </c>
      <c r="AH519" s="47"/>
      <c r="AI519" s="135">
        <v>43200</v>
      </c>
      <c r="AJ519" s="135">
        <v>43200</v>
      </c>
      <c r="AK519" s="47"/>
      <c r="AL519" s="135">
        <v>27200</v>
      </c>
      <c r="AM519" s="49">
        <v>0.56903765690376573</v>
      </c>
      <c r="AN519" s="135">
        <v>20600</v>
      </c>
      <c r="AO519" s="34">
        <v>0</v>
      </c>
      <c r="AP519" s="34">
        <v>0</v>
      </c>
      <c r="AQ519" s="34">
        <v>27200</v>
      </c>
      <c r="AR519" s="34">
        <v>0</v>
      </c>
      <c r="AS519" s="34">
        <v>14200</v>
      </c>
      <c r="AT519" s="34">
        <v>4000</v>
      </c>
      <c r="AU519" s="34">
        <v>2400</v>
      </c>
      <c r="AV519" s="34">
        <v>0</v>
      </c>
      <c r="AW519" s="34">
        <v>0</v>
      </c>
      <c r="AX519" s="34">
        <v>0</v>
      </c>
      <c r="AY519" s="34">
        <v>0</v>
      </c>
      <c r="AZ519" s="34">
        <v>0</v>
      </c>
      <c r="BA519" s="34">
        <v>0</v>
      </c>
      <c r="BB519" s="40">
        <f t="shared" si="17"/>
        <v>47800</v>
      </c>
      <c r="BC519" s="40">
        <f t="shared" si="18"/>
        <v>0</v>
      </c>
      <c r="BD519" s="166" t="str">
        <f>+IF(Tabla1[[#This Row],[NO CERT]]=0,"NO","SI")</f>
        <v>NO</v>
      </c>
    </row>
    <row r="520" spans="1:56" x14ac:dyDescent="0.25">
      <c r="A520" s="41" t="s">
        <v>437</v>
      </c>
      <c r="B520" s="42"/>
      <c r="C520" s="43" t="s">
        <v>1447</v>
      </c>
      <c r="D520" s="44" t="s">
        <v>442</v>
      </c>
      <c r="E520" s="43" t="s">
        <v>443</v>
      </c>
      <c r="F520" s="43" t="s">
        <v>444</v>
      </c>
      <c r="G520" s="43" t="s">
        <v>1482</v>
      </c>
      <c r="H520" s="44" t="s">
        <v>514</v>
      </c>
      <c r="I520" s="44" t="s">
        <v>514</v>
      </c>
      <c r="J520" s="44"/>
      <c r="K520" s="44" t="s">
        <v>511</v>
      </c>
      <c r="L520" s="44" t="s">
        <v>1104</v>
      </c>
      <c r="M520" s="44" t="s">
        <v>1104</v>
      </c>
      <c r="N520" s="43" t="s">
        <v>1098</v>
      </c>
      <c r="O520" s="43" t="s">
        <v>1517</v>
      </c>
      <c r="P520" s="45" t="s">
        <v>125</v>
      </c>
      <c r="Q520" s="44" t="s">
        <v>1098</v>
      </c>
      <c r="R520" s="44" t="s">
        <v>1371</v>
      </c>
      <c r="S520" s="44" t="s">
        <v>1372</v>
      </c>
      <c r="T520" s="46" t="s">
        <v>1337</v>
      </c>
      <c r="U520" s="37" t="s">
        <v>1340</v>
      </c>
      <c r="V520" s="163">
        <v>600</v>
      </c>
      <c r="W520" s="163">
        <v>600</v>
      </c>
      <c r="X520" s="33"/>
      <c r="Y520" s="164"/>
      <c r="Z520" s="160"/>
      <c r="AA520" s="33"/>
      <c r="AB520" s="165">
        <v>600</v>
      </c>
      <c r="AC520" s="33"/>
      <c r="AD520" s="135">
        <v>600</v>
      </c>
      <c r="AE520" s="49">
        <v>1</v>
      </c>
      <c r="AF520" s="135">
        <v>0</v>
      </c>
      <c r="AG520" s="158">
        <v>0</v>
      </c>
      <c r="AH520" s="47"/>
      <c r="AI520" s="135">
        <v>600</v>
      </c>
      <c r="AJ520" s="135">
        <v>0</v>
      </c>
      <c r="AK520" s="47"/>
      <c r="AL520" s="135">
        <v>0</v>
      </c>
      <c r="AM520" s="49">
        <v>0</v>
      </c>
      <c r="AN520" s="135">
        <v>600</v>
      </c>
      <c r="AO520" s="34">
        <v>0</v>
      </c>
      <c r="AP520" s="34">
        <v>0</v>
      </c>
      <c r="AQ520" s="34">
        <v>0</v>
      </c>
      <c r="AR520" s="34">
        <v>0</v>
      </c>
      <c r="AS520" s="34">
        <v>0</v>
      </c>
      <c r="AT520" s="34">
        <v>0</v>
      </c>
      <c r="AU520" s="34">
        <v>0</v>
      </c>
      <c r="AV520" s="34">
        <v>300</v>
      </c>
      <c r="AW520" s="34">
        <v>0</v>
      </c>
      <c r="AX520" s="34">
        <v>0</v>
      </c>
      <c r="AY520" s="34">
        <v>0</v>
      </c>
      <c r="AZ520" s="34">
        <v>0</v>
      </c>
      <c r="BA520" s="34">
        <v>300</v>
      </c>
      <c r="BB520" s="40">
        <f t="shared" si="17"/>
        <v>600</v>
      </c>
      <c r="BC520" s="40">
        <f t="shared" si="18"/>
        <v>0</v>
      </c>
      <c r="BD520" s="166" t="str">
        <f>+IF(Tabla1[[#This Row],[NO CERT]]=0,"NO","SI")</f>
        <v>NO</v>
      </c>
    </row>
    <row r="521" spans="1:56" x14ac:dyDescent="0.25">
      <c r="A521" s="41" t="s">
        <v>437</v>
      </c>
      <c r="B521" s="42"/>
      <c r="C521" s="43" t="s">
        <v>1447</v>
      </c>
      <c r="D521" s="44" t="s">
        <v>442</v>
      </c>
      <c r="E521" s="43" t="s">
        <v>443</v>
      </c>
      <c r="F521" s="43" t="s">
        <v>444</v>
      </c>
      <c r="G521" s="43" t="s">
        <v>1482</v>
      </c>
      <c r="H521" s="44" t="s">
        <v>514</v>
      </c>
      <c r="I521" s="44" t="s">
        <v>514</v>
      </c>
      <c r="J521" s="44"/>
      <c r="K521" s="44" t="s">
        <v>511</v>
      </c>
      <c r="L521" s="44" t="s">
        <v>1104</v>
      </c>
      <c r="M521" s="44" t="s">
        <v>1104</v>
      </c>
      <c r="N521" s="43" t="s">
        <v>1098</v>
      </c>
      <c r="O521" s="43" t="s">
        <v>1517</v>
      </c>
      <c r="P521" s="45" t="s">
        <v>125</v>
      </c>
      <c r="Q521" s="44" t="s">
        <v>1098</v>
      </c>
      <c r="R521" s="44" t="s">
        <v>1371</v>
      </c>
      <c r="S521" s="44" t="s">
        <v>1380</v>
      </c>
      <c r="T521" s="46" t="s">
        <v>1378</v>
      </c>
      <c r="U521" s="37" t="s">
        <v>1379</v>
      </c>
      <c r="V521" s="163">
        <v>61971</v>
      </c>
      <c r="W521" s="163">
        <v>63171</v>
      </c>
      <c r="X521" s="33"/>
      <c r="Y521" s="164"/>
      <c r="Z521" s="160"/>
      <c r="AA521" s="33"/>
      <c r="AB521" s="165">
        <v>63171</v>
      </c>
      <c r="AC521" s="33"/>
      <c r="AD521" s="135">
        <v>63171</v>
      </c>
      <c r="AE521" s="49">
        <v>1</v>
      </c>
      <c r="AF521" s="135">
        <v>0</v>
      </c>
      <c r="AG521" s="158">
        <v>0</v>
      </c>
      <c r="AH521" s="47"/>
      <c r="AI521" s="135">
        <v>63171</v>
      </c>
      <c r="AJ521" s="135">
        <v>9144.09</v>
      </c>
      <c r="AK521" s="47"/>
      <c r="AL521" s="135">
        <v>9144.09</v>
      </c>
      <c r="AM521" s="49">
        <v>0.14475138908676449</v>
      </c>
      <c r="AN521" s="135">
        <v>54026.91</v>
      </c>
      <c r="AO521" s="34">
        <v>0</v>
      </c>
      <c r="AP521" s="34">
        <v>4333.33</v>
      </c>
      <c r="AQ521" s="34">
        <v>4810.76</v>
      </c>
      <c r="AR521" s="34">
        <v>0</v>
      </c>
      <c r="AS521" s="34">
        <v>5164.1899999999996</v>
      </c>
      <c r="AT521" s="34">
        <v>5164.1899999999996</v>
      </c>
      <c r="AU521" s="34">
        <v>5164.1899999999996</v>
      </c>
      <c r="AV521" s="34">
        <v>5164.1899999999996</v>
      </c>
      <c r="AW521" s="34">
        <v>5164.1899999999996</v>
      </c>
      <c r="AX521" s="34">
        <v>5164.1899999999996</v>
      </c>
      <c r="AY521" s="34">
        <v>5164.1899999999996</v>
      </c>
      <c r="AZ521" s="34">
        <v>5164.1899999999996</v>
      </c>
      <c r="BA521" s="34">
        <v>12713.39</v>
      </c>
      <c r="BB521" s="40">
        <f t="shared" si="17"/>
        <v>63171</v>
      </c>
      <c r="BC521" s="40">
        <f t="shared" si="18"/>
        <v>0</v>
      </c>
      <c r="BD521" s="166" t="str">
        <f>+IF(Tabla1[[#This Row],[NO CERT]]=0,"NO","SI")</f>
        <v>NO</v>
      </c>
    </row>
    <row r="522" spans="1:56" x14ac:dyDescent="0.25">
      <c r="A522" s="41" t="s">
        <v>437</v>
      </c>
      <c r="B522" s="42"/>
      <c r="C522" s="43" t="s">
        <v>1447</v>
      </c>
      <c r="D522" s="44" t="s">
        <v>442</v>
      </c>
      <c r="E522" s="43" t="s">
        <v>443</v>
      </c>
      <c r="F522" s="43" t="s">
        <v>444</v>
      </c>
      <c r="G522" s="43" t="s">
        <v>1482</v>
      </c>
      <c r="H522" s="44" t="s">
        <v>514</v>
      </c>
      <c r="I522" s="44" t="s">
        <v>514</v>
      </c>
      <c r="J522" s="44"/>
      <c r="K522" s="44" t="s">
        <v>511</v>
      </c>
      <c r="L522" s="44" t="s">
        <v>1104</v>
      </c>
      <c r="M522" s="44" t="s">
        <v>1104</v>
      </c>
      <c r="N522" s="43" t="s">
        <v>1098</v>
      </c>
      <c r="O522" s="43" t="s">
        <v>1517</v>
      </c>
      <c r="P522" s="45" t="s">
        <v>125</v>
      </c>
      <c r="Q522" s="44" t="s">
        <v>1098</v>
      </c>
      <c r="R522" s="44" t="s">
        <v>1371</v>
      </c>
      <c r="S522" s="44" t="s">
        <v>1374</v>
      </c>
      <c r="T522" s="46" t="s">
        <v>1338</v>
      </c>
      <c r="U522" s="37" t="s">
        <v>1341</v>
      </c>
      <c r="V522" s="163">
        <v>2503</v>
      </c>
      <c r="W522" s="163">
        <v>2601</v>
      </c>
      <c r="X522" s="33"/>
      <c r="Y522" s="164"/>
      <c r="Z522" s="160"/>
      <c r="AA522" s="33"/>
      <c r="AB522" s="165">
        <v>2601</v>
      </c>
      <c r="AC522" s="33"/>
      <c r="AD522" s="135">
        <v>2601</v>
      </c>
      <c r="AE522" s="49">
        <v>1</v>
      </c>
      <c r="AF522" s="135">
        <v>0</v>
      </c>
      <c r="AG522" s="158">
        <v>0</v>
      </c>
      <c r="AH522" s="47"/>
      <c r="AI522" s="135">
        <v>2601</v>
      </c>
      <c r="AJ522" s="135">
        <v>433.36</v>
      </c>
      <c r="AK522" s="47"/>
      <c r="AL522" s="135">
        <v>433.36</v>
      </c>
      <c r="AM522" s="49">
        <v>0.16661284121491735</v>
      </c>
      <c r="AN522" s="135">
        <v>2167.64</v>
      </c>
      <c r="AO522" s="34">
        <v>0</v>
      </c>
      <c r="AP522" s="34">
        <v>216.68</v>
      </c>
      <c r="AQ522" s="34">
        <v>216.68</v>
      </c>
      <c r="AR522" s="34">
        <v>0</v>
      </c>
      <c r="AS522" s="34">
        <v>208.58</v>
      </c>
      <c r="AT522" s="34">
        <v>208.58</v>
      </c>
      <c r="AU522" s="34">
        <v>208.58</v>
      </c>
      <c r="AV522" s="34">
        <v>208.58</v>
      </c>
      <c r="AW522" s="34">
        <v>208.58</v>
      </c>
      <c r="AX522" s="34">
        <v>208.58</v>
      </c>
      <c r="AY522" s="34">
        <v>208.58</v>
      </c>
      <c r="AZ522" s="34">
        <v>208.58</v>
      </c>
      <c r="BA522" s="34">
        <v>499</v>
      </c>
      <c r="BB522" s="40">
        <f t="shared" si="17"/>
        <v>2601</v>
      </c>
      <c r="BC522" s="40">
        <f t="shared" si="18"/>
        <v>0</v>
      </c>
      <c r="BD522" s="166" t="str">
        <f>+IF(Tabla1[[#This Row],[NO CERT]]=0,"NO","SI")</f>
        <v>NO</v>
      </c>
    </row>
    <row r="523" spans="1:56" x14ac:dyDescent="0.25">
      <c r="A523" s="41" t="s">
        <v>437</v>
      </c>
      <c r="B523" s="42"/>
      <c r="C523" s="43" t="s">
        <v>1447</v>
      </c>
      <c r="D523" s="44" t="s">
        <v>442</v>
      </c>
      <c r="E523" s="43" t="s">
        <v>443</v>
      </c>
      <c r="F523" s="43" t="s">
        <v>444</v>
      </c>
      <c r="G523" s="43" t="s">
        <v>1482</v>
      </c>
      <c r="H523" s="44" t="s">
        <v>521</v>
      </c>
      <c r="I523" s="44" t="s">
        <v>521</v>
      </c>
      <c r="J523" s="44"/>
      <c r="K523" s="44" t="s">
        <v>515</v>
      </c>
      <c r="L523" s="44" t="s">
        <v>1104</v>
      </c>
      <c r="M523" s="44" t="s">
        <v>1104</v>
      </c>
      <c r="N523" s="43" t="s">
        <v>1098</v>
      </c>
      <c r="O523" s="43" t="s">
        <v>1517</v>
      </c>
      <c r="P523" s="45" t="s">
        <v>125</v>
      </c>
      <c r="Q523" s="44" t="s">
        <v>1098</v>
      </c>
      <c r="R523" s="44" t="s">
        <v>552</v>
      </c>
      <c r="S523" s="44" t="s">
        <v>1375</v>
      </c>
      <c r="T523" s="46" t="s">
        <v>43</v>
      </c>
      <c r="U523" s="37" t="s">
        <v>1377</v>
      </c>
      <c r="V523" s="163">
        <v>0</v>
      </c>
      <c r="W523" s="163">
        <v>49300</v>
      </c>
      <c r="X523" s="33"/>
      <c r="Y523" s="164"/>
      <c r="Z523" s="160"/>
      <c r="AA523" s="33"/>
      <c r="AB523" s="165">
        <v>49300</v>
      </c>
      <c r="AC523" s="33"/>
      <c r="AD523" s="135">
        <v>49300</v>
      </c>
      <c r="AE523" s="49">
        <v>1</v>
      </c>
      <c r="AF523" s="135">
        <v>0</v>
      </c>
      <c r="AG523" s="158">
        <v>0</v>
      </c>
      <c r="AH523" s="47"/>
      <c r="AI523" s="135">
        <v>43600</v>
      </c>
      <c r="AJ523" s="135">
        <v>43600</v>
      </c>
      <c r="AK523" s="47"/>
      <c r="AL523" s="135">
        <v>10000</v>
      </c>
      <c r="AM523" s="49">
        <v>0.20283975659229209</v>
      </c>
      <c r="AN523" s="135">
        <v>39300</v>
      </c>
      <c r="AO523" s="34">
        <v>0</v>
      </c>
      <c r="AP523" s="34">
        <v>5000</v>
      </c>
      <c r="AQ523" s="34">
        <v>5000</v>
      </c>
      <c r="AR523" s="34">
        <v>0</v>
      </c>
      <c r="AS523" s="34">
        <v>11300</v>
      </c>
      <c r="AT523" s="34">
        <v>7000</v>
      </c>
      <c r="AU523" s="34">
        <v>7000</v>
      </c>
      <c r="AV523" s="34">
        <v>7000</v>
      </c>
      <c r="AW523" s="34">
        <v>7000</v>
      </c>
      <c r="AX523" s="34">
        <v>0</v>
      </c>
      <c r="AY523" s="34">
        <v>0</v>
      </c>
      <c r="AZ523" s="34">
        <v>0</v>
      </c>
      <c r="BA523" s="34">
        <v>0</v>
      </c>
      <c r="BB523" s="40">
        <f t="shared" si="17"/>
        <v>49300</v>
      </c>
      <c r="BC523" s="40">
        <f t="shared" si="18"/>
        <v>0</v>
      </c>
      <c r="BD523" s="166" t="str">
        <f>+IF(Tabla1[[#This Row],[NO CERT]]=0,"NO","SI")</f>
        <v>NO</v>
      </c>
    </row>
    <row r="524" spans="1:56" x14ac:dyDescent="0.25">
      <c r="A524" s="41" t="s">
        <v>437</v>
      </c>
      <c r="B524" s="42"/>
      <c r="C524" s="43" t="s">
        <v>1447</v>
      </c>
      <c r="D524" s="44" t="s">
        <v>442</v>
      </c>
      <c r="E524" s="43" t="s">
        <v>445</v>
      </c>
      <c r="F524" s="43" t="s">
        <v>446</v>
      </c>
      <c r="G524" s="43" t="s">
        <v>1452</v>
      </c>
      <c r="H524" s="44" t="s">
        <v>514</v>
      </c>
      <c r="I524" s="44" t="s">
        <v>514</v>
      </c>
      <c r="J524" s="44"/>
      <c r="K524" s="44" t="s">
        <v>511</v>
      </c>
      <c r="L524" s="44" t="s">
        <v>1422</v>
      </c>
      <c r="M524" s="44" t="s">
        <v>1422</v>
      </c>
      <c r="N524" s="43" t="s">
        <v>1090</v>
      </c>
      <c r="O524" s="43" t="s">
        <v>1518</v>
      </c>
      <c r="P524" s="45" t="s">
        <v>128</v>
      </c>
      <c r="Q524" s="44" t="s">
        <v>1090</v>
      </c>
      <c r="R524" s="44" t="s">
        <v>1371</v>
      </c>
      <c r="S524" s="44" t="s">
        <v>1372</v>
      </c>
      <c r="T524" s="46" t="s">
        <v>1337</v>
      </c>
      <c r="U524" s="37" t="s">
        <v>1340</v>
      </c>
      <c r="V524" s="163">
        <v>1800</v>
      </c>
      <c r="W524" s="163">
        <v>1800</v>
      </c>
      <c r="X524" s="33"/>
      <c r="Y524" s="164"/>
      <c r="Z524" s="160"/>
      <c r="AA524" s="33"/>
      <c r="AB524" s="165">
        <v>1800</v>
      </c>
      <c r="AC524" s="33"/>
      <c r="AD524" s="135">
        <v>1800</v>
      </c>
      <c r="AE524" s="49">
        <v>1</v>
      </c>
      <c r="AF524" s="135">
        <v>0</v>
      </c>
      <c r="AG524" s="158">
        <v>0</v>
      </c>
      <c r="AH524" s="47"/>
      <c r="AI524" s="135">
        <v>1800</v>
      </c>
      <c r="AJ524" s="135">
        <v>0</v>
      </c>
      <c r="AK524" s="47"/>
      <c r="AL524" s="135">
        <v>0</v>
      </c>
      <c r="AM524" s="49">
        <v>0</v>
      </c>
      <c r="AN524" s="135">
        <v>1800</v>
      </c>
      <c r="AO524" s="34">
        <v>0</v>
      </c>
      <c r="AP524" s="34">
        <v>0</v>
      </c>
      <c r="AQ524" s="34">
        <v>0</v>
      </c>
      <c r="AR524" s="34">
        <v>0</v>
      </c>
      <c r="AS524" s="34">
        <v>0</v>
      </c>
      <c r="AT524" s="34">
        <v>0</v>
      </c>
      <c r="AU524" s="34">
        <v>0</v>
      </c>
      <c r="AV524" s="34">
        <v>900</v>
      </c>
      <c r="AW524" s="34">
        <v>0</v>
      </c>
      <c r="AX524" s="34">
        <v>0</v>
      </c>
      <c r="AY524" s="34">
        <v>0</v>
      </c>
      <c r="AZ524" s="34">
        <v>0</v>
      </c>
      <c r="BA524" s="34">
        <v>900</v>
      </c>
      <c r="BB524" s="40">
        <f t="shared" si="17"/>
        <v>1800</v>
      </c>
      <c r="BC524" s="40">
        <f t="shared" si="18"/>
        <v>0</v>
      </c>
      <c r="BD524" s="166" t="str">
        <f>+IF(Tabla1[[#This Row],[NO CERT]]=0,"NO","SI")</f>
        <v>NO</v>
      </c>
    </row>
    <row r="525" spans="1:56" x14ac:dyDescent="0.25">
      <c r="A525" s="41" t="s">
        <v>437</v>
      </c>
      <c r="B525" s="42"/>
      <c r="C525" s="43" t="s">
        <v>1447</v>
      </c>
      <c r="D525" s="44" t="s">
        <v>442</v>
      </c>
      <c r="E525" s="43" t="s">
        <v>445</v>
      </c>
      <c r="F525" s="43" t="s">
        <v>446</v>
      </c>
      <c r="G525" s="43" t="s">
        <v>1452</v>
      </c>
      <c r="H525" s="44" t="s">
        <v>514</v>
      </c>
      <c r="I525" s="44" t="s">
        <v>514</v>
      </c>
      <c r="J525" s="44"/>
      <c r="K525" s="44" t="s">
        <v>511</v>
      </c>
      <c r="L525" s="44" t="s">
        <v>1422</v>
      </c>
      <c r="M525" s="44" t="s">
        <v>1422</v>
      </c>
      <c r="N525" s="43" t="s">
        <v>1090</v>
      </c>
      <c r="O525" s="43" t="s">
        <v>1518</v>
      </c>
      <c r="P525" s="45" t="s">
        <v>128</v>
      </c>
      <c r="Q525" s="44" t="s">
        <v>1090</v>
      </c>
      <c r="R525" s="44" t="s">
        <v>1371</v>
      </c>
      <c r="S525" s="44" t="s">
        <v>2389</v>
      </c>
      <c r="T525" s="46" t="s">
        <v>2387</v>
      </c>
      <c r="U525" s="37" t="s">
        <v>2388</v>
      </c>
      <c r="V525" s="163">
        <v>0</v>
      </c>
      <c r="W525" s="163">
        <v>600</v>
      </c>
      <c r="X525" s="33"/>
      <c r="Y525" s="164"/>
      <c r="Z525" s="160"/>
      <c r="AA525" s="33"/>
      <c r="AB525" s="165">
        <v>600</v>
      </c>
      <c r="AC525" s="33"/>
      <c r="AD525" s="135">
        <v>600</v>
      </c>
      <c r="AE525" s="49">
        <v>1</v>
      </c>
      <c r="AF525" s="135">
        <v>0</v>
      </c>
      <c r="AG525" s="158">
        <v>0</v>
      </c>
      <c r="AH525" s="47"/>
      <c r="AI525" s="135">
        <v>600</v>
      </c>
      <c r="AJ525" s="135">
        <v>600</v>
      </c>
      <c r="AK525" s="47"/>
      <c r="AL525" s="135">
        <v>600</v>
      </c>
      <c r="AM525" s="49">
        <v>1</v>
      </c>
      <c r="AN525" s="135">
        <v>0</v>
      </c>
      <c r="AO525" s="34">
        <v>600</v>
      </c>
      <c r="AP525" s="34">
        <v>0</v>
      </c>
      <c r="AQ525" s="34">
        <v>0</v>
      </c>
      <c r="AR525" s="34">
        <v>0</v>
      </c>
      <c r="AS525" s="34">
        <v>0</v>
      </c>
      <c r="AT525" s="34">
        <v>0</v>
      </c>
      <c r="AU525" s="34">
        <v>0</v>
      </c>
      <c r="AV525" s="34">
        <v>0</v>
      </c>
      <c r="AW525" s="34">
        <v>0</v>
      </c>
      <c r="AX525" s="34">
        <v>0</v>
      </c>
      <c r="AY525" s="34">
        <v>0</v>
      </c>
      <c r="AZ525" s="34">
        <v>0</v>
      </c>
      <c r="BA525" s="34">
        <v>0</v>
      </c>
      <c r="BB525" s="40">
        <f t="shared" si="17"/>
        <v>600</v>
      </c>
      <c r="BC525" s="40">
        <f t="shared" si="18"/>
        <v>0</v>
      </c>
      <c r="BD525" s="166" t="str">
        <f>+IF(Tabla1[[#This Row],[NO CERT]]=0,"NO","SI")</f>
        <v>NO</v>
      </c>
    </row>
    <row r="526" spans="1:56" x14ac:dyDescent="0.25">
      <c r="A526" s="41" t="s">
        <v>437</v>
      </c>
      <c r="B526" s="42"/>
      <c r="C526" s="43" t="s">
        <v>1447</v>
      </c>
      <c r="D526" s="44" t="s">
        <v>442</v>
      </c>
      <c r="E526" s="43" t="s">
        <v>445</v>
      </c>
      <c r="F526" s="43" t="s">
        <v>446</v>
      </c>
      <c r="G526" s="43" t="s">
        <v>1452</v>
      </c>
      <c r="H526" s="44" t="s">
        <v>514</v>
      </c>
      <c r="I526" s="44" t="s">
        <v>514</v>
      </c>
      <c r="J526" s="44"/>
      <c r="K526" s="44" t="s">
        <v>511</v>
      </c>
      <c r="L526" s="44" t="s">
        <v>1422</v>
      </c>
      <c r="M526" s="44" t="s">
        <v>1422</v>
      </c>
      <c r="N526" s="43" t="s">
        <v>1090</v>
      </c>
      <c r="O526" s="43" t="s">
        <v>1518</v>
      </c>
      <c r="P526" s="45" t="s">
        <v>128</v>
      </c>
      <c r="Q526" s="44" t="s">
        <v>1090</v>
      </c>
      <c r="R526" s="44" t="s">
        <v>1371</v>
      </c>
      <c r="S526" s="44" t="s">
        <v>1380</v>
      </c>
      <c r="T526" s="46" t="s">
        <v>1378</v>
      </c>
      <c r="U526" s="37" t="s">
        <v>1379</v>
      </c>
      <c r="V526" s="163">
        <v>173913</v>
      </c>
      <c r="W526" s="163">
        <v>177516</v>
      </c>
      <c r="X526" s="33"/>
      <c r="Y526" s="164"/>
      <c r="Z526" s="160"/>
      <c r="AA526" s="33"/>
      <c r="AB526" s="165">
        <v>177516</v>
      </c>
      <c r="AC526" s="33"/>
      <c r="AD526" s="135">
        <v>177516</v>
      </c>
      <c r="AE526" s="49">
        <v>1</v>
      </c>
      <c r="AF526" s="135">
        <v>0</v>
      </c>
      <c r="AG526" s="158">
        <v>0</v>
      </c>
      <c r="AH526" s="47"/>
      <c r="AI526" s="135">
        <v>177516</v>
      </c>
      <c r="AJ526" s="135">
        <v>44379.799999999996</v>
      </c>
      <c r="AK526" s="47"/>
      <c r="AL526" s="135">
        <v>44379.799999999996</v>
      </c>
      <c r="AM526" s="49">
        <v>0.25000450663602153</v>
      </c>
      <c r="AN526" s="135">
        <v>133136.20000000001</v>
      </c>
      <c r="AO526" s="34">
        <v>14797.58</v>
      </c>
      <c r="AP526" s="34">
        <v>14613.73</v>
      </c>
      <c r="AQ526" s="34">
        <v>14968.49</v>
      </c>
      <c r="AR526" s="34">
        <v>0</v>
      </c>
      <c r="AS526" s="34">
        <v>14492.57</v>
      </c>
      <c r="AT526" s="34">
        <v>14492.57</v>
      </c>
      <c r="AU526" s="34">
        <v>14492.57</v>
      </c>
      <c r="AV526" s="34">
        <v>14492.57</v>
      </c>
      <c r="AW526" s="34">
        <v>14492.57</v>
      </c>
      <c r="AX526" s="34">
        <v>14492.57</v>
      </c>
      <c r="AY526" s="34">
        <v>14492.57</v>
      </c>
      <c r="AZ526" s="34">
        <v>14492.57</v>
      </c>
      <c r="BA526" s="34">
        <v>17195.639999999956</v>
      </c>
      <c r="BB526" s="40">
        <f t="shared" si="17"/>
        <v>177516</v>
      </c>
      <c r="BC526" s="40">
        <f t="shared" si="18"/>
        <v>0</v>
      </c>
      <c r="BD526" s="166" t="str">
        <f>+IF(Tabla1[[#This Row],[NO CERT]]=0,"NO","SI")</f>
        <v>NO</v>
      </c>
    </row>
    <row r="527" spans="1:56" x14ac:dyDescent="0.25">
      <c r="A527" s="41" t="s">
        <v>437</v>
      </c>
      <c r="B527" s="42"/>
      <c r="C527" s="43" t="s">
        <v>1447</v>
      </c>
      <c r="D527" s="44" t="s">
        <v>442</v>
      </c>
      <c r="E527" s="43" t="s">
        <v>445</v>
      </c>
      <c r="F527" s="43" t="s">
        <v>446</v>
      </c>
      <c r="G527" s="43" t="s">
        <v>1452</v>
      </c>
      <c r="H527" s="44" t="s">
        <v>514</v>
      </c>
      <c r="I527" s="44" t="s">
        <v>514</v>
      </c>
      <c r="J527" s="44"/>
      <c r="K527" s="44" t="s">
        <v>511</v>
      </c>
      <c r="L527" s="44" t="s">
        <v>1422</v>
      </c>
      <c r="M527" s="44" t="s">
        <v>1422</v>
      </c>
      <c r="N527" s="43" t="s">
        <v>1090</v>
      </c>
      <c r="O527" s="43" t="s">
        <v>1518</v>
      </c>
      <c r="P527" s="45" t="s">
        <v>128</v>
      </c>
      <c r="Q527" s="44" t="s">
        <v>1090</v>
      </c>
      <c r="R527" s="44" t="s">
        <v>1371</v>
      </c>
      <c r="S527" s="44" t="s">
        <v>1374</v>
      </c>
      <c r="T527" s="46" t="s">
        <v>1338</v>
      </c>
      <c r="U527" s="37" t="s">
        <v>1341</v>
      </c>
      <c r="V527" s="163">
        <v>7509</v>
      </c>
      <c r="W527" s="163">
        <v>7801</v>
      </c>
      <c r="X527" s="33"/>
      <c r="Y527" s="164"/>
      <c r="Z527" s="160"/>
      <c r="AA527" s="33"/>
      <c r="AB527" s="165">
        <v>7801</v>
      </c>
      <c r="AC527" s="33"/>
      <c r="AD527" s="135">
        <v>7801</v>
      </c>
      <c r="AE527" s="49">
        <v>1</v>
      </c>
      <c r="AF527" s="135">
        <v>0</v>
      </c>
      <c r="AG527" s="158">
        <v>0</v>
      </c>
      <c r="AH527" s="47"/>
      <c r="AI527" s="135">
        <v>7801</v>
      </c>
      <c r="AJ527" s="135">
        <v>1950.12</v>
      </c>
      <c r="AK527" s="47"/>
      <c r="AL527" s="135">
        <v>1950.12</v>
      </c>
      <c r="AM527" s="49">
        <v>0.24998333546981155</v>
      </c>
      <c r="AN527" s="135">
        <v>5850.88</v>
      </c>
      <c r="AO527" s="34">
        <v>650.04</v>
      </c>
      <c r="AP527" s="34">
        <v>650.04</v>
      </c>
      <c r="AQ527" s="34">
        <v>650.04</v>
      </c>
      <c r="AR527" s="34">
        <v>0</v>
      </c>
      <c r="AS527" s="34">
        <v>625.74</v>
      </c>
      <c r="AT527" s="34">
        <v>625.74</v>
      </c>
      <c r="AU527" s="34">
        <v>625.74</v>
      </c>
      <c r="AV527" s="34">
        <v>625.74</v>
      </c>
      <c r="AW527" s="34">
        <v>625.74</v>
      </c>
      <c r="AX527" s="34">
        <v>625.74</v>
      </c>
      <c r="AY527" s="34">
        <v>625.74</v>
      </c>
      <c r="AZ527" s="34">
        <v>625.74</v>
      </c>
      <c r="BA527" s="34">
        <v>844.96000000000186</v>
      </c>
      <c r="BB527" s="40">
        <f t="shared" si="17"/>
        <v>7801</v>
      </c>
      <c r="BC527" s="40">
        <f t="shared" si="18"/>
        <v>0</v>
      </c>
      <c r="BD527" s="166" t="str">
        <f>+IF(Tabla1[[#This Row],[NO CERT]]=0,"NO","SI")</f>
        <v>NO</v>
      </c>
    </row>
    <row r="528" spans="1:56" x14ac:dyDescent="0.25">
      <c r="A528" s="41" t="s">
        <v>437</v>
      </c>
      <c r="B528" s="42"/>
      <c r="C528" s="43" t="s">
        <v>1447</v>
      </c>
      <c r="D528" s="44" t="s">
        <v>442</v>
      </c>
      <c r="E528" s="43" t="s">
        <v>445</v>
      </c>
      <c r="F528" s="43" t="s">
        <v>446</v>
      </c>
      <c r="G528" s="43" t="s">
        <v>1452</v>
      </c>
      <c r="H528" s="44" t="s">
        <v>521</v>
      </c>
      <c r="I528" s="44" t="s">
        <v>521</v>
      </c>
      <c r="J528" s="44"/>
      <c r="K528" s="44" t="s">
        <v>515</v>
      </c>
      <c r="L528" s="44" t="s">
        <v>1422</v>
      </c>
      <c r="M528" s="44" t="s">
        <v>1422</v>
      </c>
      <c r="N528" s="43" t="s">
        <v>1090</v>
      </c>
      <c r="O528" s="43" t="s">
        <v>1518</v>
      </c>
      <c r="P528" s="45" t="s">
        <v>128</v>
      </c>
      <c r="Q528" s="44" t="s">
        <v>1090</v>
      </c>
      <c r="R528" s="44" t="s">
        <v>552</v>
      </c>
      <c r="S528" s="44" t="s">
        <v>1375</v>
      </c>
      <c r="T528" s="46" t="s">
        <v>43</v>
      </c>
      <c r="U528" s="37" t="s">
        <v>1377</v>
      </c>
      <c r="V528" s="163">
        <v>0</v>
      </c>
      <c r="W528" s="163">
        <v>109587</v>
      </c>
      <c r="X528" s="33"/>
      <c r="Y528" s="164"/>
      <c r="Z528" s="160"/>
      <c r="AA528" s="33"/>
      <c r="AB528" s="165">
        <v>109587</v>
      </c>
      <c r="AC528" s="33"/>
      <c r="AD528" s="135">
        <v>69887</v>
      </c>
      <c r="AE528" s="49">
        <v>0.63773075273526969</v>
      </c>
      <c r="AF528" s="135">
        <v>39700</v>
      </c>
      <c r="AG528" s="158">
        <v>39700</v>
      </c>
      <c r="AH528" s="47"/>
      <c r="AI528" s="135">
        <v>69887</v>
      </c>
      <c r="AJ528" s="135">
        <v>69887</v>
      </c>
      <c r="AK528" s="47"/>
      <c r="AL528" s="135">
        <v>10000</v>
      </c>
      <c r="AM528" s="49">
        <v>9.1251699562904354E-2</v>
      </c>
      <c r="AN528" s="135">
        <v>59887</v>
      </c>
      <c r="AO528" s="34">
        <v>0</v>
      </c>
      <c r="AP528" s="34">
        <v>5000</v>
      </c>
      <c r="AQ528" s="34">
        <v>5000</v>
      </c>
      <c r="AR528" s="34">
        <v>0</v>
      </c>
      <c r="AS528" s="34">
        <v>5000</v>
      </c>
      <c r="AT528" s="34">
        <v>5000</v>
      </c>
      <c r="AU528" s="34">
        <v>5000</v>
      </c>
      <c r="AV528" s="34">
        <v>15000</v>
      </c>
      <c r="AW528" s="34">
        <v>19525</v>
      </c>
      <c r="AX528" s="34">
        <v>39562</v>
      </c>
      <c r="AY528" s="34">
        <v>10500</v>
      </c>
      <c r="AZ528" s="34">
        <v>0</v>
      </c>
      <c r="BA528" s="34">
        <v>0</v>
      </c>
      <c r="BB528" s="40">
        <f t="shared" si="17"/>
        <v>109587</v>
      </c>
      <c r="BC528" s="40">
        <f t="shared" si="18"/>
        <v>0</v>
      </c>
      <c r="BD528" s="166" t="str">
        <f>+IF(Tabla1[[#This Row],[NO CERT]]=0,"NO","SI")</f>
        <v>SI</v>
      </c>
    </row>
    <row r="529" spans="1:56" x14ac:dyDescent="0.25">
      <c r="A529" s="41" t="s">
        <v>437</v>
      </c>
      <c r="B529" s="42"/>
      <c r="C529" s="43" t="s">
        <v>1447</v>
      </c>
      <c r="D529" s="44" t="s">
        <v>442</v>
      </c>
      <c r="E529" s="43" t="s">
        <v>445</v>
      </c>
      <c r="F529" s="43" t="s">
        <v>446</v>
      </c>
      <c r="G529" s="43" t="s">
        <v>1453</v>
      </c>
      <c r="H529" s="44" t="s">
        <v>514</v>
      </c>
      <c r="I529" s="44" t="s">
        <v>514</v>
      </c>
      <c r="J529" s="44"/>
      <c r="K529" s="44" t="s">
        <v>511</v>
      </c>
      <c r="L529" s="44" t="s">
        <v>1422</v>
      </c>
      <c r="M529" s="44" t="s">
        <v>1422</v>
      </c>
      <c r="N529" s="43" t="s">
        <v>1091</v>
      </c>
      <c r="O529" s="43" t="s">
        <v>1519</v>
      </c>
      <c r="P529" s="45" t="s">
        <v>129</v>
      </c>
      <c r="Q529" s="44" t="s">
        <v>1091</v>
      </c>
      <c r="R529" s="44" t="s">
        <v>1371</v>
      </c>
      <c r="S529" s="44" t="s">
        <v>1372</v>
      </c>
      <c r="T529" s="46" t="s">
        <v>1337</v>
      </c>
      <c r="U529" s="37" t="s">
        <v>1340</v>
      </c>
      <c r="V529" s="163">
        <v>1800</v>
      </c>
      <c r="W529" s="163">
        <v>1800</v>
      </c>
      <c r="X529" s="33"/>
      <c r="Y529" s="164"/>
      <c r="Z529" s="160"/>
      <c r="AA529" s="33"/>
      <c r="AB529" s="165">
        <v>1800</v>
      </c>
      <c r="AC529" s="33"/>
      <c r="AD529" s="135">
        <v>1800</v>
      </c>
      <c r="AE529" s="49">
        <v>1</v>
      </c>
      <c r="AF529" s="135">
        <v>0</v>
      </c>
      <c r="AG529" s="158">
        <v>0</v>
      </c>
      <c r="AH529" s="47"/>
      <c r="AI529" s="135">
        <v>1800</v>
      </c>
      <c r="AJ529" s="135">
        <v>0</v>
      </c>
      <c r="AK529" s="47"/>
      <c r="AL529" s="135">
        <v>0</v>
      </c>
      <c r="AM529" s="49">
        <v>0</v>
      </c>
      <c r="AN529" s="135">
        <v>1800</v>
      </c>
      <c r="AO529" s="34">
        <v>0</v>
      </c>
      <c r="AP529" s="34">
        <v>0</v>
      </c>
      <c r="AQ529" s="34">
        <v>0</v>
      </c>
      <c r="AR529" s="34">
        <v>0</v>
      </c>
      <c r="AS529" s="34">
        <v>0</v>
      </c>
      <c r="AT529" s="34">
        <v>0</v>
      </c>
      <c r="AU529" s="34">
        <v>0</v>
      </c>
      <c r="AV529" s="34">
        <v>900</v>
      </c>
      <c r="AW529" s="34">
        <v>0</v>
      </c>
      <c r="AX529" s="34">
        <v>0</v>
      </c>
      <c r="AY529" s="34">
        <v>0</v>
      </c>
      <c r="AZ529" s="34">
        <v>0</v>
      </c>
      <c r="BA529" s="34">
        <v>900</v>
      </c>
      <c r="BB529" s="40">
        <f t="shared" si="17"/>
        <v>1800</v>
      </c>
      <c r="BC529" s="40">
        <f t="shared" si="18"/>
        <v>0</v>
      </c>
      <c r="BD529" s="166" t="str">
        <f>+IF(Tabla1[[#This Row],[NO CERT]]=0,"NO","SI")</f>
        <v>NO</v>
      </c>
    </row>
    <row r="530" spans="1:56" x14ac:dyDescent="0.25">
      <c r="A530" s="41" t="s">
        <v>437</v>
      </c>
      <c r="B530" s="42"/>
      <c r="C530" s="43" t="s">
        <v>1447</v>
      </c>
      <c r="D530" s="44" t="s">
        <v>442</v>
      </c>
      <c r="E530" s="43" t="s">
        <v>445</v>
      </c>
      <c r="F530" s="43" t="s">
        <v>446</v>
      </c>
      <c r="G530" s="43" t="s">
        <v>1453</v>
      </c>
      <c r="H530" s="44" t="s">
        <v>514</v>
      </c>
      <c r="I530" s="44" t="s">
        <v>514</v>
      </c>
      <c r="J530" s="44"/>
      <c r="K530" s="44" t="s">
        <v>511</v>
      </c>
      <c r="L530" s="44" t="s">
        <v>1422</v>
      </c>
      <c r="M530" s="44" t="s">
        <v>1422</v>
      </c>
      <c r="N530" s="43" t="s">
        <v>1091</v>
      </c>
      <c r="O530" s="43" t="s">
        <v>1519</v>
      </c>
      <c r="P530" s="45" t="s">
        <v>129</v>
      </c>
      <c r="Q530" s="44" t="s">
        <v>1091</v>
      </c>
      <c r="R530" s="44" t="s">
        <v>1371</v>
      </c>
      <c r="S530" s="44" t="s">
        <v>2389</v>
      </c>
      <c r="T530" s="46" t="s">
        <v>2387</v>
      </c>
      <c r="U530" s="37" t="s">
        <v>2388</v>
      </c>
      <c r="V530" s="163">
        <v>0</v>
      </c>
      <c r="W530" s="163">
        <v>400</v>
      </c>
      <c r="X530" s="33"/>
      <c r="Y530" s="164"/>
      <c r="Z530" s="160"/>
      <c r="AA530" s="33"/>
      <c r="AB530" s="165">
        <v>400</v>
      </c>
      <c r="AC530" s="33"/>
      <c r="AD530" s="135">
        <v>400</v>
      </c>
      <c r="AE530" s="49">
        <v>1</v>
      </c>
      <c r="AF530" s="135">
        <v>0</v>
      </c>
      <c r="AG530" s="158">
        <v>0</v>
      </c>
      <c r="AH530" s="47"/>
      <c r="AI530" s="135">
        <v>400</v>
      </c>
      <c r="AJ530" s="135">
        <v>400</v>
      </c>
      <c r="AK530" s="47"/>
      <c r="AL530" s="135">
        <v>400</v>
      </c>
      <c r="AM530" s="49">
        <v>1</v>
      </c>
      <c r="AN530" s="135">
        <v>0</v>
      </c>
      <c r="AO530" s="34">
        <v>400</v>
      </c>
      <c r="AP530" s="34">
        <v>0</v>
      </c>
      <c r="AQ530" s="34">
        <v>0</v>
      </c>
      <c r="AR530" s="34">
        <v>0</v>
      </c>
      <c r="AS530" s="34">
        <v>0</v>
      </c>
      <c r="AT530" s="34">
        <v>0</v>
      </c>
      <c r="AU530" s="34">
        <v>0</v>
      </c>
      <c r="AV530" s="34">
        <v>0</v>
      </c>
      <c r="AW530" s="34">
        <v>0</v>
      </c>
      <c r="AX530" s="34">
        <v>0</v>
      </c>
      <c r="AY530" s="34">
        <v>0</v>
      </c>
      <c r="AZ530" s="34">
        <v>0</v>
      </c>
      <c r="BA530" s="34">
        <v>0</v>
      </c>
      <c r="BB530" s="40">
        <f t="shared" si="17"/>
        <v>400</v>
      </c>
      <c r="BC530" s="40">
        <f t="shared" si="18"/>
        <v>0</v>
      </c>
      <c r="BD530" s="166" t="str">
        <f>+IF(Tabla1[[#This Row],[NO CERT]]=0,"NO","SI")</f>
        <v>NO</v>
      </c>
    </row>
    <row r="531" spans="1:56" x14ac:dyDescent="0.25">
      <c r="A531" s="41" t="s">
        <v>437</v>
      </c>
      <c r="B531" s="42"/>
      <c r="C531" s="43" t="s">
        <v>1447</v>
      </c>
      <c r="D531" s="44" t="s">
        <v>442</v>
      </c>
      <c r="E531" s="43" t="s">
        <v>445</v>
      </c>
      <c r="F531" s="43" t="s">
        <v>446</v>
      </c>
      <c r="G531" s="43" t="s">
        <v>1453</v>
      </c>
      <c r="H531" s="44" t="s">
        <v>514</v>
      </c>
      <c r="I531" s="44" t="s">
        <v>514</v>
      </c>
      <c r="J531" s="44"/>
      <c r="K531" s="44" t="s">
        <v>511</v>
      </c>
      <c r="L531" s="44" t="s">
        <v>1422</v>
      </c>
      <c r="M531" s="44" t="s">
        <v>1422</v>
      </c>
      <c r="N531" s="43" t="s">
        <v>1091</v>
      </c>
      <c r="O531" s="43" t="s">
        <v>1519</v>
      </c>
      <c r="P531" s="45" t="s">
        <v>129</v>
      </c>
      <c r="Q531" s="44" t="s">
        <v>1091</v>
      </c>
      <c r="R531" s="44" t="s">
        <v>1371</v>
      </c>
      <c r="S531" s="44" t="s">
        <v>1380</v>
      </c>
      <c r="T531" s="46" t="s">
        <v>1378</v>
      </c>
      <c r="U531" s="37" t="s">
        <v>1379</v>
      </c>
      <c r="V531" s="163">
        <v>111942</v>
      </c>
      <c r="W531" s="163">
        <v>114224</v>
      </c>
      <c r="X531" s="33"/>
      <c r="Y531" s="164"/>
      <c r="Z531" s="160"/>
      <c r="AA531" s="33"/>
      <c r="AB531" s="165">
        <v>114224</v>
      </c>
      <c r="AC531" s="33"/>
      <c r="AD531" s="135">
        <v>114224</v>
      </c>
      <c r="AE531" s="49">
        <v>1</v>
      </c>
      <c r="AF531" s="135">
        <v>0</v>
      </c>
      <c r="AG531" s="158">
        <v>0</v>
      </c>
      <c r="AH531" s="47"/>
      <c r="AI531" s="135">
        <v>114224</v>
      </c>
      <c r="AJ531" s="135">
        <v>28230.15</v>
      </c>
      <c r="AK531" s="47"/>
      <c r="AL531" s="135">
        <v>28230.15</v>
      </c>
      <c r="AM531" s="49">
        <v>0.24714727202689454</v>
      </c>
      <c r="AN531" s="135">
        <v>85993.85</v>
      </c>
      <c r="AO531" s="34">
        <v>9411.4500000000007</v>
      </c>
      <c r="AP531" s="34">
        <v>9409.8799999999992</v>
      </c>
      <c r="AQ531" s="34">
        <v>9408.82</v>
      </c>
      <c r="AR531" s="34">
        <v>0</v>
      </c>
      <c r="AS531" s="34">
        <v>9328.3799999999992</v>
      </c>
      <c r="AT531" s="34">
        <v>9328.3799999999992</v>
      </c>
      <c r="AU531" s="34">
        <v>9328.3799999999992</v>
      </c>
      <c r="AV531" s="34">
        <v>9328.3799999999992</v>
      </c>
      <c r="AW531" s="34">
        <v>9328.3799999999992</v>
      </c>
      <c r="AX531" s="34">
        <v>9328.3799999999992</v>
      </c>
      <c r="AY531" s="34">
        <v>9328.3799999999992</v>
      </c>
      <c r="AZ531" s="34">
        <v>9328.3799999999992</v>
      </c>
      <c r="BA531" s="34">
        <v>11366.809999999983</v>
      </c>
      <c r="BB531" s="40">
        <f t="shared" si="17"/>
        <v>114224</v>
      </c>
      <c r="BC531" s="40">
        <f t="shared" si="18"/>
        <v>0</v>
      </c>
      <c r="BD531" s="166" t="str">
        <f>+IF(Tabla1[[#This Row],[NO CERT]]=0,"NO","SI")</f>
        <v>NO</v>
      </c>
    </row>
    <row r="532" spans="1:56" x14ac:dyDescent="0.25">
      <c r="A532" s="41" t="s">
        <v>437</v>
      </c>
      <c r="B532" s="42"/>
      <c r="C532" s="43" t="s">
        <v>1447</v>
      </c>
      <c r="D532" s="44" t="s">
        <v>442</v>
      </c>
      <c r="E532" s="43" t="s">
        <v>445</v>
      </c>
      <c r="F532" s="43" t="s">
        <v>446</v>
      </c>
      <c r="G532" s="43" t="s">
        <v>1453</v>
      </c>
      <c r="H532" s="44" t="s">
        <v>514</v>
      </c>
      <c r="I532" s="44" t="s">
        <v>514</v>
      </c>
      <c r="J532" s="44"/>
      <c r="K532" s="44" t="s">
        <v>511</v>
      </c>
      <c r="L532" s="44" t="s">
        <v>1422</v>
      </c>
      <c r="M532" s="44" t="s">
        <v>1422</v>
      </c>
      <c r="N532" s="43" t="s">
        <v>1091</v>
      </c>
      <c r="O532" s="43" t="s">
        <v>1519</v>
      </c>
      <c r="P532" s="45" t="s">
        <v>129</v>
      </c>
      <c r="Q532" s="44" t="s">
        <v>1091</v>
      </c>
      <c r="R532" s="44" t="s">
        <v>1371</v>
      </c>
      <c r="S532" s="44" t="s">
        <v>1373</v>
      </c>
      <c r="T532" s="46" t="s">
        <v>1336</v>
      </c>
      <c r="U532" s="37" t="s">
        <v>1339</v>
      </c>
      <c r="V532" s="163">
        <v>61371</v>
      </c>
      <c r="W532" s="163">
        <v>63171</v>
      </c>
      <c r="X532" s="33"/>
      <c r="Y532" s="164"/>
      <c r="Z532" s="160"/>
      <c r="AA532" s="33"/>
      <c r="AB532" s="165">
        <v>63171</v>
      </c>
      <c r="AC532" s="33"/>
      <c r="AD532" s="135">
        <v>63171</v>
      </c>
      <c r="AE532" s="49">
        <v>1</v>
      </c>
      <c r="AF532" s="135">
        <v>0</v>
      </c>
      <c r="AG532" s="158">
        <v>0</v>
      </c>
      <c r="AH532" s="47"/>
      <c r="AI532" s="135">
        <v>63171</v>
      </c>
      <c r="AJ532" s="135">
        <v>5833.33</v>
      </c>
      <c r="AK532" s="47"/>
      <c r="AL532" s="135">
        <v>5833.33</v>
      </c>
      <c r="AM532" s="49">
        <v>9.2341897389624991E-2</v>
      </c>
      <c r="AN532" s="135">
        <v>57337.67</v>
      </c>
      <c r="AO532" s="34">
        <v>0</v>
      </c>
      <c r="AP532" s="34">
        <v>0</v>
      </c>
      <c r="AQ532" s="34">
        <v>5833.33</v>
      </c>
      <c r="AR532" s="34">
        <v>0</v>
      </c>
      <c r="AS532" s="34">
        <v>5264.25</v>
      </c>
      <c r="AT532" s="34">
        <v>5264.25</v>
      </c>
      <c r="AU532" s="34">
        <v>5264.25</v>
      </c>
      <c r="AV532" s="34">
        <v>5264.25</v>
      </c>
      <c r="AW532" s="34">
        <v>5264.25</v>
      </c>
      <c r="AX532" s="34">
        <v>5264.25</v>
      </c>
      <c r="AY532" s="34">
        <v>5264.25</v>
      </c>
      <c r="AZ532" s="34">
        <v>5264.25</v>
      </c>
      <c r="BA532" s="34">
        <v>15223.669999999998</v>
      </c>
      <c r="BB532" s="40">
        <f t="shared" si="17"/>
        <v>63171</v>
      </c>
      <c r="BC532" s="40">
        <f t="shared" si="18"/>
        <v>0</v>
      </c>
      <c r="BD532" s="166" t="str">
        <f>+IF(Tabla1[[#This Row],[NO CERT]]=0,"NO","SI")</f>
        <v>NO</v>
      </c>
    </row>
    <row r="533" spans="1:56" x14ac:dyDescent="0.25">
      <c r="A533" s="41" t="s">
        <v>437</v>
      </c>
      <c r="B533" s="42"/>
      <c r="C533" s="43" t="s">
        <v>1447</v>
      </c>
      <c r="D533" s="44" t="s">
        <v>442</v>
      </c>
      <c r="E533" s="43" t="s">
        <v>445</v>
      </c>
      <c r="F533" s="43" t="s">
        <v>446</v>
      </c>
      <c r="G533" s="43" t="s">
        <v>1453</v>
      </c>
      <c r="H533" s="44" t="s">
        <v>514</v>
      </c>
      <c r="I533" s="44" t="s">
        <v>514</v>
      </c>
      <c r="J533" s="44"/>
      <c r="K533" s="44" t="s">
        <v>511</v>
      </c>
      <c r="L533" s="44" t="s">
        <v>1422</v>
      </c>
      <c r="M533" s="44" t="s">
        <v>1422</v>
      </c>
      <c r="N533" s="43" t="s">
        <v>1091</v>
      </c>
      <c r="O533" s="43" t="s">
        <v>1519</v>
      </c>
      <c r="P533" s="45" t="s">
        <v>129</v>
      </c>
      <c r="Q533" s="44" t="s">
        <v>1091</v>
      </c>
      <c r="R533" s="44" t="s">
        <v>1371</v>
      </c>
      <c r="S533" s="44" t="s">
        <v>1374</v>
      </c>
      <c r="T533" s="46" t="s">
        <v>1338</v>
      </c>
      <c r="U533" s="37" t="s">
        <v>1341</v>
      </c>
      <c r="V533" s="163">
        <v>7514</v>
      </c>
      <c r="W533" s="163">
        <v>7801</v>
      </c>
      <c r="X533" s="33"/>
      <c r="Y533" s="164"/>
      <c r="Z533" s="160"/>
      <c r="AA533" s="33"/>
      <c r="AB533" s="165">
        <v>7801</v>
      </c>
      <c r="AC533" s="33"/>
      <c r="AD533" s="135">
        <v>7801</v>
      </c>
      <c r="AE533" s="49">
        <v>1</v>
      </c>
      <c r="AF533" s="135">
        <v>0</v>
      </c>
      <c r="AG533" s="158">
        <v>0</v>
      </c>
      <c r="AH533" s="47"/>
      <c r="AI533" s="135">
        <v>7801</v>
      </c>
      <c r="AJ533" s="135">
        <v>1516.76</v>
      </c>
      <c r="AK533" s="47"/>
      <c r="AL533" s="135">
        <v>1516.76</v>
      </c>
      <c r="AM533" s="49">
        <v>0.19443148314318676</v>
      </c>
      <c r="AN533" s="135">
        <v>6284.24</v>
      </c>
      <c r="AO533" s="34">
        <v>433.36</v>
      </c>
      <c r="AP533" s="34">
        <v>433.36</v>
      </c>
      <c r="AQ533" s="34">
        <v>650.04</v>
      </c>
      <c r="AR533" s="34">
        <v>0</v>
      </c>
      <c r="AS533" s="34">
        <v>626.16000000000008</v>
      </c>
      <c r="AT533" s="34">
        <v>626.16000000000008</v>
      </c>
      <c r="AU533" s="34">
        <v>626.16000000000008</v>
      </c>
      <c r="AV533" s="34">
        <v>626.16000000000008</v>
      </c>
      <c r="AW533" s="34">
        <v>626.16000000000008</v>
      </c>
      <c r="AX533" s="34">
        <v>626.16000000000008</v>
      </c>
      <c r="AY533" s="34">
        <v>626.16000000000008</v>
      </c>
      <c r="AZ533" s="34">
        <v>626.16000000000008</v>
      </c>
      <c r="BA533" s="34">
        <v>1274.9600000000009</v>
      </c>
      <c r="BB533" s="40">
        <f t="shared" si="17"/>
        <v>7801</v>
      </c>
      <c r="BC533" s="40">
        <f t="shared" si="18"/>
        <v>0</v>
      </c>
      <c r="BD533" s="166" t="str">
        <f>+IF(Tabla1[[#This Row],[NO CERT]]=0,"NO","SI")</f>
        <v>NO</v>
      </c>
    </row>
    <row r="534" spans="1:56" x14ac:dyDescent="0.25">
      <c r="A534" s="41" t="s">
        <v>437</v>
      </c>
      <c r="B534" s="42"/>
      <c r="C534" s="43" t="s">
        <v>1447</v>
      </c>
      <c r="D534" s="44" t="s">
        <v>442</v>
      </c>
      <c r="E534" s="43" t="s">
        <v>445</v>
      </c>
      <c r="F534" s="43" t="s">
        <v>446</v>
      </c>
      <c r="G534" s="43" t="s">
        <v>1453</v>
      </c>
      <c r="H534" s="44" t="s">
        <v>521</v>
      </c>
      <c r="I534" s="44" t="s">
        <v>521</v>
      </c>
      <c r="J534" s="44"/>
      <c r="K534" s="44" t="s">
        <v>515</v>
      </c>
      <c r="L534" s="44" t="s">
        <v>1422</v>
      </c>
      <c r="M534" s="44" t="s">
        <v>1422</v>
      </c>
      <c r="N534" s="43" t="s">
        <v>1091</v>
      </c>
      <c r="O534" s="43" t="s">
        <v>1519</v>
      </c>
      <c r="P534" s="45" t="s">
        <v>129</v>
      </c>
      <c r="Q534" s="44" t="s">
        <v>1091</v>
      </c>
      <c r="R534" s="44" t="s">
        <v>552</v>
      </c>
      <c r="S534" s="44" t="s">
        <v>1375</v>
      </c>
      <c r="T534" s="46" t="s">
        <v>43</v>
      </c>
      <c r="U534" s="37" t="s">
        <v>1377</v>
      </c>
      <c r="V534" s="163">
        <v>0</v>
      </c>
      <c r="W534" s="163">
        <v>121533</v>
      </c>
      <c r="X534" s="33"/>
      <c r="Y534" s="164"/>
      <c r="Z534" s="160"/>
      <c r="AA534" s="33"/>
      <c r="AB534" s="165">
        <v>121533</v>
      </c>
      <c r="AC534" s="33"/>
      <c r="AD534" s="135">
        <v>111033</v>
      </c>
      <c r="AE534" s="49">
        <v>0.9136037125718941</v>
      </c>
      <c r="AF534" s="135">
        <v>10500</v>
      </c>
      <c r="AG534" s="158">
        <v>10500</v>
      </c>
      <c r="AH534" s="47"/>
      <c r="AI534" s="135">
        <v>111033</v>
      </c>
      <c r="AJ534" s="135">
        <v>111033</v>
      </c>
      <c r="AK534" s="47"/>
      <c r="AL534" s="135">
        <v>24469</v>
      </c>
      <c r="AM534" s="49">
        <v>0.20133626257888804</v>
      </c>
      <c r="AN534" s="135">
        <v>86564</v>
      </c>
      <c r="AO534" s="34">
        <v>0</v>
      </c>
      <c r="AP534" s="34">
        <v>0</v>
      </c>
      <c r="AQ534" s="34">
        <v>17244</v>
      </c>
      <c r="AR534" s="34">
        <v>7225</v>
      </c>
      <c r="AS534" s="34">
        <v>22775</v>
      </c>
      <c r="AT534" s="34">
        <v>39013</v>
      </c>
      <c r="AU534" s="34">
        <v>7000</v>
      </c>
      <c r="AV534" s="34">
        <v>3750</v>
      </c>
      <c r="AW534" s="34">
        <v>11526</v>
      </c>
      <c r="AX534" s="34">
        <v>13000</v>
      </c>
      <c r="AY534" s="34">
        <v>0</v>
      </c>
      <c r="AZ534" s="34">
        <v>0</v>
      </c>
      <c r="BA534" s="34">
        <v>0</v>
      </c>
      <c r="BB534" s="40">
        <f t="shared" si="17"/>
        <v>121533</v>
      </c>
      <c r="BC534" s="40">
        <f t="shared" si="18"/>
        <v>0</v>
      </c>
      <c r="BD534" s="166" t="str">
        <f>+IF(Tabla1[[#This Row],[NO CERT]]=0,"NO","SI")</f>
        <v>SI</v>
      </c>
    </row>
    <row r="535" spans="1:56" x14ac:dyDescent="0.25">
      <c r="A535" s="41" t="s">
        <v>437</v>
      </c>
      <c r="B535" s="42"/>
      <c r="C535" s="43" t="s">
        <v>1447</v>
      </c>
      <c r="D535" s="44" t="s">
        <v>442</v>
      </c>
      <c r="E535" s="43" t="s">
        <v>445</v>
      </c>
      <c r="F535" s="43" t="s">
        <v>446</v>
      </c>
      <c r="G535" s="43" t="s">
        <v>1454</v>
      </c>
      <c r="H535" s="44" t="s">
        <v>514</v>
      </c>
      <c r="I535" s="44" t="s">
        <v>514</v>
      </c>
      <c r="J535" s="44"/>
      <c r="K535" s="44" t="s">
        <v>511</v>
      </c>
      <c r="L535" s="44" t="s">
        <v>1422</v>
      </c>
      <c r="M535" s="44" t="s">
        <v>1422</v>
      </c>
      <c r="N535" s="43" t="s">
        <v>1100</v>
      </c>
      <c r="O535" s="43" t="s">
        <v>1520</v>
      </c>
      <c r="P535" s="45" t="s">
        <v>130</v>
      </c>
      <c r="Q535" s="44" t="s">
        <v>1100</v>
      </c>
      <c r="R535" s="44" t="s">
        <v>1371</v>
      </c>
      <c r="S535" s="44" t="s">
        <v>1372</v>
      </c>
      <c r="T535" s="46" t="s">
        <v>1337</v>
      </c>
      <c r="U535" s="37" t="s">
        <v>1340</v>
      </c>
      <c r="V535" s="163">
        <v>1200</v>
      </c>
      <c r="W535" s="163">
        <v>2400</v>
      </c>
      <c r="X535" s="33"/>
      <c r="Y535" s="164"/>
      <c r="Z535" s="160"/>
      <c r="AA535" s="33"/>
      <c r="AB535" s="165">
        <v>2400</v>
      </c>
      <c r="AC535" s="33"/>
      <c r="AD535" s="135">
        <v>2400</v>
      </c>
      <c r="AE535" s="49">
        <v>1</v>
      </c>
      <c r="AF535" s="135">
        <v>0</v>
      </c>
      <c r="AG535" s="158">
        <v>0</v>
      </c>
      <c r="AH535" s="47"/>
      <c r="AI535" s="135">
        <v>2400</v>
      </c>
      <c r="AJ535" s="135">
        <v>0</v>
      </c>
      <c r="AK535" s="47"/>
      <c r="AL535" s="135">
        <v>0</v>
      </c>
      <c r="AM535" s="49">
        <v>0</v>
      </c>
      <c r="AN535" s="135">
        <v>2400</v>
      </c>
      <c r="AO535" s="34">
        <v>0</v>
      </c>
      <c r="AP535" s="34">
        <v>0</v>
      </c>
      <c r="AQ535" s="34">
        <v>0</v>
      </c>
      <c r="AR535" s="34">
        <v>0</v>
      </c>
      <c r="AS535" s="34">
        <v>0</v>
      </c>
      <c r="AT535" s="34">
        <v>0</v>
      </c>
      <c r="AU535" s="34">
        <v>0</v>
      </c>
      <c r="AV535" s="34">
        <v>1200</v>
      </c>
      <c r="AW535" s="34">
        <v>0</v>
      </c>
      <c r="AX535" s="34">
        <v>0</v>
      </c>
      <c r="AY535" s="34">
        <v>0</v>
      </c>
      <c r="AZ535" s="34">
        <v>0</v>
      </c>
      <c r="BA535" s="34">
        <v>1200</v>
      </c>
      <c r="BB535" s="40">
        <f t="shared" si="17"/>
        <v>2400</v>
      </c>
      <c r="BC535" s="40">
        <f t="shared" si="18"/>
        <v>0</v>
      </c>
      <c r="BD535" s="166" t="str">
        <f>+IF(Tabla1[[#This Row],[NO CERT]]=0,"NO","SI")</f>
        <v>NO</v>
      </c>
    </row>
    <row r="536" spans="1:56" x14ac:dyDescent="0.25">
      <c r="A536" s="41" t="s">
        <v>437</v>
      </c>
      <c r="B536" s="42"/>
      <c r="C536" s="43" t="s">
        <v>1447</v>
      </c>
      <c r="D536" s="44" t="s">
        <v>442</v>
      </c>
      <c r="E536" s="43" t="s">
        <v>445</v>
      </c>
      <c r="F536" s="43" t="s">
        <v>446</v>
      </c>
      <c r="G536" s="43" t="s">
        <v>1454</v>
      </c>
      <c r="H536" s="44" t="s">
        <v>514</v>
      </c>
      <c r="I536" s="44" t="s">
        <v>514</v>
      </c>
      <c r="J536" s="44"/>
      <c r="K536" s="44" t="s">
        <v>511</v>
      </c>
      <c r="L536" s="44" t="s">
        <v>1422</v>
      </c>
      <c r="M536" s="44" t="s">
        <v>1422</v>
      </c>
      <c r="N536" s="43" t="s">
        <v>1100</v>
      </c>
      <c r="O536" s="43" t="s">
        <v>1520</v>
      </c>
      <c r="P536" s="45" t="s">
        <v>130</v>
      </c>
      <c r="Q536" s="44" t="s">
        <v>1100</v>
      </c>
      <c r="R536" s="44" t="s">
        <v>1371</v>
      </c>
      <c r="S536" s="44" t="s">
        <v>2389</v>
      </c>
      <c r="T536" s="46" t="s">
        <v>2387</v>
      </c>
      <c r="U536" s="37" t="s">
        <v>2388</v>
      </c>
      <c r="V536" s="163">
        <v>0</v>
      </c>
      <c r="W536" s="163">
        <v>200</v>
      </c>
      <c r="X536" s="33"/>
      <c r="Y536" s="164"/>
      <c r="Z536" s="160"/>
      <c r="AA536" s="33"/>
      <c r="AB536" s="165">
        <v>200</v>
      </c>
      <c r="AC536" s="33"/>
      <c r="AD536" s="135">
        <v>200</v>
      </c>
      <c r="AE536" s="49">
        <v>1</v>
      </c>
      <c r="AF536" s="135">
        <v>0</v>
      </c>
      <c r="AG536" s="158">
        <v>0</v>
      </c>
      <c r="AH536" s="47"/>
      <c r="AI536" s="135">
        <v>200</v>
      </c>
      <c r="AJ536" s="135">
        <v>200</v>
      </c>
      <c r="AK536" s="47"/>
      <c r="AL536" s="135">
        <v>200</v>
      </c>
      <c r="AM536" s="49">
        <v>1</v>
      </c>
      <c r="AN536" s="135">
        <v>0</v>
      </c>
      <c r="AO536" s="34">
        <v>200</v>
      </c>
      <c r="AP536" s="34">
        <v>0</v>
      </c>
      <c r="AQ536" s="34">
        <v>0</v>
      </c>
      <c r="AR536" s="34">
        <v>0</v>
      </c>
      <c r="AS536" s="34">
        <v>0</v>
      </c>
      <c r="AT536" s="34">
        <v>0</v>
      </c>
      <c r="AU536" s="34">
        <v>0</v>
      </c>
      <c r="AV536" s="34">
        <v>0</v>
      </c>
      <c r="AW536" s="34">
        <v>0</v>
      </c>
      <c r="AX536" s="34">
        <v>0</v>
      </c>
      <c r="AY536" s="34">
        <v>0</v>
      </c>
      <c r="AZ536" s="34">
        <v>0</v>
      </c>
      <c r="BA536" s="34">
        <v>0</v>
      </c>
      <c r="BB536" s="40">
        <f t="shared" si="17"/>
        <v>200</v>
      </c>
      <c r="BC536" s="40">
        <f t="shared" si="18"/>
        <v>0</v>
      </c>
      <c r="BD536" s="166" t="str">
        <f>+IF(Tabla1[[#This Row],[NO CERT]]=0,"NO","SI")</f>
        <v>NO</v>
      </c>
    </row>
    <row r="537" spans="1:56" x14ac:dyDescent="0.25">
      <c r="A537" s="41" t="s">
        <v>437</v>
      </c>
      <c r="B537" s="42"/>
      <c r="C537" s="43" t="s">
        <v>1447</v>
      </c>
      <c r="D537" s="44" t="s">
        <v>442</v>
      </c>
      <c r="E537" s="43" t="s">
        <v>445</v>
      </c>
      <c r="F537" s="43" t="s">
        <v>446</v>
      </c>
      <c r="G537" s="43" t="s">
        <v>1454</v>
      </c>
      <c r="H537" s="44" t="s">
        <v>514</v>
      </c>
      <c r="I537" s="44" t="s">
        <v>514</v>
      </c>
      <c r="J537" s="44"/>
      <c r="K537" s="44" t="s">
        <v>511</v>
      </c>
      <c r="L537" s="44" t="s">
        <v>1422</v>
      </c>
      <c r="M537" s="44" t="s">
        <v>1422</v>
      </c>
      <c r="N537" s="43" t="s">
        <v>1100</v>
      </c>
      <c r="O537" s="43" t="s">
        <v>1520</v>
      </c>
      <c r="P537" s="45" t="s">
        <v>130</v>
      </c>
      <c r="Q537" s="44" t="s">
        <v>1100</v>
      </c>
      <c r="R537" s="44" t="s">
        <v>1371</v>
      </c>
      <c r="S537" s="44" t="s">
        <v>1380</v>
      </c>
      <c r="T537" s="46" t="s">
        <v>1378</v>
      </c>
      <c r="U537" s="37" t="s">
        <v>1379</v>
      </c>
      <c r="V537" s="163">
        <v>129942</v>
      </c>
      <c r="W537" s="163">
        <v>132344</v>
      </c>
      <c r="X537" s="33"/>
      <c r="Y537" s="164"/>
      <c r="Z537" s="160"/>
      <c r="AA537" s="33"/>
      <c r="AB537" s="165">
        <v>132344</v>
      </c>
      <c r="AC537" s="33"/>
      <c r="AD537" s="135">
        <v>132344</v>
      </c>
      <c r="AE537" s="49">
        <v>1</v>
      </c>
      <c r="AF537" s="135">
        <v>0</v>
      </c>
      <c r="AG537" s="158">
        <v>0</v>
      </c>
      <c r="AH537" s="47"/>
      <c r="AI537" s="135">
        <v>132344</v>
      </c>
      <c r="AJ537" s="135">
        <v>33088.11</v>
      </c>
      <c r="AK537" s="47"/>
      <c r="AL537" s="135">
        <v>33088.11</v>
      </c>
      <c r="AM537" s="49">
        <v>0.25001594329928067</v>
      </c>
      <c r="AN537" s="135">
        <v>99255.89</v>
      </c>
      <c r="AO537" s="34">
        <v>11031.72</v>
      </c>
      <c r="AP537" s="34">
        <v>11028.01</v>
      </c>
      <c r="AQ537" s="34">
        <v>11028.38</v>
      </c>
      <c r="AR537" s="34">
        <v>0</v>
      </c>
      <c r="AS537" s="34">
        <v>10828.38</v>
      </c>
      <c r="AT537" s="34">
        <v>10828.38</v>
      </c>
      <c r="AU537" s="34">
        <v>10828.38</v>
      </c>
      <c r="AV537" s="34">
        <v>10828.38</v>
      </c>
      <c r="AW537" s="34">
        <v>10828.38</v>
      </c>
      <c r="AX537" s="34">
        <v>10828.38</v>
      </c>
      <c r="AY537" s="34">
        <v>10828.38</v>
      </c>
      <c r="AZ537" s="34">
        <v>10828.38</v>
      </c>
      <c r="BA537" s="34">
        <v>12628.849999999977</v>
      </c>
      <c r="BB537" s="40">
        <f t="shared" si="17"/>
        <v>132344</v>
      </c>
      <c r="BC537" s="40">
        <f t="shared" si="18"/>
        <v>0</v>
      </c>
      <c r="BD537" s="166" t="str">
        <f>+IF(Tabla1[[#This Row],[NO CERT]]=0,"NO","SI")</f>
        <v>NO</v>
      </c>
    </row>
    <row r="538" spans="1:56" x14ac:dyDescent="0.25">
      <c r="A538" s="41" t="s">
        <v>437</v>
      </c>
      <c r="B538" s="42"/>
      <c r="C538" s="43" t="s">
        <v>1447</v>
      </c>
      <c r="D538" s="44" t="s">
        <v>442</v>
      </c>
      <c r="E538" s="43" t="s">
        <v>445</v>
      </c>
      <c r="F538" s="43" t="s">
        <v>446</v>
      </c>
      <c r="G538" s="43" t="s">
        <v>1454</v>
      </c>
      <c r="H538" s="44" t="s">
        <v>514</v>
      </c>
      <c r="I538" s="44" t="s">
        <v>514</v>
      </c>
      <c r="J538" s="44"/>
      <c r="K538" s="44" t="s">
        <v>511</v>
      </c>
      <c r="L538" s="44" t="s">
        <v>1422</v>
      </c>
      <c r="M538" s="44" t="s">
        <v>1422</v>
      </c>
      <c r="N538" s="43" t="s">
        <v>1100</v>
      </c>
      <c r="O538" s="43" t="s">
        <v>1520</v>
      </c>
      <c r="P538" s="45" t="s">
        <v>130</v>
      </c>
      <c r="Q538" s="44" t="s">
        <v>1100</v>
      </c>
      <c r="R538" s="44" t="s">
        <v>1371</v>
      </c>
      <c r="S538" s="44" t="s">
        <v>1373</v>
      </c>
      <c r="T538" s="46" t="s">
        <v>1336</v>
      </c>
      <c r="U538" s="37" t="s">
        <v>1339</v>
      </c>
      <c r="V538" s="163">
        <v>0</v>
      </c>
      <c r="W538" s="163">
        <v>108341</v>
      </c>
      <c r="X538" s="33"/>
      <c r="Y538" s="164"/>
      <c r="Z538" s="160"/>
      <c r="AA538" s="33"/>
      <c r="AB538" s="165">
        <v>108341</v>
      </c>
      <c r="AC538" s="33"/>
      <c r="AD538" s="135">
        <v>108341</v>
      </c>
      <c r="AE538" s="49">
        <v>1</v>
      </c>
      <c r="AF538" s="135">
        <v>0</v>
      </c>
      <c r="AG538" s="158">
        <v>0</v>
      </c>
      <c r="AH538" s="47"/>
      <c r="AI538" s="135">
        <v>108341</v>
      </c>
      <c r="AJ538" s="135">
        <v>6000</v>
      </c>
      <c r="AK538" s="47"/>
      <c r="AL538" s="135">
        <v>6000</v>
      </c>
      <c r="AM538" s="49">
        <v>5.5380696135350418E-2</v>
      </c>
      <c r="AN538" s="135">
        <v>102341</v>
      </c>
      <c r="AO538" s="34">
        <v>0</v>
      </c>
      <c r="AP538" s="34">
        <v>0</v>
      </c>
      <c r="AQ538" s="34">
        <v>6000</v>
      </c>
      <c r="AR538" s="34">
        <v>0</v>
      </c>
      <c r="AS538" s="34">
        <v>9028.4166666666661</v>
      </c>
      <c r="AT538" s="34">
        <v>9028.4166666666661</v>
      </c>
      <c r="AU538" s="34">
        <v>9028.4166666666661</v>
      </c>
      <c r="AV538" s="34">
        <v>9028.4166666666661</v>
      </c>
      <c r="AW538" s="34">
        <v>9028.4166666666661</v>
      </c>
      <c r="AX538" s="34">
        <v>9028.4166666666661</v>
      </c>
      <c r="AY538" s="34">
        <v>9028.4166666666661</v>
      </c>
      <c r="AZ538" s="34">
        <v>9028.4166666666661</v>
      </c>
      <c r="BA538" s="34">
        <v>30113.666666666672</v>
      </c>
      <c r="BB538" s="40">
        <f t="shared" si="17"/>
        <v>108341</v>
      </c>
      <c r="BC538" s="40">
        <f t="shared" si="18"/>
        <v>0</v>
      </c>
      <c r="BD538" s="166" t="str">
        <f>+IF(Tabla1[[#This Row],[NO CERT]]=0,"NO","SI")</f>
        <v>NO</v>
      </c>
    </row>
    <row r="539" spans="1:56" x14ac:dyDescent="0.25">
      <c r="A539" s="41" t="s">
        <v>437</v>
      </c>
      <c r="B539" s="42"/>
      <c r="C539" s="43" t="s">
        <v>1447</v>
      </c>
      <c r="D539" s="44" t="s">
        <v>442</v>
      </c>
      <c r="E539" s="43" t="s">
        <v>445</v>
      </c>
      <c r="F539" s="43" t="s">
        <v>446</v>
      </c>
      <c r="G539" s="43" t="s">
        <v>1454</v>
      </c>
      <c r="H539" s="44" t="s">
        <v>514</v>
      </c>
      <c r="I539" s="44" t="s">
        <v>514</v>
      </c>
      <c r="J539" s="44"/>
      <c r="K539" s="44" t="s">
        <v>511</v>
      </c>
      <c r="L539" s="44" t="s">
        <v>1422</v>
      </c>
      <c r="M539" s="44" t="s">
        <v>1422</v>
      </c>
      <c r="N539" s="43" t="s">
        <v>1100</v>
      </c>
      <c r="O539" s="43" t="s">
        <v>1520</v>
      </c>
      <c r="P539" s="45" t="s">
        <v>130</v>
      </c>
      <c r="Q539" s="44" t="s">
        <v>1100</v>
      </c>
      <c r="R539" s="44" t="s">
        <v>1371</v>
      </c>
      <c r="S539" s="44" t="s">
        <v>1374</v>
      </c>
      <c r="T539" s="46" t="s">
        <v>1338</v>
      </c>
      <c r="U539" s="37" t="s">
        <v>1341</v>
      </c>
      <c r="V539" s="163">
        <v>5006</v>
      </c>
      <c r="W539" s="163">
        <v>10401</v>
      </c>
      <c r="X539" s="33"/>
      <c r="Y539" s="164"/>
      <c r="Z539" s="160"/>
      <c r="AA539" s="33"/>
      <c r="AB539" s="165">
        <v>10401</v>
      </c>
      <c r="AC539" s="33"/>
      <c r="AD539" s="135">
        <v>10401</v>
      </c>
      <c r="AE539" s="49">
        <v>1</v>
      </c>
      <c r="AF539" s="135">
        <v>0</v>
      </c>
      <c r="AG539" s="158">
        <v>0</v>
      </c>
      <c r="AH539" s="47"/>
      <c r="AI539" s="135">
        <v>10401</v>
      </c>
      <c r="AJ539" s="135">
        <v>1516.76</v>
      </c>
      <c r="AK539" s="47"/>
      <c r="AL539" s="135">
        <v>1516.76</v>
      </c>
      <c r="AM539" s="49">
        <v>0.1458282857417556</v>
      </c>
      <c r="AN539" s="135">
        <v>8884.24</v>
      </c>
      <c r="AO539" s="34">
        <v>433.36</v>
      </c>
      <c r="AP539" s="34">
        <v>433.36</v>
      </c>
      <c r="AQ539" s="34">
        <v>650.04</v>
      </c>
      <c r="AR539" s="34">
        <v>0</v>
      </c>
      <c r="AS539" s="34">
        <v>417.16</v>
      </c>
      <c r="AT539" s="34">
        <v>417.16</v>
      </c>
      <c r="AU539" s="34">
        <v>417.16</v>
      </c>
      <c r="AV539" s="34">
        <v>417.16</v>
      </c>
      <c r="AW539" s="34">
        <v>417.16</v>
      </c>
      <c r="AX539" s="34">
        <v>417.16</v>
      </c>
      <c r="AY539" s="34">
        <v>417.16</v>
      </c>
      <c r="AZ539" s="34">
        <v>417.16</v>
      </c>
      <c r="BA539" s="34">
        <v>5546.9600000000009</v>
      </c>
      <c r="BB539" s="40">
        <f t="shared" si="17"/>
        <v>10401</v>
      </c>
      <c r="BC539" s="40">
        <f t="shared" si="18"/>
        <v>0</v>
      </c>
      <c r="BD539" s="166" t="str">
        <f>+IF(Tabla1[[#This Row],[NO CERT]]=0,"NO","SI")</f>
        <v>NO</v>
      </c>
    </row>
    <row r="540" spans="1:56" x14ac:dyDescent="0.25">
      <c r="A540" s="41" t="s">
        <v>437</v>
      </c>
      <c r="B540" s="42"/>
      <c r="C540" s="43" t="s">
        <v>1447</v>
      </c>
      <c r="D540" s="44" t="s">
        <v>442</v>
      </c>
      <c r="E540" s="43" t="s">
        <v>445</v>
      </c>
      <c r="F540" s="43" t="s">
        <v>446</v>
      </c>
      <c r="G540" s="43" t="s">
        <v>1454</v>
      </c>
      <c r="H540" s="44" t="s">
        <v>521</v>
      </c>
      <c r="I540" s="44" t="s">
        <v>521</v>
      </c>
      <c r="J540" s="44"/>
      <c r="K540" s="44" t="s">
        <v>515</v>
      </c>
      <c r="L540" s="44" t="s">
        <v>1422</v>
      </c>
      <c r="M540" s="44" t="s">
        <v>1422</v>
      </c>
      <c r="N540" s="43" t="s">
        <v>1100</v>
      </c>
      <c r="O540" s="43" t="s">
        <v>1520</v>
      </c>
      <c r="P540" s="45" t="s">
        <v>130</v>
      </c>
      <c r="Q540" s="44" t="s">
        <v>1100</v>
      </c>
      <c r="R540" s="44" t="s">
        <v>552</v>
      </c>
      <c r="S540" s="44" t="s">
        <v>1375</v>
      </c>
      <c r="T540" s="46" t="s">
        <v>43</v>
      </c>
      <c r="U540" s="37" t="s">
        <v>1377</v>
      </c>
      <c r="V540" s="163">
        <v>0</v>
      </c>
      <c r="W540" s="163">
        <v>118851</v>
      </c>
      <c r="X540" s="33"/>
      <c r="Y540" s="164"/>
      <c r="Z540" s="160"/>
      <c r="AA540" s="33"/>
      <c r="AB540" s="165">
        <v>118851</v>
      </c>
      <c r="AC540" s="33"/>
      <c r="AD540" s="135">
        <v>79151</v>
      </c>
      <c r="AE540" s="49">
        <v>0.66596831326619044</v>
      </c>
      <c r="AF540" s="135">
        <v>39700</v>
      </c>
      <c r="AG540" s="158">
        <v>39700</v>
      </c>
      <c r="AH540" s="47"/>
      <c r="AI540" s="135">
        <v>79151</v>
      </c>
      <c r="AJ540" s="135">
        <v>67471</v>
      </c>
      <c r="AK540" s="47"/>
      <c r="AL540" s="135">
        <v>12000</v>
      </c>
      <c r="AM540" s="49">
        <v>0.10096675669535805</v>
      </c>
      <c r="AN540" s="135">
        <v>67151</v>
      </c>
      <c r="AO540" s="34">
        <v>0</v>
      </c>
      <c r="AP540" s="34">
        <v>3500</v>
      </c>
      <c r="AQ540" s="34">
        <v>8500</v>
      </c>
      <c r="AR540" s="34">
        <v>0</v>
      </c>
      <c r="AS540" s="34">
        <v>14450</v>
      </c>
      <c r="AT540" s="34">
        <v>3500</v>
      </c>
      <c r="AU540" s="34">
        <v>15000</v>
      </c>
      <c r="AV540" s="34">
        <v>15000</v>
      </c>
      <c r="AW540" s="34">
        <v>15000</v>
      </c>
      <c r="AX540" s="34">
        <v>15000</v>
      </c>
      <c r="AY540" s="34">
        <v>18401</v>
      </c>
      <c r="AZ540" s="34">
        <v>10500</v>
      </c>
      <c r="BA540" s="34">
        <v>0</v>
      </c>
      <c r="BB540" s="40">
        <f t="shared" ref="BB540:BB571" si="19">+SUM(AO540:BA540)</f>
        <v>118851</v>
      </c>
      <c r="BC540" s="40">
        <f t="shared" ref="BC540:BC571" si="20">+W540-BB540</f>
        <v>0</v>
      </c>
      <c r="BD540" s="166" t="str">
        <f>+IF(Tabla1[[#This Row],[NO CERT]]=0,"NO","SI")</f>
        <v>SI</v>
      </c>
    </row>
    <row r="541" spans="1:56" x14ac:dyDescent="0.25">
      <c r="A541" s="41" t="s">
        <v>437</v>
      </c>
      <c r="B541" s="42"/>
      <c r="C541" s="43" t="s">
        <v>1447</v>
      </c>
      <c r="D541" s="44" t="s">
        <v>442</v>
      </c>
      <c r="E541" s="43" t="s">
        <v>445</v>
      </c>
      <c r="F541" s="43" t="s">
        <v>446</v>
      </c>
      <c r="G541" s="43" t="s">
        <v>1455</v>
      </c>
      <c r="H541" s="44" t="s">
        <v>514</v>
      </c>
      <c r="I541" s="44" t="s">
        <v>514</v>
      </c>
      <c r="J541" s="44"/>
      <c r="K541" s="44" t="s">
        <v>511</v>
      </c>
      <c r="L541" s="44" t="s">
        <v>1422</v>
      </c>
      <c r="M541" s="44" t="s">
        <v>1422</v>
      </c>
      <c r="N541" s="43" t="s">
        <v>1092</v>
      </c>
      <c r="O541" s="43" t="s">
        <v>1521</v>
      </c>
      <c r="P541" s="45" t="s">
        <v>131</v>
      </c>
      <c r="Q541" s="44" t="s">
        <v>1092</v>
      </c>
      <c r="R541" s="44" t="s">
        <v>1371</v>
      </c>
      <c r="S541" s="44" t="s">
        <v>1372</v>
      </c>
      <c r="T541" s="46" t="s">
        <v>1337</v>
      </c>
      <c r="U541" s="37" t="s">
        <v>1340</v>
      </c>
      <c r="V541" s="163">
        <v>1800</v>
      </c>
      <c r="W541" s="163">
        <v>1200</v>
      </c>
      <c r="X541" s="33"/>
      <c r="Y541" s="164"/>
      <c r="Z541" s="160"/>
      <c r="AA541" s="33"/>
      <c r="AB541" s="165">
        <v>1200</v>
      </c>
      <c r="AC541" s="33"/>
      <c r="AD541" s="135">
        <v>1200</v>
      </c>
      <c r="AE541" s="49">
        <v>1</v>
      </c>
      <c r="AF541" s="135">
        <v>0</v>
      </c>
      <c r="AG541" s="158">
        <v>0</v>
      </c>
      <c r="AH541" s="47"/>
      <c r="AI541" s="135">
        <v>1200</v>
      </c>
      <c r="AJ541" s="135">
        <v>0</v>
      </c>
      <c r="AK541" s="47"/>
      <c r="AL541" s="135">
        <v>0</v>
      </c>
      <c r="AM541" s="49">
        <v>0</v>
      </c>
      <c r="AN541" s="135">
        <v>1200</v>
      </c>
      <c r="AO541" s="34">
        <v>0</v>
      </c>
      <c r="AP541" s="34">
        <v>0</v>
      </c>
      <c r="AQ541" s="34">
        <v>0</v>
      </c>
      <c r="AR541" s="34">
        <v>0</v>
      </c>
      <c r="AS541" s="34">
        <v>0</v>
      </c>
      <c r="AT541" s="34">
        <v>0</v>
      </c>
      <c r="AU541" s="34">
        <v>0</v>
      </c>
      <c r="AV541" s="34">
        <v>600</v>
      </c>
      <c r="AW541" s="34">
        <v>0</v>
      </c>
      <c r="AX541" s="34">
        <v>0</v>
      </c>
      <c r="AY541" s="34">
        <v>0</v>
      </c>
      <c r="AZ541" s="34">
        <v>0</v>
      </c>
      <c r="BA541" s="34">
        <v>600</v>
      </c>
      <c r="BB541" s="40">
        <f t="shared" si="19"/>
        <v>1200</v>
      </c>
      <c r="BC541" s="40">
        <f t="shared" si="20"/>
        <v>0</v>
      </c>
      <c r="BD541" s="166" t="str">
        <f>+IF(Tabla1[[#This Row],[NO CERT]]=0,"NO","SI")</f>
        <v>NO</v>
      </c>
    </row>
    <row r="542" spans="1:56" x14ac:dyDescent="0.25">
      <c r="A542" s="41" t="s">
        <v>437</v>
      </c>
      <c r="B542" s="42"/>
      <c r="C542" s="43" t="s">
        <v>1447</v>
      </c>
      <c r="D542" s="44" t="s">
        <v>442</v>
      </c>
      <c r="E542" s="43" t="s">
        <v>445</v>
      </c>
      <c r="F542" s="43" t="s">
        <v>446</v>
      </c>
      <c r="G542" s="43" t="s">
        <v>1455</v>
      </c>
      <c r="H542" s="44" t="s">
        <v>514</v>
      </c>
      <c r="I542" s="44" t="s">
        <v>514</v>
      </c>
      <c r="J542" s="44"/>
      <c r="K542" s="44" t="s">
        <v>511</v>
      </c>
      <c r="L542" s="44" t="s">
        <v>1422</v>
      </c>
      <c r="M542" s="44" t="s">
        <v>1422</v>
      </c>
      <c r="N542" s="43" t="s">
        <v>1092</v>
      </c>
      <c r="O542" s="43" t="s">
        <v>1521</v>
      </c>
      <c r="P542" s="45" t="s">
        <v>131</v>
      </c>
      <c r="Q542" s="44" t="s">
        <v>1092</v>
      </c>
      <c r="R542" s="44" t="s">
        <v>1371</v>
      </c>
      <c r="S542" s="44" t="s">
        <v>2389</v>
      </c>
      <c r="T542" s="46" t="s">
        <v>2387</v>
      </c>
      <c r="U542" s="37" t="s">
        <v>2388</v>
      </c>
      <c r="V542" s="163">
        <v>0</v>
      </c>
      <c r="W542" s="163">
        <v>400</v>
      </c>
      <c r="X542" s="33"/>
      <c r="Y542" s="164"/>
      <c r="Z542" s="160"/>
      <c r="AA542" s="33"/>
      <c r="AB542" s="165">
        <v>400</v>
      </c>
      <c r="AC542" s="33"/>
      <c r="AD542" s="135">
        <v>400</v>
      </c>
      <c r="AE542" s="49">
        <v>1</v>
      </c>
      <c r="AF542" s="135">
        <v>0</v>
      </c>
      <c r="AG542" s="158">
        <v>0</v>
      </c>
      <c r="AH542" s="47"/>
      <c r="AI542" s="135">
        <v>400</v>
      </c>
      <c r="AJ542" s="135">
        <v>400</v>
      </c>
      <c r="AK542" s="47"/>
      <c r="AL542" s="135">
        <v>400</v>
      </c>
      <c r="AM542" s="49">
        <v>1</v>
      </c>
      <c r="AN542" s="135">
        <v>0</v>
      </c>
      <c r="AO542" s="34">
        <v>400</v>
      </c>
      <c r="AP542" s="34">
        <v>0</v>
      </c>
      <c r="AQ542" s="34">
        <v>0</v>
      </c>
      <c r="AR542" s="34">
        <v>0</v>
      </c>
      <c r="AS542" s="34">
        <v>0</v>
      </c>
      <c r="AT542" s="34">
        <v>0</v>
      </c>
      <c r="AU542" s="34">
        <v>0</v>
      </c>
      <c r="AV542" s="34">
        <v>0</v>
      </c>
      <c r="AW542" s="34">
        <v>0</v>
      </c>
      <c r="AX542" s="34">
        <v>0</v>
      </c>
      <c r="AY542" s="34">
        <v>0</v>
      </c>
      <c r="AZ542" s="34">
        <v>0</v>
      </c>
      <c r="BA542" s="34">
        <v>0</v>
      </c>
      <c r="BB542" s="40">
        <f t="shared" si="19"/>
        <v>400</v>
      </c>
      <c r="BC542" s="40">
        <f t="shared" si="20"/>
        <v>0</v>
      </c>
      <c r="BD542" s="166" t="str">
        <f>+IF(Tabla1[[#This Row],[NO CERT]]=0,"NO","SI")</f>
        <v>NO</v>
      </c>
    </row>
    <row r="543" spans="1:56" x14ac:dyDescent="0.25">
      <c r="A543" s="41" t="s">
        <v>437</v>
      </c>
      <c r="B543" s="42"/>
      <c r="C543" s="43" t="s">
        <v>1447</v>
      </c>
      <c r="D543" s="44" t="s">
        <v>442</v>
      </c>
      <c r="E543" s="43" t="s">
        <v>445</v>
      </c>
      <c r="F543" s="43" t="s">
        <v>446</v>
      </c>
      <c r="G543" s="43" t="s">
        <v>1455</v>
      </c>
      <c r="H543" s="44" t="s">
        <v>514</v>
      </c>
      <c r="I543" s="44" t="s">
        <v>514</v>
      </c>
      <c r="J543" s="44"/>
      <c r="K543" s="44" t="s">
        <v>511</v>
      </c>
      <c r="L543" s="44" t="s">
        <v>1422</v>
      </c>
      <c r="M543" s="44" t="s">
        <v>1422</v>
      </c>
      <c r="N543" s="43" t="s">
        <v>1092</v>
      </c>
      <c r="O543" s="43" t="s">
        <v>1521</v>
      </c>
      <c r="P543" s="45" t="s">
        <v>131</v>
      </c>
      <c r="Q543" s="44" t="s">
        <v>1092</v>
      </c>
      <c r="R543" s="44" t="s">
        <v>1371</v>
      </c>
      <c r="S543" s="44" t="s">
        <v>1380</v>
      </c>
      <c r="T543" s="46" t="s">
        <v>1378</v>
      </c>
      <c r="U543" s="37" t="s">
        <v>1379</v>
      </c>
      <c r="V543" s="163">
        <v>111942</v>
      </c>
      <c r="W543" s="163">
        <v>114343</v>
      </c>
      <c r="X543" s="33"/>
      <c r="Y543" s="164"/>
      <c r="Z543" s="160"/>
      <c r="AA543" s="33"/>
      <c r="AB543" s="165">
        <v>114343</v>
      </c>
      <c r="AC543" s="33"/>
      <c r="AD543" s="135">
        <v>114343</v>
      </c>
      <c r="AE543" s="49">
        <v>1</v>
      </c>
      <c r="AF543" s="135">
        <v>0</v>
      </c>
      <c r="AG543" s="158">
        <v>0</v>
      </c>
      <c r="AH543" s="47"/>
      <c r="AI543" s="135">
        <v>114343</v>
      </c>
      <c r="AJ543" s="135">
        <v>28584.6</v>
      </c>
      <c r="AK543" s="47"/>
      <c r="AL543" s="135">
        <v>28584.6</v>
      </c>
      <c r="AM543" s="49">
        <v>0.24998994254130116</v>
      </c>
      <c r="AN543" s="135">
        <v>85758.399999999994</v>
      </c>
      <c r="AO543" s="34">
        <v>9530.7199999999993</v>
      </c>
      <c r="AP543" s="34">
        <v>9527.33</v>
      </c>
      <c r="AQ543" s="34">
        <v>9526.5499999999993</v>
      </c>
      <c r="AR543" s="34">
        <v>0</v>
      </c>
      <c r="AS543" s="34">
        <v>9328.3799999999992</v>
      </c>
      <c r="AT543" s="34">
        <v>9328.3799999999992</v>
      </c>
      <c r="AU543" s="34">
        <v>9328.3799999999992</v>
      </c>
      <c r="AV543" s="34">
        <v>9328.3799999999992</v>
      </c>
      <c r="AW543" s="34">
        <v>9328.3799999999992</v>
      </c>
      <c r="AX543" s="34">
        <v>9328.3799999999992</v>
      </c>
      <c r="AY543" s="34">
        <v>9328.3799999999992</v>
      </c>
      <c r="AZ543" s="34">
        <v>9328.3799999999992</v>
      </c>
      <c r="BA543" s="34">
        <v>11131.359999999986</v>
      </c>
      <c r="BB543" s="40">
        <f t="shared" si="19"/>
        <v>114343</v>
      </c>
      <c r="BC543" s="40">
        <f t="shared" si="20"/>
        <v>0</v>
      </c>
      <c r="BD543" s="166" t="str">
        <f>+IF(Tabla1[[#This Row],[NO CERT]]=0,"NO","SI")</f>
        <v>NO</v>
      </c>
    </row>
    <row r="544" spans="1:56" x14ac:dyDescent="0.25">
      <c r="A544" s="41" t="s">
        <v>437</v>
      </c>
      <c r="B544" s="42"/>
      <c r="C544" s="43" t="s">
        <v>1447</v>
      </c>
      <c r="D544" s="44" t="s">
        <v>442</v>
      </c>
      <c r="E544" s="43" t="s">
        <v>445</v>
      </c>
      <c r="F544" s="43" t="s">
        <v>446</v>
      </c>
      <c r="G544" s="43" t="s">
        <v>1455</v>
      </c>
      <c r="H544" s="44" t="s">
        <v>514</v>
      </c>
      <c r="I544" s="44" t="s">
        <v>514</v>
      </c>
      <c r="J544" s="44"/>
      <c r="K544" s="44" t="s">
        <v>511</v>
      </c>
      <c r="L544" s="44" t="s">
        <v>1422</v>
      </c>
      <c r="M544" s="44" t="s">
        <v>1422</v>
      </c>
      <c r="N544" s="43" t="s">
        <v>1092</v>
      </c>
      <c r="O544" s="43" t="s">
        <v>1521</v>
      </c>
      <c r="P544" s="45" t="s">
        <v>131</v>
      </c>
      <c r="Q544" s="44" t="s">
        <v>1092</v>
      </c>
      <c r="R544" s="44" t="s">
        <v>1371</v>
      </c>
      <c r="S544" s="44" t="s">
        <v>1373</v>
      </c>
      <c r="T544" s="46" t="s">
        <v>1336</v>
      </c>
      <c r="U544" s="37" t="s">
        <v>1339</v>
      </c>
      <c r="V544" s="163">
        <v>61371</v>
      </c>
      <c r="W544" s="163">
        <v>0</v>
      </c>
      <c r="X544" s="33"/>
      <c r="Y544" s="164"/>
      <c r="Z544" s="160"/>
      <c r="AA544" s="33"/>
      <c r="AB544" s="165">
        <v>0</v>
      </c>
      <c r="AC544" s="33"/>
      <c r="AD544" s="135">
        <v>0</v>
      </c>
      <c r="AE544" s="49">
        <v>0</v>
      </c>
      <c r="AF544" s="135">
        <v>0</v>
      </c>
      <c r="AG544" s="158">
        <v>0</v>
      </c>
      <c r="AH544" s="47"/>
      <c r="AI544" s="135">
        <v>0</v>
      </c>
      <c r="AJ544" s="135">
        <v>0</v>
      </c>
      <c r="AK544" s="47"/>
      <c r="AL544" s="135">
        <v>0</v>
      </c>
      <c r="AM544" s="49">
        <v>0</v>
      </c>
      <c r="AN544" s="135">
        <v>0</v>
      </c>
      <c r="AO544" s="34">
        <v>0</v>
      </c>
      <c r="AP544" s="34">
        <v>0</v>
      </c>
      <c r="AQ544" s="34">
        <v>0</v>
      </c>
      <c r="AR544" s="34">
        <v>0</v>
      </c>
      <c r="AS544" s="34">
        <v>0</v>
      </c>
      <c r="AT544" s="34">
        <v>0</v>
      </c>
      <c r="AU544" s="34">
        <v>0</v>
      </c>
      <c r="AV544" s="34">
        <v>0</v>
      </c>
      <c r="AW544" s="34">
        <v>0</v>
      </c>
      <c r="AX544" s="34">
        <v>0</v>
      </c>
      <c r="AY544" s="34">
        <v>0</v>
      </c>
      <c r="AZ544" s="34">
        <v>0</v>
      </c>
      <c r="BA544" s="34">
        <v>0</v>
      </c>
      <c r="BB544" s="40">
        <f t="shared" si="19"/>
        <v>0</v>
      </c>
      <c r="BC544" s="40">
        <f t="shared" si="20"/>
        <v>0</v>
      </c>
      <c r="BD544" s="166" t="str">
        <f>+IF(Tabla1[[#This Row],[NO CERT]]=0,"NO","SI")</f>
        <v>NO</v>
      </c>
    </row>
    <row r="545" spans="1:56" x14ac:dyDescent="0.25">
      <c r="A545" s="41" t="s">
        <v>437</v>
      </c>
      <c r="B545" s="42"/>
      <c r="C545" s="43" t="s">
        <v>1447</v>
      </c>
      <c r="D545" s="44" t="s">
        <v>442</v>
      </c>
      <c r="E545" s="43" t="s">
        <v>445</v>
      </c>
      <c r="F545" s="43" t="s">
        <v>446</v>
      </c>
      <c r="G545" s="43" t="s">
        <v>1455</v>
      </c>
      <c r="H545" s="44" t="s">
        <v>514</v>
      </c>
      <c r="I545" s="44" t="s">
        <v>514</v>
      </c>
      <c r="J545" s="44"/>
      <c r="K545" s="44" t="s">
        <v>511</v>
      </c>
      <c r="L545" s="44" t="s">
        <v>1422</v>
      </c>
      <c r="M545" s="44" t="s">
        <v>1422</v>
      </c>
      <c r="N545" s="43" t="s">
        <v>1092</v>
      </c>
      <c r="O545" s="43" t="s">
        <v>1521</v>
      </c>
      <c r="P545" s="45" t="s">
        <v>131</v>
      </c>
      <c r="Q545" s="44" t="s">
        <v>1092</v>
      </c>
      <c r="R545" s="44" t="s">
        <v>1371</v>
      </c>
      <c r="S545" s="44" t="s">
        <v>1374</v>
      </c>
      <c r="T545" s="46" t="s">
        <v>1338</v>
      </c>
      <c r="U545" s="37" t="s">
        <v>1341</v>
      </c>
      <c r="V545" s="163">
        <v>7514</v>
      </c>
      <c r="W545" s="163">
        <v>5201</v>
      </c>
      <c r="X545" s="33"/>
      <c r="Y545" s="164"/>
      <c r="Z545" s="160"/>
      <c r="AA545" s="33"/>
      <c r="AB545" s="165">
        <v>5201</v>
      </c>
      <c r="AC545" s="33"/>
      <c r="AD545" s="135">
        <v>5201</v>
      </c>
      <c r="AE545" s="49">
        <v>1</v>
      </c>
      <c r="AF545" s="135">
        <v>0</v>
      </c>
      <c r="AG545" s="158">
        <v>0</v>
      </c>
      <c r="AH545" s="47"/>
      <c r="AI545" s="135">
        <v>5201</v>
      </c>
      <c r="AJ545" s="135">
        <v>1300.08</v>
      </c>
      <c r="AK545" s="47"/>
      <c r="AL545" s="135">
        <v>1300.08</v>
      </c>
      <c r="AM545" s="49">
        <v>0.24996731397808111</v>
      </c>
      <c r="AN545" s="135">
        <v>3900.92</v>
      </c>
      <c r="AO545" s="34">
        <v>433.36</v>
      </c>
      <c r="AP545" s="34">
        <v>433.36</v>
      </c>
      <c r="AQ545" s="34">
        <v>433.36</v>
      </c>
      <c r="AR545" s="34">
        <v>0</v>
      </c>
      <c r="AS545" s="34">
        <v>433.36</v>
      </c>
      <c r="AT545" s="34">
        <v>433.36</v>
      </c>
      <c r="AU545" s="34">
        <v>433.36</v>
      </c>
      <c r="AV545" s="34">
        <v>433.36</v>
      </c>
      <c r="AW545" s="34">
        <v>433.36</v>
      </c>
      <c r="AX545" s="34">
        <v>433.36</v>
      </c>
      <c r="AY545" s="34">
        <v>433.36</v>
      </c>
      <c r="AZ545" s="34">
        <v>433.36</v>
      </c>
      <c r="BA545" s="34">
        <v>434.03999999999996</v>
      </c>
      <c r="BB545" s="40">
        <f t="shared" si="19"/>
        <v>5201</v>
      </c>
      <c r="BC545" s="40">
        <f t="shared" si="20"/>
        <v>0</v>
      </c>
      <c r="BD545" s="166" t="str">
        <f>+IF(Tabla1[[#This Row],[NO CERT]]=0,"NO","SI")</f>
        <v>NO</v>
      </c>
    </row>
    <row r="546" spans="1:56" x14ac:dyDescent="0.25">
      <c r="A546" s="41" t="s">
        <v>437</v>
      </c>
      <c r="B546" s="42"/>
      <c r="C546" s="43" t="s">
        <v>1447</v>
      </c>
      <c r="D546" s="44" t="s">
        <v>442</v>
      </c>
      <c r="E546" s="43" t="s">
        <v>445</v>
      </c>
      <c r="F546" s="43" t="s">
        <v>446</v>
      </c>
      <c r="G546" s="43" t="s">
        <v>1455</v>
      </c>
      <c r="H546" s="44" t="s">
        <v>521</v>
      </c>
      <c r="I546" s="44" t="s">
        <v>521</v>
      </c>
      <c r="J546" s="44"/>
      <c r="K546" s="44" t="s">
        <v>515</v>
      </c>
      <c r="L546" s="44" t="s">
        <v>1422</v>
      </c>
      <c r="M546" s="44" t="s">
        <v>1422</v>
      </c>
      <c r="N546" s="43" t="s">
        <v>1092</v>
      </c>
      <c r="O546" s="43" t="s">
        <v>1521</v>
      </c>
      <c r="P546" s="45" t="s">
        <v>131</v>
      </c>
      <c r="Q546" s="44" t="s">
        <v>1092</v>
      </c>
      <c r="R546" s="44" t="s">
        <v>552</v>
      </c>
      <c r="S546" s="44" t="s">
        <v>1375</v>
      </c>
      <c r="T546" s="46" t="s">
        <v>43</v>
      </c>
      <c r="U546" s="37" t="s">
        <v>1377</v>
      </c>
      <c r="V546" s="163">
        <v>0</v>
      </c>
      <c r="W546" s="163">
        <v>61735</v>
      </c>
      <c r="X546" s="33"/>
      <c r="Y546" s="164"/>
      <c r="Z546" s="160"/>
      <c r="AA546" s="33"/>
      <c r="AB546" s="165">
        <v>61735</v>
      </c>
      <c r="AC546" s="33"/>
      <c r="AD546" s="135">
        <v>58009</v>
      </c>
      <c r="AE546" s="49">
        <v>0.93964525795739851</v>
      </c>
      <c r="AF546" s="135">
        <v>3726</v>
      </c>
      <c r="AG546" s="158">
        <v>3726</v>
      </c>
      <c r="AH546" s="47"/>
      <c r="AI546" s="135">
        <v>58009</v>
      </c>
      <c r="AJ546" s="135">
        <v>58009</v>
      </c>
      <c r="AK546" s="47"/>
      <c r="AL546" s="135">
        <v>23137</v>
      </c>
      <c r="AM546" s="49">
        <v>0.37477929861504822</v>
      </c>
      <c r="AN546" s="135">
        <v>34872</v>
      </c>
      <c r="AO546" s="34">
        <v>0</v>
      </c>
      <c r="AP546" s="34">
        <v>5000</v>
      </c>
      <c r="AQ546" s="34">
        <v>18137</v>
      </c>
      <c r="AR546" s="34">
        <v>0</v>
      </c>
      <c r="AS546" s="34">
        <v>5000</v>
      </c>
      <c r="AT546" s="34">
        <v>5000</v>
      </c>
      <c r="AU546" s="34">
        <v>15000</v>
      </c>
      <c r="AV546" s="34">
        <v>12975</v>
      </c>
      <c r="AW546" s="34">
        <v>623</v>
      </c>
      <c r="AX546" s="34">
        <v>0</v>
      </c>
      <c r="AY546" s="34">
        <v>0</v>
      </c>
      <c r="AZ546" s="34">
        <v>0</v>
      </c>
      <c r="BA546" s="34">
        <v>0</v>
      </c>
      <c r="BB546" s="40">
        <f t="shared" si="19"/>
        <v>61735</v>
      </c>
      <c r="BC546" s="40">
        <f t="shared" si="20"/>
        <v>0</v>
      </c>
      <c r="BD546" s="166" t="str">
        <f>+IF(Tabla1[[#This Row],[NO CERT]]=0,"NO","SI")</f>
        <v>SI</v>
      </c>
    </row>
    <row r="547" spans="1:56" x14ac:dyDescent="0.25">
      <c r="A547" s="41" t="s">
        <v>437</v>
      </c>
      <c r="B547" s="42"/>
      <c r="C547" s="43" t="s">
        <v>1447</v>
      </c>
      <c r="D547" s="44" t="s">
        <v>442</v>
      </c>
      <c r="E547" s="43" t="s">
        <v>445</v>
      </c>
      <c r="F547" s="43" t="s">
        <v>446</v>
      </c>
      <c r="G547" s="43" t="s">
        <v>1456</v>
      </c>
      <c r="H547" s="44" t="s">
        <v>514</v>
      </c>
      <c r="I547" s="44" t="s">
        <v>514</v>
      </c>
      <c r="J547" s="44"/>
      <c r="K547" s="44" t="s">
        <v>511</v>
      </c>
      <c r="L547" s="44" t="s">
        <v>1422</v>
      </c>
      <c r="M547" s="44" t="s">
        <v>1422</v>
      </c>
      <c r="N547" s="43" t="s">
        <v>1093</v>
      </c>
      <c r="O547" s="43" t="s">
        <v>1522</v>
      </c>
      <c r="P547" s="45" t="s">
        <v>132</v>
      </c>
      <c r="Q547" s="44" t="s">
        <v>1093</v>
      </c>
      <c r="R547" s="44" t="s">
        <v>1371</v>
      </c>
      <c r="S547" s="44" t="s">
        <v>1372</v>
      </c>
      <c r="T547" s="46" t="s">
        <v>1337</v>
      </c>
      <c r="U547" s="37" t="s">
        <v>1340</v>
      </c>
      <c r="V547" s="163">
        <v>1800</v>
      </c>
      <c r="W547" s="163">
        <v>1800</v>
      </c>
      <c r="X547" s="33"/>
      <c r="Y547" s="164"/>
      <c r="Z547" s="160"/>
      <c r="AA547" s="33"/>
      <c r="AB547" s="165">
        <v>1800</v>
      </c>
      <c r="AC547" s="33"/>
      <c r="AD547" s="135">
        <v>1800</v>
      </c>
      <c r="AE547" s="49">
        <v>1</v>
      </c>
      <c r="AF547" s="135">
        <v>0</v>
      </c>
      <c r="AG547" s="158">
        <v>0</v>
      </c>
      <c r="AH547" s="47"/>
      <c r="AI547" s="135">
        <v>1800</v>
      </c>
      <c r="AJ547" s="135">
        <v>0</v>
      </c>
      <c r="AK547" s="47"/>
      <c r="AL547" s="135">
        <v>0</v>
      </c>
      <c r="AM547" s="49">
        <v>0</v>
      </c>
      <c r="AN547" s="135">
        <v>1800</v>
      </c>
      <c r="AO547" s="34">
        <v>0</v>
      </c>
      <c r="AP547" s="34">
        <v>0</v>
      </c>
      <c r="AQ547" s="34">
        <v>0</v>
      </c>
      <c r="AR547" s="34">
        <v>0</v>
      </c>
      <c r="AS547" s="34">
        <v>0</v>
      </c>
      <c r="AT547" s="34">
        <v>0</v>
      </c>
      <c r="AU547" s="34">
        <v>0</v>
      </c>
      <c r="AV547" s="34">
        <v>900</v>
      </c>
      <c r="AW547" s="34">
        <v>0</v>
      </c>
      <c r="AX547" s="34">
        <v>0</v>
      </c>
      <c r="AY547" s="34">
        <v>0</v>
      </c>
      <c r="AZ547" s="34">
        <v>0</v>
      </c>
      <c r="BA547" s="34">
        <v>900</v>
      </c>
      <c r="BB547" s="40">
        <f t="shared" si="19"/>
        <v>1800</v>
      </c>
      <c r="BC547" s="40">
        <f t="shared" si="20"/>
        <v>0</v>
      </c>
      <c r="BD547" s="166" t="str">
        <f>+IF(Tabla1[[#This Row],[NO CERT]]=0,"NO","SI")</f>
        <v>NO</v>
      </c>
    </row>
    <row r="548" spans="1:56" x14ac:dyDescent="0.25">
      <c r="A548" s="41" t="s">
        <v>437</v>
      </c>
      <c r="B548" s="42"/>
      <c r="C548" s="43" t="s">
        <v>1447</v>
      </c>
      <c r="D548" s="44" t="s">
        <v>442</v>
      </c>
      <c r="E548" s="43" t="s">
        <v>445</v>
      </c>
      <c r="F548" s="43" t="s">
        <v>446</v>
      </c>
      <c r="G548" s="43" t="s">
        <v>1456</v>
      </c>
      <c r="H548" s="44" t="s">
        <v>514</v>
      </c>
      <c r="I548" s="44" t="s">
        <v>514</v>
      </c>
      <c r="J548" s="44"/>
      <c r="K548" s="44" t="s">
        <v>511</v>
      </c>
      <c r="L548" s="44" t="s">
        <v>1422</v>
      </c>
      <c r="M548" s="44" t="s">
        <v>1422</v>
      </c>
      <c r="N548" s="43" t="s">
        <v>1093</v>
      </c>
      <c r="O548" s="43" t="s">
        <v>1522</v>
      </c>
      <c r="P548" s="45" t="s">
        <v>132</v>
      </c>
      <c r="Q548" s="44" t="s">
        <v>1093</v>
      </c>
      <c r="R548" s="44" t="s">
        <v>1371</v>
      </c>
      <c r="S548" s="44" t="s">
        <v>2389</v>
      </c>
      <c r="T548" s="46" t="s">
        <v>2387</v>
      </c>
      <c r="U548" s="37" t="s">
        <v>2388</v>
      </c>
      <c r="V548" s="163">
        <v>0</v>
      </c>
      <c r="W548" s="163">
        <v>600</v>
      </c>
      <c r="X548" s="33"/>
      <c r="Y548" s="164"/>
      <c r="Z548" s="160"/>
      <c r="AA548" s="33"/>
      <c r="AB548" s="165">
        <v>600</v>
      </c>
      <c r="AC548" s="33"/>
      <c r="AD548" s="135">
        <v>600</v>
      </c>
      <c r="AE548" s="49">
        <v>1</v>
      </c>
      <c r="AF548" s="135">
        <v>0</v>
      </c>
      <c r="AG548" s="158">
        <v>0</v>
      </c>
      <c r="AH548" s="47"/>
      <c r="AI548" s="135">
        <v>600</v>
      </c>
      <c r="AJ548" s="135">
        <v>600</v>
      </c>
      <c r="AK548" s="47"/>
      <c r="AL548" s="135">
        <v>600</v>
      </c>
      <c r="AM548" s="49">
        <v>1</v>
      </c>
      <c r="AN548" s="135">
        <v>0</v>
      </c>
      <c r="AO548" s="34">
        <v>600</v>
      </c>
      <c r="AP548" s="34">
        <v>0</v>
      </c>
      <c r="AQ548" s="34">
        <v>0</v>
      </c>
      <c r="AR548" s="34">
        <v>0</v>
      </c>
      <c r="AS548" s="34">
        <v>0</v>
      </c>
      <c r="AT548" s="34">
        <v>0</v>
      </c>
      <c r="AU548" s="34">
        <v>0</v>
      </c>
      <c r="AV548" s="34">
        <v>0</v>
      </c>
      <c r="AW548" s="34">
        <v>0</v>
      </c>
      <c r="AX548" s="34">
        <v>0</v>
      </c>
      <c r="AY548" s="34">
        <v>0</v>
      </c>
      <c r="AZ548" s="34">
        <v>0</v>
      </c>
      <c r="BA548" s="34">
        <v>0</v>
      </c>
      <c r="BB548" s="40">
        <f t="shared" si="19"/>
        <v>600</v>
      </c>
      <c r="BC548" s="40">
        <f t="shared" si="20"/>
        <v>0</v>
      </c>
      <c r="BD548" s="166" t="str">
        <f>+IF(Tabla1[[#This Row],[NO CERT]]=0,"NO","SI")</f>
        <v>NO</v>
      </c>
    </row>
    <row r="549" spans="1:56" x14ac:dyDescent="0.25">
      <c r="A549" s="41" t="s">
        <v>437</v>
      </c>
      <c r="B549" s="42"/>
      <c r="C549" s="43" t="s">
        <v>1447</v>
      </c>
      <c r="D549" s="44" t="s">
        <v>442</v>
      </c>
      <c r="E549" s="43" t="s">
        <v>445</v>
      </c>
      <c r="F549" s="43" t="s">
        <v>446</v>
      </c>
      <c r="G549" s="43" t="s">
        <v>1456</v>
      </c>
      <c r="H549" s="44" t="s">
        <v>514</v>
      </c>
      <c r="I549" s="44" t="s">
        <v>514</v>
      </c>
      <c r="J549" s="44"/>
      <c r="K549" s="44" t="s">
        <v>511</v>
      </c>
      <c r="L549" s="44" t="s">
        <v>1422</v>
      </c>
      <c r="M549" s="44" t="s">
        <v>1422</v>
      </c>
      <c r="N549" s="43" t="s">
        <v>1093</v>
      </c>
      <c r="O549" s="43" t="s">
        <v>1522</v>
      </c>
      <c r="P549" s="45" t="s">
        <v>132</v>
      </c>
      <c r="Q549" s="44" t="s">
        <v>1093</v>
      </c>
      <c r="R549" s="44" t="s">
        <v>1371</v>
      </c>
      <c r="S549" s="44" t="s">
        <v>1380</v>
      </c>
      <c r="T549" s="46" t="s">
        <v>1378</v>
      </c>
      <c r="U549" s="37" t="s">
        <v>1379</v>
      </c>
      <c r="V549" s="163">
        <v>173913</v>
      </c>
      <c r="W549" s="163">
        <v>177178</v>
      </c>
      <c r="X549" s="33"/>
      <c r="Y549" s="164"/>
      <c r="Z549" s="160"/>
      <c r="AA549" s="33"/>
      <c r="AB549" s="165">
        <v>177178</v>
      </c>
      <c r="AC549" s="33"/>
      <c r="AD549" s="135">
        <v>177178</v>
      </c>
      <c r="AE549" s="49">
        <v>1</v>
      </c>
      <c r="AF549" s="135">
        <v>0</v>
      </c>
      <c r="AG549" s="158">
        <v>0</v>
      </c>
      <c r="AH549" s="47"/>
      <c r="AI549" s="135">
        <v>177178</v>
      </c>
      <c r="AJ549" s="135">
        <v>38019.600000000006</v>
      </c>
      <c r="AK549" s="47"/>
      <c r="AL549" s="135">
        <v>38019.600000000006</v>
      </c>
      <c r="AM549" s="49">
        <v>0.2145842034564111</v>
      </c>
      <c r="AN549" s="135">
        <v>139158.39999999999</v>
      </c>
      <c r="AO549" s="34">
        <v>14459.36</v>
      </c>
      <c r="AP549" s="34">
        <v>14582.83</v>
      </c>
      <c r="AQ549" s="34">
        <v>8977.41</v>
      </c>
      <c r="AR549" s="34">
        <v>0</v>
      </c>
      <c r="AS549" s="34">
        <v>14492.57</v>
      </c>
      <c r="AT549" s="34">
        <v>14492.57</v>
      </c>
      <c r="AU549" s="34">
        <v>14492.57</v>
      </c>
      <c r="AV549" s="34">
        <v>14492.57</v>
      </c>
      <c r="AW549" s="34">
        <v>14492.57</v>
      </c>
      <c r="AX549" s="34">
        <v>14492.57</v>
      </c>
      <c r="AY549" s="34">
        <v>14492.57</v>
      </c>
      <c r="AZ549" s="34">
        <v>14492.57</v>
      </c>
      <c r="BA549" s="34">
        <v>23217.839999999967</v>
      </c>
      <c r="BB549" s="40">
        <f t="shared" si="19"/>
        <v>177178</v>
      </c>
      <c r="BC549" s="40">
        <f t="shared" si="20"/>
        <v>0</v>
      </c>
      <c r="BD549" s="166" t="str">
        <f>+IF(Tabla1[[#This Row],[NO CERT]]=0,"NO","SI")</f>
        <v>NO</v>
      </c>
    </row>
    <row r="550" spans="1:56" x14ac:dyDescent="0.25">
      <c r="A550" s="41" t="s">
        <v>437</v>
      </c>
      <c r="B550" s="42"/>
      <c r="C550" s="43" t="s">
        <v>1447</v>
      </c>
      <c r="D550" s="44" t="s">
        <v>442</v>
      </c>
      <c r="E550" s="43" t="s">
        <v>445</v>
      </c>
      <c r="F550" s="43" t="s">
        <v>446</v>
      </c>
      <c r="G550" s="43" t="s">
        <v>1456</v>
      </c>
      <c r="H550" s="44" t="s">
        <v>514</v>
      </c>
      <c r="I550" s="44" t="s">
        <v>514</v>
      </c>
      <c r="J550" s="44"/>
      <c r="K550" s="44" t="s">
        <v>511</v>
      </c>
      <c r="L550" s="44" t="s">
        <v>1422</v>
      </c>
      <c r="M550" s="44" t="s">
        <v>1422</v>
      </c>
      <c r="N550" s="43" t="s">
        <v>1093</v>
      </c>
      <c r="O550" s="43" t="s">
        <v>1522</v>
      </c>
      <c r="P550" s="45" t="s">
        <v>132</v>
      </c>
      <c r="Q550" s="44" t="s">
        <v>1093</v>
      </c>
      <c r="R550" s="44" t="s">
        <v>1371</v>
      </c>
      <c r="S550" s="44" t="s">
        <v>1374</v>
      </c>
      <c r="T550" s="46" t="s">
        <v>1338</v>
      </c>
      <c r="U550" s="37" t="s">
        <v>1341</v>
      </c>
      <c r="V550" s="163">
        <v>7509</v>
      </c>
      <c r="W550" s="163">
        <v>7801</v>
      </c>
      <c r="X550" s="33"/>
      <c r="Y550" s="164"/>
      <c r="Z550" s="160"/>
      <c r="AA550" s="33"/>
      <c r="AB550" s="165">
        <v>7801</v>
      </c>
      <c r="AC550" s="33"/>
      <c r="AD550" s="135">
        <v>7801</v>
      </c>
      <c r="AE550" s="49">
        <v>1</v>
      </c>
      <c r="AF550" s="135">
        <v>0</v>
      </c>
      <c r="AG550" s="158">
        <v>0</v>
      </c>
      <c r="AH550" s="47"/>
      <c r="AI550" s="135">
        <v>7801</v>
      </c>
      <c r="AJ550" s="135">
        <v>1923.07</v>
      </c>
      <c r="AK550" s="47"/>
      <c r="AL550" s="135">
        <v>1923.07</v>
      </c>
      <c r="AM550" s="49">
        <v>0.24651583130367902</v>
      </c>
      <c r="AN550" s="135">
        <v>5877.93</v>
      </c>
      <c r="AO550" s="34">
        <v>650.04</v>
      </c>
      <c r="AP550" s="34">
        <v>650.04</v>
      </c>
      <c r="AQ550" s="34">
        <v>622.99</v>
      </c>
      <c r="AR550" s="34">
        <v>0</v>
      </c>
      <c r="AS550" s="34">
        <v>625.74</v>
      </c>
      <c r="AT550" s="34">
        <v>625.74</v>
      </c>
      <c r="AU550" s="34">
        <v>625.74</v>
      </c>
      <c r="AV550" s="34">
        <v>625.74</v>
      </c>
      <c r="AW550" s="34">
        <v>625.74</v>
      </c>
      <c r="AX550" s="34">
        <v>625.74</v>
      </c>
      <c r="AY550" s="34">
        <v>625.74</v>
      </c>
      <c r="AZ550" s="34">
        <v>625.74</v>
      </c>
      <c r="BA550" s="34">
        <v>872.01000000000113</v>
      </c>
      <c r="BB550" s="40">
        <f t="shared" si="19"/>
        <v>7801</v>
      </c>
      <c r="BC550" s="40">
        <f t="shared" si="20"/>
        <v>0</v>
      </c>
      <c r="BD550" s="166" t="str">
        <f>+IF(Tabla1[[#This Row],[NO CERT]]=0,"NO","SI")</f>
        <v>NO</v>
      </c>
    </row>
    <row r="551" spans="1:56" x14ac:dyDescent="0.25">
      <c r="A551" s="41" t="s">
        <v>437</v>
      </c>
      <c r="B551" s="42"/>
      <c r="C551" s="43" t="s">
        <v>1447</v>
      </c>
      <c r="D551" s="44" t="s">
        <v>442</v>
      </c>
      <c r="E551" s="43" t="s">
        <v>445</v>
      </c>
      <c r="F551" s="43" t="s">
        <v>446</v>
      </c>
      <c r="G551" s="43" t="s">
        <v>1456</v>
      </c>
      <c r="H551" s="44" t="s">
        <v>1398</v>
      </c>
      <c r="I551" s="44" t="s">
        <v>514</v>
      </c>
      <c r="J551" s="44"/>
      <c r="K551" s="44" t="s">
        <v>515</v>
      </c>
      <c r="L551" s="44" t="s">
        <v>1422</v>
      </c>
      <c r="M551" s="44" t="s">
        <v>1422</v>
      </c>
      <c r="N551" s="43" t="s">
        <v>1093</v>
      </c>
      <c r="O551" s="43" t="s">
        <v>1522</v>
      </c>
      <c r="P551" s="45" t="s">
        <v>132</v>
      </c>
      <c r="Q551" s="44" t="s">
        <v>1093</v>
      </c>
      <c r="R551" s="44" t="s">
        <v>1371</v>
      </c>
      <c r="S551" s="44" t="s">
        <v>2386</v>
      </c>
      <c r="T551" s="46" t="s">
        <v>2384</v>
      </c>
      <c r="U551" s="37" t="s">
        <v>2385</v>
      </c>
      <c r="V551" s="163">
        <v>0</v>
      </c>
      <c r="W551" s="163">
        <v>4379</v>
      </c>
      <c r="X551" s="33"/>
      <c r="Y551" s="164"/>
      <c r="Z551" s="160"/>
      <c r="AA551" s="33"/>
      <c r="AB551" s="165">
        <v>4379</v>
      </c>
      <c r="AC551" s="33"/>
      <c r="AD551" s="135">
        <v>4379</v>
      </c>
      <c r="AE551" s="49">
        <v>1</v>
      </c>
      <c r="AF551" s="135">
        <v>0</v>
      </c>
      <c r="AG551" s="158">
        <v>0</v>
      </c>
      <c r="AH551" s="47"/>
      <c r="AI551" s="135">
        <v>4379</v>
      </c>
      <c r="AJ551" s="135">
        <v>2106.98</v>
      </c>
      <c r="AK551" s="47"/>
      <c r="AL551" s="135">
        <v>2106.98</v>
      </c>
      <c r="AM551" s="49">
        <v>0.48115551495775294</v>
      </c>
      <c r="AN551" s="135">
        <v>2272.02</v>
      </c>
      <c r="AO551" s="34">
        <v>0</v>
      </c>
      <c r="AP551" s="34">
        <v>0</v>
      </c>
      <c r="AQ551" s="34">
        <v>2106.98</v>
      </c>
      <c r="AR551" s="34">
        <v>0</v>
      </c>
      <c r="AS551" s="34">
        <v>0</v>
      </c>
      <c r="AT551" s="34">
        <v>0</v>
      </c>
      <c r="AU551" s="34">
        <v>0</v>
      </c>
      <c r="AV551" s="34">
        <v>0</v>
      </c>
      <c r="AW551" s="34">
        <v>0</v>
      </c>
      <c r="AX551" s="34">
        <v>0</v>
      </c>
      <c r="AY551" s="34">
        <v>0</v>
      </c>
      <c r="AZ551" s="34">
        <v>0</v>
      </c>
      <c r="BA551" s="34">
        <v>2272.02</v>
      </c>
      <c r="BB551" s="40">
        <f t="shared" si="19"/>
        <v>4379</v>
      </c>
      <c r="BC551" s="40">
        <f t="shared" si="20"/>
        <v>0</v>
      </c>
      <c r="BD551" s="166" t="str">
        <f>+IF(Tabla1[[#This Row],[NO CERT]]=0,"NO","SI")</f>
        <v>NO</v>
      </c>
    </row>
    <row r="552" spans="1:56" x14ac:dyDescent="0.25">
      <c r="A552" s="41" t="s">
        <v>437</v>
      </c>
      <c r="B552" s="42"/>
      <c r="C552" s="43" t="s">
        <v>1447</v>
      </c>
      <c r="D552" s="44" t="s">
        <v>442</v>
      </c>
      <c r="E552" s="43" t="s">
        <v>445</v>
      </c>
      <c r="F552" s="43" t="s">
        <v>446</v>
      </c>
      <c r="G552" s="43" t="s">
        <v>1456</v>
      </c>
      <c r="H552" s="44" t="s">
        <v>521</v>
      </c>
      <c r="I552" s="44" t="s">
        <v>521</v>
      </c>
      <c r="J552" s="44"/>
      <c r="K552" s="44" t="s">
        <v>515</v>
      </c>
      <c r="L552" s="44" t="s">
        <v>1422</v>
      </c>
      <c r="M552" s="44" t="s">
        <v>1422</v>
      </c>
      <c r="N552" s="43" t="s">
        <v>1093</v>
      </c>
      <c r="O552" s="43" t="s">
        <v>1522</v>
      </c>
      <c r="P552" s="45" t="s">
        <v>132</v>
      </c>
      <c r="Q552" s="44" t="s">
        <v>1093</v>
      </c>
      <c r="R552" s="44" t="s">
        <v>552</v>
      </c>
      <c r="S552" s="44" t="s">
        <v>1375</v>
      </c>
      <c r="T552" s="46" t="s">
        <v>43</v>
      </c>
      <c r="U552" s="37" t="s">
        <v>1377</v>
      </c>
      <c r="V552" s="163">
        <v>0</v>
      </c>
      <c r="W552" s="163">
        <v>104249</v>
      </c>
      <c r="X552" s="33"/>
      <c r="Y552" s="164"/>
      <c r="Z552" s="160"/>
      <c r="AA552" s="33"/>
      <c r="AB552" s="165">
        <v>104249</v>
      </c>
      <c r="AC552" s="33"/>
      <c r="AD552" s="135">
        <v>90624</v>
      </c>
      <c r="AE552" s="49">
        <v>0.86930330266957001</v>
      </c>
      <c r="AF552" s="135">
        <v>13625</v>
      </c>
      <c r="AG552" s="158">
        <v>13625</v>
      </c>
      <c r="AH552" s="47"/>
      <c r="AI552" s="135">
        <v>102304</v>
      </c>
      <c r="AJ552" s="135">
        <v>90624</v>
      </c>
      <c r="AK552" s="47"/>
      <c r="AL552" s="135">
        <v>5000</v>
      </c>
      <c r="AM552" s="49">
        <v>4.7962090763460558E-2</v>
      </c>
      <c r="AN552" s="135">
        <v>85624</v>
      </c>
      <c r="AO552" s="34">
        <v>0</v>
      </c>
      <c r="AP552" s="34">
        <v>0</v>
      </c>
      <c r="AQ552" s="34">
        <v>5000</v>
      </c>
      <c r="AR552" s="34">
        <v>0</v>
      </c>
      <c r="AS552" s="34">
        <v>15925</v>
      </c>
      <c r="AT552" s="34">
        <v>5000</v>
      </c>
      <c r="AU552" s="34">
        <v>57824</v>
      </c>
      <c r="AV552" s="34">
        <v>10500</v>
      </c>
      <c r="AW552" s="34">
        <v>10000</v>
      </c>
      <c r="AX552" s="34">
        <v>0</v>
      </c>
      <c r="AY552" s="34">
        <v>0</v>
      </c>
      <c r="AZ552" s="34">
        <v>0</v>
      </c>
      <c r="BA552" s="34">
        <v>0</v>
      </c>
      <c r="BB552" s="40">
        <f t="shared" si="19"/>
        <v>104249</v>
      </c>
      <c r="BC552" s="40">
        <f t="shared" si="20"/>
        <v>0</v>
      </c>
      <c r="BD552" s="166" t="str">
        <f>+IF(Tabla1[[#This Row],[NO CERT]]=0,"NO","SI")</f>
        <v>SI</v>
      </c>
    </row>
    <row r="553" spans="1:56" x14ac:dyDescent="0.25">
      <c r="A553" s="41" t="s">
        <v>437</v>
      </c>
      <c r="B553" s="42"/>
      <c r="C553" s="43" t="s">
        <v>1447</v>
      </c>
      <c r="D553" s="44" t="s">
        <v>442</v>
      </c>
      <c r="E553" s="43" t="s">
        <v>445</v>
      </c>
      <c r="F553" s="43" t="s">
        <v>446</v>
      </c>
      <c r="G553" s="43" t="s">
        <v>1457</v>
      </c>
      <c r="H553" s="44" t="s">
        <v>514</v>
      </c>
      <c r="I553" s="44" t="s">
        <v>514</v>
      </c>
      <c r="J553" s="44"/>
      <c r="K553" s="44" t="s">
        <v>511</v>
      </c>
      <c r="L553" s="44" t="s">
        <v>1422</v>
      </c>
      <c r="M553" s="44" t="s">
        <v>1422</v>
      </c>
      <c r="N553" s="43" t="s">
        <v>1094</v>
      </c>
      <c r="O553" s="43" t="s">
        <v>1523</v>
      </c>
      <c r="P553" s="45" t="s">
        <v>133</v>
      </c>
      <c r="Q553" s="44" t="s">
        <v>1094</v>
      </c>
      <c r="R553" s="44" t="s">
        <v>1371</v>
      </c>
      <c r="S553" s="44" t="s">
        <v>1372</v>
      </c>
      <c r="T553" s="46" t="s">
        <v>1337</v>
      </c>
      <c r="U553" s="37" t="s">
        <v>1340</v>
      </c>
      <c r="V553" s="163">
        <v>1800</v>
      </c>
      <c r="W553" s="163">
        <v>1800</v>
      </c>
      <c r="X553" s="33"/>
      <c r="Y553" s="164"/>
      <c r="Z553" s="160"/>
      <c r="AA553" s="33"/>
      <c r="AB553" s="165">
        <v>1800</v>
      </c>
      <c r="AC553" s="33"/>
      <c r="AD553" s="135">
        <v>1800</v>
      </c>
      <c r="AE553" s="49">
        <v>1</v>
      </c>
      <c r="AF553" s="135">
        <v>0</v>
      </c>
      <c r="AG553" s="158">
        <v>0</v>
      </c>
      <c r="AH553" s="47"/>
      <c r="AI553" s="135">
        <v>1800</v>
      </c>
      <c r="AJ553" s="135">
        <v>0</v>
      </c>
      <c r="AK553" s="47"/>
      <c r="AL553" s="135">
        <v>0</v>
      </c>
      <c r="AM553" s="49">
        <v>0</v>
      </c>
      <c r="AN553" s="135">
        <v>1800</v>
      </c>
      <c r="AO553" s="34">
        <v>0</v>
      </c>
      <c r="AP553" s="34">
        <v>0</v>
      </c>
      <c r="AQ553" s="34">
        <v>0</v>
      </c>
      <c r="AR553" s="34">
        <v>0</v>
      </c>
      <c r="AS553" s="34">
        <v>0</v>
      </c>
      <c r="AT553" s="34">
        <v>0</v>
      </c>
      <c r="AU553" s="34">
        <v>0</v>
      </c>
      <c r="AV553" s="34">
        <v>900</v>
      </c>
      <c r="AW553" s="34">
        <v>0</v>
      </c>
      <c r="AX553" s="34">
        <v>0</v>
      </c>
      <c r="AY553" s="34">
        <v>0</v>
      </c>
      <c r="AZ553" s="34">
        <v>0</v>
      </c>
      <c r="BA553" s="34">
        <v>900</v>
      </c>
      <c r="BB553" s="40">
        <f t="shared" si="19"/>
        <v>1800</v>
      </c>
      <c r="BC553" s="40">
        <f t="shared" si="20"/>
        <v>0</v>
      </c>
      <c r="BD553" s="166" t="str">
        <f>+IF(Tabla1[[#This Row],[NO CERT]]=0,"NO","SI")</f>
        <v>NO</v>
      </c>
    </row>
    <row r="554" spans="1:56" x14ac:dyDescent="0.25">
      <c r="A554" s="41" t="s">
        <v>437</v>
      </c>
      <c r="B554" s="42"/>
      <c r="C554" s="43" t="s">
        <v>1447</v>
      </c>
      <c r="D554" s="44" t="s">
        <v>442</v>
      </c>
      <c r="E554" s="43" t="s">
        <v>445</v>
      </c>
      <c r="F554" s="43" t="s">
        <v>446</v>
      </c>
      <c r="G554" s="43" t="s">
        <v>1457</v>
      </c>
      <c r="H554" s="44" t="s">
        <v>514</v>
      </c>
      <c r="I554" s="44" t="s">
        <v>514</v>
      </c>
      <c r="J554" s="44"/>
      <c r="K554" s="44" t="s">
        <v>511</v>
      </c>
      <c r="L554" s="44" t="s">
        <v>1422</v>
      </c>
      <c r="M554" s="44" t="s">
        <v>1422</v>
      </c>
      <c r="N554" s="43" t="s">
        <v>1094</v>
      </c>
      <c r="O554" s="43" t="s">
        <v>1523</v>
      </c>
      <c r="P554" s="45" t="s">
        <v>133</v>
      </c>
      <c r="Q554" s="44" t="s">
        <v>1094</v>
      </c>
      <c r="R554" s="44" t="s">
        <v>1371</v>
      </c>
      <c r="S554" s="44" t="s">
        <v>2389</v>
      </c>
      <c r="T554" s="46" t="s">
        <v>2387</v>
      </c>
      <c r="U554" s="37" t="s">
        <v>2388</v>
      </c>
      <c r="V554" s="163">
        <v>0</v>
      </c>
      <c r="W554" s="163">
        <v>600</v>
      </c>
      <c r="X554" s="33"/>
      <c r="Y554" s="164"/>
      <c r="Z554" s="160"/>
      <c r="AA554" s="33"/>
      <c r="AB554" s="165">
        <v>600</v>
      </c>
      <c r="AC554" s="33"/>
      <c r="AD554" s="135">
        <v>600</v>
      </c>
      <c r="AE554" s="49">
        <v>1</v>
      </c>
      <c r="AF554" s="135">
        <v>0</v>
      </c>
      <c r="AG554" s="158">
        <v>0</v>
      </c>
      <c r="AH554" s="47"/>
      <c r="AI554" s="135">
        <v>600</v>
      </c>
      <c r="AJ554" s="135">
        <v>600</v>
      </c>
      <c r="AK554" s="47"/>
      <c r="AL554" s="135">
        <v>600</v>
      </c>
      <c r="AM554" s="49">
        <v>1</v>
      </c>
      <c r="AN554" s="135">
        <v>0</v>
      </c>
      <c r="AO554" s="34">
        <v>600</v>
      </c>
      <c r="AP554" s="34">
        <v>0</v>
      </c>
      <c r="AQ554" s="34">
        <v>0</v>
      </c>
      <c r="AR554" s="34">
        <v>0</v>
      </c>
      <c r="AS554" s="34">
        <v>0</v>
      </c>
      <c r="AT554" s="34">
        <v>0</v>
      </c>
      <c r="AU554" s="34">
        <v>0</v>
      </c>
      <c r="AV554" s="34">
        <v>0</v>
      </c>
      <c r="AW554" s="34">
        <v>0</v>
      </c>
      <c r="AX554" s="34">
        <v>0</v>
      </c>
      <c r="AY554" s="34">
        <v>0</v>
      </c>
      <c r="AZ554" s="34">
        <v>0</v>
      </c>
      <c r="BA554" s="34">
        <v>0</v>
      </c>
      <c r="BB554" s="40">
        <f t="shared" si="19"/>
        <v>600</v>
      </c>
      <c r="BC554" s="40">
        <f t="shared" si="20"/>
        <v>0</v>
      </c>
      <c r="BD554" s="166" t="str">
        <f>+IF(Tabla1[[#This Row],[NO CERT]]=0,"NO","SI")</f>
        <v>NO</v>
      </c>
    </row>
    <row r="555" spans="1:56" x14ac:dyDescent="0.25">
      <c r="A555" s="41" t="s">
        <v>437</v>
      </c>
      <c r="B555" s="42"/>
      <c r="C555" s="43" t="s">
        <v>1447</v>
      </c>
      <c r="D555" s="44" t="s">
        <v>442</v>
      </c>
      <c r="E555" s="43" t="s">
        <v>445</v>
      </c>
      <c r="F555" s="43" t="s">
        <v>446</v>
      </c>
      <c r="G555" s="43" t="s">
        <v>1457</v>
      </c>
      <c r="H555" s="44" t="s">
        <v>514</v>
      </c>
      <c r="I555" s="44" t="s">
        <v>514</v>
      </c>
      <c r="J555" s="44"/>
      <c r="K555" s="44" t="s">
        <v>511</v>
      </c>
      <c r="L555" s="44" t="s">
        <v>1422</v>
      </c>
      <c r="M555" s="44" t="s">
        <v>1422</v>
      </c>
      <c r="N555" s="43" t="s">
        <v>1094</v>
      </c>
      <c r="O555" s="43" t="s">
        <v>1523</v>
      </c>
      <c r="P555" s="45" t="s">
        <v>133</v>
      </c>
      <c r="Q555" s="44" t="s">
        <v>1094</v>
      </c>
      <c r="R555" s="44" t="s">
        <v>1371</v>
      </c>
      <c r="S555" s="44" t="s">
        <v>1380</v>
      </c>
      <c r="T555" s="46" t="s">
        <v>1378</v>
      </c>
      <c r="U555" s="37" t="s">
        <v>1379</v>
      </c>
      <c r="V555" s="163">
        <v>173913</v>
      </c>
      <c r="W555" s="163">
        <v>177424</v>
      </c>
      <c r="X555" s="33"/>
      <c r="Y555" s="164"/>
      <c r="Z555" s="160"/>
      <c r="AA555" s="33"/>
      <c r="AB555" s="165">
        <v>177424</v>
      </c>
      <c r="AC555" s="33"/>
      <c r="AD555" s="135">
        <v>177424</v>
      </c>
      <c r="AE555" s="49">
        <v>1</v>
      </c>
      <c r="AF555" s="135">
        <v>0</v>
      </c>
      <c r="AG555" s="158">
        <v>0</v>
      </c>
      <c r="AH555" s="47"/>
      <c r="AI555" s="135">
        <v>177424</v>
      </c>
      <c r="AJ555" s="135">
        <v>44168.35</v>
      </c>
      <c r="AK555" s="47"/>
      <c r="AL555" s="135">
        <v>44168.35</v>
      </c>
      <c r="AM555" s="49">
        <v>0.24894236405446837</v>
      </c>
      <c r="AN555" s="135">
        <v>133255.65</v>
      </c>
      <c r="AO555" s="34">
        <v>14705.56</v>
      </c>
      <c r="AP555" s="34">
        <v>14729.86</v>
      </c>
      <c r="AQ555" s="34">
        <v>14732.93</v>
      </c>
      <c r="AR555" s="34">
        <v>0</v>
      </c>
      <c r="AS555" s="34">
        <v>14492.57</v>
      </c>
      <c r="AT555" s="34">
        <v>14492.57</v>
      </c>
      <c r="AU555" s="34">
        <v>14492.57</v>
      </c>
      <c r="AV555" s="34">
        <v>14492.57</v>
      </c>
      <c r="AW555" s="34">
        <v>14492.57</v>
      </c>
      <c r="AX555" s="34">
        <v>14492.57</v>
      </c>
      <c r="AY555" s="34">
        <v>14492.57</v>
      </c>
      <c r="AZ555" s="34">
        <v>14492.57</v>
      </c>
      <c r="BA555" s="34">
        <v>17315.089999999967</v>
      </c>
      <c r="BB555" s="40">
        <f t="shared" si="19"/>
        <v>177424</v>
      </c>
      <c r="BC555" s="40">
        <f t="shared" si="20"/>
        <v>0</v>
      </c>
      <c r="BD555" s="166" t="str">
        <f>+IF(Tabla1[[#This Row],[NO CERT]]=0,"NO","SI")</f>
        <v>NO</v>
      </c>
    </row>
    <row r="556" spans="1:56" x14ac:dyDescent="0.25">
      <c r="A556" s="41" t="s">
        <v>437</v>
      </c>
      <c r="B556" s="42"/>
      <c r="C556" s="43" t="s">
        <v>1447</v>
      </c>
      <c r="D556" s="44" t="s">
        <v>442</v>
      </c>
      <c r="E556" s="43" t="s">
        <v>445</v>
      </c>
      <c r="F556" s="43" t="s">
        <v>446</v>
      </c>
      <c r="G556" s="43" t="s">
        <v>1457</v>
      </c>
      <c r="H556" s="44" t="s">
        <v>514</v>
      </c>
      <c r="I556" s="44" t="s">
        <v>514</v>
      </c>
      <c r="J556" s="44"/>
      <c r="K556" s="44" t="s">
        <v>511</v>
      </c>
      <c r="L556" s="44" t="s">
        <v>1422</v>
      </c>
      <c r="M556" s="44" t="s">
        <v>1422</v>
      </c>
      <c r="N556" s="43" t="s">
        <v>1094</v>
      </c>
      <c r="O556" s="43" t="s">
        <v>1523</v>
      </c>
      <c r="P556" s="45" t="s">
        <v>133</v>
      </c>
      <c r="Q556" s="44" t="s">
        <v>1094</v>
      </c>
      <c r="R556" s="44" t="s">
        <v>1371</v>
      </c>
      <c r="S556" s="44" t="s">
        <v>1374</v>
      </c>
      <c r="T556" s="46" t="s">
        <v>1338</v>
      </c>
      <c r="U556" s="37" t="s">
        <v>1341</v>
      </c>
      <c r="V556" s="163">
        <v>7509</v>
      </c>
      <c r="W556" s="163">
        <v>7801</v>
      </c>
      <c r="X556" s="33"/>
      <c r="Y556" s="164"/>
      <c r="Z556" s="160"/>
      <c r="AA556" s="33"/>
      <c r="AB556" s="165">
        <v>7801</v>
      </c>
      <c r="AC556" s="33"/>
      <c r="AD556" s="135">
        <v>7801</v>
      </c>
      <c r="AE556" s="49">
        <v>1</v>
      </c>
      <c r="AF556" s="135">
        <v>0</v>
      </c>
      <c r="AG556" s="158">
        <v>0</v>
      </c>
      <c r="AH556" s="47"/>
      <c r="AI556" s="135">
        <v>7801</v>
      </c>
      <c r="AJ556" s="135">
        <v>1950.12</v>
      </c>
      <c r="AK556" s="47"/>
      <c r="AL556" s="135">
        <v>1950.12</v>
      </c>
      <c r="AM556" s="49">
        <v>0.24998333546981155</v>
      </c>
      <c r="AN556" s="135">
        <v>5850.88</v>
      </c>
      <c r="AO556" s="34">
        <v>650.04</v>
      </c>
      <c r="AP556" s="34">
        <v>650.04</v>
      </c>
      <c r="AQ556" s="34">
        <v>650.04</v>
      </c>
      <c r="AR556" s="34">
        <v>0</v>
      </c>
      <c r="AS556" s="34">
        <v>625.74</v>
      </c>
      <c r="AT556" s="34">
        <v>625.74</v>
      </c>
      <c r="AU556" s="34">
        <v>625.74</v>
      </c>
      <c r="AV556" s="34">
        <v>625.74</v>
      </c>
      <c r="AW556" s="34">
        <v>625.74</v>
      </c>
      <c r="AX556" s="34">
        <v>625.74</v>
      </c>
      <c r="AY556" s="34">
        <v>625.74</v>
      </c>
      <c r="AZ556" s="34">
        <v>625.74</v>
      </c>
      <c r="BA556" s="34">
        <v>844.96000000000186</v>
      </c>
      <c r="BB556" s="40">
        <f t="shared" si="19"/>
        <v>7801</v>
      </c>
      <c r="BC556" s="40">
        <f t="shared" si="20"/>
        <v>0</v>
      </c>
      <c r="BD556" s="166" t="str">
        <f>+IF(Tabla1[[#This Row],[NO CERT]]=0,"NO","SI")</f>
        <v>NO</v>
      </c>
    </row>
    <row r="557" spans="1:56" x14ac:dyDescent="0.25">
      <c r="A557" s="41" t="s">
        <v>437</v>
      </c>
      <c r="B557" s="42"/>
      <c r="C557" s="43" t="s">
        <v>1447</v>
      </c>
      <c r="D557" s="44" t="s">
        <v>442</v>
      </c>
      <c r="E557" s="43" t="s">
        <v>445</v>
      </c>
      <c r="F557" s="43" t="s">
        <v>446</v>
      </c>
      <c r="G557" s="43" t="s">
        <v>1457</v>
      </c>
      <c r="H557" s="44" t="s">
        <v>521</v>
      </c>
      <c r="I557" s="44" t="s">
        <v>521</v>
      </c>
      <c r="J557" s="44"/>
      <c r="K557" s="44" t="s">
        <v>515</v>
      </c>
      <c r="L557" s="44" t="s">
        <v>1422</v>
      </c>
      <c r="M557" s="44" t="s">
        <v>1422</v>
      </c>
      <c r="N557" s="43" t="s">
        <v>1094</v>
      </c>
      <c r="O557" s="43" t="s">
        <v>1523</v>
      </c>
      <c r="P557" s="45" t="s">
        <v>133</v>
      </c>
      <c r="Q557" s="44" t="s">
        <v>1094</v>
      </c>
      <c r="R557" s="44" t="s">
        <v>552</v>
      </c>
      <c r="S557" s="44" t="s">
        <v>1375</v>
      </c>
      <c r="T557" s="46" t="s">
        <v>43</v>
      </c>
      <c r="U557" s="37" t="s">
        <v>1377</v>
      </c>
      <c r="V557" s="163">
        <v>0</v>
      </c>
      <c r="W557" s="163">
        <v>152281</v>
      </c>
      <c r="X557" s="33"/>
      <c r="Y557" s="164"/>
      <c r="Z557" s="160"/>
      <c r="AA557" s="33"/>
      <c r="AB557" s="165">
        <v>152281</v>
      </c>
      <c r="AC557" s="33"/>
      <c r="AD557" s="135">
        <v>124261</v>
      </c>
      <c r="AE557" s="49">
        <v>0.8159980562250051</v>
      </c>
      <c r="AF557" s="135">
        <v>28020</v>
      </c>
      <c r="AG557" s="158">
        <v>28020</v>
      </c>
      <c r="AH557" s="47"/>
      <c r="AI557" s="135">
        <v>124261</v>
      </c>
      <c r="AJ557" s="135">
        <v>124261</v>
      </c>
      <c r="AK557" s="47"/>
      <c r="AL557" s="135">
        <v>48147.5</v>
      </c>
      <c r="AM557" s="49">
        <v>0.31617536002521657</v>
      </c>
      <c r="AN557" s="135">
        <v>76113.5</v>
      </c>
      <c r="AO557" s="34">
        <v>0</v>
      </c>
      <c r="AP557" s="34">
        <v>0</v>
      </c>
      <c r="AQ557" s="34">
        <v>48147.5</v>
      </c>
      <c r="AR557" s="34">
        <v>0</v>
      </c>
      <c r="AS557" s="34">
        <v>0</v>
      </c>
      <c r="AT557" s="34">
        <v>5000</v>
      </c>
      <c r="AU557" s="34">
        <v>30000</v>
      </c>
      <c r="AV557" s="34">
        <v>30832</v>
      </c>
      <c r="AW557" s="34">
        <v>3500</v>
      </c>
      <c r="AX557" s="34">
        <v>5000</v>
      </c>
      <c r="AY557" s="34">
        <v>29801.5</v>
      </c>
      <c r="AZ557" s="34">
        <v>0</v>
      </c>
      <c r="BA557" s="34">
        <v>0</v>
      </c>
      <c r="BB557" s="40">
        <f t="shared" si="19"/>
        <v>152281</v>
      </c>
      <c r="BC557" s="40">
        <f t="shared" si="20"/>
        <v>0</v>
      </c>
      <c r="BD557" s="166" t="str">
        <f>+IF(Tabla1[[#This Row],[NO CERT]]=0,"NO","SI")</f>
        <v>SI</v>
      </c>
    </row>
    <row r="558" spans="1:56" x14ac:dyDescent="0.25">
      <c r="A558" s="41" t="s">
        <v>437</v>
      </c>
      <c r="B558" s="42"/>
      <c r="C558" s="43" t="s">
        <v>1447</v>
      </c>
      <c r="D558" s="44" t="s">
        <v>442</v>
      </c>
      <c r="E558" s="43" t="s">
        <v>445</v>
      </c>
      <c r="F558" s="43" t="s">
        <v>446</v>
      </c>
      <c r="G558" s="43" t="s">
        <v>1458</v>
      </c>
      <c r="H558" s="44" t="s">
        <v>514</v>
      </c>
      <c r="I558" s="44" t="s">
        <v>514</v>
      </c>
      <c r="J558" s="44"/>
      <c r="K558" s="44" t="s">
        <v>511</v>
      </c>
      <c r="L558" s="44" t="s">
        <v>1422</v>
      </c>
      <c r="M558" s="44" t="s">
        <v>1422</v>
      </c>
      <c r="N558" s="43" t="s">
        <v>1159</v>
      </c>
      <c r="O558" s="43" t="s">
        <v>1524</v>
      </c>
      <c r="P558" s="45" t="s">
        <v>134</v>
      </c>
      <c r="Q558" s="44" t="s">
        <v>1159</v>
      </c>
      <c r="R558" s="44" t="s">
        <v>1371</v>
      </c>
      <c r="S558" s="44" t="s">
        <v>1372</v>
      </c>
      <c r="T558" s="46" t="s">
        <v>1337</v>
      </c>
      <c r="U558" s="37" t="s">
        <v>1340</v>
      </c>
      <c r="V558" s="163">
        <v>2400</v>
      </c>
      <c r="W558" s="163">
        <v>2400</v>
      </c>
      <c r="X558" s="33"/>
      <c r="Y558" s="164"/>
      <c r="Z558" s="160"/>
      <c r="AA558" s="33"/>
      <c r="AB558" s="165">
        <v>2400</v>
      </c>
      <c r="AC558" s="33"/>
      <c r="AD558" s="135">
        <v>2400</v>
      </c>
      <c r="AE558" s="49">
        <v>1</v>
      </c>
      <c r="AF558" s="135">
        <v>0</v>
      </c>
      <c r="AG558" s="158">
        <v>0</v>
      </c>
      <c r="AH558" s="47"/>
      <c r="AI558" s="135">
        <v>2400</v>
      </c>
      <c r="AJ558" s="135">
        <v>0</v>
      </c>
      <c r="AK558" s="47"/>
      <c r="AL558" s="135">
        <v>0</v>
      </c>
      <c r="AM558" s="49">
        <v>0</v>
      </c>
      <c r="AN558" s="135">
        <v>2400</v>
      </c>
      <c r="AO558" s="34">
        <v>0</v>
      </c>
      <c r="AP558" s="34">
        <v>0</v>
      </c>
      <c r="AQ558" s="34">
        <v>0</v>
      </c>
      <c r="AR558" s="34">
        <v>0</v>
      </c>
      <c r="AS558" s="34">
        <v>0</v>
      </c>
      <c r="AT558" s="34">
        <v>0</v>
      </c>
      <c r="AU558" s="34">
        <v>0</v>
      </c>
      <c r="AV558" s="34">
        <v>1200</v>
      </c>
      <c r="AW558" s="34">
        <v>0</v>
      </c>
      <c r="AX558" s="34">
        <v>0</v>
      </c>
      <c r="AY558" s="34">
        <v>0</v>
      </c>
      <c r="AZ558" s="34">
        <v>0</v>
      </c>
      <c r="BA558" s="34">
        <v>1200</v>
      </c>
      <c r="BB558" s="40">
        <f t="shared" si="19"/>
        <v>2400</v>
      </c>
      <c r="BC558" s="40">
        <f t="shared" si="20"/>
        <v>0</v>
      </c>
      <c r="BD558" s="166" t="str">
        <f>+IF(Tabla1[[#This Row],[NO CERT]]=0,"NO","SI")</f>
        <v>NO</v>
      </c>
    </row>
    <row r="559" spans="1:56" x14ac:dyDescent="0.25">
      <c r="A559" s="41" t="s">
        <v>437</v>
      </c>
      <c r="B559" s="42"/>
      <c r="C559" s="43" t="s">
        <v>1447</v>
      </c>
      <c r="D559" s="44" t="s">
        <v>442</v>
      </c>
      <c r="E559" s="43" t="s">
        <v>445</v>
      </c>
      <c r="F559" s="43" t="s">
        <v>446</v>
      </c>
      <c r="G559" s="43" t="s">
        <v>1458</v>
      </c>
      <c r="H559" s="44" t="s">
        <v>514</v>
      </c>
      <c r="I559" s="44" t="s">
        <v>514</v>
      </c>
      <c r="J559" s="44"/>
      <c r="K559" s="44" t="s">
        <v>511</v>
      </c>
      <c r="L559" s="44" t="s">
        <v>1422</v>
      </c>
      <c r="M559" s="44" t="s">
        <v>1422</v>
      </c>
      <c r="N559" s="43" t="s">
        <v>1159</v>
      </c>
      <c r="O559" s="43" t="s">
        <v>1524</v>
      </c>
      <c r="P559" s="45" t="s">
        <v>134</v>
      </c>
      <c r="Q559" s="44" t="s">
        <v>1159</v>
      </c>
      <c r="R559" s="44" t="s">
        <v>1371</v>
      </c>
      <c r="S559" s="44" t="s">
        <v>2389</v>
      </c>
      <c r="T559" s="46" t="s">
        <v>2387</v>
      </c>
      <c r="U559" s="37" t="s">
        <v>2388</v>
      </c>
      <c r="V559" s="163">
        <v>0</v>
      </c>
      <c r="W559" s="163">
        <v>200</v>
      </c>
      <c r="X559" s="33"/>
      <c r="Y559" s="164"/>
      <c r="Z559" s="160"/>
      <c r="AA559" s="33"/>
      <c r="AB559" s="165">
        <v>200</v>
      </c>
      <c r="AC559" s="33"/>
      <c r="AD559" s="135">
        <v>200</v>
      </c>
      <c r="AE559" s="49">
        <v>1</v>
      </c>
      <c r="AF559" s="135">
        <v>0</v>
      </c>
      <c r="AG559" s="158">
        <v>0</v>
      </c>
      <c r="AH559" s="47"/>
      <c r="AI559" s="135">
        <v>200</v>
      </c>
      <c r="AJ559" s="135">
        <v>200</v>
      </c>
      <c r="AK559" s="47"/>
      <c r="AL559" s="135">
        <v>200</v>
      </c>
      <c r="AM559" s="49">
        <v>1</v>
      </c>
      <c r="AN559" s="135">
        <v>0</v>
      </c>
      <c r="AO559" s="34">
        <v>200</v>
      </c>
      <c r="AP559" s="34">
        <v>0</v>
      </c>
      <c r="AQ559" s="34">
        <v>0</v>
      </c>
      <c r="AR559" s="34">
        <v>0</v>
      </c>
      <c r="AS559" s="34">
        <v>0</v>
      </c>
      <c r="AT559" s="34">
        <v>0</v>
      </c>
      <c r="AU559" s="34">
        <v>0</v>
      </c>
      <c r="AV559" s="34">
        <v>0</v>
      </c>
      <c r="AW559" s="34">
        <v>0</v>
      </c>
      <c r="AX559" s="34">
        <v>0</v>
      </c>
      <c r="AY559" s="34">
        <v>0</v>
      </c>
      <c r="AZ559" s="34">
        <v>0</v>
      </c>
      <c r="BA559" s="34">
        <v>0</v>
      </c>
      <c r="BB559" s="40">
        <f t="shared" si="19"/>
        <v>200</v>
      </c>
      <c r="BC559" s="40">
        <f t="shared" si="20"/>
        <v>0</v>
      </c>
      <c r="BD559" s="166" t="str">
        <f>+IF(Tabla1[[#This Row],[NO CERT]]=0,"NO","SI")</f>
        <v>NO</v>
      </c>
    </row>
    <row r="560" spans="1:56" x14ac:dyDescent="0.25">
      <c r="A560" s="41" t="s">
        <v>437</v>
      </c>
      <c r="B560" s="42"/>
      <c r="C560" s="43" t="s">
        <v>1447</v>
      </c>
      <c r="D560" s="44" t="s">
        <v>442</v>
      </c>
      <c r="E560" s="43" t="s">
        <v>445</v>
      </c>
      <c r="F560" s="43" t="s">
        <v>446</v>
      </c>
      <c r="G560" s="43" t="s">
        <v>1458</v>
      </c>
      <c r="H560" s="44" t="s">
        <v>514</v>
      </c>
      <c r="I560" s="44" t="s">
        <v>514</v>
      </c>
      <c r="J560" s="44"/>
      <c r="K560" s="44" t="s">
        <v>511</v>
      </c>
      <c r="L560" s="44" t="s">
        <v>1422</v>
      </c>
      <c r="M560" s="44" t="s">
        <v>1422</v>
      </c>
      <c r="N560" s="43" t="s">
        <v>1159</v>
      </c>
      <c r="O560" s="43" t="s">
        <v>1524</v>
      </c>
      <c r="P560" s="45" t="s">
        <v>134</v>
      </c>
      <c r="Q560" s="44" t="s">
        <v>1159</v>
      </c>
      <c r="R560" s="44" t="s">
        <v>1371</v>
      </c>
      <c r="S560" s="44" t="s">
        <v>1380</v>
      </c>
      <c r="T560" s="46" t="s">
        <v>1378</v>
      </c>
      <c r="U560" s="37" t="s">
        <v>1379</v>
      </c>
      <c r="V560" s="163">
        <v>61971</v>
      </c>
      <c r="W560" s="163">
        <v>126340</v>
      </c>
      <c r="X560" s="33"/>
      <c r="Y560" s="164"/>
      <c r="Z560" s="160"/>
      <c r="AA560" s="33"/>
      <c r="AB560" s="165">
        <v>126340</v>
      </c>
      <c r="AC560" s="33"/>
      <c r="AD560" s="135">
        <v>126340</v>
      </c>
      <c r="AE560" s="49">
        <v>1</v>
      </c>
      <c r="AF560" s="135">
        <v>0</v>
      </c>
      <c r="AG560" s="158">
        <v>0</v>
      </c>
      <c r="AH560" s="47"/>
      <c r="AI560" s="135">
        <v>126340</v>
      </c>
      <c r="AJ560" s="135">
        <v>31578.739999999998</v>
      </c>
      <c r="AK560" s="47"/>
      <c r="AL560" s="135">
        <v>31578.739999999998</v>
      </c>
      <c r="AM560" s="49">
        <v>0.24995045116352699</v>
      </c>
      <c r="AN560" s="135">
        <v>94761.260000000009</v>
      </c>
      <c r="AO560" s="34">
        <v>10527.46</v>
      </c>
      <c r="AP560" s="34">
        <v>10525.09</v>
      </c>
      <c r="AQ560" s="34">
        <v>10526.19</v>
      </c>
      <c r="AR560" s="34">
        <v>0</v>
      </c>
      <c r="AS560" s="34">
        <v>5164.1899999999996</v>
      </c>
      <c r="AT560" s="34">
        <v>5164.1899999999996</v>
      </c>
      <c r="AU560" s="34">
        <v>5164.1899999999996</v>
      </c>
      <c r="AV560" s="34">
        <v>5164.1899999999996</v>
      </c>
      <c r="AW560" s="34">
        <v>5164.1899999999996</v>
      </c>
      <c r="AX560" s="34">
        <v>5164.1899999999996</v>
      </c>
      <c r="AY560" s="34">
        <v>5164.1899999999996</v>
      </c>
      <c r="AZ560" s="34">
        <v>5164.1899999999996</v>
      </c>
      <c r="BA560" s="34">
        <v>53447.739999999991</v>
      </c>
      <c r="BB560" s="40">
        <f t="shared" si="19"/>
        <v>126340</v>
      </c>
      <c r="BC560" s="40">
        <f t="shared" si="20"/>
        <v>0</v>
      </c>
      <c r="BD560" s="166" t="str">
        <f>+IF(Tabla1[[#This Row],[NO CERT]]=0,"NO","SI")</f>
        <v>NO</v>
      </c>
    </row>
    <row r="561" spans="1:56" x14ac:dyDescent="0.25">
      <c r="A561" s="41" t="s">
        <v>437</v>
      </c>
      <c r="B561" s="42"/>
      <c r="C561" s="43" t="s">
        <v>1447</v>
      </c>
      <c r="D561" s="44" t="s">
        <v>442</v>
      </c>
      <c r="E561" s="43" t="s">
        <v>445</v>
      </c>
      <c r="F561" s="43" t="s">
        <v>446</v>
      </c>
      <c r="G561" s="43" t="s">
        <v>1458</v>
      </c>
      <c r="H561" s="44" t="s">
        <v>514</v>
      </c>
      <c r="I561" s="44" t="s">
        <v>514</v>
      </c>
      <c r="J561" s="44"/>
      <c r="K561" s="44" t="s">
        <v>511</v>
      </c>
      <c r="L561" s="44" t="s">
        <v>1422</v>
      </c>
      <c r="M561" s="44" t="s">
        <v>1422</v>
      </c>
      <c r="N561" s="43" t="s">
        <v>1159</v>
      </c>
      <c r="O561" s="43" t="s">
        <v>1524</v>
      </c>
      <c r="P561" s="45" t="s">
        <v>134</v>
      </c>
      <c r="Q561" s="44" t="s">
        <v>1159</v>
      </c>
      <c r="R561" s="44" t="s">
        <v>1371</v>
      </c>
      <c r="S561" s="44" t="s">
        <v>1373</v>
      </c>
      <c r="T561" s="46" t="s">
        <v>1336</v>
      </c>
      <c r="U561" s="37" t="s">
        <v>1339</v>
      </c>
      <c r="V561" s="163">
        <v>190713</v>
      </c>
      <c r="W561" s="163">
        <v>114341</v>
      </c>
      <c r="X561" s="33"/>
      <c r="Y561" s="164"/>
      <c r="Z561" s="160"/>
      <c r="AA561" s="33"/>
      <c r="AB561" s="165">
        <v>114341</v>
      </c>
      <c r="AC561" s="33"/>
      <c r="AD561" s="135">
        <v>114341</v>
      </c>
      <c r="AE561" s="49">
        <v>1</v>
      </c>
      <c r="AF561" s="135">
        <v>0</v>
      </c>
      <c r="AG561" s="158">
        <v>0</v>
      </c>
      <c r="AH561" s="47"/>
      <c r="AI561" s="135">
        <v>114341</v>
      </c>
      <c r="AJ561" s="135">
        <v>0</v>
      </c>
      <c r="AK561" s="47"/>
      <c r="AL561" s="135">
        <v>0</v>
      </c>
      <c r="AM561" s="49">
        <v>0</v>
      </c>
      <c r="AN561" s="135">
        <v>114341</v>
      </c>
      <c r="AO561" s="34">
        <v>0</v>
      </c>
      <c r="AP561" s="34">
        <v>0</v>
      </c>
      <c r="AQ561" s="34">
        <v>0</v>
      </c>
      <c r="AR561" s="34">
        <v>0</v>
      </c>
      <c r="AS561" s="34">
        <v>9528.4166666666661</v>
      </c>
      <c r="AT561" s="34">
        <v>9528.4166666666661</v>
      </c>
      <c r="AU561" s="34">
        <v>9528.4166666666661</v>
      </c>
      <c r="AV561" s="34">
        <v>9528.4166666666661</v>
      </c>
      <c r="AW561" s="34">
        <v>9528.4166666666661</v>
      </c>
      <c r="AX561" s="34">
        <v>9528.4166666666661</v>
      </c>
      <c r="AY561" s="34">
        <v>9528.4166666666661</v>
      </c>
      <c r="AZ561" s="34">
        <v>9528.4166666666661</v>
      </c>
      <c r="BA561" s="34">
        <v>38113.666666666672</v>
      </c>
      <c r="BB561" s="40">
        <f t="shared" si="19"/>
        <v>114341</v>
      </c>
      <c r="BC561" s="40">
        <f t="shared" si="20"/>
        <v>0</v>
      </c>
      <c r="BD561" s="166" t="str">
        <f>+IF(Tabla1[[#This Row],[NO CERT]]=0,"NO","SI")</f>
        <v>NO</v>
      </c>
    </row>
    <row r="562" spans="1:56" x14ac:dyDescent="0.25">
      <c r="A562" s="41" t="s">
        <v>437</v>
      </c>
      <c r="B562" s="42"/>
      <c r="C562" s="43" t="s">
        <v>1447</v>
      </c>
      <c r="D562" s="44" t="s">
        <v>442</v>
      </c>
      <c r="E562" s="43" t="s">
        <v>445</v>
      </c>
      <c r="F562" s="43" t="s">
        <v>446</v>
      </c>
      <c r="G562" s="43" t="s">
        <v>1458</v>
      </c>
      <c r="H562" s="44" t="s">
        <v>514</v>
      </c>
      <c r="I562" s="44" t="s">
        <v>514</v>
      </c>
      <c r="J562" s="44"/>
      <c r="K562" s="44" t="s">
        <v>511</v>
      </c>
      <c r="L562" s="44" t="s">
        <v>1422</v>
      </c>
      <c r="M562" s="44" t="s">
        <v>1422</v>
      </c>
      <c r="N562" s="43" t="s">
        <v>1159</v>
      </c>
      <c r="O562" s="43" t="s">
        <v>1524</v>
      </c>
      <c r="P562" s="45" t="s">
        <v>134</v>
      </c>
      <c r="Q562" s="44" t="s">
        <v>1159</v>
      </c>
      <c r="R562" s="44" t="s">
        <v>1371</v>
      </c>
      <c r="S562" s="44" t="s">
        <v>1374</v>
      </c>
      <c r="T562" s="46" t="s">
        <v>1338</v>
      </c>
      <c r="U562" s="37" t="s">
        <v>1341</v>
      </c>
      <c r="V562" s="163">
        <v>10022</v>
      </c>
      <c r="W562" s="163">
        <v>10401</v>
      </c>
      <c r="X562" s="33"/>
      <c r="Y562" s="164"/>
      <c r="Z562" s="160"/>
      <c r="AA562" s="33"/>
      <c r="AB562" s="165">
        <v>10401</v>
      </c>
      <c r="AC562" s="33"/>
      <c r="AD562" s="135">
        <v>10401</v>
      </c>
      <c r="AE562" s="49">
        <v>1</v>
      </c>
      <c r="AF562" s="135">
        <v>0</v>
      </c>
      <c r="AG562" s="158">
        <v>0</v>
      </c>
      <c r="AH562" s="47"/>
      <c r="AI562" s="135">
        <v>10401</v>
      </c>
      <c r="AJ562" s="135">
        <v>1300.08</v>
      </c>
      <c r="AK562" s="47"/>
      <c r="AL562" s="135">
        <v>1300.08</v>
      </c>
      <c r="AM562" s="49">
        <v>0.12499567349293336</v>
      </c>
      <c r="AN562" s="135">
        <v>9100.92</v>
      </c>
      <c r="AO562" s="34">
        <v>433.36</v>
      </c>
      <c r="AP562" s="34">
        <v>433.36</v>
      </c>
      <c r="AQ562" s="34">
        <v>433.36</v>
      </c>
      <c r="AR562" s="34">
        <v>0</v>
      </c>
      <c r="AS562" s="34">
        <v>835.16000000000008</v>
      </c>
      <c r="AT562" s="34">
        <v>835.16000000000008</v>
      </c>
      <c r="AU562" s="34">
        <v>835.16000000000008</v>
      </c>
      <c r="AV562" s="34">
        <v>835.16000000000008</v>
      </c>
      <c r="AW562" s="34">
        <v>835.16000000000008</v>
      </c>
      <c r="AX562" s="34">
        <v>835.16000000000008</v>
      </c>
      <c r="AY562" s="34">
        <v>835.16000000000008</v>
      </c>
      <c r="AZ562" s="34">
        <v>835.16000000000008</v>
      </c>
      <c r="BA562" s="34">
        <v>2419.6400000000012</v>
      </c>
      <c r="BB562" s="40">
        <f t="shared" si="19"/>
        <v>10401</v>
      </c>
      <c r="BC562" s="40">
        <f t="shared" si="20"/>
        <v>0</v>
      </c>
      <c r="BD562" s="166" t="str">
        <f>+IF(Tabla1[[#This Row],[NO CERT]]=0,"NO","SI")</f>
        <v>NO</v>
      </c>
    </row>
    <row r="563" spans="1:56" x14ac:dyDescent="0.25">
      <c r="A563" s="41" t="s">
        <v>437</v>
      </c>
      <c r="B563" s="42"/>
      <c r="C563" s="43" t="s">
        <v>1447</v>
      </c>
      <c r="D563" s="44" t="s">
        <v>442</v>
      </c>
      <c r="E563" s="43" t="s">
        <v>445</v>
      </c>
      <c r="F563" s="43" t="s">
        <v>446</v>
      </c>
      <c r="G563" s="43" t="s">
        <v>1458</v>
      </c>
      <c r="H563" s="44" t="s">
        <v>521</v>
      </c>
      <c r="I563" s="44" t="s">
        <v>521</v>
      </c>
      <c r="J563" s="44"/>
      <c r="K563" s="44" t="s">
        <v>515</v>
      </c>
      <c r="L563" s="44" t="s">
        <v>1422</v>
      </c>
      <c r="M563" s="44" t="s">
        <v>1422</v>
      </c>
      <c r="N563" s="43" t="s">
        <v>1159</v>
      </c>
      <c r="O563" s="43" t="s">
        <v>1524</v>
      </c>
      <c r="P563" s="45" t="s">
        <v>134</v>
      </c>
      <c r="Q563" s="44" t="s">
        <v>1159</v>
      </c>
      <c r="R563" s="44" t="s">
        <v>552</v>
      </c>
      <c r="S563" s="44" t="s">
        <v>1375</v>
      </c>
      <c r="T563" s="46" t="s">
        <v>43</v>
      </c>
      <c r="U563" s="37" t="s">
        <v>1377</v>
      </c>
      <c r="V563" s="163">
        <v>0</v>
      </c>
      <c r="W563" s="163">
        <v>119178</v>
      </c>
      <c r="X563" s="33"/>
      <c r="Y563" s="164"/>
      <c r="Z563" s="160"/>
      <c r="AA563" s="33"/>
      <c r="AB563" s="165">
        <v>119178</v>
      </c>
      <c r="AC563" s="33"/>
      <c r="AD563" s="135">
        <v>86498</v>
      </c>
      <c r="AE563" s="49">
        <v>0.72578831663562071</v>
      </c>
      <c r="AF563" s="135">
        <v>32680</v>
      </c>
      <c r="AG563" s="158">
        <v>32680</v>
      </c>
      <c r="AH563" s="47"/>
      <c r="AI563" s="135">
        <v>86498</v>
      </c>
      <c r="AJ563" s="135">
        <v>86498</v>
      </c>
      <c r="AK563" s="47"/>
      <c r="AL563" s="135">
        <v>3500</v>
      </c>
      <c r="AM563" s="49">
        <v>2.9367836345634262E-2</v>
      </c>
      <c r="AN563" s="135">
        <v>82998</v>
      </c>
      <c r="AO563" s="34">
        <v>0</v>
      </c>
      <c r="AP563" s="34">
        <v>3500</v>
      </c>
      <c r="AQ563" s="34">
        <v>0</v>
      </c>
      <c r="AR563" s="34">
        <v>0</v>
      </c>
      <c r="AS563" s="34">
        <v>23000</v>
      </c>
      <c r="AT563" s="34">
        <v>25998</v>
      </c>
      <c r="AU563" s="34">
        <v>3500</v>
      </c>
      <c r="AV563" s="34">
        <v>7500</v>
      </c>
      <c r="AW563" s="34">
        <v>11680</v>
      </c>
      <c r="AX563" s="34">
        <v>21000</v>
      </c>
      <c r="AY563" s="34">
        <v>23000</v>
      </c>
      <c r="AZ563" s="34">
        <v>0</v>
      </c>
      <c r="BA563" s="34">
        <v>0</v>
      </c>
      <c r="BB563" s="40">
        <f t="shared" si="19"/>
        <v>119178</v>
      </c>
      <c r="BC563" s="40">
        <f t="shared" si="20"/>
        <v>0</v>
      </c>
      <c r="BD563" s="166" t="str">
        <f>+IF(Tabla1[[#This Row],[NO CERT]]=0,"NO","SI")</f>
        <v>SI</v>
      </c>
    </row>
    <row r="564" spans="1:56" x14ac:dyDescent="0.25">
      <c r="A564" s="41" t="s">
        <v>437</v>
      </c>
      <c r="B564" s="42"/>
      <c r="C564" s="43" t="s">
        <v>1447</v>
      </c>
      <c r="D564" s="44" t="s">
        <v>442</v>
      </c>
      <c r="E564" s="43" t="s">
        <v>445</v>
      </c>
      <c r="F564" s="43" t="s">
        <v>446</v>
      </c>
      <c r="G564" s="43" t="s">
        <v>1459</v>
      </c>
      <c r="H564" s="44" t="s">
        <v>2815</v>
      </c>
      <c r="I564" s="44" t="s">
        <v>2815</v>
      </c>
      <c r="J564" s="44"/>
      <c r="K564" s="44" t="s">
        <v>511</v>
      </c>
      <c r="L564" s="44" t="s">
        <v>1422</v>
      </c>
      <c r="M564" s="44" t="s">
        <v>1422</v>
      </c>
      <c r="N564" s="43" t="s">
        <v>1095</v>
      </c>
      <c r="O564" s="43" t="s">
        <v>1525</v>
      </c>
      <c r="P564" s="45" t="s">
        <v>135</v>
      </c>
      <c r="Q564" s="44" t="s">
        <v>1095</v>
      </c>
      <c r="R564" s="44" t="s">
        <v>1371</v>
      </c>
      <c r="S564" s="44" t="s">
        <v>448</v>
      </c>
      <c r="T564" s="46" t="s">
        <v>447</v>
      </c>
      <c r="U564" s="37" t="s">
        <v>449</v>
      </c>
      <c r="V564" s="163">
        <v>0</v>
      </c>
      <c r="W564" s="163">
        <v>0</v>
      </c>
      <c r="X564" s="33"/>
      <c r="Y564" s="164"/>
      <c r="Z564" s="160"/>
      <c r="AA564" s="33"/>
      <c r="AB564" s="165">
        <v>0</v>
      </c>
      <c r="AC564" s="33"/>
      <c r="AD564" s="135">
        <v>0</v>
      </c>
      <c r="AE564" s="49">
        <v>0</v>
      </c>
      <c r="AF564" s="135">
        <v>0</v>
      </c>
      <c r="AG564" s="158">
        <v>0</v>
      </c>
      <c r="AH564" s="47"/>
      <c r="AI564" s="135">
        <v>0</v>
      </c>
      <c r="AJ564" s="135">
        <v>0</v>
      </c>
      <c r="AK564" s="47"/>
      <c r="AL564" s="135">
        <v>0</v>
      </c>
      <c r="AM564" s="49">
        <v>0</v>
      </c>
      <c r="AN564" s="135">
        <v>0</v>
      </c>
      <c r="AO564" s="34">
        <v>0</v>
      </c>
      <c r="AP564" s="34">
        <v>0</v>
      </c>
      <c r="AQ564" s="34">
        <v>0</v>
      </c>
      <c r="AR564" s="34">
        <v>0</v>
      </c>
      <c r="AS564" s="34">
        <v>0</v>
      </c>
      <c r="AT564" s="34">
        <v>0</v>
      </c>
      <c r="AU564" s="34">
        <v>0</v>
      </c>
      <c r="AV564" s="34">
        <v>0</v>
      </c>
      <c r="AW564" s="34">
        <v>0</v>
      </c>
      <c r="AX564" s="34">
        <v>0</v>
      </c>
      <c r="AY564" s="34">
        <v>0</v>
      </c>
      <c r="AZ564" s="34">
        <v>0</v>
      </c>
      <c r="BA564" s="34">
        <v>0</v>
      </c>
      <c r="BB564" s="40">
        <f t="shared" si="19"/>
        <v>0</v>
      </c>
      <c r="BC564" s="40">
        <f t="shared" si="20"/>
        <v>0</v>
      </c>
      <c r="BD564" s="166" t="str">
        <f>+IF(Tabla1[[#This Row],[NO CERT]]=0,"NO","SI")</f>
        <v>NO</v>
      </c>
    </row>
    <row r="565" spans="1:56" x14ac:dyDescent="0.25">
      <c r="A565" s="41" t="s">
        <v>437</v>
      </c>
      <c r="B565" s="42"/>
      <c r="C565" s="43" t="s">
        <v>1447</v>
      </c>
      <c r="D565" s="44" t="s">
        <v>442</v>
      </c>
      <c r="E565" s="43" t="s">
        <v>445</v>
      </c>
      <c r="F565" s="43" t="s">
        <v>446</v>
      </c>
      <c r="G565" s="43" t="s">
        <v>1459</v>
      </c>
      <c r="H565" s="44" t="s">
        <v>2815</v>
      </c>
      <c r="I565" s="44" t="s">
        <v>2815</v>
      </c>
      <c r="J565" s="44"/>
      <c r="K565" s="44" t="s">
        <v>511</v>
      </c>
      <c r="L565" s="44" t="s">
        <v>1422</v>
      </c>
      <c r="M565" s="44" t="s">
        <v>1422</v>
      </c>
      <c r="N565" s="43" t="s">
        <v>1095</v>
      </c>
      <c r="O565" s="43" t="s">
        <v>1525</v>
      </c>
      <c r="P565" s="45" t="s">
        <v>135</v>
      </c>
      <c r="Q565" s="44" t="s">
        <v>1095</v>
      </c>
      <c r="R565" s="44" t="s">
        <v>1371</v>
      </c>
      <c r="S565" s="44" t="s">
        <v>451</v>
      </c>
      <c r="T565" s="46" t="s">
        <v>450</v>
      </c>
      <c r="U565" s="37" t="s">
        <v>452</v>
      </c>
      <c r="V565" s="163">
        <v>0</v>
      </c>
      <c r="W565" s="163">
        <v>0</v>
      </c>
      <c r="X565" s="33"/>
      <c r="Y565" s="164"/>
      <c r="Z565" s="160"/>
      <c r="AA565" s="33"/>
      <c r="AB565" s="165">
        <v>0</v>
      </c>
      <c r="AC565" s="33"/>
      <c r="AD565" s="135">
        <v>0</v>
      </c>
      <c r="AE565" s="49">
        <v>0</v>
      </c>
      <c r="AF565" s="135">
        <v>0</v>
      </c>
      <c r="AG565" s="158">
        <v>0</v>
      </c>
      <c r="AH565" s="47"/>
      <c r="AI565" s="135">
        <v>0</v>
      </c>
      <c r="AJ565" s="135">
        <v>0</v>
      </c>
      <c r="AK565" s="47"/>
      <c r="AL565" s="135">
        <v>0</v>
      </c>
      <c r="AM565" s="49">
        <v>0</v>
      </c>
      <c r="AN565" s="135">
        <v>0</v>
      </c>
      <c r="AO565" s="34">
        <v>0</v>
      </c>
      <c r="AP565" s="34">
        <v>0</v>
      </c>
      <c r="AQ565" s="34">
        <v>0</v>
      </c>
      <c r="AR565" s="34">
        <v>0</v>
      </c>
      <c r="AS565" s="34">
        <v>0</v>
      </c>
      <c r="AT565" s="34">
        <v>0</v>
      </c>
      <c r="AU565" s="34">
        <v>0</v>
      </c>
      <c r="AV565" s="34">
        <v>0</v>
      </c>
      <c r="AW565" s="34">
        <v>0</v>
      </c>
      <c r="AX565" s="34">
        <v>0</v>
      </c>
      <c r="AY565" s="34">
        <v>0</v>
      </c>
      <c r="AZ565" s="34">
        <v>0</v>
      </c>
      <c r="BA565" s="34">
        <v>0</v>
      </c>
      <c r="BB565" s="40">
        <f t="shared" si="19"/>
        <v>0</v>
      </c>
      <c r="BC565" s="40">
        <f t="shared" si="20"/>
        <v>0</v>
      </c>
      <c r="BD565" s="166" t="str">
        <f>+IF(Tabla1[[#This Row],[NO CERT]]=0,"NO","SI")</f>
        <v>NO</v>
      </c>
    </row>
    <row r="566" spans="1:56" x14ac:dyDescent="0.25">
      <c r="A566" s="41" t="s">
        <v>437</v>
      </c>
      <c r="B566" s="42"/>
      <c r="C566" s="43" t="s">
        <v>1447</v>
      </c>
      <c r="D566" s="44" t="s">
        <v>442</v>
      </c>
      <c r="E566" s="43" t="s">
        <v>445</v>
      </c>
      <c r="F566" s="43" t="s">
        <v>446</v>
      </c>
      <c r="G566" s="43" t="s">
        <v>1459</v>
      </c>
      <c r="H566" s="44" t="s">
        <v>2815</v>
      </c>
      <c r="I566" s="44" t="s">
        <v>2815</v>
      </c>
      <c r="J566" s="44"/>
      <c r="K566" s="44" t="s">
        <v>511</v>
      </c>
      <c r="L566" s="44" t="s">
        <v>1422</v>
      </c>
      <c r="M566" s="44" t="s">
        <v>1422</v>
      </c>
      <c r="N566" s="43" t="s">
        <v>1095</v>
      </c>
      <c r="O566" s="43" t="s">
        <v>1525</v>
      </c>
      <c r="P566" s="45" t="s">
        <v>135</v>
      </c>
      <c r="Q566" s="44" t="s">
        <v>1095</v>
      </c>
      <c r="R566" s="44" t="s">
        <v>1371</v>
      </c>
      <c r="S566" s="44" t="s">
        <v>454</v>
      </c>
      <c r="T566" s="46" t="s">
        <v>453</v>
      </c>
      <c r="U566" s="37" t="s">
        <v>455</v>
      </c>
      <c r="V566" s="163">
        <v>0</v>
      </c>
      <c r="W566" s="163">
        <v>0</v>
      </c>
      <c r="X566" s="33"/>
      <c r="Y566" s="164"/>
      <c r="Z566" s="160"/>
      <c r="AA566" s="33"/>
      <c r="AB566" s="165">
        <v>0</v>
      </c>
      <c r="AC566" s="33"/>
      <c r="AD566" s="135">
        <v>0</v>
      </c>
      <c r="AE566" s="49">
        <v>0</v>
      </c>
      <c r="AF566" s="135">
        <v>0</v>
      </c>
      <c r="AG566" s="158">
        <v>0</v>
      </c>
      <c r="AH566" s="47"/>
      <c r="AI566" s="135">
        <v>0</v>
      </c>
      <c r="AJ566" s="135">
        <v>0</v>
      </c>
      <c r="AK566" s="47"/>
      <c r="AL566" s="135">
        <v>0</v>
      </c>
      <c r="AM566" s="49">
        <v>0</v>
      </c>
      <c r="AN566" s="135">
        <v>0</v>
      </c>
      <c r="AO566" s="34">
        <v>0</v>
      </c>
      <c r="AP566" s="34">
        <v>0</v>
      </c>
      <c r="AQ566" s="34">
        <v>0</v>
      </c>
      <c r="AR566" s="34">
        <v>0</v>
      </c>
      <c r="AS566" s="34">
        <v>0</v>
      </c>
      <c r="AT566" s="34">
        <v>0</v>
      </c>
      <c r="AU566" s="34">
        <v>0</v>
      </c>
      <c r="AV566" s="34">
        <v>0</v>
      </c>
      <c r="AW566" s="34">
        <v>0</v>
      </c>
      <c r="AX566" s="34">
        <v>0</v>
      </c>
      <c r="AY566" s="34">
        <v>0</v>
      </c>
      <c r="AZ566" s="34">
        <v>0</v>
      </c>
      <c r="BA566" s="34">
        <v>0</v>
      </c>
      <c r="BB566" s="40">
        <f t="shared" si="19"/>
        <v>0</v>
      </c>
      <c r="BC566" s="40">
        <f t="shared" si="20"/>
        <v>0</v>
      </c>
      <c r="BD566" s="166" t="str">
        <f>+IF(Tabla1[[#This Row],[NO CERT]]=0,"NO","SI")</f>
        <v>NO</v>
      </c>
    </row>
    <row r="567" spans="1:56" x14ac:dyDescent="0.25">
      <c r="A567" s="41" t="s">
        <v>437</v>
      </c>
      <c r="B567" s="42"/>
      <c r="C567" s="43" t="s">
        <v>1447</v>
      </c>
      <c r="D567" s="44" t="s">
        <v>442</v>
      </c>
      <c r="E567" s="43" t="s">
        <v>445</v>
      </c>
      <c r="F567" s="43" t="s">
        <v>446</v>
      </c>
      <c r="G567" s="43" t="s">
        <v>1459</v>
      </c>
      <c r="H567" s="44" t="s">
        <v>514</v>
      </c>
      <c r="I567" s="44" t="s">
        <v>514</v>
      </c>
      <c r="J567" s="44"/>
      <c r="K567" s="44" t="s">
        <v>511</v>
      </c>
      <c r="L567" s="44" t="s">
        <v>1422</v>
      </c>
      <c r="M567" s="44" t="s">
        <v>1422</v>
      </c>
      <c r="N567" s="43" t="s">
        <v>1095</v>
      </c>
      <c r="O567" s="43" t="s">
        <v>1525</v>
      </c>
      <c r="P567" s="45" t="s">
        <v>135</v>
      </c>
      <c r="Q567" s="44" t="s">
        <v>1095</v>
      </c>
      <c r="R567" s="44" t="s">
        <v>1371</v>
      </c>
      <c r="S567" s="44" t="s">
        <v>1372</v>
      </c>
      <c r="T567" s="46" t="s">
        <v>1337</v>
      </c>
      <c r="U567" s="37" t="s">
        <v>1340</v>
      </c>
      <c r="V567" s="163">
        <v>1800</v>
      </c>
      <c r="W567" s="163">
        <v>1800</v>
      </c>
      <c r="X567" s="33"/>
      <c r="Y567" s="164"/>
      <c r="Z567" s="160"/>
      <c r="AA567" s="33"/>
      <c r="AB567" s="165">
        <v>1800</v>
      </c>
      <c r="AC567" s="33"/>
      <c r="AD567" s="135">
        <v>1800</v>
      </c>
      <c r="AE567" s="49">
        <v>1</v>
      </c>
      <c r="AF567" s="135">
        <v>0</v>
      </c>
      <c r="AG567" s="158">
        <v>0</v>
      </c>
      <c r="AH567" s="47"/>
      <c r="AI567" s="135">
        <v>1800</v>
      </c>
      <c r="AJ567" s="135">
        <v>0</v>
      </c>
      <c r="AK567" s="47"/>
      <c r="AL567" s="135">
        <v>0</v>
      </c>
      <c r="AM567" s="49">
        <v>0</v>
      </c>
      <c r="AN567" s="135">
        <v>1800</v>
      </c>
      <c r="AO567" s="34">
        <v>0</v>
      </c>
      <c r="AP567" s="34">
        <v>0</v>
      </c>
      <c r="AQ567" s="34">
        <v>0</v>
      </c>
      <c r="AR567" s="34">
        <v>0</v>
      </c>
      <c r="AS567" s="34">
        <v>0</v>
      </c>
      <c r="AT567" s="34">
        <v>0</v>
      </c>
      <c r="AU567" s="34">
        <v>0</v>
      </c>
      <c r="AV567" s="34">
        <v>900</v>
      </c>
      <c r="AW567" s="34">
        <v>0</v>
      </c>
      <c r="AX567" s="34">
        <v>0</v>
      </c>
      <c r="AY567" s="34">
        <v>0</v>
      </c>
      <c r="AZ567" s="34">
        <v>0</v>
      </c>
      <c r="BA567" s="34">
        <v>900</v>
      </c>
      <c r="BB567" s="40">
        <f t="shared" si="19"/>
        <v>1800</v>
      </c>
      <c r="BC567" s="40">
        <f t="shared" si="20"/>
        <v>0</v>
      </c>
      <c r="BD567" s="166" t="str">
        <f>+IF(Tabla1[[#This Row],[NO CERT]]=0,"NO","SI")</f>
        <v>NO</v>
      </c>
    </row>
    <row r="568" spans="1:56" x14ac:dyDescent="0.25">
      <c r="A568" s="41" t="s">
        <v>437</v>
      </c>
      <c r="B568" s="42"/>
      <c r="C568" s="43" t="s">
        <v>1447</v>
      </c>
      <c r="D568" s="44" t="s">
        <v>442</v>
      </c>
      <c r="E568" s="43" t="s">
        <v>445</v>
      </c>
      <c r="F568" s="43" t="s">
        <v>446</v>
      </c>
      <c r="G568" s="43" t="s">
        <v>1459</v>
      </c>
      <c r="H568" s="44" t="s">
        <v>514</v>
      </c>
      <c r="I568" s="44" t="s">
        <v>514</v>
      </c>
      <c r="J568" s="44"/>
      <c r="K568" s="44" t="s">
        <v>511</v>
      </c>
      <c r="L568" s="44" t="s">
        <v>1422</v>
      </c>
      <c r="M568" s="44" t="s">
        <v>1422</v>
      </c>
      <c r="N568" s="43" t="s">
        <v>1095</v>
      </c>
      <c r="O568" s="43" t="s">
        <v>1525</v>
      </c>
      <c r="P568" s="45" t="s">
        <v>135</v>
      </c>
      <c r="Q568" s="44" t="s">
        <v>1095</v>
      </c>
      <c r="R568" s="44" t="s">
        <v>1371</v>
      </c>
      <c r="S568" s="44" t="s">
        <v>2389</v>
      </c>
      <c r="T568" s="46" t="s">
        <v>2387</v>
      </c>
      <c r="U568" s="37" t="s">
        <v>2388</v>
      </c>
      <c r="V568" s="163">
        <v>0</v>
      </c>
      <c r="W568" s="163">
        <v>600</v>
      </c>
      <c r="X568" s="33"/>
      <c r="Y568" s="164"/>
      <c r="Z568" s="160"/>
      <c r="AA568" s="33"/>
      <c r="AB568" s="165">
        <v>600</v>
      </c>
      <c r="AC568" s="33"/>
      <c r="AD568" s="135">
        <v>600</v>
      </c>
      <c r="AE568" s="49">
        <v>1</v>
      </c>
      <c r="AF568" s="135">
        <v>0</v>
      </c>
      <c r="AG568" s="158">
        <v>0</v>
      </c>
      <c r="AH568" s="47"/>
      <c r="AI568" s="135">
        <v>600</v>
      </c>
      <c r="AJ568" s="135">
        <v>600</v>
      </c>
      <c r="AK568" s="47"/>
      <c r="AL568" s="135">
        <v>600</v>
      </c>
      <c r="AM568" s="49">
        <v>1</v>
      </c>
      <c r="AN568" s="135">
        <v>0</v>
      </c>
      <c r="AO568" s="34">
        <v>600</v>
      </c>
      <c r="AP568" s="34">
        <v>0</v>
      </c>
      <c r="AQ568" s="34">
        <v>0</v>
      </c>
      <c r="AR568" s="34">
        <v>0</v>
      </c>
      <c r="AS568" s="34">
        <v>0</v>
      </c>
      <c r="AT568" s="34">
        <v>0</v>
      </c>
      <c r="AU568" s="34">
        <v>0</v>
      </c>
      <c r="AV568" s="34">
        <v>0</v>
      </c>
      <c r="AW568" s="34">
        <v>0</v>
      </c>
      <c r="AX568" s="34">
        <v>0</v>
      </c>
      <c r="AY568" s="34">
        <v>0</v>
      </c>
      <c r="AZ568" s="34">
        <v>0</v>
      </c>
      <c r="BA568" s="34">
        <v>0</v>
      </c>
      <c r="BB568" s="40">
        <f t="shared" si="19"/>
        <v>600</v>
      </c>
      <c r="BC568" s="40">
        <f t="shared" si="20"/>
        <v>0</v>
      </c>
      <c r="BD568" s="166" t="str">
        <f>+IF(Tabla1[[#This Row],[NO CERT]]=0,"NO","SI")</f>
        <v>NO</v>
      </c>
    </row>
    <row r="569" spans="1:56" x14ac:dyDescent="0.25">
      <c r="A569" s="41" t="s">
        <v>437</v>
      </c>
      <c r="B569" s="42"/>
      <c r="C569" s="43" t="s">
        <v>1447</v>
      </c>
      <c r="D569" s="44" t="s">
        <v>442</v>
      </c>
      <c r="E569" s="43" t="s">
        <v>445</v>
      </c>
      <c r="F569" s="43" t="s">
        <v>446</v>
      </c>
      <c r="G569" s="43" t="s">
        <v>1459</v>
      </c>
      <c r="H569" s="44" t="s">
        <v>514</v>
      </c>
      <c r="I569" s="44" t="s">
        <v>514</v>
      </c>
      <c r="J569" s="44"/>
      <c r="K569" s="44" t="s">
        <v>511</v>
      </c>
      <c r="L569" s="44" t="s">
        <v>1422</v>
      </c>
      <c r="M569" s="44" t="s">
        <v>1422</v>
      </c>
      <c r="N569" s="43" t="s">
        <v>1095</v>
      </c>
      <c r="O569" s="43" t="s">
        <v>1525</v>
      </c>
      <c r="P569" s="45" t="s">
        <v>135</v>
      </c>
      <c r="Q569" s="44" t="s">
        <v>1095</v>
      </c>
      <c r="R569" s="44" t="s">
        <v>1371</v>
      </c>
      <c r="S569" s="44" t="s">
        <v>1380</v>
      </c>
      <c r="T569" s="46" t="s">
        <v>1378</v>
      </c>
      <c r="U569" s="37" t="s">
        <v>1379</v>
      </c>
      <c r="V569" s="163">
        <v>171513</v>
      </c>
      <c r="W569" s="163">
        <v>175105</v>
      </c>
      <c r="X569" s="33"/>
      <c r="Y569" s="164"/>
      <c r="Z569" s="160"/>
      <c r="AA569" s="33"/>
      <c r="AB569" s="165">
        <v>175105</v>
      </c>
      <c r="AC569" s="33"/>
      <c r="AD569" s="135">
        <v>175105</v>
      </c>
      <c r="AE569" s="49">
        <v>1</v>
      </c>
      <c r="AF569" s="135">
        <v>0</v>
      </c>
      <c r="AG569" s="158">
        <v>0</v>
      </c>
      <c r="AH569" s="47"/>
      <c r="AI569" s="135">
        <v>175105</v>
      </c>
      <c r="AJ569" s="135">
        <v>40001.33</v>
      </c>
      <c r="AK569" s="47"/>
      <c r="AL569" s="135">
        <v>40001.33</v>
      </c>
      <c r="AM569" s="49">
        <v>0.22844196339339254</v>
      </c>
      <c r="AN569" s="135">
        <v>135103.66999999998</v>
      </c>
      <c r="AO569" s="34">
        <v>14586.37</v>
      </c>
      <c r="AP569" s="34">
        <v>14586.58</v>
      </c>
      <c r="AQ569" s="34">
        <v>10828.38</v>
      </c>
      <c r="AR569" s="34">
        <v>0</v>
      </c>
      <c r="AS569" s="34">
        <v>14292.57</v>
      </c>
      <c r="AT569" s="34">
        <v>14292.57</v>
      </c>
      <c r="AU569" s="34">
        <v>14292.57</v>
      </c>
      <c r="AV569" s="34">
        <v>14292.57</v>
      </c>
      <c r="AW569" s="34">
        <v>14292.57</v>
      </c>
      <c r="AX569" s="34">
        <v>14292.57</v>
      </c>
      <c r="AY569" s="34">
        <v>14292.57</v>
      </c>
      <c r="AZ569" s="34">
        <v>14292.57</v>
      </c>
      <c r="BA569" s="34">
        <v>20763.109999999957</v>
      </c>
      <c r="BB569" s="40">
        <f t="shared" si="19"/>
        <v>175105</v>
      </c>
      <c r="BC569" s="40">
        <f t="shared" si="20"/>
        <v>0</v>
      </c>
      <c r="BD569" s="166" t="str">
        <f>+IF(Tabla1[[#This Row],[NO CERT]]=0,"NO","SI")</f>
        <v>NO</v>
      </c>
    </row>
    <row r="570" spans="1:56" x14ac:dyDescent="0.25">
      <c r="A570" s="41" t="s">
        <v>437</v>
      </c>
      <c r="B570" s="42"/>
      <c r="C570" s="43" t="s">
        <v>1447</v>
      </c>
      <c r="D570" s="44" t="s">
        <v>442</v>
      </c>
      <c r="E570" s="43" t="s">
        <v>445</v>
      </c>
      <c r="F570" s="43" t="s">
        <v>446</v>
      </c>
      <c r="G570" s="43" t="s">
        <v>1459</v>
      </c>
      <c r="H570" s="44" t="s">
        <v>2815</v>
      </c>
      <c r="I570" s="44" t="s">
        <v>2815</v>
      </c>
      <c r="J570" s="44"/>
      <c r="K570" s="44" t="s">
        <v>515</v>
      </c>
      <c r="L570" s="44" t="s">
        <v>1422</v>
      </c>
      <c r="M570" s="44" t="s">
        <v>1422</v>
      </c>
      <c r="N570" s="43" t="s">
        <v>1095</v>
      </c>
      <c r="O570" s="43" t="s">
        <v>1525</v>
      </c>
      <c r="P570" s="45" t="s">
        <v>135</v>
      </c>
      <c r="Q570" s="44" t="s">
        <v>1095</v>
      </c>
      <c r="R570" s="44" t="s">
        <v>1371</v>
      </c>
      <c r="S570" s="44" t="s">
        <v>1409</v>
      </c>
      <c r="T570" s="46" t="s">
        <v>1396</v>
      </c>
      <c r="U570" s="37" t="s">
        <v>1397</v>
      </c>
      <c r="V570" s="163">
        <v>0</v>
      </c>
      <c r="W570" s="163">
        <v>0</v>
      </c>
      <c r="X570" s="33"/>
      <c r="Y570" s="164"/>
      <c r="Z570" s="160"/>
      <c r="AA570" s="33"/>
      <c r="AB570" s="165">
        <v>0</v>
      </c>
      <c r="AC570" s="33"/>
      <c r="AD570" s="135">
        <v>0</v>
      </c>
      <c r="AE570" s="49">
        <v>0</v>
      </c>
      <c r="AF570" s="135">
        <v>0</v>
      </c>
      <c r="AG570" s="158">
        <v>0</v>
      </c>
      <c r="AH570" s="47"/>
      <c r="AI570" s="135">
        <v>0</v>
      </c>
      <c r="AJ570" s="135">
        <v>0</v>
      </c>
      <c r="AK570" s="47"/>
      <c r="AL570" s="135">
        <v>0</v>
      </c>
      <c r="AM570" s="49">
        <v>0</v>
      </c>
      <c r="AN570" s="135">
        <v>0</v>
      </c>
      <c r="AO570" s="34">
        <v>0</v>
      </c>
      <c r="AP570" s="34">
        <v>0</v>
      </c>
      <c r="AQ570" s="34">
        <v>0</v>
      </c>
      <c r="AR570" s="34">
        <v>0</v>
      </c>
      <c r="AS570" s="34">
        <v>0</v>
      </c>
      <c r="AT570" s="34">
        <v>0</v>
      </c>
      <c r="AU570" s="34">
        <v>0</v>
      </c>
      <c r="AV570" s="34">
        <v>0</v>
      </c>
      <c r="AW570" s="34">
        <v>0</v>
      </c>
      <c r="AX570" s="34">
        <v>0</v>
      </c>
      <c r="AY570" s="34">
        <v>0</v>
      </c>
      <c r="AZ570" s="34">
        <v>0</v>
      </c>
      <c r="BA570" s="34">
        <v>0</v>
      </c>
      <c r="BB570" s="40">
        <f t="shared" si="19"/>
        <v>0</v>
      </c>
      <c r="BC570" s="40">
        <f t="shared" si="20"/>
        <v>0</v>
      </c>
      <c r="BD570" s="166" t="str">
        <f>+IF(Tabla1[[#This Row],[NO CERT]]=0,"NO","SI")</f>
        <v>NO</v>
      </c>
    </row>
    <row r="571" spans="1:56" x14ac:dyDescent="0.25">
      <c r="A571" s="41" t="s">
        <v>437</v>
      </c>
      <c r="B571" s="42"/>
      <c r="C571" s="43" t="s">
        <v>1447</v>
      </c>
      <c r="D571" s="44" t="s">
        <v>442</v>
      </c>
      <c r="E571" s="43" t="s">
        <v>445</v>
      </c>
      <c r="F571" s="43" t="s">
        <v>446</v>
      </c>
      <c r="G571" s="43" t="s">
        <v>1459</v>
      </c>
      <c r="H571" s="44" t="s">
        <v>514</v>
      </c>
      <c r="I571" s="44" t="s">
        <v>514</v>
      </c>
      <c r="J571" s="44"/>
      <c r="K571" s="44" t="s">
        <v>511</v>
      </c>
      <c r="L571" s="44" t="s">
        <v>1422</v>
      </c>
      <c r="M571" s="44" t="s">
        <v>1422</v>
      </c>
      <c r="N571" s="43" t="s">
        <v>1095</v>
      </c>
      <c r="O571" s="43" t="s">
        <v>1525</v>
      </c>
      <c r="P571" s="45" t="s">
        <v>135</v>
      </c>
      <c r="Q571" s="44" t="s">
        <v>1095</v>
      </c>
      <c r="R571" s="44" t="s">
        <v>1371</v>
      </c>
      <c r="S571" s="44" t="s">
        <v>1374</v>
      </c>
      <c r="T571" s="46" t="s">
        <v>1338</v>
      </c>
      <c r="U571" s="37" t="s">
        <v>1341</v>
      </c>
      <c r="V571" s="163">
        <v>7509</v>
      </c>
      <c r="W571" s="163">
        <v>7801</v>
      </c>
      <c r="X571" s="33"/>
      <c r="Y571" s="164"/>
      <c r="Z571" s="160"/>
      <c r="AA571" s="33"/>
      <c r="AB571" s="165">
        <v>7801</v>
      </c>
      <c r="AC571" s="33"/>
      <c r="AD571" s="135">
        <v>7801</v>
      </c>
      <c r="AE571" s="49">
        <v>1</v>
      </c>
      <c r="AF571" s="135">
        <v>0</v>
      </c>
      <c r="AG571" s="158">
        <v>0</v>
      </c>
      <c r="AH571" s="47"/>
      <c r="AI571" s="135">
        <v>7801</v>
      </c>
      <c r="AJ571" s="135">
        <v>1733.44</v>
      </c>
      <c r="AK571" s="47"/>
      <c r="AL571" s="135">
        <v>1733.44</v>
      </c>
      <c r="AM571" s="49">
        <v>0.22220740930649918</v>
      </c>
      <c r="AN571" s="135">
        <v>6067.5599999999995</v>
      </c>
      <c r="AO571" s="34">
        <v>650.04</v>
      </c>
      <c r="AP571" s="34">
        <v>650.04</v>
      </c>
      <c r="AQ571" s="34">
        <v>433.36</v>
      </c>
      <c r="AR571" s="34">
        <v>0</v>
      </c>
      <c r="AS571" s="34">
        <v>625.74</v>
      </c>
      <c r="AT571" s="34">
        <v>625.74</v>
      </c>
      <c r="AU571" s="34">
        <v>625.74</v>
      </c>
      <c r="AV571" s="34">
        <v>625.74</v>
      </c>
      <c r="AW571" s="34">
        <v>625.74</v>
      </c>
      <c r="AX571" s="34">
        <v>625.74</v>
      </c>
      <c r="AY571" s="34">
        <v>625.74</v>
      </c>
      <c r="AZ571" s="34">
        <v>625.74</v>
      </c>
      <c r="BA571" s="34">
        <v>1061.6400000000012</v>
      </c>
      <c r="BB571" s="40">
        <f t="shared" si="19"/>
        <v>7801</v>
      </c>
      <c r="BC571" s="40">
        <f t="shared" si="20"/>
        <v>0</v>
      </c>
      <c r="BD571" s="166" t="str">
        <f>+IF(Tabla1[[#This Row],[NO CERT]]=0,"NO","SI")</f>
        <v>NO</v>
      </c>
    </row>
    <row r="572" spans="1:56" x14ac:dyDescent="0.25">
      <c r="A572" s="41" t="s">
        <v>437</v>
      </c>
      <c r="B572" s="42"/>
      <c r="C572" s="43" t="s">
        <v>1447</v>
      </c>
      <c r="D572" s="44" t="s">
        <v>442</v>
      </c>
      <c r="E572" s="43" t="s">
        <v>445</v>
      </c>
      <c r="F572" s="43" t="s">
        <v>446</v>
      </c>
      <c r="G572" s="43" t="s">
        <v>1459</v>
      </c>
      <c r="H572" s="44" t="s">
        <v>2815</v>
      </c>
      <c r="I572" s="44" t="s">
        <v>2815</v>
      </c>
      <c r="J572" s="44"/>
      <c r="K572" s="44" t="s">
        <v>515</v>
      </c>
      <c r="L572" s="44" t="s">
        <v>1422</v>
      </c>
      <c r="M572" s="44" t="s">
        <v>1422</v>
      </c>
      <c r="N572" s="43" t="s">
        <v>1095</v>
      </c>
      <c r="O572" s="43" t="s">
        <v>1525</v>
      </c>
      <c r="P572" s="45" t="s">
        <v>135</v>
      </c>
      <c r="Q572" s="44" t="s">
        <v>1095</v>
      </c>
      <c r="R572" s="44" t="s">
        <v>1371</v>
      </c>
      <c r="S572" s="44" t="s">
        <v>1411</v>
      </c>
      <c r="T572" s="46" t="s">
        <v>1410</v>
      </c>
      <c r="U572" s="37" t="s">
        <v>1412</v>
      </c>
      <c r="V572" s="163">
        <v>0</v>
      </c>
      <c r="W572" s="163">
        <v>0</v>
      </c>
      <c r="X572" s="33"/>
      <c r="Y572" s="164"/>
      <c r="Z572" s="160"/>
      <c r="AA572" s="33"/>
      <c r="AB572" s="165">
        <v>0</v>
      </c>
      <c r="AC572" s="33"/>
      <c r="AD572" s="135">
        <v>0</v>
      </c>
      <c r="AE572" s="49">
        <v>0</v>
      </c>
      <c r="AF572" s="135">
        <v>0</v>
      </c>
      <c r="AG572" s="158">
        <v>0</v>
      </c>
      <c r="AH572" s="47"/>
      <c r="AI572" s="135">
        <v>0</v>
      </c>
      <c r="AJ572" s="135">
        <v>0</v>
      </c>
      <c r="AK572" s="47"/>
      <c r="AL572" s="135">
        <v>0</v>
      </c>
      <c r="AM572" s="49">
        <v>0</v>
      </c>
      <c r="AN572" s="135">
        <v>0</v>
      </c>
      <c r="AO572" s="34">
        <v>0</v>
      </c>
      <c r="AP572" s="34">
        <v>0</v>
      </c>
      <c r="AQ572" s="34">
        <v>0</v>
      </c>
      <c r="AR572" s="34">
        <v>0</v>
      </c>
      <c r="AS572" s="34">
        <v>0</v>
      </c>
      <c r="AT572" s="34">
        <v>0</v>
      </c>
      <c r="AU572" s="34">
        <v>0</v>
      </c>
      <c r="AV572" s="34">
        <v>0</v>
      </c>
      <c r="AW572" s="34">
        <v>0</v>
      </c>
      <c r="AX572" s="34">
        <v>0</v>
      </c>
      <c r="AY572" s="34">
        <v>0</v>
      </c>
      <c r="AZ572" s="34">
        <v>0</v>
      </c>
      <c r="BA572" s="34">
        <v>0</v>
      </c>
      <c r="BB572" s="40">
        <f t="shared" ref="BB572:BB579" si="21">+SUM(AO572:BA572)</f>
        <v>0</v>
      </c>
      <c r="BC572" s="40">
        <f t="shared" ref="BC572:BC579" si="22">+W572-BB572</f>
        <v>0</v>
      </c>
      <c r="BD572" s="166" t="str">
        <f>+IF(Tabla1[[#This Row],[NO CERT]]=0,"NO","SI")</f>
        <v>NO</v>
      </c>
    </row>
    <row r="573" spans="1:56" x14ac:dyDescent="0.25">
      <c r="A573" s="41" t="s">
        <v>437</v>
      </c>
      <c r="B573" s="42"/>
      <c r="C573" s="43" t="s">
        <v>1447</v>
      </c>
      <c r="D573" s="44" t="s">
        <v>442</v>
      </c>
      <c r="E573" s="43" t="s">
        <v>445</v>
      </c>
      <c r="F573" s="43" t="s">
        <v>446</v>
      </c>
      <c r="G573" s="43" t="s">
        <v>1459</v>
      </c>
      <c r="H573" s="44" t="s">
        <v>521</v>
      </c>
      <c r="I573" s="44" t="s">
        <v>521</v>
      </c>
      <c r="J573" s="44"/>
      <c r="K573" s="44" t="s">
        <v>515</v>
      </c>
      <c r="L573" s="44" t="s">
        <v>1422</v>
      </c>
      <c r="M573" s="44" t="s">
        <v>1422</v>
      </c>
      <c r="N573" s="43" t="s">
        <v>1095</v>
      </c>
      <c r="O573" s="43" t="s">
        <v>1525</v>
      </c>
      <c r="P573" s="45" t="s">
        <v>135</v>
      </c>
      <c r="Q573" s="44" t="s">
        <v>1095</v>
      </c>
      <c r="R573" s="44" t="s">
        <v>552</v>
      </c>
      <c r="S573" s="44" t="s">
        <v>1375</v>
      </c>
      <c r="T573" s="46" t="s">
        <v>43</v>
      </c>
      <c r="U573" s="37" t="s">
        <v>1377</v>
      </c>
      <c r="V573" s="163">
        <v>0</v>
      </c>
      <c r="W573" s="163">
        <v>160994</v>
      </c>
      <c r="X573" s="33"/>
      <c r="Y573" s="164"/>
      <c r="Z573" s="160"/>
      <c r="AA573" s="33"/>
      <c r="AB573" s="165">
        <v>160994</v>
      </c>
      <c r="AC573" s="33"/>
      <c r="AD573" s="135">
        <v>150494</v>
      </c>
      <c r="AE573" s="49">
        <v>0.93478017814328485</v>
      </c>
      <c r="AF573" s="135">
        <v>10500</v>
      </c>
      <c r="AG573" s="158">
        <v>10500</v>
      </c>
      <c r="AH573" s="47"/>
      <c r="AI573" s="135">
        <v>150494</v>
      </c>
      <c r="AJ573" s="135">
        <v>135894</v>
      </c>
      <c r="AK573" s="47"/>
      <c r="AL573" s="135">
        <v>19522.7</v>
      </c>
      <c r="AM573" s="49">
        <v>0.12126352534877076</v>
      </c>
      <c r="AN573" s="135">
        <v>130971.3</v>
      </c>
      <c r="AO573" s="34">
        <v>0</v>
      </c>
      <c r="AP573" s="34">
        <v>0</v>
      </c>
      <c r="AQ573" s="34">
        <v>19522.7</v>
      </c>
      <c r="AR573" s="34">
        <v>0</v>
      </c>
      <c r="AS573" s="34">
        <v>16006</v>
      </c>
      <c r="AT573" s="34">
        <v>3500</v>
      </c>
      <c r="AU573" s="34">
        <v>20000</v>
      </c>
      <c r="AV573" s="34">
        <v>81465.3</v>
      </c>
      <c r="AW573" s="34">
        <v>20500</v>
      </c>
      <c r="AX573" s="34">
        <v>0</v>
      </c>
      <c r="AY573" s="34">
        <v>0</v>
      </c>
      <c r="AZ573" s="34">
        <v>0</v>
      </c>
      <c r="BA573" s="34">
        <v>0</v>
      </c>
      <c r="BB573" s="40">
        <f t="shared" si="21"/>
        <v>160994</v>
      </c>
      <c r="BC573" s="40">
        <f t="shared" si="22"/>
        <v>0</v>
      </c>
      <c r="BD573" s="166" t="str">
        <f>+IF(Tabla1[[#This Row],[NO CERT]]=0,"NO","SI")</f>
        <v>SI</v>
      </c>
    </row>
    <row r="574" spans="1:56" x14ac:dyDescent="0.25">
      <c r="A574" s="41" t="s">
        <v>437</v>
      </c>
      <c r="B574" s="42"/>
      <c r="C574" s="43" t="s">
        <v>1447</v>
      </c>
      <c r="D574" s="44" t="s">
        <v>442</v>
      </c>
      <c r="E574" s="43" t="s">
        <v>445</v>
      </c>
      <c r="F574" s="43" t="s">
        <v>446</v>
      </c>
      <c r="G574" s="43" t="s">
        <v>1460</v>
      </c>
      <c r="H574" s="44" t="s">
        <v>514</v>
      </c>
      <c r="I574" s="44" t="s">
        <v>514</v>
      </c>
      <c r="J574" s="44"/>
      <c r="K574" s="44" t="s">
        <v>511</v>
      </c>
      <c r="L574" s="44" t="s">
        <v>1422</v>
      </c>
      <c r="M574" s="44" t="s">
        <v>1422</v>
      </c>
      <c r="N574" s="43" t="s">
        <v>1160</v>
      </c>
      <c r="O574" s="43" t="s">
        <v>1526</v>
      </c>
      <c r="P574" s="45" t="s">
        <v>136</v>
      </c>
      <c r="Q574" s="44" t="s">
        <v>1160</v>
      </c>
      <c r="R574" s="44" t="s">
        <v>1371</v>
      </c>
      <c r="S574" s="44" t="s">
        <v>1372</v>
      </c>
      <c r="T574" s="46" t="s">
        <v>1337</v>
      </c>
      <c r="U574" s="37" t="s">
        <v>1340</v>
      </c>
      <c r="V574" s="163">
        <v>2400</v>
      </c>
      <c r="W574" s="163">
        <v>2400</v>
      </c>
      <c r="X574" s="33"/>
      <c r="Y574" s="164"/>
      <c r="Z574" s="160"/>
      <c r="AA574" s="33"/>
      <c r="AB574" s="165">
        <v>2400</v>
      </c>
      <c r="AC574" s="33"/>
      <c r="AD574" s="135">
        <v>2400</v>
      </c>
      <c r="AE574" s="49">
        <v>1</v>
      </c>
      <c r="AF574" s="135">
        <v>0</v>
      </c>
      <c r="AG574" s="158">
        <v>0</v>
      </c>
      <c r="AH574" s="47"/>
      <c r="AI574" s="135">
        <v>2400</v>
      </c>
      <c r="AJ574" s="135">
        <v>0</v>
      </c>
      <c r="AK574" s="47"/>
      <c r="AL574" s="135">
        <v>0</v>
      </c>
      <c r="AM574" s="49">
        <v>0</v>
      </c>
      <c r="AN574" s="135">
        <v>2400</v>
      </c>
      <c r="AO574" s="34">
        <v>0</v>
      </c>
      <c r="AP574" s="34">
        <v>0</v>
      </c>
      <c r="AQ574" s="34">
        <v>0</v>
      </c>
      <c r="AR574" s="34">
        <v>0</v>
      </c>
      <c r="AS574" s="34">
        <v>0</v>
      </c>
      <c r="AT574" s="34">
        <v>0</v>
      </c>
      <c r="AU574" s="34">
        <v>0</v>
      </c>
      <c r="AV574" s="34">
        <v>1200</v>
      </c>
      <c r="AW574" s="34">
        <v>0</v>
      </c>
      <c r="AX574" s="34">
        <v>0</v>
      </c>
      <c r="AY574" s="34">
        <v>0</v>
      </c>
      <c r="AZ574" s="34">
        <v>0</v>
      </c>
      <c r="BA574" s="34">
        <v>1200</v>
      </c>
      <c r="BB574" s="40">
        <f t="shared" si="21"/>
        <v>2400</v>
      </c>
      <c r="BC574" s="40">
        <f t="shared" si="22"/>
        <v>0</v>
      </c>
      <c r="BD574" s="166" t="str">
        <f>+IF(Tabla1[[#This Row],[NO CERT]]=0,"NO","SI")</f>
        <v>NO</v>
      </c>
    </row>
    <row r="575" spans="1:56" x14ac:dyDescent="0.25">
      <c r="A575" s="41" t="s">
        <v>437</v>
      </c>
      <c r="B575" s="42"/>
      <c r="C575" s="43" t="s">
        <v>1447</v>
      </c>
      <c r="D575" s="44" t="s">
        <v>442</v>
      </c>
      <c r="E575" s="43" t="s">
        <v>445</v>
      </c>
      <c r="F575" s="43" t="s">
        <v>446</v>
      </c>
      <c r="G575" s="43" t="s">
        <v>1460</v>
      </c>
      <c r="H575" s="44" t="s">
        <v>514</v>
      </c>
      <c r="I575" s="44" t="s">
        <v>514</v>
      </c>
      <c r="J575" s="44"/>
      <c r="K575" s="44" t="s">
        <v>511</v>
      </c>
      <c r="L575" s="44" t="s">
        <v>1422</v>
      </c>
      <c r="M575" s="44" t="s">
        <v>1422</v>
      </c>
      <c r="N575" s="43" t="s">
        <v>1160</v>
      </c>
      <c r="O575" s="43" t="s">
        <v>1526</v>
      </c>
      <c r="P575" s="45" t="s">
        <v>136</v>
      </c>
      <c r="Q575" s="44" t="s">
        <v>1160</v>
      </c>
      <c r="R575" s="44" t="s">
        <v>1371</v>
      </c>
      <c r="S575" s="44" t="s">
        <v>2389</v>
      </c>
      <c r="T575" s="46" t="s">
        <v>2387</v>
      </c>
      <c r="U575" s="37" t="s">
        <v>2388</v>
      </c>
      <c r="V575" s="163">
        <v>0</v>
      </c>
      <c r="W575" s="163">
        <v>800</v>
      </c>
      <c r="X575" s="33"/>
      <c r="Y575" s="164"/>
      <c r="Z575" s="160"/>
      <c r="AA575" s="33"/>
      <c r="AB575" s="165">
        <v>800</v>
      </c>
      <c r="AC575" s="33"/>
      <c r="AD575" s="135">
        <v>800</v>
      </c>
      <c r="AE575" s="49">
        <v>1</v>
      </c>
      <c r="AF575" s="135">
        <v>0</v>
      </c>
      <c r="AG575" s="158">
        <v>0</v>
      </c>
      <c r="AH575" s="47"/>
      <c r="AI575" s="135">
        <v>800</v>
      </c>
      <c r="AJ575" s="135">
        <v>800</v>
      </c>
      <c r="AK575" s="47"/>
      <c r="AL575" s="135">
        <v>800</v>
      </c>
      <c r="AM575" s="49">
        <v>1</v>
      </c>
      <c r="AN575" s="135">
        <v>0</v>
      </c>
      <c r="AO575" s="34">
        <v>800</v>
      </c>
      <c r="AP575" s="34">
        <v>0</v>
      </c>
      <c r="AQ575" s="34">
        <v>0</v>
      </c>
      <c r="AR575" s="34">
        <v>0</v>
      </c>
      <c r="AS575" s="34">
        <v>0</v>
      </c>
      <c r="AT575" s="34">
        <v>0</v>
      </c>
      <c r="AU575" s="34">
        <v>0</v>
      </c>
      <c r="AV575" s="34">
        <v>0</v>
      </c>
      <c r="AW575" s="34">
        <v>0</v>
      </c>
      <c r="AX575" s="34">
        <v>0</v>
      </c>
      <c r="AY575" s="34">
        <v>0</v>
      </c>
      <c r="AZ575" s="34">
        <v>0</v>
      </c>
      <c r="BA575" s="34">
        <v>0</v>
      </c>
      <c r="BB575" s="40">
        <f t="shared" si="21"/>
        <v>800</v>
      </c>
      <c r="BC575" s="40">
        <f t="shared" si="22"/>
        <v>0</v>
      </c>
      <c r="BD575" s="166" t="str">
        <f>+IF(Tabla1[[#This Row],[NO CERT]]=0,"NO","SI")</f>
        <v>NO</v>
      </c>
    </row>
    <row r="576" spans="1:56" x14ac:dyDescent="0.25">
      <c r="A576" s="41" t="s">
        <v>437</v>
      </c>
      <c r="B576" s="42"/>
      <c r="C576" s="43" t="s">
        <v>1447</v>
      </c>
      <c r="D576" s="44" t="s">
        <v>442</v>
      </c>
      <c r="E576" s="43" t="s">
        <v>445</v>
      </c>
      <c r="F576" s="43" t="s">
        <v>446</v>
      </c>
      <c r="G576" s="43" t="s">
        <v>1460</v>
      </c>
      <c r="H576" s="44" t="s">
        <v>514</v>
      </c>
      <c r="I576" s="44" t="s">
        <v>514</v>
      </c>
      <c r="J576" s="44"/>
      <c r="K576" s="44" t="s">
        <v>511</v>
      </c>
      <c r="L576" s="44" t="s">
        <v>1422</v>
      </c>
      <c r="M576" s="44" t="s">
        <v>1422</v>
      </c>
      <c r="N576" s="43" t="s">
        <v>1160</v>
      </c>
      <c r="O576" s="43" t="s">
        <v>1526</v>
      </c>
      <c r="P576" s="45" t="s">
        <v>136</v>
      </c>
      <c r="Q576" s="44" t="s">
        <v>1160</v>
      </c>
      <c r="R576" s="44" t="s">
        <v>1371</v>
      </c>
      <c r="S576" s="44" t="s">
        <v>1380</v>
      </c>
      <c r="T576" s="46" t="s">
        <v>1378</v>
      </c>
      <c r="U576" s="37" t="s">
        <v>1379</v>
      </c>
      <c r="V576" s="163">
        <v>235884</v>
      </c>
      <c r="W576" s="163">
        <v>240688</v>
      </c>
      <c r="X576" s="33"/>
      <c r="Y576" s="164"/>
      <c r="Z576" s="160"/>
      <c r="AA576" s="33"/>
      <c r="AB576" s="165">
        <v>240688</v>
      </c>
      <c r="AC576" s="33"/>
      <c r="AD576" s="135">
        <v>240688</v>
      </c>
      <c r="AE576" s="49">
        <v>1</v>
      </c>
      <c r="AF576" s="135">
        <v>0</v>
      </c>
      <c r="AG576" s="158">
        <v>0</v>
      </c>
      <c r="AH576" s="47"/>
      <c r="AI576" s="135">
        <v>240688</v>
      </c>
      <c r="AJ576" s="135">
        <v>60176.25</v>
      </c>
      <c r="AK576" s="47"/>
      <c r="AL576" s="135">
        <v>60176.25</v>
      </c>
      <c r="AM576" s="49">
        <v>0.25001765771455164</v>
      </c>
      <c r="AN576" s="135">
        <v>180511.75</v>
      </c>
      <c r="AO576" s="34">
        <v>20062.73</v>
      </c>
      <c r="AP576" s="34">
        <v>20056.759999999998</v>
      </c>
      <c r="AQ576" s="34">
        <v>20056.759999999998</v>
      </c>
      <c r="AR576" s="34">
        <v>0</v>
      </c>
      <c r="AS576" s="34">
        <v>19656.759999999998</v>
      </c>
      <c r="AT576" s="34">
        <v>19656.759999999998</v>
      </c>
      <c r="AU576" s="34">
        <v>19656.759999999998</v>
      </c>
      <c r="AV576" s="34">
        <v>19656.759999999998</v>
      </c>
      <c r="AW576" s="34">
        <v>19656.759999999998</v>
      </c>
      <c r="AX576" s="34">
        <v>19656.759999999998</v>
      </c>
      <c r="AY576" s="34">
        <v>19656.759999999998</v>
      </c>
      <c r="AZ576" s="34">
        <v>19656.759999999998</v>
      </c>
      <c r="BA576" s="34">
        <v>23257.669999999984</v>
      </c>
      <c r="BB576" s="40">
        <f t="shared" si="21"/>
        <v>240688</v>
      </c>
      <c r="BC576" s="40">
        <f t="shared" si="22"/>
        <v>0</v>
      </c>
      <c r="BD576" s="166" t="str">
        <f>+IF(Tabla1[[#This Row],[NO CERT]]=0,"NO","SI")</f>
        <v>NO</v>
      </c>
    </row>
    <row r="577" spans="1:56" x14ac:dyDescent="0.25">
      <c r="A577" s="41" t="s">
        <v>437</v>
      </c>
      <c r="B577" s="42"/>
      <c r="C577" s="43" t="s">
        <v>1447</v>
      </c>
      <c r="D577" s="44" t="s">
        <v>442</v>
      </c>
      <c r="E577" s="43" t="s">
        <v>445</v>
      </c>
      <c r="F577" s="43" t="s">
        <v>446</v>
      </c>
      <c r="G577" s="43" t="s">
        <v>1460</v>
      </c>
      <c r="H577" s="44" t="s">
        <v>514</v>
      </c>
      <c r="I577" s="44" t="s">
        <v>514</v>
      </c>
      <c r="J577" s="44"/>
      <c r="K577" s="44" t="s">
        <v>511</v>
      </c>
      <c r="L577" s="44" t="s">
        <v>1422</v>
      </c>
      <c r="M577" s="44" t="s">
        <v>1422</v>
      </c>
      <c r="N577" s="43" t="s">
        <v>1160</v>
      </c>
      <c r="O577" s="43" t="s">
        <v>1526</v>
      </c>
      <c r="P577" s="45" t="s">
        <v>136</v>
      </c>
      <c r="Q577" s="44" t="s">
        <v>1160</v>
      </c>
      <c r="R577" s="44" t="s">
        <v>1371</v>
      </c>
      <c r="S577" s="44" t="s">
        <v>1374</v>
      </c>
      <c r="T577" s="46" t="s">
        <v>1338</v>
      </c>
      <c r="U577" s="37" t="s">
        <v>1341</v>
      </c>
      <c r="V577" s="163">
        <v>10012</v>
      </c>
      <c r="W577" s="163">
        <v>10401</v>
      </c>
      <c r="X577" s="33"/>
      <c r="Y577" s="164"/>
      <c r="Z577" s="160"/>
      <c r="AA577" s="33"/>
      <c r="AB577" s="165">
        <v>10401</v>
      </c>
      <c r="AC577" s="33"/>
      <c r="AD577" s="135">
        <v>10401</v>
      </c>
      <c r="AE577" s="49">
        <v>1</v>
      </c>
      <c r="AF577" s="135">
        <v>0</v>
      </c>
      <c r="AG577" s="158">
        <v>0</v>
      </c>
      <c r="AH577" s="47"/>
      <c r="AI577" s="135">
        <v>10401</v>
      </c>
      <c r="AJ577" s="135">
        <v>2600.16</v>
      </c>
      <c r="AK577" s="47"/>
      <c r="AL577" s="135">
        <v>2600.16</v>
      </c>
      <c r="AM577" s="49">
        <v>0.24999134698586672</v>
      </c>
      <c r="AN577" s="135">
        <v>7800.84</v>
      </c>
      <c r="AO577" s="34">
        <v>866.72</v>
      </c>
      <c r="AP577" s="34">
        <v>866.72</v>
      </c>
      <c r="AQ577" s="34">
        <v>866.72</v>
      </c>
      <c r="AR577" s="34">
        <v>0</v>
      </c>
      <c r="AS577" s="34">
        <v>834.32</v>
      </c>
      <c r="AT577" s="34">
        <v>834.32</v>
      </c>
      <c r="AU577" s="34">
        <v>834.32</v>
      </c>
      <c r="AV577" s="34">
        <v>834.32</v>
      </c>
      <c r="AW577" s="34">
        <v>834.32</v>
      </c>
      <c r="AX577" s="34">
        <v>834.32</v>
      </c>
      <c r="AY577" s="34">
        <v>834.32</v>
      </c>
      <c r="AZ577" s="34">
        <v>834.32</v>
      </c>
      <c r="BA577" s="34">
        <v>1126.2800000000007</v>
      </c>
      <c r="BB577" s="40">
        <f t="shared" si="21"/>
        <v>10401</v>
      </c>
      <c r="BC577" s="40">
        <f t="shared" si="22"/>
        <v>0</v>
      </c>
      <c r="BD577" s="166" t="str">
        <f>+IF(Tabla1[[#This Row],[NO CERT]]=0,"NO","SI")</f>
        <v>NO</v>
      </c>
    </row>
    <row r="578" spans="1:56" x14ac:dyDescent="0.25">
      <c r="A578" s="41" t="s">
        <v>437</v>
      </c>
      <c r="B578" s="42"/>
      <c r="C578" s="43" t="s">
        <v>1447</v>
      </c>
      <c r="D578" s="44" t="s">
        <v>442</v>
      </c>
      <c r="E578" s="43" t="s">
        <v>445</v>
      </c>
      <c r="F578" s="43" t="s">
        <v>446</v>
      </c>
      <c r="G578" s="43" t="s">
        <v>1460</v>
      </c>
      <c r="H578" s="44" t="s">
        <v>521</v>
      </c>
      <c r="I578" s="44" t="s">
        <v>521</v>
      </c>
      <c r="J578" s="44"/>
      <c r="K578" s="44" t="s">
        <v>515</v>
      </c>
      <c r="L578" s="44" t="s">
        <v>1422</v>
      </c>
      <c r="M578" s="44" t="s">
        <v>1422</v>
      </c>
      <c r="N578" s="43" t="s">
        <v>1160</v>
      </c>
      <c r="O578" s="43" t="s">
        <v>1526</v>
      </c>
      <c r="P578" s="45" t="s">
        <v>136</v>
      </c>
      <c r="Q578" s="44" t="s">
        <v>1160</v>
      </c>
      <c r="R578" s="44" t="s">
        <v>552</v>
      </c>
      <c r="S578" s="44" t="s">
        <v>1375</v>
      </c>
      <c r="T578" s="46" t="s">
        <v>43</v>
      </c>
      <c r="U578" s="37" t="s">
        <v>1377</v>
      </c>
      <c r="V578" s="163">
        <v>0</v>
      </c>
      <c r="W578" s="163">
        <v>196291</v>
      </c>
      <c r="X578" s="33"/>
      <c r="Y578" s="164"/>
      <c r="Z578" s="160"/>
      <c r="AA578" s="33"/>
      <c r="AB578" s="165">
        <v>196291</v>
      </c>
      <c r="AC578" s="33"/>
      <c r="AD578" s="135">
        <v>136151</v>
      </c>
      <c r="AE578" s="49">
        <v>0.69361814856514048</v>
      </c>
      <c r="AF578" s="135">
        <v>60140</v>
      </c>
      <c r="AG578" s="158">
        <v>60140</v>
      </c>
      <c r="AH578" s="47"/>
      <c r="AI578" s="135">
        <v>136151</v>
      </c>
      <c r="AJ578" s="135">
        <v>136151</v>
      </c>
      <c r="AK578" s="47"/>
      <c r="AL578" s="135">
        <v>8500</v>
      </c>
      <c r="AM578" s="49">
        <v>4.3303055157903315E-2</v>
      </c>
      <c r="AN578" s="135">
        <v>127651</v>
      </c>
      <c r="AO578" s="34">
        <v>0</v>
      </c>
      <c r="AP578" s="34">
        <v>0</v>
      </c>
      <c r="AQ578" s="34">
        <v>8500</v>
      </c>
      <c r="AR578" s="34">
        <v>0</v>
      </c>
      <c r="AS578" s="34">
        <v>23024</v>
      </c>
      <c r="AT578" s="34">
        <v>24000</v>
      </c>
      <c r="AU578" s="34">
        <v>24000</v>
      </c>
      <c r="AV578" s="34">
        <v>50000</v>
      </c>
      <c r="AW578" s="34">
        <v>56267</v>
      </c>
      <c r="AX578" s="34">
        <v>10500</v>
      </c>
      <c r="AY578" s="34">
        <v>0</v>
      </c>
      <c r="AZ578" s="34">
        <v>0</v>
      </c>
      <c r="BA578" s="34">
        <v>0</v>
      </c>
      <c r="BB578" s="40">
        <f t="shared" si="21"/>
        <v>196291</v>
      </c>
      <c r="BC578" s="40">
        <f t="shared" si="22"/>
        <v>0</v>
      </c>
      <c r="BD578" s="166" t="str">
        <f>+IF(Tabla1[[#This Row],[NO CERT]]=0,"NO","SI")</f>
        <v>SI</v>
      </c>
    </row>
    <row r="579" spans="1:56" x14ac:dyDescent="0.25">
      <c r="A579" s="41" t="s">
        <v>437</v>
      </c>
      <c r="B579" s="42"/>
      <c r="C579" s="43" t="s">
        <v>1447</v>
      </c>
      <c r="D579" s="44" t="s">
        <v>442</v>
      </c>
      <c r="E579" s="43" t="s">
        <v>445</v>
      </c>
      <c r="F579" s="43" t="s">
        <v>446</v>
      </c>
      <c r="G579" s="43" t="s">
        <v>1461</v>
      </c>
      <c r="H579" s="44" t="s">
        <v>514</v>
      </c>
      <c r="I579" s="44" t="s">
        <v>514</v>
      </c>
      <c r="J579" s="44"/>
      <c r="K579" s="44" t="s">
        <v>511</v>
      </c>
      <c r="L579" s="44" t="s">
        <v>1422</v>
      </c>
      <c r="M579" s="44" t="s">
        <v>1422</v>
      </c>
      <c r="N579" s="43" t="s">
        <v>1161</v>
      </c>
      <c r="O579" s="43" t="s">
        <v>1527</v>
      </c>
      <c r="P579" s="45" t="s">
        <v>137</v>
      </c>
      <c r="Q579" s="44" t="s">
        <v>1161</v>
      </c>
      <c r="R579" s="44" t="s">
        <v>1371</v>
      </c>
      <c r="S579" s="44" t="s">
        <v>1372</v>
      </c>
      <c r="T579" s="46" t="s">
        <v>1337</v>
      </c>
      <c r="U579" s="37" t="s">
        <v>1340</v>
      </c>
      <c r="V579" s="134">
        <v>2400</v>
      </c>
      <c r="W579" s="134">
        <v>1800</v>
      </c>
      <c r="X579" s="33"/>
      <c r="Y579" s="164"/>
      <c r="Z579" s="160"/>
      <c r="AA579" s="33"/>
      <c r="AB579" s="7">
        <v>1800</v>
      </c>
      <c r="AC579" s="33"/>
      <c r="AD579" s="48">
        <v>1800</v>
      </c>
      <c r="AE579" s="49">
        <v>1</v>
      </c>
      <c r="AF579" s="48">
        <v>0</v>
      </c>
      <c r="AG579" s="158">
        <v>0</v>
      </c>
      <c r="AH579" s="47"/>
      <c r="AI579" s="48">
        <v>1800</v>
      </c>
      <c r="AJ579" s="48">
        <v>0</v>
      </c>
      <c r="AK579" s="47"/>
      <c r="AL579" s="48">
        <v>0</v>
      </c>
      <c r="AM579" s="49">
        <v>0</v>
      </c>
      <c r="AN579" s="48">
        <v>1800</v>
      </c>
      <c r="AO579" s="34">
        <v>0</v>
      </c>
      <c r="AP579" s="34">
        <v>0</v>
      </c>
      <c r="AQ579" s="34">
        <v>0</v>
      </c>
      <c r="AR579" s="34">
        <v>0</v>
      </c>
      <c r="AS579" s="34">
        <v>0</v>
      </c>
      <c r="AT579" s="34">
        <v>0</v>
      </c>
      <c r="AU579" s="34">
        <v>0</v>
      </c>
      <c r="AV579" s="34">
        <v>900</v>
      </c>
      <c r="AW579" s="34">
        <v>0</v>
      </c>
      <c r="AX579" s="34">
        <v>0</v>
      </c>
      <c r="AY579" s="34">
        <v>0</v>
      </c>
      <c r="AZ579" s="34">
        <v>0</v>
      </c>
      <c r="BA579" s="34">
        <v>900</v>
      </c>
      <c r="BB579" s="40">
        <f t="shared" si="21"/>
        <v>1800</v>
      </c>
      <c r="BC579" s="40">
        <f t="shared" si="22"/>
        <v>0</v>
      </c>
      <c r="BD579" s="104" t="str">
        <f>+IF(Tabla1[[#This Row],[NO CERT]]=0,"NO","SI")</f>
        <v>NO</v>
      </c>
    </row>
    <row r="580" spans="1:56" x14ac:dyDescent="0.25">
      <c r="A580" s="41" t="s">
        <v>437</v>
      </c>
      <c r="B580" s="42"/>
      <c r="C580" s="43" t="s">
        <v>1447</v>
      </c>
      <c r="D580" s="44" t="s">
        <v>442</v>
      </c>
      <c r="E580" s="43" t="s">
        <v>445</v>
      </c>
      <c r="F580" s="43" t="s">
        <v>446</v>
      </c>
      <c r="G580" s="43" t="s">
        <v>1461</v>
      </c>
      <c r="H580" s="44" t="s">
        <v>514</v>
      </c>
      <c r="I580" s="44" t="s">
        <v>514</v>
      </c>
      <c r="J580" s="44"/>
      <c r="K580" s="44" t="s">
        <v>511</v>
      </c>
      <c r="L580" s="44" t="s">
        <v>1422</v>
      </c>
      <c r="M580" s="44" t="s">
        <v>1422</v>
      </c>
      <c r="N580" s="43" t="s">
        <v>1161</v>
      </c>
      <c r="O580" s="43" t="s">
        <v>1527</v>
      </c>
      <c r="P580" s="45" t="s">
        <v>137</v>
      </c>
      <c r="Q580" s="44" t="s">
        <v>1161</v>
      </c>
      <c r="R580" s="44" t="s">
        <v>1371</v>
      </c>
      <c r="S580" s="44" t="s">
        <v>2389</v>
      </c>
      <c r="T580" s="46" t="s">
        <v>2387</v>
      </c>
      <c r="U580" s="37" t="s">
        <v>2388</v>
      </c>
      <c r="V580" s="163">
        <v>0</v>
      </c>
      <c r="W580" s="163">
        <v>600</v>
      </c>
      <c r="X580" s="33"/>
      <c r="Y580" s="164"/>
      <c r="Z580" s="160"/>
      <c r="AA580" s="33"/>
      <c r="AB580" s="165">
        <v>600</v>
      </c>
      <c r="AC580" s="33"/>
      <c r="AD580" s="135">
        <v>600</v>
      </c>
      <c r="AE580" s="49">
        <v>1</v>
      </c>
      <c r="AF580" s="135">
        <v>0</v>
      </c>
      <c r="AG580" s="158">
        <v>0</v>
      </c>
      <c r="AH580" s="47"/>
      <c r="AI580" s="135">
        <v>600</v>
      </c>
      <c r="AJ580" s="135">
        <v>600</v>
      </c>
      <c r="AK580" s="47"/>
      <c r="AL580" s="135">
        <v>600</v>
      </c>
      <c r="AM580" s="49">
        <v>1</v>
      </c>
      <c r="AN580" s="135">
        <v>0</v>
      </c>
      <c r="AO580" s="34">
        <v>600</v>
      </c>
      <c r="AP580" s="34">
        <v>0</v>
      </c>
      <c r="AQ580" s="34">
        <v>0</v>
      </c>
      <c r="AR580" s="34">
        <v>0</v>
      </c>
      <c r="AS580" s="34">
        <v>0</v>
      </c>
      <c r="AT580" s="34">
        <v>0</v>
      </c>
      <c r="AU580" s="34">
        <v>0</v>
      </c>
      <c r="AV580" s="34">
        <v>0</v>
      </c>
      <c r="AW580" s="34">
        <v>0</v>
      </c>
      <c r="AX580" s="34">
        <v>0</v>
      </c>
      <c r="AY580" s="34">
        <v>0</v>
      </c>
      <c r="AZ580" s="34">
        <v>0</v>
      </c>
      <c r="BA580" s="34">
        <v>0</v>
      </c>
      <c r="BB580" s="40">
        <f t="shared" ref="BB580:BB611" si="23">+SUM(AO580:BA580)</f>
        <v>600</v>
      </c>
      <c r="BC580" s="40">
        <f t="shared" ref="BC580:BC611" si="24">+W580-BB580</f>
        <v>0</v>
      </c>
      <c r="BD580" s="166" t="str">
        <f>+IF(Tabla1[[#This Row],[NO CERT]]=0,"NO","SI")</f>
        <v>NO</v>
      </c>
    </row>
    <row r="581" spans="1:56" x14ac:dyDescent="0.25">
      <c r="A581" s="41" t="s">
        <v>437</v>
      </c>
      <c r="B581" s="42"/>
      <c r="C581" s="43" t="s">
        <v>1447</v>
      </c>
      <c r="D581" s="44" t="s">
        <v>442</v>
      </c>
      <c r="E581" s="43" t="s">
        <v>445</v>
      </c>
      <c r="F581" s="43" t="s">
        <v>446</v>
      </c>
      <c r="G581" s="43" t="s">
        <v>1461</v>
      </c>
      <c r="H581" s="44" t="s">
        <v>514</v>
      </c>
      <c r="I581" s="44" t="s">
        <v>514</v>
      </c>
      <c r="J581" s="44"/>
      <c r="K581" s="44" t="s">
        <v>511</v>
      </c>
      <c r="L581" s="44" t="s">
        <v>1422</v>
      </c>
      <c r="M581" s="44" t="s">
        <v>1422</v>
      </c>
      <c r="N581" s="43" t="s">
        <v>1161</v>
      </c>
      <c r="O581" s="43" t="s">
        <v>1527</v>
      </c>
      <c r="P581" s="45" t="s">
        <v>137</v>
      </c>
      <c r="Q581" s="44" t="s">
        <v>1161</v>
      </c>
      <c r="R581" s="44" t="s">
        <v>1371</v>
      </c>
      <c r="S581" s="44" t="s">
        <v>1380</v>
      </c>
      <c r="T581" s="46" t="s">
        <v>1378</v>
      </c>
      <c r="U581" s="37" t="s">
        <v>1379</v>
      </c>
      <c r="V581" s="163">
        <v>151113</v>
      </c>
      <c r="W581" s="163">
        <v>154712</v>
      </c>
      <c r="X581" s="33"/>
      <c r="Y581" s="164"/>
      <c r="Z581" s="160"/>
      <c r="AA581" s="33"/>
      <c r="AB581" s="165">
        <v>154712</v>
      </c>
      <c r="AC581" s="33"/>
      <c r="AD581" s="135">
        <v>154712</v>
      </c>
      <c r="AE581" s="49">
        <v>1</v>
      </c>
      <c r="AF581" s="135">
        <v>0</v>
      </c>
      <c r="AG581" s="158">
        <v>0</v>
      </c>
      <c r="AH581" s="47"/>
      <c r="AI581" s="135">
        <v>154712</v>
      </c>
      <c r="AJ581" s="135">
        <v>38677.979999999996</v>
      </c>
      <c r="AK581" s="47"/>
      <c r="AL581" s="135">
        <v>38677.979999999996</v>
      </c>
      <c r="AM581" s="49">
        <v>0.24999987072754534</v>
      </c>
      <c r="AN581" s="135">
        <v>116034.02</v>
      </c>
      <c r="AO581" s="34">
        <v>12892.84</v>
      </c>
      <c r="AP581" s="34">
        <v>12892.57</v>
      </c>
      <c r="AQ581" s="34">
        <v>12892.57</v>
      </c>
      <c r="AR581" s="34">
        <v>0</v>
      </c>
      <c r="AS581" s="34">
        <v>12592.57</v>
      </c>
      <c r="AT581" s="34">
        <v>12592.57</v>
      </c>
      <c r="AU581" s="34">
        <v>12592.57</v>
      </c>
      <c r="AV581" s="34">
        <v>12592.57</v>
      </c>
      <c r="AW581" s="34">
        <v>12592.57</v>
      </c>
      <c r="AX581" s="34">
        <v>12592.57</v>
      </c>
      <c r="AY581" s="34">
        <v>12592.57</v>
      </c>
      <c r="AZ581" s="34">
        <v>12592.57</v>
      </c>
      <c r="BA581" s="34">
        <v>15293.459999999963</v>
      </c>
      <c r="BB581" s="40">
        <f t="shared" si="23"/>
        <v>154712</v>
      </c>
      <c r="BC581" s="40">
        <f t="shared" si="24"/>
        <v>0</v>
      </c>
      <c r="BD581" s="166" t="str">
        <f>+IF(Tabla1[[#This Row],[NO CERT]]=0,"NO","SI")</f>
        <v>NO</v>
      </c>
    </row>
    <row r="582" spans="1:56" x14ac:dyDescent="0.25">
      <c r="A582" s="41" t="s">
        <v>437</v>
      </c>
      <c r="B582" s="42"/>
      <c r="C582" s="43" t="s">
        <v>1447</v>
      </c>
      <c r="D582" s="44" t="s">
        <v>442</v>
      </c>
      <c r="E582" s="43" t="s">
        <v>445</v>
      </c>
      <c r="F582" s="43" t="s">
        <v>446</v>
      </c>
      <c r="G582" s="43" t="s">
        <v>1461</v>
      </c>
      <c r="H582" s="44" t="s">
        <v>514</v>
      </c>
      <c r="I582" s="44" t="s">
        <v>514</v>
      </c>
      <c r="J582" s="44"/>
      <c r="K582" s="44" t="s">
        <v>511</v>
      </c>
      <c r="L582" s="44" t="s">
        <v>1422</v>
      </c>
      <c r="M582" s="44" t="s">
        <v>1422</v>
      </c>
      <c r="N582" s="43" t="s">
        <v>1161</v>
      </c>
      <c r="O582" s="43" t="s">
        <v>1527</v>
      </c>
      <c r="P582" s="45" t="s">
        <v>137</v>
      </c>
      <c r="Q582" s="44" t="s">
        <v>1161</v>
      </c>
      <c r="R582" s="44" t="s">
        <v>1371</v>
      </c>
      <c r="S582" s="44" t="s">
        <v>1373</v>
      </c>
      <c r="T582" s="46" t="s">
        <v>1336</v>
      </c>
      <c r="U582" s="37" t="s">
        <v>1339</v>
      </c>
      <c r="V582" s="163">
        <v>61371</v>
      </c>
      <c r="W582" s="163">
        <v>0</v>
      </c>
      <c r="X582" s="33"/>
      <c r="Y582" s="164"/>
      <c r="Z582" s="160"/>
      <c r="AA582" s="33"/>
      <c r="AB582" s="165">
        <v>0</v>
      </c>
      <c r="AC582" s="33"/>
      <c r="AD582" s="135">
        <v>0</v>
      </c>
      <c r="AE582" s="49">
        <v>0</v>
      </c>
      <c r="AF582" s="135">
        <v>0</v>
      </c>
      <c r="AG582" s="158">
        <v>0</v>
      </c>
      <c r="AH582" s="47"/>
      <c r="AI582" s="135">
        <v>0</v>
      </c>
      <c r="AJ582" s="135">
        <v>0</v>
      </c>
      <c r="AK582" s="47"/>
      <c r="AL582" s="135">
        <v>0</v>
      </c>
      <c r="AM582" s="49">
        <v>0</v>
      </c>
      <c r="AN582" s="135">
        <v>0</v>
      </c>
      <c r="AO582" s="34">
        <v>0</v>
      </c>
      <c r="AP582" s="34">
        <v>0</v>
      </c>
      <c r="AQ582" s="34">
        <v>0</v>
      </c>
      <c r="AR582" s="34">
        <v>0</v>
      </c>
      <c r="AS582" s="34">
        <v>0</v>
      </c>
      <c r="AT582" s="34">
        <v>0</v>
      </c>
      <c r="AU582" s="34">
        <v>0</v>
      </c>
      <c r="AV582" s="34">
        <v>0</v>
      </c>
      <c r="AW582" s="34">
        <v>0</v>
      </c>
      <c r="AX582" s="34">
        <v>0</v>
      </c>
      <c r="AY582" s="34">
        <v>0</v>
      </c>
      <c r="AZ582" s="34">
        <v>0</v>
      </c>
      <c r="BA582" s="34">
        <v>0</v>
      </c>
      <c r="BB582" s="40">
        <f t="shared" si="23"/>
        <v>0</v>
      </c>
      <c r="BC582" s="40">
        <f t="shared" si="24"/>
        <v>0</v>
      </c>
      <c r="BD582" s="166" t="str">
        <f>+IF(Tabla1[[#This Row],[NO CERT]]=0,"NO","SI")</f>
        <v>NO</v>
      </c>
    </row>
    <row r="583" spans="1:56" x14ac:dyDescent="0.25">
      <c r="A583" s="41" t="s">
        <v>437</v>
      </c>
      <c r="B583" s="42"/>
      <c r="C583" s="43" t="s">
        <v>1447</v>
      </c>
      <c r="D583" s="44" t="s">
        <v>442</v>
      </c>
      <c r="E583" s="43" t="s">
        <v>445</v>
      </c>
      <c r="F583" s="43" t="s">
        <v>446</v>
      </c>
      <c r="G583" s="43" t="s">
        <v>1461</v>
      </c>
      <c r="H583" s="44" t="s">
        <v>514</v>
      </c>
      <c r="I583" s="44" t="s">
        <v>514</v>
      </c>
      <c r="J583" s="44"/>
      <c r="K583" s="44" t="s">
        <v>511</v>
      </c>
      <c r="L583" s="44" t="s">
        <v>1422</v>
      </c>
      <c r="M583" s="44" t="s">
        <v>1422</v>
      </c>
      <c r="N583" s="43" t="s">
        <v>1161</v>
      </c>
      <c r="O583" s="43" t="s">
        <v>1527</v>
      </c>
      <c r="P583" s="45" t="s">
        <v>137</v>
      </c>
      <c r="Q583" s="44" t="s">
        <v>1161</v>
      </c>
      <c r="R583" s="44" t="s">
        <v>1371</v>
      </c>
      <c r="S583" s="44" t="s">
        <v>1374</v>
      </c>
      <c r="T583" s="46" t="s">
        <v>1338</v>
      </c>
      <c r="U583" s="37" t="s">
        <v>1341</v>
      </c>
      <c r="V583" s="163">
        <v>10017</v>
      </c>
      <c r="W583" s="163">
        <v>7801</v>
      </c>
      <c r="X583" s="33"/>
      <c r="Y583" s="164"/>
      <c r="Z583" s="160"/>
      <c r="AA583" s="33"/>
      <c r="AB583" s="165">
        <v>7801</v>
      </c>
      <c r="AC583" s="33"/>
      <c r="AD583" s="135">
        <v>7801</v>
      </c>
      <c r="AE583" s="49">
        <v>1</v>
      </c>
      <c r="AF583" s="135">
        <v>0</v>
      </c>
      <c r="AG583" s="158">
        <v>0</v>
      </c>
      <c r="AH583" s="47"/>
      <c r="AI583" s="135">
        <v>7801</v>
      </c>
      <c r="AJ583" s="135">
        <v>1950.12</v>
      </c>
      <c r="AK583" s="47"/>
      <c r="AL583" s="135">
        <v>1950.12</v>
      </c>
      <c r="AM583" s="49">
        <v>0.24998333546981155</v>
      </c>
      <c r="AN583" s="135">
        <v>5850.88</v>
      </c>
      <c r="AO583" s="34">
        <v>650.04</v>
      </c>
      <c r="AP583" s="34">
        <v>650.04</v>
      </c>
      <c r="AQ583" s="34">
        <v>650.04</v>
      </c>
      <c r="AR583" s="34">
        <v>0</v>
      </c>
      <c r="AS583" s="34">
        <v>650.04</v>
      </c>
      <c r="AT583" s="34">
        <v>650.04</v>
      </c>
      <c r="AU583" s="34">
        <v>650.04</v>
      </c>
      <c r="AV583" s="34">
        <v>650.04</v>
      </c>
      <c r="AW583" s="34">
        <v>650.04</v>
      </c>
      <c r="AX583" s="34">
        <v>650.04</v>
      </c>
      <c r="AY583" s="34">
        <v>650.04</v>
      </c>
      <c r="AZ583" s="34">
        <v>650.04</v>
      </c>
      <c r="BA583" s="34">
        <v>650.5600000000004</v>
      </c>
      <c r="BB583" s="40">
        <f t="shared" si="23"/>
        <v>7801</v>
      </c>
      <c r="BC583" s="40">
        <f t="shared" si="24"/>
        <v>0</v>
      </c>
      <c r="BD583" s="166" t="str">
        <f>+IF(Tabla1[[#This Row],[NO CERT]]=0,"NO","SI")</f>
        <v>NO</v>
      </c>
    </row>
    <row r="584" spans="1:56" x14ac:dyDescent="0.25">
      <c r="A584" s="41" t="s">
        <v>437</v>
      </c>
      <c r="B584" s="42"/>
      <c r="C584" s="43" t="s">
        <v>1447</v>
      </c>
      <c r="D584" s="44" t="s">
        <v>442</v>
      </c>
      <c r="E584" s="43" t="s">
        <v>445</v>
      </c>
      <c r="F584" s="43" t="s">
        <v>446</v>
      </c>
      <c r="G584" s="43" t="s">
        <v>1461</v>
      </c>
      <c r="H584" s="44" t="s">
        <v>521</v>
      </c>
      <c r="I584" s="44" t="s">
        <v>521</v>
      </c>
      <c r="J584" s="44"/>
      <c r="K584" s="44" t="s">
        <v>515</v>
      </c>
      <c r="L584" s="44" t="s">
        <v>1422</v>
      </c>
      <c r="M584" s="44" t="s">
        <v>1422</v>
      </c>
      <c r="N584" s="43" t="s">
        <v>1161</v>
      </c>
      <c r="O584" s="43" t="s">
        <v>1527</v>
      </c>
      <c r="P584" s="45" t="s">
        <v>137</v>
      </c>
      <c r="Q584" s="44" t="s">
        <v>1161</v>
      </c>
      <c r="R584" s="44" t="s">
        <v>552</v>
      </c>
      <c r="S584" s="44" t="s">
        <v>1375</v>
      </c>
      <c r="T584" s="46" t="s">
        <v>43</v>
      </c>
      <c r="U584" s="37" t="s">
        <v>1377</v>
      </c>
      <c r="V584" s="163">
        <v>0</v>
      </c>
      <c r="W584" s="163">
        <v>185337</v>
      </c>
      <c r="X584" s="33"/>
      <c r="Y584" s="164"/>
      <c r="Z584" s="160"/>
      <c r="AA584" s="33"/>
      <c r="AB584" s="165">
        <v>185337</v>
      </c>
      <c r="AC584" s="33"/>
      <c r="AD584" s="135">
        <v>100677</v>
      </c>
      <c r="AE584" s="49">
        <v>0.54321047605173278</v>
      </c>
      <c r="AF584" s="135">
        <v>84660</v>
      </c>
      <c r="AG584" s="158">
        <v>84660</v>
      </c>
      <c r="AH584" s="47"/>
      <c r="AI584" s="135">
        <v>100677</v>
      </c>
      <c r="AJ584" s="135">
        <v>100677</v>
      </c>
      <c r="AK584" s="47"/>
      <c r="AL584" s="135">
        <v>20000</v>
      </c>
      <c r="AM584" s="49">
        <v>0.10791153412432487</v>
      </c>
      <c r="AN584" s="135">
        <v>80677</v>
      </c>
      <c r="AO584" s="34">
        <v>0</v>
      </c>
      <c r="AP584" s="34">
        <v>5000</v>
      </c>
      <c r="AQ584" s="34">
        <v>15000</v>
      </c>
      <c r="AR584" s="34">
        <v>0</v>
      </c>
      <c r="AS584" s="34">
        <v>5000</v>
      </c>
      <c r="AT584" s="34">
        <v>12500</v>
      </c>
      <c r="AU584" s="34">
        <v>16000</v>
      </c>
      <c r="AV584" s="34">
        <v>21000</v>
      </c>
      <c r="AW584" s="34">
        <v>3500</v>
      </c>
      <c r="AX584" s="34">
        <v>89837</v>
      </c>
      <c r="AY584" s="34">
        <v>17500</v>
      </c>
      <c r="AZ584" s="34">
        <v>0</v>
      </c>
      <c r="BA584" s="34">
        <v>0</v>
      </c>
      <c r="BB584" s="40">
        <f t="shared" si="23"/>
        <v>185337</v>
      </c>
      <c r="BC584" s="40">
        <f t="shared" si="24"/>
        <v>0</v>
      </c>
      <c r="BD584" s="166" t="str">
        <f>+IF(Tabla1[[#This Row],[NO CERT]]=0,"NO","SI")</f>
        <v>SI</v>
      </c>
    </row>
    <row r="585" spans="1:56" x14ac:dyDescent="0.25">
      <c r="A585" s="41" t="s">
        <v>437</v>
      </c>
      <c r="B585" s="42"/>
      <c r="C585" s="43" t="s">
        <v>1447</v>
      </c>
      <c r="D585" s="44" t="s">
        <v>442</v>
      </c>
      <c r="E585" s="43" t="s">
        <v>445</v>
      </c>
      <c r="F585" s="43" t="s">
        <v>446</v>
      </c>
      <c r="G585" s="43" t="s">
        <v>1462</v>
      </c>
      <c r="H585" s="44" t="s">
        <v>514</v>
      </c>
      <c r="I585" s="44" t="s">
        <v>514</v>
      </c>
      <c r="J585" s="44"/>
      <c r="K585" s="44" t="s">
        <v>511</v>
      </c>
      <c r="L585" s="44" t="s">
        <v>1422</v>
      </c>
      <c r="M585" s="44" t="s">
        <v>1422</v>
      </c>
      <c r="N585" s="43" t="s">
        <v>1101</v>
      </c>
      <c r="O585" s="43" t="s">
        <v>1528</v>
      </c>
      <c r="P585" s="45" t="s">
        <v>138</v>
      </c>
      <c r="Q585" s="44" t="s">
        <v>1101</v>
      </c>
      <c r="R585" s="44" t="s">
        <v>1371</v>
      </c>
      <c r="S585" s="44" t="s">
        <v>1372</v>
      </c>
      <c r="T585" s="46" t="s">
        <v>1337</v>
      </c>
      <c r="U585" s="37" t="s">
        <v>1340</v>
      </c>
      <c r="V585" s="163">
        <v>1800</v>
      </c>
      <c r="W585" s="163">
        <v>1200</v>
      </c>
      <c r="X585" s="33"/>
      <c r="Y585" s="164"/>
      <c r="Z585" s="160"/>
      <c r="AA585" s="33"/>
      <c r="AB585" s="165">
        <v>1200</v>
      </c>
      <c r="AC585" s="33"/>
      <c r="AD585" s="135">
        <v>1200</v>
      </c>
      <c r="AE585" s="49">
        <v>1</v>
      </c>
      <c r="AF585" s="135">
        <v>0</v>
      </c>
      <c r="AG585" s="158">
        <v>0</v>
      </c>
      <c r="AH585" s="47"/>
      <c r="AI585" s="135">
        <v>1200</v>
      </c>
      <c r="AJ585" s="135">
        <v>0</v>
      </c>
      <c r="AK585" s="47"/>
      <c r="AL585" s="135">
        <v>0</v>
      </c>
      <c r="AM585" s="49">
        <v>0</v>
      </c>
      <c r="AN585" s="135">
        <v>1200</v>
      </c>
      <c r="AO585" s="34">
        <v>0</v>
      </c>
      <c r="AP585" s="34">
        <v>0</v>
      </c>
      <c r="AQ585" s="34">
        <v>0</v>
      </c>
      <c r="AR585" s="34">
        <v>0</v>
      </c>
      <c r="AS585" s="34">
        <v>0</v>
      </c>
      <c r="AT585" s="34">
        <v>0</v>
      </c>
      <c r="AU585" s="34">
        <v>0</v>
      </c>
      <c r="AV585" s="34">
        <v>600</v>
      </c>
      <c r="AW585" s="34">
        <v>0</v>
      </c>
      <c r="AX585" s="34">
        <v>0</v>
      </c>
      <c r="AY585" s="34">
        <v>0</v>
      </c>
      <c r="AZ585" s="34">
        <v>0</v>
      </c>
      <c r="BA585" s="34">
        <v>600</v>
      </c>
      <c r="BB585" s="40">
        <f t="shared" si="23"/>
        <v>1200</v>
      </c>
      <c r="BC585" s="40">
        <f t="shared" si="24"/>
        <v>0</v>
      </c>
      <c r="BD585" s="166" t="str">
        <f>+IF(Tabla1[[#This Row],[NO CERT]]=0,"NO","SI")</f>
        <v>NO</v>
      </c>
    </row>
    <row r="586" spans="1:56" x14ac:dyDescent="0.25">
      <c r="A586" s="41" t="s">
        <v>437</v>
      </c>
      <c r="B586" s="42"/>
      <c r="C586" s="43" t="s">
        <v>1447</v>
      </c>
      <c r="D586" s="44" t="s">
        <v>442</v>
      </c>
      <c r="E586" s="43" t="s">
        <v>445</v>
      </c>
      <c r="F586" s="43" t="s">
        <v>446</v>
      </c>
      <c r="G586" s="43" t="s">
        <v>1462</v>
      </c>
      <c r="H586" s="44" t="s">
        <v>514</v>
      </c>
      <c r="I586" s="44" t="s">
        <v>514</v>
      </c>
      <c r="J586" s="44"/>
      <c r="K586" s="44" t="s">
        <v>511</v>
      </c>
      <c r="L586" s="44" t="s">
        <v>1422</v>
      </c>
      <c r="M586" s="44" t="s">
        <v>1422</v>
      </c>
      <c r="N586" s="43" t="s">
        <v>1101</v>
      </c>
      <c r="O586" s="43" t="s">
        <v>1528</v>
      </c>
      <c r="P586" s="45" t="s">
        <v>138</v>
      </c>
      <c r="Q586" s="44" t="s">
        <v>1101</v>
      </c>
      <c r="R586" s="44" t="s">
        <v>1371</v>
      </c>
      <c r="S586" s="44" t="s">
        <v>2389</v>
      </c>
      <c r="T586" s="46" t="s">
        <v>2387</v>
      </c>
      <c r="U586" s="37" t="s">
        <v>2388</v>
      </c>
      <c r="V586" s="163">
        <v>0</v>
      </c>
      <c r="W586" s="163">
        <v>400</v>
      </c>
      <c r="X586" s="33"/>
      <c r="Y586" s="164"/>
      <c r="Z586" s="160"/>
      <c r="AA586" s="33"/>
      <c r="AB586" s="165">
        <v>400</v>
      </c>
      <c r="AC586" s="33"/>
      <c r="AD586" s="135">
        <v>400</v>
      </c>
      <c r="AE586" s="49">
        <v>1</v>
      </c>
      <c r="AF586" s="135">
        <v>0</v>
      </c>
      <c r="AG586" s="158">
        <v>0</v>
      </c>
      <c r="AH586" s="47"/>
      <c r="AI586" s="135">
        <v>400</v>
      </c>
      <c r="AJ586" s="135">
        <v>400</v>
      </c>
      <c r="AK586" s="47"/>
      <c r="AL586" s="135">
        <v>400</v>
      </c>
      <c r="AM586" s="49">
        <v>1</v>
      </c>
      <c r="AN586" s="135">
        <v>0</v>
      </c>
      <c r="AO586" s="34">
        <v>400</v>
      </c>
      <c r="AP586" s="34">
        <v>0</v>
      </c>
      <c r="AQ586" s="34">
        <v>0</v>
      </c>
      <c r="AR586" s="34">
        <v>0</v>
      </c>
      <c r="AS586" s="34">
        <v>0</v>
      </c>
      <c r="AT586" s="34">
        <v>0</v>
      </c>
      <c r="AU586" s="34">
        <v>0</v>
      </c>
      <c r="AV586" s="34">
        <v>0</v>
      </c>
      <c r="AW586" s="34">
        <v>0</v>
      </c>
      <c r="AX586" s="34">
        <v>0</v>
      </c>
      <c r="AY586" s="34">
        <v>0</v>
      </c>
      <c r="AZ586" s="34">
        <v>0</v>
      </c>
      <c r="BA586" s="34">
        <v>0</v>
      </c>
      <c r="BB586" s="40">
        <f t="shared" si="23"/>
        <v>400</v>
      </c>
      <c r="BC586" s="40">
        <f t="shared" si="24"/>
        <v>0</v>
      </c>
      <c r="BD586" s="166" t="str">
        <f>+IF(Tabla1[[#This Row],[NO CERT]]=0,"NO","SI")</f>
        <v>NO</v>
      </c>
    </row>
    <row r="587" spans="1:56" x14ac:dyDescent="0.25">
      <c r="A587" s="41" t="s">
        <v>437</v>
      </c>
      <c r="B587" s="42"/>
      <c r="C587" s="43" t="s">
        <v>1447</v>
      </c>
      <c r="D587" s="44" t="s">
        <v>442</v>
      </c>
      <c r="E587" s="43" t="s">
        <v>445</v>
      </c>
      <c r="F587" s="43" t="s">
        <v>446</v>
      </c>
      <c r="G587" s="43" t="s">
        <v>1462</v>
      </c>
      <c r="H587" s="44" t="s">
        <v>514</v>
      </c>
      <c r="I587" s="44" t="s">
        <v>514</v>
      </c>
      <c r="J587" s="44"/>
      <c r="K587" s="44" t="s">
        <v>511</v>
      </c>
      <c r="L587" s="44" t="s">
        <v>1422</v>
      </c>
      <c r="M587" s="44" t="s">
        <v>1422</v>
      </c>
      <c r="N587" s="43" t="s">
        <v>1101</v>
      </c>
      <c r="O587" s="43" t="s">
        <v>1528</v>
      </c>
      <c r="P587" s="45" t="s">
        <v>138</v>
      </c>
      <c r="Q587" s="44" t="s">
        <v>1101</v>
      </c>
      <c r="R587" s="44" t="s">
        <v>1371</v>
      </c>
      <c r="S587" s="44" t="s">
        <v>1380</v>
      </c>
      <c r="T587" s="46" t="s">
        <v>1378</v>
      </c>
      <c r="U587" s="37" t="s">
        <v>1379</v>
      </c>
      <c r="V587" s="163">
        <v>101142</v>
      </c>
      <c r="W587" s="163">
        <v>103540</v>
      </c>
      <c r="X587" s="33"/>
      <c r="Y587" s="164"/>
      <c r="Z587" s="160"/>
      <c r="AA587" s="33"/>
      <c r="AB587" s="165">
        <v>103540</v>
      </c>
      <c r="AC587" s="33"/>
      <c r="AD587" s="135">
        <v>103540</v>
      </c>
      <c r="AE587" s="49">
        <v>1</v>
      </c>
      <c r="AF587" s="135">
        <v>0</v>
      </c>
      <c r="AG587" s="158">
        <v>0</v>
      </c>
      <c r="AH587" s="47"/>
      <c r="AI587" s="135">
        <v>103540</v>
      </c>
      <c r="AJ587" s="135">
        <v>25884.57</v>
      </c>
      <c r="AK587" s="47"/>
      <c r="AL587" s="135">
        <v>25884.57</v>
      </c>
      <c r="AM587" s="49">
        <v>0.24999584701564612</v>
      </c>
      <c r="AN587" s="135">
        <v>77655.429999999993</v>
      </c>
      <c r="AO587" s="34">
        <v>8627.81</v>
      </c>
      <c r="AP587" s="34">
        <v>8628.3799999999992</v>
      </c>
      <c r="AQ587" s="34">
        <v>8628.3799999999992</v>
      </c>
      <c r="AR587" s="34">
        <v>0</v>
      </c>
      <c r="AS587" s="34">
        <v>8428.3799999999992</v>
      </c>
      <c r="AT587" s="34">
        <v>8428.3799999999992</v>
      </c>
      <c r="AU587" s="34">
        <v>8428.3799999999992</v>
      </c>
      <c r="AV587" s="34">
        <v>8428.3799999999992</v>
      </c>
      <c r="AW587" s="34">
        <v>8428.3799999999992</v>
      </c>
      <c r="AX587" s="34">
        <v>8428.3799999999992</v>
      </c>
      <c r="AY587" s="34">
        <v>8428.3799999999992</v>
      </c>
      <c r="AZ587" s="34">
        <v>8428.3799999999992</v>
      </c>
      <c r="BA587" s="34">
        <v>10228.39</v>
      </c>
      <c r="BB587" s="40">
        <f t="shared" si="23"/>
        <v>103540</v>
      </c>
      <c r="BC587" s="40">
        <f t="shared" si="24"/>
        <v>0</v>
      </c>
      <c r="BD587" s="166" t="str">
        <f>+IF(Tabla1[[#This Row],[NO CERT]]=0,"NO","SI")</f>
        <v>NO</v>
      </c>
    </row>
    <row r="588" spans="1:56" x14ac:dyDescent="0.25">
      <c r="A588" s="41" t="s">
        <v>437</v>
      </c>
      <c r="B588" s="42"/>
      <c r="C588" s="43" t="s">
        <v>1447</v>
      </c>
      <c r="D588" s="44" t="s">
        <v>442</v>
      </c>
      <c r="E588" s="43" t="s">
        <v>445</v>
      </c>
      <c r="F588" s="43" t="s">
        <v>446</v>
      </c>
      <c r="G588" s="43" t="s">
        <v>1462</v>
      </c>
      <c r="H588" s="44" t="s">
        <v>514</v>
      </c>
      <c r="I588" s="44" t="s">
        <v>514</v>
      </c>
      <c r="J588" s="44"/>
      <c r="K588" s="44" t="s">
        <v>511</v>
      </c>
      <c r="L588" s="44" t="s">
        <v>1422</v>
      </c>
      <c r="M588" s="44" t="s">
        <v>1422</v>
      </c>
      <c r="N588" s="43" t="s">
        <v>1101</v>
      </c>
      <c r="O588" s="43" t="s">
        <v>1528</v>
      </c>
      <c r="P588" s="45" t="s">
        <v>138</v>
      </c>
      <c r="Q588" s="44" t="s">
        <v>1101</v>
      </c>
      <c r="R588" s="44" t="s">
        <v>1371</v>
      </c>
      <c r="S588" s="44" t="s">
        <v>1373</v>
      </c>
      <c r="T588" s="46" t="s">
        <v>1336</v>
      </c>
      <c r="U588" s="37" t="s">
        <v>1339</v>
      </c>
      <c r="V588" s="163">
        <v>67971</v>
      </c>
      <c r="W588" s="163">
        <v>57641</v>
      </c>
      <c r="X588" s="33"/>
      <c r="Y588" s="164"/>
      <c r="Z588" s="160"/>
      <c r="AA588" s="33"/>
      <c r="AB588" s="165">
        <v>57641</v>
      </c>
      <c r="AC588" s="33"/>
      <c r="AD588" s="135">
        <v>0</v>
      </c>
      <c r="AE588" s="49">
        <v>0</v>
      </c>
      <c r="AF588" s="135">
        <v>57641</v>
      </c>
      <c r="AG588" s="158">
        <v>57641</v>
      </c>
      <c r="AH588" s="47"/>
      <c r="AI588" s="135">
        <v>0</v>
      </c>
      <c r="AJ588" s="135">
        <v>0</v>
      </c>
      <c r="AK588" s="47"/>
      <c r="AL588" s="135">
        <v>0</v>
      </c>
      <c r="AM588" s="49">
        <v>0</v>
      </c>
      <c r="AN588" s="135">
        <v>0</v>
      </c>
      <c r="AO588" s="34">
        <v>0</v>
      </c>
      <c r="AP588" s="34">
        <v>0</v>
      </c>
      <c r="AQ588" s="34">
        <v>0</v>
      </c>
      <c r="AR588" s="34">
        <v>0</v>
      </c>
      <c r="AS588" s="34">
        <v>0</v>
      </c>
      <c r="AT588" s="34">
        <v>0</v>
      </c>
      <c r="AU588" s="34">
        <v>0</v>
      </c>
      <c r="AV588" s="34">
        <v>0</v>
      </c>
      <c r="AW588" s="34">
        <v>0</v>
      </c>
      <c r="AX588" s="34">
        <v>0</v>
      </c>
      <c r="AY588" s="34">
        <v>0</v>
      </c>
      <c r="AZ588" s="34">
        <v>0</v>
      </c>
      <c r="BA588" s="34">
        <v>57641</v>
      </c>
      <c r="BB588" s="40">
        <f t="shared" si="23"/>
        <v>57641</v>
      </c>
      <c r="BC588" s="40">
        <f t="shared" si="24"/>
        <v>0</v>
      </c>
      <c r="BD588" s="166" t="str">
        <f>+IF(Tabla1[[#This Row],[NO CERT]]=0,"NO","SI")</f>
        <v>SI</v>
      </c>
    </row>
    <row r="589" spans="1:56" x14ac:dyDescent="0.25">
      <c r="A589" s="41" t="s">
        <v>437</v>
      </c>
      <c r="B589" s="42"/>
      <c r="C589" s="43" t="s">
        <v>1447</v>
      </c>
      <c r="D589" s="44" t="s">
        <v>442</v>
      </c>
      <c r="E589" s="43" t="s">
        <v>445</v>
      </c>
      <c r="F589" s="43" t="s">
        <v>446</v>
      </c>
      <c r="G589" s="43" t="s">
        <v>1462</v>
      </c>
      <c r="H589" s="44" t="s">
        <v>514</v>
      </c>
      <c r="I589" s="44" t="s">
        <v>514</v>
      </c>
      <c r="J589" s="44"/>
      <c r="K589" s="44" t="s">
        <v>511</v>
      </c>
      <c r="L589" s="44" t="s">
        <v>1422</v>
      </c>
      <c r="M589" s="44" t="s">
        <v>1422</v>
      </c>
      <c r="N589" s="43" t="s">
        <v>1101</v>
      </c>
      <c r="O589" s="43" t="s">
        <v>1528</v>
      </c>
      <c r="P589" s="45" t="s">
        <v>138</v>
      </c>
      <c r="Q589" s="44" t="s">
        <v>1101</v>
      </c>
      <c r="R589" s="44" t="s">
        <v>1371</v>
      </c>
      <c r="S589" s="44" t="s">
        <v>1374</v>
      </c>
      <c r="T589" s="46" t="s">
        <v>1338</v>
      </c>
      <c r="U589" s="37" t="s">
        <v>1341</v>
      </c>
      <c r="V589" s="163">
        <v>7509</v>
      </c>
      <c r="W589" s="163">
        <v>7152</v>
      </c>
      <c r="X589" s="33"/>
      <c r="Y589" s="164"/>
      <c r="Z589" s="160"/>
      <c r="AA589" s="33"/>
      <c r="AB589" s="165">
        <v>7152</v>
      </c>
      <c r="AC589" s="33"/>
      <c r="AD589" s="135">
        <v>5201</v>
      </c>
      <c r="AE589" s="49">
        <v>0.72720917225950787</v>
      </c>
      <c r="AF589" s="135">
        <v>1951</v>
      </c>
      <c r="AG589" s="158">
        <v>1951</v>
      </c>
      <c r="AH589" s="47"/>
      <c r="AI589" s="135">
        <v>5201</v>
      </c>
      <c r="AJ589" s="135">
        <v>1300.08</v>
      </c>
      <c r="AK589" s="47"/>
      <c r="AL589" s="135">
        <v>1300.08</v>
      </c>
      <c r="AM589" s="49">
        <v>0.18177852348993287</v>
      </c>
      <c r="AN589" s="135">
        <v>3900.92</v>
      </c>
      <c r="AO589" s="34">
        <v>433.36</v>
      </c>
      <c r="AP589" s="34">
        <v>433.36</v>
      </c>
      <c r="AQ589" s="34">
        <v>433.36</v>
      </c>
      <c r="AR589" s="34">
        <v>0</v>
      </c>
      <c r="AS589" s="34">
        <v>433.36</v>
      </c>
      <c r="AT589" s="34">
        <v>433.36</v>
      </c>
      <c r="AU589" s="34">
        <v>433.36</v>
      </c>
      <c r="AV589" s="34">
        <v>433.36</v>
      </c>
      <c r="AW589" s="34">
        <v>433.36</v>
      </c>
      <c r="AX589" s="34">
        <v>433.36</v>
      </c>
      <c r="AY589" s="34">
        <v>433.36</v>
      </c>
      <c r="AZ589" s="34">
        <v>433.36</v>
      </c>
      <c r="BA589" s="34">
        <v>2385.04</v>
      </c>
      <c r="BB589" s="40">
        <f t="shared" si="23"/>
        <v>7152</v>
      </c>
      <c r="BC589" s="40">
        <f t="shared" si="24"/>
        <v>0</v>
      </c>
      <c r="BD589" s="166" t="str">
        <f>+IF(Tabla1[[#This Row],[NO CERT]]=0,"NO","SI")</f>
        <v>SI</v>
      </c>
    </row>
    <row r="590" spans="1:56" x14ac:dyDescent="0.25">
      <c r="A590" s="41" t="s">
        <v>437</v>
      </c>
      <c r="B590" s="42"/>
      <c r="C590" s="43" t="s">
        <v>1447</v>
      </c>
      <c r="D590" s="44" t="s">
        <v>442</v>
      </c>
      <c r="E590" s="43" t="s">
        <v>445</v>
      </c>
      <c r="F590" s="43" t="s">
        <v>446</v>
      </c>
      <c r="G590" s="43" t="s">
        <v>1462</v>
      </c>
      <c r="H590" s="44" t="s">
        <v>521</v>
      </c>
      <c r="I590" s="44" t="s">
        <v>521</v>
      </c>
      <c r="J590" s="44"/>
      <c r="K590" s="44" t="s">
        <v>515</v>
      </c>
      <c r="L590" s="44" t="s">
        <v>1422</v>
      </c>
      <c r="M590" s="44" t="s">
        <v>1422</v>
      </c>
      <c r="N590" s="43" t="s">
        <v>1101</v>
      </c>
      <c r="O590" s="43" t="s">
        <v>1528</v>
      </c>
      <c r="P590" s="45" t="s">
        <v>138</v>
      </c>
      <c r="Q590" s="44" t="s">
        <v>1101</v>
      </c>
      <c r="R590" s="44" t="s">
        <v>552</v>
      </c>
      <c r="S590" s="44" t="s">
        <v>1375</v>
      </c>
      <c r="T590" s="46" t="s">
        <v>43</v>
      </c>
      <c r="U590" s="37" t="s">
        <v>1377</v>
      </c>
      <c r="V590" s="163">
        <v>0</v>
      </c>
      <c r="W590" s="163">
        <v>208205</v>
      </c>
      <c r="X590" s="33"/>
      <c r="Y590" s="164"/>
      <c r="Z590" s="160"/>
      <c r="AA590" s="33"/>
      <c r="AB590" s="165">
        <v>208205</v>
      </c>
      <c r="AC590" s="33"/>
      <c r="AD590" s="135">
        <v>90505</v>
      </c>
      <c r="AE590" s="49">
        <v>0.43469177013040033</v>
      </c>
      <c r="AF590" s="135">
        <v>117700</v>
      </c>
      <c r="AG590" s="158">
        <v>117700</v>
      </c>
      <c r="AH590" s="47"/>
      <c r="AI590" s="135">
        <v>90505</v>
      </c>
      <c r="AJ590" s="135">
        <v>90505</v>
      </c>
      <c r="AK590" s="47"/>
      <c r="AL590" s="135">
        <v>31150</v>
      </c>
      <c r="AM590" s="49">
        <v>0.14961216109123221</v>
      </c>
      <c r="AN590" s="135">
        <v>59355</v>
      </c>
      <c r="AO590" s="34">
        <v>0</v>
      </c>
      <c r="AP590" s="34">
        <v>5000</v>
      </c>
      <c r="AQ590" s="34">
        <v>26150</v>
      </c>
      <c r="AR590" s="34">
        <v>0</v>
      </c>
      <c r="AS590" s="34">
        <v>5000</v>
      </c>
      <c r="AT590" s="34">
        <v>5000</v>
      </c>
      <c r="AU590" s="34">
        <v>27000</v>
      </c>
      <c r="AV590" s="34">
        <v>31250</v>
      </c>
      <c r="AW590" s="34">
        <v>7000</v>
      </c>
      <c r="AX590" s="34">
        <v>94805</v>
      </c>
      <c r="AY590" s="34">
        <v>7000</v>
      </c>
      <c r="AZ590" s="34">
        <v>0</v>
      </c>
      <c r="BA590" s="34">
        <v>0</v>
      </c>
      <c r="BB590" s="40">
        <f t="shared" si="23"/>
        <v>208205</v>
      </c>
      <c r="BC590" s="40">
        <f t="shared" si="24"/>
        <v>0</v>
      </c>
      <c r="BD590" s="166" t="str">
        <f>+IF(Tabla1[[#This Row],[NO CERT]]=0,"NO","SI")</f>
        <v>SI</v>
      </c>
    </row>
    <row r="591" spans="1:56" x14ac:dyDescent="0.25">
      <c r="A591" s="41" t="s">
        <v>437</v>
      </c>
      <c r="B591" s="42"/>
      <c r="C591" s="43" t="s">
        <v>1447</v>
      </c>
      <c r="D591" s="44" t="s">
        <v>442</v>
      </c>
      <c r="E591" s="43" t="s">
        <v>445</v>
      </c>
      <c r="F591" s="43" t="s">
        <v>446</v>
      </c>
      <c r="G591" s="43" t="s">
        <v>1463</v>
      </c>
      <c r="H591" s="44" t="s">
        <v>514</v>
      </c>
      <c r="I591" s="44" t="s">
        <v>514</v>
      </c>
      <c r="J591" s="44"/>
      <c r="K591" s="44" t="s">
        <v>511</v>
      </c>
      <c r="L591" s="44" t="s">
        <v>1422</v>
      </c>
      <c r="M591" s="44" t="s">
        <v>1422</v>
      </c>
      <c r="N591" s="43" t="s">
        <v>1158</v>
      </c>
      <c r="O591" s="43" t="s">
        <v>1529</v>
      </c>
      <c r="P591" s="45" t="s">
        <v>139</v>
      </c>
      <c r="Q591" s="44" t="s">
        <v>1158</v>
      </c>
      <c r="R591" s="44" t="s">
        <v>1371</v>
      </c>
      <c r="S591" s="44" t="s">
        <v>1372</v>
      </c>
      <c r="T591" s="46" t="s">
        <v>1337</v>
      </c>
      <c r="U591" s="37" t="s">
        <v>1340</v>
      </c>
      <c r="V591" s="163">
        <v>1800</v>
      </c>
      <c r="W591" s="163">
        <v>1800</v>
      </c>
      <c r="X591" s="33"/>
      <c r="Y591" s="164"/>
      <c r="Z591" s="160"/>
      <c r="AA591" s="33"/>
      <c r="AB591" s="165">
        <v>1800</v>
      </c>
      <c r="AC591" s="33"/>
      <c r="AD591" s="135">
        <v>1800</v>
      </c>
      <c r="AE591" s="49">
        <v>1</v>
      </c>
      <c r="AF591" s="135">
        <v>0</v>
      </c>
      <c r="AG591" s="158">
        <v>0</v>
      </c>
      <c r="AH591" s="47"/>
      <c r="AI591" s="135">
        <v>1800</v>
      </c>
      <c r="AJ591" s="135">
        <v>0</v>
      </c>
      <c r="AK591" s="47"/>
      <c r="AL591" s="135">
        <v>0</v>
      </c>
      <c r="AM591" s="49">
        <v>0</v>
      </c>
      <c r="AN591" s="135">
        <v>1800</v>
      </c>
      <c r="AO591" s="34">
        <v>0</v>
      </c>
      <c r="AP591" s="34">
        <v>0</v>
      </c>
      <c r="AQ591" s="34">
        <v>0</v>
      </c>
      <c r="AR591" s="34">
        <v>0</v>
      </c>
      <c r="AS591" s="34">
        <v>0</v>
      </c>
      <c r="AT591" s="34">
        <v>0</v>
      </c>
      <c r="AU591" s="34">
        <v>0</v>
      </c>
      <c r="AV591" s="34">
        <v>900</v>
      </c>
      <c r="AW591" s="34">
        <v>0</v>
      </c>
      <c r="AX591" s="34">
        <v>0</v>
      </c>
      <c r="AY591" s="34">
        <v>0</v>
      </c>
      <c r="AZ591" s="34">
        <v>0</v>
      </c>
      <c r="BA591" s="34">
        <v>900</v>
      </c>
      <c r="BB591" s="40">
        <f t="shared" si="23"/>
        <v>1800</v>
      </c>
      <c r="BC591" s="40">
        <f t="shared" si="24"/>
        <v>0</v>
      </c>
      <c r="BD591" s="166" t="str">
        <f>+IF(Tabla1[[#This Row],[NO CERT]]=0,"NO","SI")</f>
        <v>NO</v>
      </c>
    </row>
    <row r="592" spans="1:56" x14ac:dyDescent="0.25">
      <c r="A592" s="41" t="s">
        <v>437</v>
      </c>
      <c r="B592" s="42"/>
      <c r="C592" s="43" t="s">
        <v>1447</v>
      </c>
      <c r="D592" s="44" t="s">
        <v>442</v>
      </c>
      <c r="E592" s="43" t="s">
        <v>445</v>
      </c>
      <c r="F592" s="43" t="s">
        <v>446</v>
      </c>
      <c r="G592" s="43" t="s">
        <v>1463</v>
      </c>
      <c r="H592" s="44" t="s">
        <v>514</v>
      </c>
      <c r="I592" s="44" t="s">
        <v>514</v>
      </c>
      <c r="J592" s="44"/>
      <c r="K592" s="44" t="s">
        <v>511</v>
      </c>
      <c r="L592" s="44" t="s">
        <v>1422</v>
      </c>
      <c r="M592" s="44" t="s">
        <v>1422</v>
      </c>
      <c r="N592" s="43" t="s">
        <v>1158</v>
      </c>
      <c r="O592" s="43" t="s">
        <v>1529</v>
      </c>
      <c r="P592" s="45" t="s">
        <v>139</v>
      </c>
      <c r="Q592" s="44" t="s">
        <v>1158</v>
      </c>
      <c r="R592" s="44" t="s">
        <v>1371</v>
      </c>
      <c r="S592" s="44" t="s">
        <v>2389</v>
      </c>
      <c r="T592" s="46" t="s">
        <v>2387</v>
      </c>
      <c r="U592" s="37" t="s">
        <v>2388</v>
      </c>
      <c r="V592" s="163">
        <v>0</v>
      </c>
      <c r="W592" s="163">
        <v>600</v>
      </c>
      <c r="X592" s="33"/>
      <c r="Y592" s="164"/>
      <c r="Z592" s="160"/>
      <c r="AA592" s="33"/>
      <c r="AB592" s="165">
        <v>600</v>
      </c>
      <c r="AC592" s="33"/>
      <c r="AD592" s="135">
        <v>600</v>
      </c>
      <c r="AE592" s="49">
        <v>1</v>
      </c>
      <c r="AF592" s="135">
        <v>0</v>
      </c>
      <c r="AG592" s="158">
        <v>0</v>
      </c>
      <c r="AH592" s="47"/>
      <c r="AI592" s="135">
        <v>600</v>
      </c>
      <c r="AJ592" s="135">
        <v>600</v>
      </c>
      <c r="AK592" s="47"/>
      <c r="AL592" s="135">
        <v>600</v>
      </c>
      <c r="AM592" s="49">
        <v>1</v>
      </c>
      <c r="AN592" s="135">
        <v>0</v>
      </c>
      <c r="AO592" s="34">
        <v>600</v>
      </c>
      <c r="AP592" s="34">
        <v>0</v>
      </c>
      <c r="AQ592" s="34">
        <v>0</v>
      </c>
      <c r="AR592" s="34">
        <v>0</v>
      </c>
      <c r="AS592" s="34">
        <v>0</v>
      </c>
      <c r="AT592" s="34">
        <v>0</v>
      </c>
      <c r="AU592" s="34">
        <v>0</v>
      </c>
      <c r="AV592" s="34">
        <v>0</v>
      </c>
      <c r="AW592" s="34">
        <v>0</v>
      </c>
      <c r="AX592" s="34">
        <v>0</v>
      </c>
      <c r="AY592" s="34">
        <v>0</v>
      </c>
      <c r="AZ592" s="34">
        <v>0</v>
      </c>
      <c r="BA592" s="34">
        <v>0</v>
      </c>
      <c r="BB592" s="40">
        <f t="shared" si="23"/>
        <v>600</v>
      </c>
      <c r="BC592" s="40">
        <f t="shared" si="24"/>
        <v>0</v>
      </c>
      <c r="BD592" s="166" t="str">
        <f>+IF(Tabla1[[#This Row],[NO CERT]]=0,"NO","SI")</f>
        <v>NO</v>
      </c>
    </row>
    <row r="593" spans="1:56" x14ac:dyDescent="0.25">
      <c r="A593" s="41" t="s">
        <v>437</v>
      </c>
      <c r="B593" s="42"/>
      <c r="C593" s="43" t="s">
        <v>1447</v>
      </c>
      <c r="D593" s="44" t="s">
        <v>442</v>
      </c>
      <c r="E593" s="43" t="s">
        <v>445</v>
      </c>
      <c r="F593" s="43" t="s">
        <v>446</v>
      </c>
      <c r="G593" s="43" t="s">
        <v>1463</v>
      </c>
      <c r="H593" s="44" t="s">
        <v>514</v>
      </c>
      <c r="I593" s="44" t="s">
        <v>514</v>
      </c>
      <c r="J593" s="44"/>
      <c r="K593" s="44" t="s">
        <v>511</v>
      </c>
      <c r="L593" s="44" t="s">
        <v>1422</v>
      </c>
      <c r="M593" s="44" t="s">
        <v>1422</v>
      </c>
      <c r="N593" s="43" t="s">
        <v>1158</v>
      </c>
      <c r="O593" s="43" t="s">
        <v>1529</v>
      </c>
      <c r="P593" s="45" t="s">
        <v>139</v>
      </c>
      <c r="Q593" s="44" t="s">
        <v>1158</v>
      </c>
      <c r="R593" s="44" t="s">
        <v>1371</v>
      </c>
      <c r="S593" s="44" t="s">
        <v>1380</v>
      </c>
      <c r="T593" s="46" t="s">
        <v>1378</v>
      </c>
      <c r="U593" s="37" t="s">
        <v>1379</v>
      </c>
      <c r="V593" s="163">
        <v>0</v>
      </c>
      <c r="W593" s="163">
        <v>170245</v>
      </c>
      <c r="X593" s="33"/>
      <c r="Y593" s="164"/>
      <c r="Z593" s="160"/>
      <c r="AA593" s="33"/>
      <c r="AB593" s="165">
        <v>170245</v>
      </c>
      <c r="AC593" s="33"/>
      <c r="AD593" s="135">
        <v>170245</v>
      </c>
      <c r="AE593" s="49">
        <v>1</v>
      </c>
      <c r="AF593" s="135">
        <v>0</v>
      </c>
      <c r="AG593" s="158">
        <v>0</v>
      </c>
      <c r="AH593" s="47"/>
      <c r="AI593" s="135">
        <v>170245</v>
      </c>
      <c r="AJ593" s="135">
        <v>42490.080000000002</v>
      </c>
      <c r="AK593" s="47"/>
      <c r="AL593" s="135">
        <v>42490.080000000002</v>
      </c>
      <c r="AM593" s="49">
        <v>0.24958195541719289</v>
      </c>
      <c r="AN593" s="135">
        <v>127754.92</v>
      </c>
      <c r="AO593" s="34">
        <v>14126.1</v>
      </c>
      <c r="AP593" s="34">
        <v>14181.14</v>
      </c>
      <c r="AQ593" s="34">
        <v>14182.84</v>
      </c>
      <c r="AR593" s="34">
        <v>0</v>
      </c>
      <c r="AS593" s="34">
        <v>0</v>
      </c>
      <c r="AT593" s="34">
        <v>0</v>
      </c>
      <c r="AU593" s="34">
        <v>0</v>
      </c>
      <c r="AV593" s="34">
        <v>0</v>
      </c>
      <c r="AW593" s="34">
        <v>0</v>
      </c>
      <c r="AX593" s="34">
        <v>0</v>
      </c>
      <c r="AY593" s="34">
        <v>0</v>
      </c>
      <c r="AZ593" s="34">
        <v>0</v>
      </c>
      <c r="BA593" s="34">
        <v>127754.92</v>
      </c>
      <c r="BB593" s="40">
        <f t="shared" si="23"/>
        <v>170245</v>
      </c>
      <c r="BC593" s="40">
        <f t="shared" si="24"/>
        <v>0</v>
      </c>
      <c r="BD593" s="166" t="str">
        <f>+IF(Tabla1[[#This Row],[NO CERT]]=0,"NO","SI")</f>
        <v>NO</v>
      </c>
    </row>
    <row r="594" spans="1:56" x14ac:dyDescent="0.25">
      <c r="A594" s="41" t="s">
        <v>437</v>
      </c>
      <c r="B594" s="42"/>
      <c r="C594" s="43" t="s">
        <v>1447</v>
      </c>
      <c r="D594" s="44" t="s">
        <v>442</v>
      </c>
      <c r="E594" s="43" t="s">
        <v>445</v>
      </c>
      <c r="F594" s="43" t="s">
        <v>446</v>
      </c>
      <c r="G594" s="43" t="s">
        <v>1463</v>
      </c>
      <c r="H594" s="44" t="s">
        <v>514</v>
      </c>
      <c r="I594" s="44" t="s">
        <v>514</v>
      </c>
      <c r="J594" s="44"/>
      <c r="K594" s="44" t="s">
        <v>511</v>
      </c>
      <c r="L594" s="44" t="s">
        <v>1422</v>
      </c>
      <c r="M594" s="44" t="s">
        <v>1422</v>
      </c>
      <c r="N594" s="43" t="s">
        <v>1158</v>
      </c>
      <c r="O594" s="43" t="s">
        <v>1529</v>
      </c>
      <c r="P594" s="45" t="s">
        <v>139</v>
      </c>
      <c r="Q594" s="44" t="s">
        <v>1158</v>
      </c>
      <c r="R594" s="44" t="s">
        <v>1371</v>
      </c>
      <c r="S594" s="44" t="s">
        <v>1373</v>
      </c>
      <c r="T594" s="46" t="s">
        <v>1336</v>
      </c>
      <c r="U594" s="37" t="s">
        <v>1339</v>
      </c>
      <c r="V594" s="163">
        <v>166713</v>
      </c>
      <c r="W594" s="163">
        <v>0</v>
      </c>
      <c r="X594" s="33"/>
      <c r="Y594" s="164"/>
      <c r="Z594" s="160"/>
      <c r="AA594" s="33"/>
      <c r="AB594" s="165">
        <v>0</v>
      </c>
      <c r="AC594" s="33"/>
      <c r="AD594" s="135">
        <v>0</v>
      </c>
      <c r="AE594" s="49">
        <v>0</v>
      </c>
      <c r="AF594" s="135">
        <v>0</v>
      </c>
      <c r="AG594" s="158">
        <v>0</v>
      </c>
      <c r="AH594" s="47"/>
      <c r="AI594" s="135">
        <v>0</v>
      </c>
      <c r="AJ594" s="135">
        <v>0</v>
      </c>
      <c r="AK594" s="47"/>
      <c r="AL594" s="135">
        <v>0</v>
      </c>
      <c r="AM594" s="49">
        <v>0</v>
      </c>
      <c r="AN594" s="135">
        <v>0</v>
      </c>
      <c r="AO594" s="34">
        <v>0</v>
      </c>
      <c r="AP594" s="34">
        <v>0</v>
      </c>
      <c r="AQ594" s="34">
        <v>0</v>
      </c>
      <c r="AR594" s="34">
        <v>0</v>
      </c>
      <c r="AS594" s="34">
        <v>0</v>
      </c>
      <c r="AT594" s="34">
        <v>0</v>
      </c>
      <c r="AU594" s="34">
        <v>0</v>
      </c>
      <c r="AV594" s="34">
        <v>0</v>
      </c>
      <c r="AW594" s="34">
        <v>0</v>
      </c>
      <c r="AX594" s="34">
        <v>0</v>
      </c>
      <c r="AY594" s="34">
        <v>0</v>
      </c>
      <c r="AZ594" s="34">
        <v>0</v>
      </c>
      <c r="BA594" s="34">
        <v>0</v>
      </c>
      <c r="BB594" s="40">
        <f t="shared" si="23"/>
        <v>0</v>
      </c>
      <c r="BC594" s="40">
        <f t="shared" si="24"/>
        <v>0</v>
      </c>
      <c r="BD594" s="166" t="str">
        <f>+IF(Tabla1[[#This Row],[NO CERT]]=0,"NO","SI")</f>
        <v>NO</v>
      </c>
    </row>
    <row r="595" spans="1:56" x14ac:dyDescent="0.25">
      <c r="A595" s="41" t="s">
        <v>437</v>
      </c>
      <c r="B595" s="42"/>
      <c r="C595" s="43" t="s">
        <v>1447</v>
      </c>
      <c r="D595" s="44" t="s">
        <v>442</v>
      </c>
      <c r="E595" s="43" t="s">
        <v>445</v>
      </c>
      <c r="F595" s="43" t="s">
        <v>446</v>
      </c>
      <c r="G595" s="43" t="s">
        <v>1463</v>
      </c>
      <c r="H595" s="44" t="s">
        <v>514</v>
      </c>
      <c r="I595" s="44" t="s">
        <v>514</v>
      </c>
      <c r="J595" s="44"/>
      <c r="K595" s="44" t="s">
        <v>511</v>
      </c>
      <c r="L595" s="44" t="s">
        <v>1422</v>
      </c>
      <c r="M595" s="44" t="s">
        <v>1422</v>
      </c>
      <c r="N595" s="43" t="s">
        <v>1158</v>
      </c>
      <c r="O595" s="43" t="s">
        <v>1529</v>
      </c>
      <c r="P595" s="45" t="s">
        <v>139</v>
      </c>
      <c r="Q595" s="44" t="s">
        <v>1158</v>
      </c>
      <c r="R595" s="44" t="s">
        <v>1371</v>
      </c>
      <c r="S595" s="44" t="s">
        <v>1374</v>
      </c>
      <c r="T595" s="46" t="s">
        <v>1338</v>
      </c>
      <c r="U595" s="37" t="s">
        <v>1341</v>
      </c>
      <c r="V595" s="163">
        <v>7509</v>
      </c>
      <c r="W595" s="163">
        <v>7801</v>
      </c>
      <c r="X595" s="33"/>
      <c r="Y595" s="164"/>
      <c r="Z595" s="160"/>
      <c r="AA595" s="33"/>
      <c r="AB595" s="165">
        <v>7801</v>
      </c>
      <c r="AC595" s="33"/>
      <c r="AD595" s="135">
        <v>7801</v>
      </c>
      <c r="AE595" s="49">
        <v>1</v>
      </c>
      <c r="AF595" s="135">
        <v>0</v>
      </c>
      <c r="AG595" s="158">
        <v>0</v>
      </c>
      <c r="AH595" s="47"/>
      <c r="AI595" s="135">
        <v>7801</v>
      </c>
      <c r="AJ595" s="135">
        <v>1950.12</v>
      </c>
      <c r="AK595" s="47"/>
      <c r="AL595" s="135">
        <v>1950.12</v>
      </c>
      <c r="AM595" s="49">
        <v>0.24998333546981155</v>
      </c>
      <c r="AN595" s="135">
        <v>5850.88</v>
      </c>
      <c r="AO595" s="34">
        <v>650.04</v>
      </c>
      <c r="AP595" s="34">
        <v>650.04</v>
      </c>
      <c r="AQ595" s="34">
        <v>650.04</v>
      </c>
      <c r="AR595" s="34">
        <v>0</v>
      </c>
      <c r="AS595" s="34">
        <v>625.74</v>
      </c>
      <c r="AT595" s="34">
        <v>625.74</v>
      </c>
      <c r="AU595" s="34">
        <v>625.74</v>
      </c>
      <c r="AV595" s="34">
        <v>625.74</v>
      </c>
      <c r="AW595" s="34">
        <v>625.74</v>
      </c>
      <c r="AX595" s="34">
        <v>625.74</v>
      </c>
      <c r="AY595" s="34">
        <v>625.74</v>
      </c>
      <c r="AZ595" s="34">
        <v>625.74</v>
      </c>
      <c r="BA595" s="34">
        <v>844.96000000000186</v>
      </c>
      <c r="BB595" s="40">
        <f t="shared" si="23"/>
        <v>7801</v>
      </c>
      <c r="BC595" s="40">
        <f t="shared" si="24"/>
        <v>0</v>
      </c>
      <c r="BD595" s="166" t="str">
        <f>+IF(Tabla1[[#This Row],[NO CERT]]=0,"NO","SI")</f>
        <v>NO</v>
      </c>
    </row>
    <row r="596" spans="1:56" x14ac:dyDescent="0.25">
      <c r="A596" s="41" t="s">
        <v>437</v>
      </c>
      <c r="B596" s="42"/>
      <c r="C596" s="43" t="s">
        <v>1447</v>
      </c>
      <c r="D596" s="44" t="s">
        <v>442</v>
      </c>
      <c r="E596" s="43" t="s">
        <v>445</v>
      </c>
      <c r="F596" s="43" t="s">
        <v>446</v>
      </c>
      <c r="G596" s="43" t="s">
        <v>1463</v>
      </c>
      <c r="H596" s="44" t="s">
        <v>521</v>
      </c>
      <c r="I596" s="44" t="s">
        <v>521</v>
      </c>
      <c r="J596" s="44"/>
      <c r="K596" s="44" t="s">
        <v>515</v>
      </c>
      <c r="L596" s="44" t="s">
        <v>1422</v>
      </c>
      <c r="M596" s="44" t="s">
        <v>1422</v>
      </c>
      <c r="N596" s="43" t="s">
        <v>1158</v>
      </c>
      <c r="O596" s="43" t="s">
        <v>1529</v>
      </c>
      <c r="P596" s="45" t="s">
        <v>139</v>
      </c>
      <c r="Q596" s="44" t="s">
        <v>1158</v>
      </c>
      <c r="R596" s="44" t="s">
        <v>552</v>
      </c>
      <c r="S596" s="44" t="s">
        <v>1375</v>
      </c>
      <c r="T596" s="46" t="s">
        <v>43</v>
      </c>
      <c r="U596" s="37" t="s">
        <v>1377</v>
      </c>
      <c r="V596" s="163">
        <v>0</v>
      </c>
      <c r="W596" s="163">
        <v>91229</v>
      </c>
      <c r="X596" s="33"/>
      <c r="Y596" s="164"/>
      <c r="Z596" s="160"/>
      <c r="AA596" s="33"/>
      <c r="AB596" s="165">
        <v>91229</v>
      </c>
      <c r="AC596" s="33"/>
      <c r="AD596" s="135">
        <v>73861</v>
      </c>
      <c r="AE596" s="49">
        <v>0.80962194039176139</v>
      </c>
      <c r="AF596" s="135">
        <v>17368</v>
      </c>
      <c r="AG596" s="158">
        <v>17368</v>
      </c>
      <c r="AH596" s="47"/>
      <c r="AI596" s="135">
        <v>73861</v>
      </c>
      <c r="AJ596" s="135">
        <v>73861</v>
      </c>
      <c r="AK596" s="47"/>
      <c r="AL596" s="135">
        <v>13512</v>
      </c>
      <c r="AM596" s="49">
        <v>0.14811079810148089</v>
      </c>
      <c r="AN596" s="135">
        <v>60349</v>
      </c>
      <c r="AO596" s="34">
        <v>0</v>
      </c>
      <c r="AP596" s="34">
        <v>0</v>
      </c>
      <c r="AQ596" s="34">
        <v>13512</v>
      </c>
      <c r="AR596" s="34">
        <v>0</v>
      </c>
      <c r="AS596" s="34">
        <v>25901</v>
      </c>
      <c r="AT596" s="34">
        <v>15000</v>
      </c>
      <c r="AU596" s="34">
        <v>23800</v>
      </c>
      <c r="AV596" s="34">
        <v>13016</v>
      </c>
      <c r="AW596" s="34">
        <v>0</v>
      </c>
      <c r="AX596" s="34">
        <v>0</v>
      </c>
      <c r="AY596" s="34">
        <v>0</v>
      </c>
      <c r="AZ596" s="34">
        <v>0</v>
      </c>
      <c r="BA596" s="34">
        <v>0</v>
      </c>
      <c r="BB596" s="40">
        <f t="shared" si="23"/>
        <v>91229</v>
      </c>
      <c r="BC596" s="40">
        <f t="shared" si="24"/>
        <v>0</v>
      </c>
      <c r="BD596" s="166" t="str">
        <f>+IF(Tabla1[[#This Row],[NO CERT]]=0,"NO","SI")</f>
        <v>SI</v>
      </c>
    </row>
    <row r="597" spans="1:56" x14ac:dyDescent="0.25">
      <c r="A597" s="41" t="s">
        <v>437</v>
      </c>
      <c r="B597" s="42"/>
      <c r="C597" s="43" t="s">
        <v>1447</v>
      </c>
      <c r="D597" s="44" t="s">
        <v>442</v>
      </c>
      <c r="E597" s="43" t="s">
        <v>445</v>
      </c>
      <c r="F597" s="43" t="s">
        <v>446</v>
      </c>
      <c r="G597" s="43" t="s">
        <v>1450</v>
      </c>
      <c r="H597" s="44" t="s">
        <v>2815</v>
      </c>
      <c r="I597" s="44" t="s">
        <v>2815</v>
      </c>
      <c r="J597" s="44"/>
      <c r="K597" s="44" t="s">
        <v>511</v>
      </c>
      <c r="L597" s="44" t="s">
        <v>1402</v>
      </c>
      <c r="M597" s="44" t="s">
        <v>1402</v>
      </c>
      <c r="N597" s="43" t="s">
        <v>1402</v>
      </c>
      <c r="O597" s="43" t="s">
        <v>1530</v>
      </c>
      <c r="P597" s="45" t="s">
        <v>140</v>
      </c>
      <c r="Q597" s="44" t="s">
        <v>1402</v>
      </c>
      <c r="R597" s="44" t="s">
        <v>1371</v>
      </c>
      <c r="S597" s="44" t="s">
        <v>448</v>
      </c>
      <c r="T597" s="46" t="s">
        <v>447</v>
      </c>
      <c r="U597" s="37" t="s">
        <v>449</v>
      </c>
      <c r="V597" s="163">
        <v>0</v>
      </c>
      <c r="W597" s="163">
        <v>0</v>
      </c>
      <c r="X597" s="33"/>
      <c r="Y597" s="164"/>
      <c r="Z597" s="160"/>
      <c r="AA597" s="33"/>
      <c r="AB597" s="165">
        <v>0</v>
      </c>
      <c r="AC597" s="33"/>
      <c r="AD597" s="135">
        <v>0</v>
      </c>
      <c r="AE597" s="49">
        <v>0</v>
      </c>
      <c r="AF597" s="135">
        <v>0</v>
      </c>
      <c r="AG597" s="158">
        <v>0</v>
      </c>
      <c r="AH597" s="47"/>
      <c r="AI597" s="135">
        <v>0</v>
      </c>
      <c r="AJ597" s="135">
        <v>0</v>
      </c>
      <c r="AK597" s="47"/>
      <c r="AL597" s="135">
        <v>0</v>
      </c>
      <c r="AM597" s="49">
        <v>0</v>
      </c>
      <c r="AN597" s="135">
        <v>0</v>
      </c>
      <c r="AO597" s="34">
        <v>0</v>
      </c>
      <c r="AP597" s="34">
        <v>0</v>
      </c>
      <c r="AQ597" s="34">
        <v>0</v>
      </c>
      <c r="AR597" s="34">
        <v>0</v>
      </c>
      <c r="AS597" s="34">
        <v>0</v>
      </c>
      <c r="AT597" s="34">
        <v>0</v>
      </c>
      <c r="AU597" s="34">
        <v>0</v>
      </c>
      <c r="AV597" s="34">
        <v>0</v>
      </c>
      <c r="AW597" s="34">
        <v>0</v>
      </c>
      <c r="AX597" s="34">
        <v>0</v>
      </c>
      <c r="AY597" s="34">
        <v>0</v>
      </c>
      <c r="AZ597" s="34">
        <v>0</v>
      </c>
      <c r="BA597" s="34">
        <v>0</v>
      </c>
      <c r="BB597" s="40">
        <f t="shared" si="23"/>
        <v>0</v>
      </c>
      <c r="BC597" s="40">
        <f t="shared" si="24"/>
        <v>0</v>
      </c>
      <c r="BD597" s="166" t="str">
        <f>+IF(Tabla1[[#This Row],[NO CERT]]=0,"NO","SI")</f>
        <v>NO</v>
      </c>
    </row>
    <row r="598" spans="1:56" x14ac:dyDescent="0.25">
      <c r="A598" s="41" t="s">
        <v>437</v>
      </c>
      <c r="B598" s="42"/>
      <c r="C598" s="43" t="s">
        <v>1447</v>
      </c>
      <c r="D598" s="44" t="s">
        <v>442</v>
      </c>
      <c r="E598" s="43" t="s">
        <v>445</v>
      </c>
      <c r="F598" s="43" t="s">
        <v>446</v>
      </c>
      <c r="G598" s="43" t="s">
        <v>1450</v>
      </c>
      <c r="H598" s="44" t="s">
        <v>2815</v>
      </c>
      <c r="I598" s="44" t="s">
        <v>2815</v>
      </c>
      <c r="J598" s="44"/>
      <c r="K598" s="44" t="s">
        <v>511</v>
      </c>
      <c r="L598" s="44" t="s">
        <v>1402</v>
      </c>
      <c r="M598" s="44" t="s">
        <v>1402</v>
      </c>
      <c r="N598" s="43" t="s">
        <v>1402</v>
      </c>
      <c r="O598" s="43" t="s">
        <v>1530</v>
      </c>
      <c r="P598" s="45" t="s">
        <v>140</v>
      </c>
      <c r="Q598" s="44" t="s">
        <v>1402</v>
      </c>
      <c r="R598" s="44" t="s">
        <v>1371</v>
      </c>
      <c r="S598" s="44" t="s">
        <v>451</v>
      </c>
      <c r="T598" s="46" t="s">
        <v>450</v>
      </c>
      <c r="U598" s="37" t="s">
        <v>452</v>
      </c>
      <c r="V598" s="163">
        <v>0</v>
      </c>
      <c r="W598" s="163">
        <v>0</v>
      </c>
      <c r="X598" s="33"/>
      <c r="Y598" s="164"/>
      <c r="Z598" s="160"/>
      <c r="AA598" s="33"/>
      <c r="AB598" s="165">
        <v>0</v>
      </c>
      <c r="AC598" s="33"/>
      <c r="AD598" s="135">
        <v>0</v>
      </c>
      <c r="AE598" s="49">
        <v>0</v>
      </c>
      <c r="AF598" s="135">
        <v>0</v>
      </c>
      <c r="AG598" s="158">
        <v>0</v>
      </c>
      <c r="AH598" s="47"/>
      <c r="AI598" s="135">
        <v>0</v>
      </c>
      <c r="AJ598" s="135">
        <v>0</v>
      </c>
      <c r="AK598" s="47"/>
      <c r="AL598" s="135">
        <v>0</v>
      </c>
      <c r="AM598" s="49">
        <v>0</v>
      </c>
      <c r="AN598" s="135">
        <v>0</v>
      </c>
      <c r="AO598" s="34">
        <v>0</v>
      </c>
      <c r="AP598" s="34">
        <v>0</v>
      </c>
      <c r="AQ598" s="34">
        <v>0</v>
      </c>
      <c r="AR598" s="34">
        <v>0</v>
      </c>
      <c r="AS598" s="34">
        <v>0</v>
      </c>
      <c r="AT598" s="34">
        <v>0</v>
      </c>
      <c r="AU598" s="34">
        <v>0</v>
      </c>
      <c r="AV598" s="34">
        <v>0</v>
      </c>
      <c r="AW598" s="34">
        <v>0</v>
      </c>
      <c r="AX598" s="34">
        <v>0</v>
      </c>
      <c r="AY598" s="34">
        <v>0</v>
      </c>
      <c r="AZ598" s="34">
        <v>0</v>
      </c>
      <c r="BA598" s="34">
        <v>0</v>
      </c>
      <c r="BB598" s="40">
        <f t="shared" si="23"/>
        <v>0</v>
      </c>
      <c r="BC598" s="40">
        <f t="shared" si="24"/>
        <v>0</v>
      </c>
      <c r="BD598" s="166" t="str">
        <f>+IF(Tabla1[[#This Row],[NO CERT]]=0,"NO","SI")</f>
        <v>NO</v>
      </c>
    </row>
    <row r="599" spans="1:56" x14ac:dyDescent="0.25">
      <c r="A599" s="41" t="s">
        <v>437</v>
      </c>
      <c r="B599" s="42"/>
      <c r="C599" s="43" t="s">
        <v>1447</v>
      </c>
      <c r="D599" s="44" t="s">
        <v>442</v>
      </c>
      <c r="E599" s="43" t="s">
        <v>445</v>
      </c>
      <c r="F599" s="43" t="s">
        <v>446</v>
      </c>
      <c r="G599" s="43" t="s">
        <v>1450</v>
      </c>
      <c r="H599" s="44" t="s">
        <v>2815</v>
      </c>
      <c r="I599" s="44" t="s">
        <v>2815</v>
      </c>
      <c r="J599" s="44"/>
      <c r="K599" s="44" t="s">
        <v>511</v>
      </c>
      <c r="L599" s="44" t="s">
        <v>1402</v>
      </c>
      <c r="M599" s="44" t="s">
        <v>1402</v>
      </c>
      <c r="N599" s="43" t="s">
        <v>1402</v>
      </c>
      <c r="O599" s="43" t="s">
        <v>1530</v>
      </c>
      <c r="P599" s="45" t="s">
        <v>140</v>
      </c>
      <c r="Q599" s="44" t="s">
        <v>1402</v>
      </c>
      <c r="R599" s="44" t="s">
        <v>1371</v>
      </c>
      <c r="S599" s="44" t="s">
        <v>454</v>
      </c>
      <c r="T599" s="46" t="s">
        <v>453</v>
      </c>
      <c r="U599" s="37" t="s">
        <v>455</v>
      </c>
      <c r="V599" s="163">
        <v>0</v>
      </c>
      <c r="W599" s="163">
        <v>0</v>
      </c>
      <c r="X599" s="33"/>
      <c r="Y599" s="164"/>
      <c r="Z599" s="160"/>
      <c r="AA599" s="33"/>
      <c r="AB599" s="165">
        <v>0</v>
      </c>
      <c r="AC599" s="33"/>
      <c r="AD599" s="135">
        <v>0</v>
      </c>
      <c r="AE599" s="49">
        <v>0</v>
      </c>
      <c r="AF599" s="135">
        <v>0</v>
      </c>
      <c r="AG599" s="158">
        <v>0</v>
      </c>
      <c r="AH599" s="47"/>
      <c r="AI599" s="135">
        <v>0</v>
      </c>
      <c r="AJ599" s="135">
        <v>0</v>
      </c>
      <c r="AK599" s="47"/>
      <c r="AL599" s="135">
        <v>0</v>
      </c>
      <c r="AM599" s="49">
        <v>0</v>
      </c>
      <c r="AN599" s="135">
        <v>0</v>
      </c>
      <c r="AO599" s="34">
        <v>0</v>
      </c>
      <c r="AP599" s="34">
        <v>0</v>
      </c>
      <c r="AQ599" s="34">
        <v>0</v>
      </c>
      <c r="AR599" s="34">
        <v>0</v>
      </c>
      <c r="AS599" s="34">
        <v>0</v>
      </c>
      <c r="AT599" s="34">
        <v>0</v>
      </c>
      <c r="AU599" s="34">
        <v>0</v>
      </c>
      <c r="AV599" s="34">
        <v>0</v>
      </c>
      <c r="AW599" s="34">
        <v>0</v>
      </c>
      <c r="AX599" s="34">
        <v>0</v>
      </c>
      <c r="AY599" s="34">
        <v>0</v>
      </c>
      <c r="AZ599" s="34">
        <v>0</v>
      </c>
      <c r="BA599" s="34">
        <v>0</v>
      </c>
      <c r="BB599" s="40">
        <f t="shared" si="23"/>
        <v>0</v>
      </c>
      <c r="BC599" s="40">
        <f t="shared" si="24"/>
        <v>0</v>
      </c>
      <c r="BD599" s="166" t="str">
        <f>+IF(Tabla1[[#This Row],[NO CERT]]=0,"NO","SI")</f>
        <v>NO</v>
      </c>
    </row>
    <row r="600" spans="1:56" x14ac:dyDescent="0.25">
      <c r="A600" s="41" t="s">
        <v>437</v>
      </c>
      <c r="B600" s="42"/>
      <c r="C600" s="43" t="s">
        <v>1447</v>
      </c>
      <c r="D600" s="44" t="s">
        <v>442</v>
      </c>
      <c r="E600" s="43" t="s">
        <v>445</v>
      </c>
      <c r="F600" s="43" t="s">
        <v>446</v>
      </c>
      <c r="G600" s="43" t="s">
        <v>1450</v>
      </c>
      <c r="H600" s="44" t="s">
        <v>514</v>
      </c>
      <c r="I600" s="44" t="s">
        <v>514</v>
      </c>
      <c r="J600" s="44"/>
      <c r="K600" s="44" t="s">
        <v>511</v>
      </c>
      <c r="L600" s="44" t="s">
        <v>1402</v>
      </c>
      <c r="M600" s="44" t="s">
        <v>1402</v>
      </c>
      <c r="N600" s="43" t="s">
        <v>1402</v>
      </c>
      <c r="O600" s="43" t="s">
        <v>1530</v>
      </c>
      <c r="P600" s="45" t="s">
        <v>140</v>
      </c>
      <c r="Q600" s="44" t="s">
        <v>1402</v>
      </c>
      <c r="R600" s="44" t="s">
        <v>1371</v>
      </c>
      <c r="S600" s="44" t="s">
        <v>1372</v>
      </c>
      <c r="T600" s="46" t="s">
        <v>1337</v>
      </c>
      <c r="U600" s="37" t="s">
        <v>1340</v>
      </c>
      <c r="V600" s="163">
        <v>5400</v>
      </c>
      <c r="W600" s="163">
        <v>7200</v>
      </c>
      <c r="X600" s="33"/>
      <c r="Y600" s="164"/>
      <c r="Z600" s="160"/>
      <c r="AA600" s="33"/>
      <c r="AB600" s="165">
        <v>7200</v>
      </c>
      <c r="AC600" s="33"/>
      <c r="AD600" s="135">
        <v>7200</v>
      </c>
      <c r="AE600" s="49">
        <v>1</v>
      </c>
      <c r="AF600" s="135">
        <v>0</v>
      </c>
      <c r="AG600" s="158">
        <v>0</v>
      </c>
      <c r="AH600" s="47"/>
      <c r="AI600" s="135">
        <v>7200</v>
      </c>
      <c r="AJ600" s="135">
        <v>0</v>
      </c>
      <c r="AK600" s="47"/>
      <c r="AL600" s="135">
        <v>0</v>
      </c>
      <c r="AM600" s="49">
        <v>0</v>
      </c>
      <c r="AN600" s="135">
        <v>7200</v>
      </c>
      <c r="AO600" s="34">
        <v>0</v>
      </c>
      <c r="AP600" s="34">
        <v>0</v>
      </c>
      <c r="AQ600" s="34">
        <v>0</v>
      </c>
      <c r="AR600" s="34">
        <v>0</v>
      </c>
      <c r="AS600" s="34">
        <v>0</v>
      </c>
      <c r="AT600" s="34">
        <v>0</v>
      </c>
      <c r="AU600" s="34">
        <v>0</v>
      </c>
      <c r="AV600" s="34">
        <v>2700</v>
      </c>
      <c r="AW600" s="34">
        <v>0</v>
      </c>
      <c r="AX600" s="34">
        <v>0</v>
      </c>
      <c r="AY600" s="34">
        <v>0</v>
      </c>
      <c r="AZ600" s="34">
        <v>0</v>
      </c>
      <c r="BA600" s="34">
        <v>4500</v>
      </c>
      <c r="BB600" s="40">
        <f t="shared" si="23"/>
        <v>7200</v>
      </c>
      <c r="BC600" s="40">
        <f t="shared" si="24"/>
        <v>0</v>
      </c>
      <c r="BD600" s="166" t="str">
        <f>+IF(Tabla1[[#This Row],[NO CERT]]=0,"NO","SI")</f>
        <v>NO</v>
      </c>
    </row>
    <row r="601" spans="1:56" x14ac:dyDescent="0.25">
      <c r="A601" s="41" t="s">
        <v>437</v>
      </c>
      <c r="B601" s="42"/>
      <c r="C601" s="43" t="s">
        <v>1447</v>
      </c>
      <c r="D601" s="44" t="s">
        <v>442</v>
      </c>
      <c r="E601" s="43" t="s">
        <v>445</v>
      </c>
      <c r="F601" s="43" t="s">
        <v>446</v>
      </c>
      <c r="G601" s="43" t="s">
        <v>1450</v>
      </c>
      <c r="H601" s="44" t="s">
        <v>514</v>
      </c>
      <c r="I601" s="44" t="s">
        <v>514</v>
      </c>
      <c r="J601" s="44"/>
      <c r="K601" s="44" t="s">
        <v>511</v>
      </c>
      <c r="L601" s="44" t="s">
        <v>1402</v>
      </c>
      <c r="M601" s="44" t="s">
        <v>1402</v>
      </c>
      <c r="N601" s="43" t="s">
        <v>1402</v>
      </c>
      <c r="O601" s="43" t="s">
        <v>1530</v>
      </c>
      <c r="P601" s="45" t="s">
        <v>140</v>
      </c>
      <c r="Q601" s="44" t="s">
        <v>1402</v>
      </c>
      <c r="R601" s="44" t="s">
        <v>1371</v>
      </c>
      <c r="S601" s="44" t="s">
        <v>2389</v>
      </c>
      <c r="T601" s="46" t="s">
        <v>2387</v>
      </c>
      <c r="U601" s="37" t="s">
        <v>2388</v>
      </c>
      <c r="V601" s="163">
        <v>0</v>
      </c>
      <c r="W601" s="163">
        <v>1000</v>
      </c>
      <c r="X601" s="33"/>
      <c r="Y601" s="164"/>
      <c r="Z601" s="160"/>
      <c r="AA601" s="33"/>
      <c r="AB601" s="165">
        <v>1000</v>
      </c>
      <c r="AC601" s="33"/>
      <c r="AD601" s="135">
        <v>1000</v>
      </c>
      <c r="AE601" s="49">
        <v>1</v>
      </c>
      <c r="AF601" s="135">
        <v>0</v>
      </c>
      <c r="AG601" s="158">
        <v>0</v>
      </c>
      <c r="AH601" s="47"/>
      <c r="AI601" s="135">
        <v>1000</v>
      </c>
      <c r="AJ601" s="135">
        <v>1000</v>
      </c>
      <c r="AK601" s="47"/>
      <c r="AL601" s="135">
        <v>1000</v>
      </c>
      <c r="AM601" s="49">
        <v>1</v>
      </c>
      <c r="AN601" s="135">
        <v>0</v>
      </c>
      <c r="AO601" s="34">
        <v>1000</v>
      </c>
      <c r="AP601" s="34">
        <v>0</v>
      </c>
      <c r="AQ601" s="34">
        <v>0</v>
      </c>
      <c r="AR601" s="34">
        <v>0</v>
      </c>
      <c r="AS601" s="34">
        <v>0</v>
      </c>
      <c r="AT601" s="34">
        <v>0</v>
      </c>
      <c r="AU601" s="34">
        <v>0</v>
      </c>
      <c r="AV601" s="34">
        <v>0</v>
      </c>
      <c r="AW601" s="34">
        <v>0</v>
      </c>
      <c r="AX601" s="34">
        <v>0</v>
      </c>
      <c r="AY601" s="34">
        <v>0</v>
      </c>
      <c r="AZ601" s="34">
        <v>0</v>
      </c>
      <c r="BA601" s="34">
        <v>0</v>
      </c>
      <c r="BB601" s="40">
        <f t="shared" si="23"/>
        <v>1000</v>
      </c>
      <c r="BC601" s="40">
        <f t="shared" si="24"/>
        <v>0</v>
      </c>
      <c r="BD601" s="166" t="str">
        <f>+IF(Tabla1[[#This Row],[NO CERT]]=0,"NO","SI")</f>
        <v>NO</v>
      </c>
    </row>
    <row r="602" spans="1:56" x14ac:dyDescent="0.25">
      <c r="A602" s="41" t="s">
        <v>437</v>
      </c>
      <c r="B602" s="42"/>
      <c r="C602" s="43" t="s">
        <v>1447</v>
      </c>
      <c r="D602" s="44" t="s">
        <v>442</v>
      </c>
      <c r="E602" s="43" t="s">
        <v>445</v>
      </c>
      <c r="F602" s="43" t="s">
        <v>446</v>
      </c>
      <c r="G602" s="43" t="s">
        <v>1450</v>
      </c>
      <c r="H602" s="44" t="s">
        <v>514</v>
      </c>
      <c r="I602" s="44" t="s">
        <v>514</v>
      </c>
      <c r="J602" s="44"/>
      <c r="K602" s="44" t="s">
        <v>511</v>
      </c>
      <c r="L602" s="44" t="s">
        <v>1402</v>
      </c>
      <c r="M602" s="44" t="s">
        <v>1402</v>
      </c>
      <c r="N602" s="43" t="s">
        <v>1402</v>
      </c>
      <c r="O602" s="43" t="s">
        <v>1530</v>
      </c>
      <c r="P602" s="45" t="s">
        <v>140</v>
      </c>
      <c r="Q602" s="44" t="s">
        <v>1402</v>
      </c>
      <c r="R602" s="44" t="s">
        <v>1371</v>
      </c>
      <c r="S602" s="44" t="s">
        <v>1380</v>
      </c>
      <c r="T602" s="46" t="s">
        <v>1378</v>
      </c>
      <c r="U602" s="37" t="s">
        <v>1379</v>
      </c>
      <c r="V602" s="163">
        <v>593739</v>
      </c>
      <c r="W602" s="163">
        <v>591537</v>
      </c>
      <c r="X602" s="33"/>
      <c r="Y602" s="164"/>
      <c r="Z602" s="160"/>
      <c r="AA602" s="33"/>
      <c r="AB602" s="165">
        <v>591537</v>
      </c>
      <c r="AC602" s="33"/>
      <c r="AD602" s="135">
        <v>591537</v>
      </c>
      <c r="AE602" s="49">
        <v>1</v>
      </c>
      <c r="AF602" s="135">
        <v>0</v>
      </c>
      <c r="AG602" s="158">
        <v>0</v>
      </c>
      <c r="AH602" s="47"/>
      <c r="AI602" s="135">
        <v>591537</v>
      </c>
      <c r="AJ602" s="135">
        <v>125843.51999999999</v>
      </c>
      <c r="AK602" s="47"/>
      <c r="AL602" s="135">
        <v>125843.51999999999</v>
      </c>
      <c r="AM602" s="49">
        <v>0.21273989623641462</v>
      </c>
      <c r="AN602" s="135">
        <v>465693.48</v>
      </c>
      <c r="AO602" s="34">
        <v>37381.24</v>
      </c>
      <c r="AP602" s="34">
        <v>44478.63</v>
      </c>
      <c r="AQ602" s="34">
        <v>43983.65</v>
      </c>
      <c r="AR602" s="34">
        <v>0</v>
      </c>
      <c r="AS602" s="34">
        <v>49477.71</v>
      </c>
      <c r="AT602" s="34">
        <v>49477.71</v>
      </c>
      <c r="AU602" s="34">
        <v>49477.71</v>
      </c>
      <c r="AV602" s="34">
        <v>49477.71</v>
      </c>
      <c r="AW602" s="34">
        <v>49477.71</v>
      </c>
      <c r="AX602" s="34">
        <v>49477.71</v>
      </c>
      <c r="AY602" s="34">
        <v>49477.71</v>
      </c>
      <c r="AZ602" s="34">
        <v>49477.71</v>
      </c>
      <c r="BA602" s="34">
        <v>69871.79999999993</v>
      </c>
      <c r="BB602" s="40">
        <f t="shared" si="23"/>
        <v>591537</v>
      </c>
      <c r="BC602" s="40">
        <f t="shared" si="24"/>
        <v>0</v>
      </c>
      <c r="BD602" s="166" t="str">
        <f>+IF(Tabla1[[#This Row],[NO CERT]]=0,"NO","SI")</f>
        <v>NO</v>
      </c>
    </row>
    <row r="603" spans="1:56" x14ac:dyDescent="0.25">
      <c r="A603" s="41" t="s">
        <v>437</v>
      </c>
      <c r="B603" s="42"/>
      <c r="C603" s="43" t="s">
        <v>1447</v>
      </c>
      <c r="D603" s="44" t="s">
        <v>442</v>
      </c>
      <c r="E603" s="43" t="s">
        <v>445</v>
      </c>
      <c r="F603" s="43" t="s">
        <v>446</v>
      </c>
      <c r="G603" s="43" t="s">
        <v>1450</v>
      </c>
      <c r="H603" s="44" t="s">
        <v>514</v>
      </c>
      <c r="I603" s="44" t="s">
        <v>514</v>
      </c>
      <c r="J603" s="44"/>
      <c r="K603" s="44" t="s">
        <v>511</v>
      </c>
      <c r="L603" s="44" t="s">
        <v>1402</v>
      </c>
      <c r="M603" s="44" t="s">
        <v>1402</v>
      </c>
      <c r="N603" s="43" t="s">
        <v>1402</v>
      </c>
      <c r="O603" s="43" t="s">
        <v>1530</v>
      </c>
      <c r="P603" s="45" t="s">
        <v>140</v>
      </c>
      <c r="Q603" s="44" t="s">
        <v>1402</v>
      </c>
      <c r="R603" s="44" t="s">
        <v>1371</v>
      </c>
      <c r="S603" s="44" t="s">
        <v>1373</v>
      </c>
      <c r="T603" s="46" t="s">
        <v>1336</v>
      </c>
      <c r="U603" s="37" t="s">
        <v>1339</v>
      </c>
      <c r="V603" s="163">
        <v>0</v>
      </c>
      <c r="W603" s="163">
        <v>376866</v>
      </c>
      <c r="X603" s="33"/>
      <c r="Y603" s="164"/>
      <c r="Z603" s="160"/>
      <c r="AA603" s="33"/>
      <c r="AB603" s="165">
        <v>376866</v>
      </c>
      <c r="AC603" s="33"/>
      <c r="AD603" s="135">
        <v>376866</v>
      </c>
      <c r="AE603" s="49">
        <v>1</v>
      </c>
      <c r="AF603" s="135">
        <v>0</v>
      </c>
      <c r="AG603" s="158">
        <v>0</v>
      </c>
      <c r="AH603" s="47"/>
      <c r="AI603" s="135">
        <v>376866</v>
      </c>
      <c r="AJ603" s="135">
        <v>41185.01</v>
      </c>
      <c r="AK603" s="47"/>
      <c r="AL603" s="135">
        <v>35109.17</v>
      </c>
      <c r="AM603" s="49">
        <v>9.3160884770714256E-2</v>
      </c>
      <c r="AN603" s="135">
        <v>341756.83</v>
      </c>
      <c r="AO603" s="34">
        <v>9109.17</v>
      </c>
      <c r="AP603" s="34">
        <v>13000</v>
      </c>
      <c r="AQ603" s="34">
        <v>13000</v>
      </c>
      <c r="AR603" s="34">
        <v>0</v>
      </c>
      <c r="AS603" s="34">
        <v>0</v>
      </c>
      <c r="AT603" s="34">
        <v>0</v>
      </c>
      <c r="AU603" s="34">
        <v>0</v>
      </c>
      <c r="AV603" s="34">
        <v>0</v>
      </c>
      <c r="AW603" s="34">
        <v>0</v>
      </c>
      <c r="AX603" s="34">
        <v>0</v>
      </c>
      <c r="AY603" s="34">
        <v>0</v>
      </c>
      <c r="AZ603" s="34">
        <v>0</v>
      </c>
      <c r="BA603" s="34">
        <v>341756.83</v>
      </c>
      <c r="BB603" s="40">
        <f t="shared" si="23"/>
        <v>376866</v>
      </c>
      <c r="BC603" s="40">
        <f t="shared" si="24"/>
        <v>0</v>
      </c>
      <c r="BD603" s="166" t="str">
        <f>+IF(Tabla1[[#This Row],[NO CERT]]=0,"NO","SI")</f>
        <v>NO</v>
      </c>
    </row>
    <row r="604" spans="1:56" x14ac:dyDescent="0.25">
      <c r="A604" s="41" t="s">
        <v>437</v>
      </c>
      <c r="B604" s="42"/>
      <c r="C604" s="43" t="s">
        <v>1447</v>
      </c>
      <c r="D604" s="44" t="s">
        <v>442</v>
      </c>
      <c r="E604" s="43" t="s">
        <v>445</v>
      </c>
      <c r="F604" s="43" t="s">
        <v>446</v>
      </c>
      <c r="G604" s="43" t="s">
        <v>1450</v>
      </c>
      <c r="H604" s="44" t="s">
        <v>2815</v>
      </c>
      <c r="I604" s="44" t="s">
        <v>2815</v>
      </c>
      <c r="J604" s="44"/>
      <c r="K604" s="44" t="s">
        <v>515</v>
      </c>
      <c r="L604" s="44" t="s">
        <v>1402</v>
      </c>
      <c r="M604" s="44" t="s">
        <v>1402</v>
      </c>
      <c r="N604" s="43" t="s">
        <v>1402</v>
      </c>
      <c r="O604" s="43" t="s">
        <v>1530</v>
      </c>
      <c r="P604" s="45" t="s">
        <v>140</v>
      </c>
      <c r="Q604" s="44" t="s">
        <v>1402</v>
      </c>
      <c r="R604" s="44" t="s">
        <v>1371</v>
      </c>
      <c r="S604" s="44" t="s">
        <v>457</v>
      </c>
      <c r="T604" s="46" t="s">
        <v>456</v>
      </c>
      <c r="U604" s="37" t="s">
        <v>458</v>
      </c>
      <c r="V604" s="163">
        <v>0</v>
      </c>
      <c r="W604" s="163">
        <v>0</v>
      </c>
      <c r="X604" s="33"/>
      <c r="Y604" s="164"/>
      <c r="Z604" s="160"/>
      <c r="AA604" s="33"/>
      <c r="AB604" s="165">
        <v>0</v>
      </c>
      <c r="AC604" s="33"/>
      <c r="AD604" s="135">
        <v>0</v>
      </c>
      <c r="AE604" s="49">
        <v>0</v>
      </c>
      <c r="AF604" s="135">
        <v>0</v>
      </c>
      <c r="AG604" s="158">
        <v>0</v>
      </c>
      <c r="AH604" s="47"/>
      <c r="AI604" s="135">
        <v>0</v>
      </c>
      <c r="AJ604" s="135">
        <v>0</v>
      </c>
      <c r="AK604" s="47"/>
      <c r="AL604" s="135">
        <v>0</v>
      </c>
      <c r="AM604" s="49">
        <v>0</v>
      </c>
      <c r="AN604" s="135">
        <v>0</v>
      </c>
      <c r="AO604" s="34">
        <v>0</v>
      </c>
      <c r="AP604" s="34">
        <v>0</v>
      </c>
      <c r="AQ604" s="34">
        <v>0</v>
      </c>
      <c r="AR604" s="34">
        <v>0</v>
      </c>
      <c r="AS604" s="34">
        <v>0</v>
      </c>
      <c r="AT604" s="34">
        <v>0</v>
      </c>
      <c r="AU604" s="34">
        <v>0</v>
      </c>
      <c r="AV604" s="34">
        <v>0</v>
      </c>
      <c r="AW604" s="34">
        <v>0</v>
      </c>
      <c r="AX604" s="34">
        <v>0</v>
      </c>
      <c r="AY604" s="34">
        <v>0</v>
      </c>
      <c r="AZ604" s="34">
        <v>0</v>
      </c>
      <c r="BA604" s="34">
        <v>0</v>
      </c>
      <c r="BB604" s="40">
        <f t="shared" si="23"/>
        <v>0</v>
      </c>
      <c r="BC604" s="40">
        <f t="shared" si="24"/>
        <v>0</v>
      </c>
      <c r="BD604" s="166" t="str">
        <f>+IF(Tabla1[[#This Row],[NO CERT]]=0,"NO","SI")</f>
        <v>NO</v>
      </c>
    </row>
    <row r="605" spans="1:56" x14ac:dyDescent="0.25">
      <c r="A605" s="41" t="s">
        <v>437</v>
      </c>
      <c r="B605" s="42"/>
      <c r="C605" s="43" t="s">
        <v>1447</v>
      </c>
      <c r="D605" s="44" t="s">
        <v>442</v>
      </c>
      <c r="E605" s="43" t="s">
        <v>445</v>
      </c>
      <c r="F605" s="43" t="s">
        <v>446</v>
      </c>
      <c r="G605" s="43" t="s">
        <v>1450</v>
      </c>
      <c r="H605" s="44" t="s">
        <v>2815</v>
      </c>
      <c r="I605" s="44" t="s">
        <v>2815</v>
      </c>
      <c r="J605" s="44"/>
      <c r="K605" s="44" t="s">
        <v>515</v>
      </c>
      <c r="L605" s="44" t="s">
        <v>1402</v>
      </c>
      <c r="M605" s="44" t="s">
        <v>1402</v>
      </c>
      <c r="N605" s="43" t="s">
        <v>1402</v>
      </c>
      <c r="O605" s="43" t="s">
        <v>1530</v>
      </c>
      <c r="P605" s="45" t="s">
        <v>140</v>
      </c>
      <c r="Q605" s="44" t="s">
        <v>1402</v>
      </c>
      <c r="R605" s="44" t="s">
        <v>1371</v>
      </c>
      <c r="S605" s="44" t="s">
        <v>460</v>
      </c>
      <c r="T605" s="46" t="s">
        <v>459</v>
      </c>
      <c r="U605" s="37" t="s">
        <v>461</v>
      </c>
      <c r="V605" s="163">
        <v>0</v>
      </c>
      <c r="W605" s="163">
        <v>0</v>
      </c>
      <c r="X605" s="33"/>
      <c r="Y605" s="164"/>
      <c r="Z605" s="160"/>
      <c r="AA605" s="33"/>
      <c r="AB605" s="165">
        <v>0</v>
      </c>
      <c r="AC605" s="33"/>
      <c r="AD605" s="135">
        <v>0</v>
      </c>
      <c r="AE605" s="49">
        <v>0</v>
      </c>
      <c r="AF605" s="135">
        <v>0</v>
      </c>
      <c r="AG605" s="158">
        <v>0</v>
      </c>
      <c r="AH605" s="47"/>
      <c r="AI605" s="135">
        <v>0</v>
      </c>
      <c r="AJ605" s="135">
        <v>0</v>
      </c>
      <c r="AK605" s="47"/>
      <c r="AL605" s="135">
        <v>0</v>
      </c>
      <c r="AM605" s="49">
        <v>0</v>
      </c>
      <c r="AN605" s="135">
        <v>0</v>
      </c>
      <c r="AO605" s="34">
        <v>0</v>
      </c>
      <c r="AP605" s="34">
        <v>0</v>
      </c>
      <c r="AQ605" s="34">
        <v>0</v>
      </c>
      <c r="AR605" s="34">
        <v>0</v>
      </c>
      <c r="AS605" s="34">
        <v>0</v>
      </c>
      <c r="AT605" s="34">
        <v>0</v>
      </c>
      <c r="AU605" s="34">
        <v>0</v>
      </c>
      <c r="AV605" s="34">
        <v>0</v>
      </c>
      <c r="AW605" s="34">
        <v>0</v>
      </c>
      <c r="AX605" s="34">
        <v>0</v>
      </c>
      <c r="AY605" s="34">
        <v>0</v>
      </c>
      <c r="AZ605" s="34">
        <v>0</v>
      </c>
      <c r="BA605" s="34">
        <v>0</v>
      </c>
      <c r="BB605" s="40">
        <f t="shared" si="23"/>
        <v>0</v>
      </c>
      <c r="BC605" s="40">
        <f t="shared" si="24"/>
        <v>0</v>
      </c>
      <c r="BD605" s="166" t="str">
        <f>+IF(Tabla1[[#This Row],[NO CERT]]=0,"NO","SI")</f>
        <v>NO</v>
      </c>
    </row>
    <row r="606" spans="1:56" x14ac:dyDescent="0.25">
      <c r="A606" s="41" t="s">
        <v>437</v>
      </c>
      <c r="B606" s="42"/>
      <c r="C606" s="43" t="s">
        <v>1447</v>
      </c>
      <c r="D606" s="44" t="s">
        <v>442</v>
      </c>
      <c r="E606" s="43" t="s">
        <v>445</v>
      </c>
      <c r="F606" s="43" t="s">
        <v>446</v>
      </c>
      <c r="G606" s="43" t="s">
        <v>1450</v>
      </c>
      <c r="H606" s="44" t="s">
        <v>2815</v>
      </c>
      <c r="I606" s="44" t="s">
        <v>2815</v>
      </c>
      <c r="J606" s="44"/>
      <c r="K606" s="44" t="s">
        <v>515</v>
      </c>
      <c r="L606" s="44" t="s">
        <v>1402</v>
      </c>
      <c r="M606" s="44" t="s">
        <v>1402</v>
      </c>
      <c r="N606" s="43" t="s">
        <v>1402</v>
      </c>
      <c r="O606" s="43" t="s">
        <v>1530</v>
      </c>
      <c r="P606" s="45" t="s">
        <v>140</v>
      </c>
      <c r="Q606" s="44" t="s">
        <v>1402</v>
      </c>
      <c r="R606" s="44" t="s">
        <v>1371</v>
      </c>
      <c r="S606" s="44" t="s">
        <v>1409</v>
      </c>
      <c r="T606" s="46" t="s">
        <v>1396</v>
      </c>
      <c r="U606" s="37" t="s">
        <v>1397</v>
      </c>
      <c r="V606" s="163">
        <v>0</v>
      </c>
      <c r="W606" s="163">
        <v>0</v>
      </c>
      <c r="X606" s="33"/>
      <c r="Y606" s="164"/>
      <c r="Z606" s="160"/>
      <c r="AA606" s="33"/>
      <c r="AB606" s="165">
        <v>0</v>
      </c>
      <c r="AC606" s="33"/>
      <c r="AD606" s="135">
        <v>0</v>
      </c>
      <c r="AE606" s="49">
        <v>0</v>
      </c>
      <c r="AF606" s="135">
        <v>0</v>
      </c>
      <c r="AG606" s="158">
        <v>0</v>
      </c>
      <c r="AH606" s="47"/>
      <c r="AI606" s="135">
        <v>0</v>
      </c>
      <c r="AJ606" s="135">
        <v>0</v>
      </c>
      <c r="AK606" s="47"/>
      <c r="AL606" s="135">
        <v>0</v>
      </c>
      <c r="AM606" s="49">
        <v>0</v>
      </c>
      <c r="AN606" s="135">
        <v>0</v>
      </c>
      <c r="AO606" s="34">
        <v>0</v>
      </c>
      <c r="AP606" s="34">
        <v>0</v>
      </c>
      <c r="AQ606" s="34">
        <v>0</v>
      </c>
      <c r="AR606" s="34">
        <v>0</v>
      </c>
      <c r="AS606" s="34">
        <v>0</v>
      </c>
      <c r="AT606" s="34">
        <v>0</v>
      </c>
      <c r="AU606" s="34">
        <v>0</v>
      </c>
      <c r="AV606" s="34">
        <v>0</v>
      </c>
      <c r="AW606" s="34">
        <v>0</v>
      </c>
      <c r="AX606" s="34">
        <v>0</v>
      </c>
      <c r="AY606" s="34">
        <v>0</v>
      </c>
      <c r="AZ606" s="34">
        <v>0</v>
      </c>
      <c r="BA606" s="34">
        <v>0</v>
      </c>
      <c r="BB606" s="40">
        <f t="shared" si="23"/>
        <v>0</v>
      </c>
      <c r="BC606" s="40">
        <f t="shared" si="24"/>
        <v>0</v>
      </c>
      <c r="BD606" s="166" t="str">
        <f>+IF(Tabla1[[#This Row],[NO CERT]]=0,"NO","SI")</f>
        <v>NO</v>
      </c>
    </row>
    <row r="607" spans="1:56" x14ac:dyDescent="0.25">
      <c r="A607" s="41" t="s">
        <v>437</v>
      </c>
      <c r="B607" s="42"/>
      <c r="C607" s="43" t="s">
        <v>1447</v>
      </c>
      <c r="D607" s="44" t="s">
        <v>442</v>
      </c>
      <c r="E607" s="43" t="s">
        <v>445</v>
      </c>
      <c r="F607" s="43" t="s">
        <v>446</v>
      </c>
      <c r="G607" s="43" t="s">
        <v>1450</v>
      </c>
      <c r="H607" s="44" t="s">
        <v>514</v>
      </c>
      <c r="I607" s="44" t="s">
        <v>514</v>
      </c>
      <c r="J607" s="44"/>
      <c r="K607" s="44" t="s">
        <v>511</v>
      </c>
      <c r="L607" s="44" t="s">
        <v>1402</v>
      </c>
      <c r="M607" s="44" t="s">
        <v>1402</v>
      </c>
      <c r="N607" s="43" t="s">
        <v>1402</v>
      </c>
      <c r="O607" s="43" t="s">
        <v>1530</v>
      </c>
      <c r="P607" s="45" t="s">
        <v>140</v>
      </c>
      <c r="Q607" s="44" t="s">
        <v>1402</v>
      </c>
      <c r="R607" s="44" t="s">
        <v>1371</v>
      </c>
      <c r="S607" s="44" t="s">
        <v>1374</v>
      </c>
      <c r="T607" s="46" t="s">
        <v>1338</v>
      </c>
      <c r="U607" s="37" t="s">
        <v>1341</v>
      </c>
      <c r="V607" s="163">
        <v>22527</v>
      </c>
      <c r="W607" s="163">
        <v>31202</v>
      </c>
      <c r="X607" s="33"/>
      <c r="Y607" s="164"/>
      <c r="Z607" s="160"/>
      <c r="AA607" s="33"/>
      <c r="AB607" s="165">
        <v>31202</v>
      </c>
      <c r="AC607" s="33"/>
      <c r="AD607" s="135">
        <v>31202</v>
      </c>
      <c r="AE607" s="49">
        <v>1</v>
      </c>
      <c r="AF607" s="135">
        <v>0</v>
      </c>
      <c r="AG607" s="158">
        <v>0</v>
      </c>
      <c r="AH607" s="47"/>
      <c r="AI607" s="135">
        <v>31202</v>
      </c>
      <c r="AJ607" s="135">
        <v>6015.36</v>
      </c>
      <c r="AK607" s="47"/>
      <c r="AL607" s="135">
        <v>5798.68</v>
      </c>
      <c r="AM607" s="49">
        <v>0.18584321517851421</v>
      </c>
      <c r="AN607" s="135">
        <v>25403.32</v>
      </c>
      <c r="AO607" s="34">
        <v>1898.44</v>
      </c>
      <c r="AP607" s="34">
        <v>1950.12</v>
      </c>
      <c r="AQ607" s="34">
        <v>1950.12</v>
      </c>
      <c r="AR607" s="34">
        <v>0</v>
      </c>
      <c r="AS607" s="34">
        <v>1877.2199999999998</v>
      </c>
      <c r="AT607" s="34">
        <v>1877.2199999999998</v>
      </c>
      <c r="AU607" s="34">
        <v>1877.2199999999998</v>
      </c>
      <c r="AV607" s="34">
        <v>1877.2199999999998</v>
      </c>
      <c r="AW607" s="34">
        <v>1877.2199999999998</v>
      </c>
      <c r="AX607" s="34">
        <v>1877.2199999999998</v>
      </c>
      <c r="AY607" s="34">
        <v>1877.2199999999998</v>
      </c>
      <c r="AZ607" s="34">
        <v>1877.2199999999998</v>
      </c>
      <c r="BA607" s="34">
        <v>10385.560000000001</v>
      </c>
      <c r="BB607" s="40">
        <f t="shared" si="23"/>
        <v>31202</v>
      </c>
      <c r="BC607" s="40">
        <f t="shared" si="24"/>
        <v>0</v>
      </c>
      <c r="BD607" s="166" t="str">
        <f>+IF(Tabla1[[#This Row],[NO CERT]]=0,"NO","SI")</f>
        <v>NO</v>
      </c>
    </row>
    <row r="608" spans="1:56" x14ac:dyDescent="0.25">
      <c r="A608" s="41" t="s">
        <v>437</v>
      </c>
      <c r="B608" s="42"/>
      <c r="C608" s="43" t="s">
        <v>1447</v>
      </c>
      <c r="D608" s="44" t="s">
        <v>442</v>
      </c>
      <c r="E608" s="43" t="s">
        <v>445</v>
      </c>
      <c r="F608" s="43" t="s">
        <v>446</v>
      </c>
      <c r="G608" s="43" t="s">
        <v>1450</v>
      </c>
      <c r="H608" s="44" t="s">
        <v>2815</v>
      </c>
      <c r="I608" s="44" t="s">
        <v>2815</v>
      </c>
      <c r="J608" s="44"/>
      <c r="K608" s="44" t="s">
        <v>515</v>
      </c>
      <c r="L608" s="44" t="s">
        <v>1402</v>
      </c>
      <c r="M608" s="44" t="s">
        <v>1402</v>
      </c>
      <c r="N608" s="43" t="s">
        <v>1402</v>
      </c>
      <c r="O608" s="43" t="s">
        <v>1530</v>
      </c>
      <c r="P608" s="45" t="s">
        <v>140</v>
      </c>
      <c r="Q608" s="44" t="s">
        <v>1402</v>
      </c>
      <c r="R608" s="44" t="s">
        <v>1371</v>
      </c>
      <c r="S608" s="44" t="s">
        <v>1411</v>
      </c>
      <c r="T608" s="46" t="s">
        <v>1410</v>
      </c>
      <c r="U608" s="37" t="s">
        <v>1412</v>
      </c>
      <c r="V608" s="163">
        <v>0</v>
      </c>
      <c r="W608" s="163">
        <v>0</v>
      </c>
      <c r="X608" s="33"/>
      <c r="Y608" s="164"/>
      <c r="Z608" s="160"/>
      <c r="AA608" s="33"/>
      <c r="AB608" s="165">
        <v>0</v>
      </c>
      <c r="AC608" s="33"/>
      <c r="AD608" s="135">
        <v>0</v>
      </c>
      <c r="AE608" s="49">
        <v>0</v>
      </c>
      <c r="AF608" s="135">
        <v>0</v>
      </c>
      <c r="AG608" s="158">
        <v>0</v>
      </c>
      <c r="AH608" s="47"/>
      <c r="AI608" s="135">
        <v>0</v>
      </c>
      <c r="AJ608" s="135">
        <v>0</v>
      </c>
      <c r="AK608" s="47"/>
      <c r="AL608" s="135">
        <v>0</v>
      </c>
      <c r="AM608" s="49">
        <v>0</v>
      </c>
      <c r="AN608" s="135">
        <v>0</v>
      </c>
      <c r="AO608" s="34">
        <v>0</v>
      </c>
      <c r="AP608" s="34">
        <v>0</v>
      </c>
      <c r="AQ608" s="34">
        <v>0</v>
      </c>
      <c r="AR608" s="34">
        <v>0</v>
      </c>
      <c r="AS608" s="34">
        <v>0</v>
      </c>
      <c r="AT608" s="34">
        <v>0</v>
      </c>
      <c r="AU608" s="34">
        <v>0</v>
      </c>
      <c r="AV608" s="34">
        <v>0</v>
      </c>
      <c r="AW608" s="34">
        <v>0</v>
      </c>
      <c r="AX608" s="34">
        <v>0</v>
      </c>
      <c r="AY608" s="34">
        <v>0</v>
      </c>
      <c r="AZ608" s="34">
        <v>0</v>
      </c>
      <c r="BA608" s="34">
        <v>0</v>
      </c>
      <c r="BB608" s="40">
        <f t="shared" si="23"/>
        <v>0</v>
      </c>
      <c r="BC608" s="40">
        <f t="shared" si="24"/>
        <v>0</v>
      </c>
      <c r="BD608" s="166" t="str">
        <f>+IF(Tabla1[[#This Row],[NO CERT]]=0,"NO","SI")</f>
        <v>NO</v>
      </c>
    </row>
    <row r="609" spans="1:56" x14ac:dyDescent="0.25">
      <c r="A609" s="41" t="s">
        <v>437</v>
      </c>
      <c r="B609" s="42"/>
      <c r="C609" s="43" t="s">
        <v>1447</v>
      </c>
      <c r="D609" s="44" t="s">
        <v>442</v>
      </c>
      <c r="E609" s="43" t="s">
        <v>445</v>
      </c>
      <c r="F609" s="43" t="s">
        <v>446</v>
      </c>
      <c r="G609" s="43" t="s">
        <v>1450</v>
      </c>
      <c r="H609" s="44" t="s">
        <v>1398</v>
      </c>
      <c r="I609" s="44" t="s">
        <v>514</v>
      </c>
      <c r="J609" s="44"/>
      <c r="K609" s="44" t="s">
        <v>515</v>
      </c>
      <c r="L609" s="44" t="s">
        <v>1402</v>
      </c>
      <c r="M609" s="44" t="s">
        <v>1402</v>
      </c>
      <c r="N609" s="43" t="s">
        <v>1402</v>
      </c>
      <c r="O609" s="43" t="s">
        <v>1530</v>
      </c>
      <c r="P609" s="45" t="s">
        <v>140</v>
      </c>
      <c r="Q609" s="44" t="s">
        <v>1402</v>
      </c>
      <c r="R609" s="44" t="s">
        <v>1371</v>
      </c>
      <c r="S609" s="44" t="s">
        <v>2386</v>
      </c>
      <c r="T609" s="46" t="s">
        <v>2384</v>
      </c>
      <c r="U609" s="37" t="s">
        <v>2385</v>
      </c>
      <c r="V609" s="163">
        <v>0</v>
      </c>
      <c r="W609" s="163">
        <v>9507</v>
      </c>
      <c r="X609" s="33"/>
      <c r="Y609" s="164"/>
      <c r="Z609" s="160"/>
      <c r="AA609" s="33"/>
      <c r="AB609" s="165">
        <v>9507</v>
      </c>
      <c r="AC609" s="33"/>
      <c r="AD609" s="135">
        <v>9507</v>
      </c>
      <c r="AE609" s="49">
        <v>1</v>
      </c>
      <c r="AF609" s="135">
        <v>0</v>
      </c>
      <c r="AG609" s="158">
        <v>0</v>
      </c>
      <c r="AH609" s="47"/>
      <c r="AI609" s="135">
        <v>9507</v>
      </c>
      <c r="AJ609" s="135">
        <v>9506.25</v>
      </c>
      <c r="AK609" s="47"/>
      <c r="AL609" s="135">
        <v>9506.25</v>
      </c>
      <c r="AM609" s="49">
        <v>0.99992111076049228</v>
      </c>
      <c r="AN609" s="135">
        <v>0.75</v>
      </c>
      <c r="AO609" s="34">
        <v>4950</v>
      </c>
      <c r="AP609" s="34">
        <v>4556.25</v>
      </c>
      <c r="AQ609" s="34">
        <v>0</v>
      </c>
      <c r="AR609" s="34">
        <v>0</v>
      </c>
      <c r="AS609" s="34">
        <v>0</v>
      </c>
      <c r="AT609" s="34">
        <v>0</v>
      </c>
      <c r="AU609" s="34">
        <v>0</v>
      </c>
      <c r="AV609" s="34">
        <v>0</v>
      </c>
      <c r="AW609" s="34">
        <v>0</v>
      </c>
      <c r="AX609" s="34">
        <v>0</v>
      </c>
      <c r="AY609" s="34">
        <v>0</v>
      </c>
      <c r="AZ609" s="34">
        <v>0</v>
      </c>
      <c r="BA609" s="34">
        <v>0.75</v>
      </c>
      <c r="BB609" s="40">
        <f t="shared" si="23"/>
        <v>9507</v>
      </c>
      <c r="BC609" s="40">
        <f t="shared" si="24"/>
        <v>0</v>
      </c>
      <c r="BD609" s="166" t="str">
        <f>+IF(Tabla1[[#This Row],[NO CERT]]=0,"NO","SI")</f>
        <v>NO</v>
      </c>
    </row>
    <row r="610" spans="1:56" x14ac:dyDescent="0.25">
      <c r="A610" s="41" t="s">
        <v>437</v>
      </c>
      <c r="B610" s="42"/>
      <c r="C610" s="43" t="s">
        <v>1447</v>
      </c>
      <c r="D610" s="44" t="s">
        <v>442</v>
      </c>
      <c r="E610" s="43" t="s">
        <v>445</v>
      </c>
      <c r="F610" s="43" t="s">
        <v>446</v>
      </c>
      <c r="G610" s="43" t="s">
        <v>1450</v>
      </c>
      <c r="H610" s="44" t="s">
        <v>519</v>
      </c>
      <c r="I610" s="44" t="s">
        <v>71</v>
      </c>
      <c r="J610" s="44"/>
      <c r="K610" s="44" t="s">
        <v>515</v>
      </c>
      <c r="L610" s="44" t="s">
        <v>1402</v>
      </c>
      <c r="M610" s="44" t="s">
        <v>1402</v>
      </c>
      <c r="N610" s="43" t="s">
        <v>1402</v>
      </c>
      <c r="O610" s="43" t="s">
        <v>1530</v>
      </c>
      <c r="P610" s="45" t="s">
        <v>140</v>
      </c>
      <c r="Q610" s="44" t="s">
        <v>1402</v>
      </c>
      <c r="R610" s="44" t="s">
        <v>552</v>
      </c>
      <c r="S610" s="44" t="s">
        <v>361</v>
      </c>
      <c r="T610" s="46" t="s">
        <v>22</v>
      </c>
      <c r="U610" s="37" t="s">
        <v>23</v>
      </c>
      <c r="V610" s="163">
        <v>24580</v>
      </c>
      <c r="W610" s="163">
        <v>19630</v>
      </c>
      <c r="X610" s="33"/>
      <c r="Y610" s="164"/>
      <c r="Z610" s="160"/>
      <c r="AA610" s="33"/>
      <c r="AB610" s="165">
        <v>19630</v>
      </c>
      <c r="AC610" s="33"/>
      <c r="AD610" s="135">
        <v>16800</v>
      </c>
      <c r="AE610" s="49">
        <v>0.8558329088130413</v>
      </c>
      <c r="AF610" s="135">
        <v>2830</v>
      </c>
      <c r="AG610" s="158">
        <v>2830</v>
      </c>
      <c r="AH610" s="47"/>
      <c r="AI610" s="135">
        <v>0</v>
      </c>
      <c r="AJ610" s="135">
        <v>0</v>
      </c>
      <c r="AK610" s="47"/>
      <c r="AL610" s="135">
        <v>0</v>
      </c>
      <c r="AM610" s="49">
        <v>0</v>
      </c>
      <c r="AN610" s="135">
        <v>16800</v>
      </c>
      <c r="AO610" s="34">
        <v>0</v>
      </c>
      <c r="AP610" s="34">
        <v>0</v>
      </c>
      <c r="AQ610" s="34">
        <v>0</v>
      </c>
      <c r="AR610" s="34">
        <v>0</v>
      </c>
      <c r="AS610" s="34">
        <v>0</v>
      </c>
      <c r="AT610" s="34">
        <v>1965</v>
      </c>
      <c r="AU610" s="34">
        <v>1965</v>
      </c>
      <c r="AV610" s="34">
        <v>1965</v>
      </c>
      <c r="AW610" s="34">
        <v>1965</v>
      </c>
      <c r="AX610" s="34">
        <v>1965</v>
      </c>
      <c r="AY610" s="34">
        <v>1965</v>
      </c>
      <c r="AZ610" s="34">
        <v>1965</v>
      </c>
      <c r="BA610" s="34">
        <v>5875</v>
      </c>
      <c r="BB610" s="40">
        <f t="shared" si="23"/>
        <v>19630</v>
      </c>
      <c r="BC610" s="40">
        <f t="shared" si="24"/>
        <v>0</v>
      </c>
      <c r="BD610" s="166" t="str">
        <f>+IF(Tabla1[[#This Row],[NO CERT]]=0,"NO","SI")</f>
        <v>SI</v>
      </c>
    </row>
    <row r="611" spans="1:56" x14ac:dyDescent="0.25">
      <c r="A611" s="41" t="s">
        <v>437</v>
      </c>
      <c r="B611" s="42"/>
      <c r="C611" s="43" t="s">
        <v>1447</v>
      </c>
      <c r="D611" s="44" t="s">
        <v>442</v>
      </c>
      <c r="E611" s="43" t="s">
        <v>445</v>
      </c>
      <c r="F611" s="43" t="s">
        <v>446</v>
      </c>
      <c r="G611" s="43" t="s">
        <v>1450</v>
      </c>
      <c r="H611" s="44" t="s">
        <v>1407</v>
      </c>
      <c r="I611" s="44" t="s">
        <v>484</v>
      </c>
      <c r="J611" s="44"/>
      <c r="K611" s="44" t="s">
        <v>515</v>
      </c>
      <c r="L611" s="44" t="s">
        <v>1402</v>
      </c>
      <c r="M611" s="44" t="s">
        <v>1402</v>
      </c>
      <c r="N611" s="43" t="s">
        <v>1402</v>
      </c>
      <c r="O611" s="43" t="s">
        <v>1530</v>
      </c>
      <c r="P611" s="45" t="s">
        <v>140</v>
      </c>
      <c r="Q611" s="44" t="s">
        <v>1402</v>
      </c>
      <c r="R611" s="44" t="s">
        <v>552</v>
      </c>
      <c r="S611" s="44" t="s">
        <v>357</v>
      </c>
      <c r="T611" s="46" t="s">
        <v>24</v>
      </c>
      <c r="U611" s="37" t="s">
        <v>25</v>
      </c>
      <c r="V611" s="134">
        <v>40800</v>
      </c>
      <c r="W611" s="134">
        <v>40800</v>
      </c>
      <c r="X611" s="33"/>
      <c r="Y611" s="164"/>
      <c r="Z611" s="160"/>
      <c r="AA611" s="33"/>
      <c r="AB611" s="7">
        <v>40800</v>
      </c>
      <c r="AC611" s="33"/>
      <c r="AD611" s="48">
        <v>26700</v>
      </c>
      <c r="AE611" s="49">
        <v>0.65441176470588236</v>
      </c>
      <c r="AF611" s="48">
        <v>14100</v>
      </c>
      <c r="AG611" s="158">
        <v>14100</v>
      </c>
      <c r="AH611" s="47"/>
      <c r="AI611" s="48">
        <v>22250</v>
      </c>
      <c r="AJ611" s="48">
        <v>6882.2999999999993</v>
      </c>
      <c r="AK611" s="47"/>
      <c r="AL611" s="48">
        <v>2915.48</v>
      </c>
      <c r="AM611" s="49">
        <v>7.1457843137254909E-2</v>
      </c>
      <c r="AN611" s="48">
        <v>23784.52</v>
      </c>
      <c r="AO611" s="34">
        <v>0</v>
      </c>
      <c r="AP611" s="34">
        <v>0</v>
      </c>
      <c r="AQ611" s="34">
        <v>2915.48</v>
      </c>
      <c r="AR611" s="34">
        <v>0</v>
      </c>
      <c r="AS611" s="34">
        <v>3910</v>
      </c>
      <c r="AT611" s="34">
        <v>3910</v>
      </c>
      <c r="AU611" s="34">
        <v>3910</v>
      </c>
      <c r="AV611" s="34">
        <v>3060</v>
      </c>
      <c r="AW611" s="34">
        <v>3910</v>
      </c>
      <c r="AX611" s="34">
        <v>3910</v>
      </c>
      <c r="AY611" s="34">
        <v>3910</v>
      </c>
      <c r="AZ611" s="34">
        <v>3910</v>
      </c>
      <c r="BA611" s="34">
        <v>7454.5200000000041</v>
      </c>
      <c r="BB611" s="40">
        <f t="shared" si="23"/>
        <v>40800</v>
      </c>
      <c r="BC611" s="40">
        <f t="shared" si="24"/>
        <v>0</v>
      </c>
      <c r="BD611" s="104" t="str">
        <f>+IF(Tabla1[[#This Row],[NO CERT]]=0,"NO","SI")</f>
        <v>SI</v>
      </c>
    </row>
    <row r="612" spans="1:56" x14ac:dyDescent="0.25">
      <c r="A612" s="41" t="s">
        <v>437</v>
      </c>
      <c r="B612" s="42"/>
      <c r="C612" s="43" t="s">
        <v>1447</v>
      </c>
      <c r="D612" s="44" t="s">
        <v>442</v>
      </c>
      <c r="E612" s="43" t="s">
        <v>445</v>
      </c>
      <c r="F612" s="43" t="s">
        <v>446</v>
      </c>
      <c r="G612" s="43" t="s">
        <v>1450</v>
      </c>
      <c r="H612" s="44" t="s">
        <v>1407</v>
      </c>
      <c r="I612" s="44" t="s">
        <v>484</v>
      </c>
      <c r="J612" s="44"/>
      <c r="K612" s="44" t="s">
        <v>515</v>
      </c>
      <c r="L612" s="44" t="s">
        <v>1402</v>
      </c>
      <c r="M612" s="44" t="s">
        <v>1402</v>
      </c>
      <c r="N612" s="43" t="s">
        <v>1402</v>
      </c>
      <c r="O612" s="43" t="s">
        <v>1530</v>
      </c>
      <c r="P612" s="45" t="s">
        <v>140</v>
      </c>
      <c r="Q612" s="44" t="s">
        <v>1402</v>
      </c>
      <c r="R612" s="44" t="s">
        <v>552</v>
      </c>
      <c r="S612" s="44" t="s">
        <v>358</v>
      </c>
      <c r="T612" s="46" t="s">
        <v>26</v>
      </c>
      <c r="U612" s="37" t="s">
        <v>27</v>
      </c>
      <c r="V612" s="163">
        <v>102400</v>
      </c>
      <c r="W612" s="163">
        <v>102400</v>
      </c>
      <c r="X612" s="33"/>
      <c r="Y612" s="164"/>
      <c r="Z612" s="160"/>
      <c r="AA612" s="33"/>
      <c r="AB612" s="165">
        <v>102400</v>
      </c>
      <c r="AC612" s="33"/>
      <c r="AD612" s="135">
        <v>43200</v>
      </c>
      <c r="AE612" s="49">
        <v>0.421875</v>
      </c>
      <c r="AF612" s="135">
        <v>59200</v>
      </c>
      <c r="AG612" s="158">
        <v>59200</v>
      </c>
      <c r="AH612" s="47"/>
      <c r="AI612" s="135">
        <v>10123</v>
      </c>
      <c r="AJ612" s="135">
        <v>10123</v>
      </c>
      <c r="AK612" s="47"/>
      <c r="AL612" s="135">
        <v>10123</v>
      </c>
      <c r="AM612" s="49">
        <v>9.8857421875000004E-2</v>
      </c>
      <c r="AN612" s="135">
        <v>33077</v>
      </c>
      <c r="AO612" s="34">
        <v>0</v>
      </c>
      <c r="AP612" s="34">
        <v>320</v>
      </c>
      <c r="AQ612" s="34">
        <v>9803</v>
      </c>
      <c r="AR612" s="34">
        <v>0</v>
      </c>
      <c r="AS612" s="34">
        <v>9640</v>
      </c>
      <c r="AT612" s="34">
        <v>9640</v>
      </c>
      <c r="AU612" s="34">
        <v>9640</v>
      </c>
      <c r="AV612" s="34">
        <v>9640</v>
      </c>
      <c r="AW612" s="34">
        <v>9640</v>
      </c>
      <c r="AX612" s="34">
        <v>9640</v>
      </c>
      <c r="AY612" s="34">
        <v>9640</v>
      </c>
      <c r="AZ612" s="34">
        <v>9640</v>
      </c>
      <c r="BA612" s="34">
        <v>15157</v>
      </c>
      <c r="BB612" s="40">
        <f t="shared" ref="BB612:BB642" si="25">+SUM(AO612:BA612)</f>
        <v>102400</v>
      </c>
      <c r="BC612" s="40">
        <f t="shared" ref="BC612:BC642" si="26">+W612-BB612</f>
        <v>0</v>
      </c>
      <c r="BD612" s="166" t="str">
        <f>+IF(Tabla1[[#This Row],[NO CERT]]=0,"NO","SI")</f>
        <v>SI</v>
      </c>
    </row>
    <row r="613" spans="1:56" x14ac:dyDescent="0.25">
      <c r="A613" s="41" t="s">
        <v>437</v>
      </c>
      <c r="B613" s="42"/>
      <c r="C613" s="43" t="s">
        <v>1447</v>
      </c>
      <c r="D613" s="44" t="s">
        <v>442</v>
      </c>
      <c r="E613" s="43" t="s">
        <v>445</v>
      </c>
      <c r="F613" s="43" t="s">
        <v>446</v>
      </c>
      <c r="G613" s="43" t="s">
        <v>1450</v>
      </c>
      <c r="H613" s="44" t="s">
        <v>42</v>
      </c>
      <c r="I613" s="44" t="s">
        <v>484</v>
      </c>
      <c r="J613" s="44"/>
      <c r="K613" s="44" t="s">
        <v>511</v>
      </c>
      <c r="L613" s="44" t="s">
        <v>1402</v>
      </c>
      <c r="M613" s="44" t="s">
        <v>1402</v>
      </c>
      <c r="N613" s="43" t="s">
        <v>1402</v>
      </c>
      <c r="O613" s="43" t="s">
        <v>1530</v>
      </c>
      <c r="P613" s="45" t="s">
        <v>140</v>
      </c>
      <c r="Q613" s="44" t="s">
        <v>1402</v>
      </c>
      <c r="R613" s="44" t="s">
        <v>552</v>
      </c>
      <c r="S613" s="44" t="s">
        <v>359</v>
      </c>
      <c r="T613" s="46" t="s">
        <v>41</v>
      </c>
      <c r="U613" s="37" t="s">
        <v>42</v>
      </c>
      <c r="V613" s="163">
        <v>25950</v>
      </c>
      <c r="W613" s="163">
        <v>25950</v>
      </c>
      <c r="X613" s="33"/>
      <c r="Y613" s="164"/>
      <c r="Z613" s="160"/>
      <c r="AA613" s="33"/>
      <c r="AB613" s="165">
        <v>25950</v>
      </c>
      <c r="AC613" s="33"/>
      <c r="AD613" s="135">
        <v>5000</v>
      </c>
      <c r="AE613" s="49">
        <v>0.19267822736030829</v>
      </c>
      <c r="AF613" s="135">
        <v>20950</v>
      </c>
      <c r="AG613" s="158">
        <v>20950</v>
      </c>
      <c r="AH613" s="47"/>
      <c r="AI613" s="135">
        <v>0</v>
      </c>
      <c r="AJ613" s="135">
        <v>0</v>
      </c>
      <c r="AK613" s="47"/>
      <c r="AL613" s="135">
        <v>0</v>
      </c>
      <c r="AM613" s="49">
        <v>0</v>
      </c>
      <c r="AN613" s="135">
        <v>5000</v>
      </c>
      <c r="AO613" s="34">
        <v>0</v>
      </c>
      <c r="AP613" s="34">
        <v>0</v>
      </c>
      <c r="AQ613" s="34">
        <v>0</v>
      </c>
      <c r="AR613" s="34">
        <v>0</v>
      </c>
      <c r="AS613" s="34">
        <v>2495</v>
      </c>
      <c r="AT613" s="34">
        <v>2495</v>
      </c>
      <c r="AU613" s="34">
        <v>2495</v>
      </c>
      <c r="AV613" s="34">
        <v>2495</v>
      </c>
      <c r="AW613" s="34">
        <v>2495</v>
      </c>
      <c r="AX613" s="34">
        <v>2495</v>
      </c>
      <c r="AY613" s="34">
        <v>2495</v>
      </c>
      <c r="AZ613" s="34">
        <v>2495</v>
      </c>
      <c r="BA613" s="34">
        <v>5990</v>
      </c>
      <c r="BB613" s="40">
        <f t="shared" si="25"/>
        <v>25950</v>
      </c>
      <c r="BC613" s="40">
        <f t="shared" si="26"/>
        <v>0</v>
      </c>
      <c r="BD613" s="166" t="str">
        <f>+IF(Tabla1[[#This Row],[NO CERT]]=0,"NO","SI")</f>
        <v>SI</v>
      </c>
    </row>
    <row r="614" spans="1:56" x14ac:dyDescent="0.25">
      <c r="A614" s="41" t="s">
        <v>437</v>
      </c>
      <c r="B614" s="42"/>
      <c r="C614" s="43" t="s">
        <v>1447</v>
      </c>
      <c r="D614" s="44" t="s">
        <v>442</v>
      </c>
      <c r="E614" s="43" t="s">
        <v>445</v>
      </c>
      <c r="F614" s="43" t="s">
        <v>446</v>
      </c>
      <c r="G614" s="43" t="s">
        <v>1450</v>
      </c>
      <c r="H614" s="44" t="s">
        <v>521</v>
      </c>
      <c r="I614" s="44" t="s">
        <v>521</v>
      </c>
      <c r="J614" s="44"/>
      <c r="K614" s="44" t="s">
        <v>515</v>
      </c>
      <c r="L614" s="44" t="s">
        <v>1402</v>
      </c>
      <c r="M614" s="44" t="s">
        <v>1402</v>
      </c>
      <c r="N614" s="43" t="s">
        <v>1402</v>
      </c>
      <c r="O614" s="43" t="s">
        <v>1530</v>
      </c>
      <c r="P614" s="45" t="s">
        <v>140</v>
      </c>
      <c r="Q614" s="44" t="s">
        <v>1402</v>
      </c>
      <c r="R614" s="44" t="s">
        <v>552</v>
      </c>
      <c r="S614" s="44" t="s">
        <v>1375</v>
      </c>
      <c r="T614" s="46" t="s">
        <v>43</v>
      </c>
      <c r="U614" s="37" t="s">
        <v>1377</v>
      </c>
      <c r="V614" s="163">
        <v>6965906</v>
      </c>
      <c r="W614" s="163">
        <v>4913841</v>
      </c>
      <c r="X614" s="33"/>
      <c r="Y614" s="164"/>
      <c r="Z614" s="160"/>
      <c r="AA614" s="33"/>
      <c r="AB614" s="165">
        <v>4913841</v>
      </c>
      <c r="AC614" s="33"/>
      <c r="AD614" s="135">
        <v>4913600</v>
      </c>
      <c r="AE614" s="49">
        <v>0.99995095486402596</v>
      </c>
      <c r="AF614" s="135">
        <v>241</v>
      </c>
      <c r="AG614" s="158">
        <v>241</v>
      </c>
      <c r="AH614" s="47"/>
      <c r="AI614" s="135">
        <v>208500</v>
      </c>
      <c r="AJ614" s="135">
        <v>208500</v>
      </c>
      <c r="AK614" s="47"/>
      <c r="AL614" s="135">
        <v>88000</v>
      </c>
      <c r="AM614" s="49">
        <v>1.790859736812811E-2</v>
      </c>
      <c r="AN614" s="135">
        <v>4825600</v>
      </c>
      <c r="AO614" s="34">
        <v>7000</v>
      </c>
      <c r="AP614" s="34">
        <v>40500</v>
      </c>
      <c r="AQ614" s="34">
        <v>40500</v>
      </c>
      <c r="AR614" s="34">
        <v>0</v>
      </c>
      <c r="AS614" s="34">
        <v>281433</v>
      </c>
      <c r="AT614" s="34">
        <v>150000</v>
      </c>
      <c r="AU614" s="34">
        <v>500000</v>
      </c>
      <c r="AV614" s="34">
        <v>750000</v>
      </c>
      <c r="AW614" s="34">
        <v>750000</v>
      </c>
      <c r="AX614" s="34">
        <v>750000</v>
      </c>
      <c r="AY614" s="34">
        <v>750000</v>
      </c>
      <c r="AZ614" s="34">
        <v>750000</v>
      </c>
      <c r="BA614" s="34">
        <v>144408</v>
      </c>
      <c r="BB614" s="40">
        <f t="shared" si="25"/>
        <v>4913841</v>
      </c>
      <c r="BC614" s="40">
        <f t="shared" si="26"/>
        <v>0</v>
      </c>
      <c r="BD614" s="166" t="str">
        <f>+IF(Tabla1[[#This Row],[NO CERT]]=0,"NO","SI")</f>
        <v>SI</v>
      </c>
    </row>
    <row r="615" spans="1:56" x14ac:dyDescent="0.25">
      <c r="A615" s="41" t="s">
        <v>437</v>
      </c>
      <c r="B615" s="42"/>
      <c r="C615" s="43" t="s">
        <v>1447</v>
      </c>
      <c r="D615" s="44" t="s">
        <v>442</v>
      </c>
      <c r="E615" s="43" t="s">
        <v>445</v>
      </c>
      <c r="F615" s="43" t="s">
        <v>446</v>
      </c>
      <c r="G615" s="43" t="s">
        <v>1465</v>
      </c>
      <c r="H615" s="44" t="s">
        <v>514</v>
      </c>
      <c r="I615" s="44" t="s">
        <v>514</v>
      </c>
      <c r="J615" s="44"/>
      <c r="K615" s="44" t="s">
        <v>511</v>
      </c>
      <c r="L615" s="44" t="s">
        <v>1422</v>
      </c>
      <c r="M615" s="44" t="s">
        <v>1422</v>
      </c>
      <c r="N615" s="43" t="s">
        <v>1156</v>
      </c>
      <c r="O615" s="43" t="s">
        <v>2302</v>
      </c>
      <c r="P615" s="45" t="s">
        <v>141</v>
      </c>
      <c r="Q615" s="44" t="s">
        <v>1434</v>
      </c>
      <c r="R615" s="44" t="s">
        <v>1371</v>
      </c>
      <c r="S615" s="44" t="s">
        <v>1372</v>
      </c>
      <c r="T615" s="46" t="s">
        <v>1337</v>
      </c>
      <c r="U615" s="37" t="s">
        <v>1340</v>
      </c>
      <c r="V615" s="163">
        <v>1800</v>
      </c>
      <c r="W615" s="163">
        <v>1800</v>
      </c>
      <c r="X615" s="33"/>
      <c r="Y615" s="164"/>
      <c r="Z615" s="160"/>
      <c r="AA615" s="33"/>
      <c r="AB615" s="165">
        <v>1800</v>
      </c>
      <c r="AC615" s="33"/>
      <c r="AD615" s="135">
        <v>1800</v>
      </c>
      <c r="AE615" s="49">
        <v>1</v>
      </c>
      <c r="AF615" s="135">
        <v>0</v>
      </c>
      <c r="AG615" s="158">
        <v>0</v>
      </c>
      <c r="AH615" s="47"/>
      <c r="AI615" s="135">
        <v>1800</v>
      </c>
      <c r="AJ615" s="135">
        <v>0</v>
      </c>
      <c r="AK615" s="47"/>
      <c r="AL615" s="135">
        <v>0</v>
      </c>
      <c r="AM615" s="49">
        <v>0</v>
      </c>
      <c r="AN615" s="135">
        <v>1800</v>
      </c>
      <c r="AO615" s="34">
        <v>0</v>
      </c>
      <c r="AP615" s="34">
        <v>0</v>
      </c>
      <c r="AQ615" s="34">
        <v>0</v>
      </c>
      <c r="AR615" s="34">
        <v>0</v>
      </c>
      <c r="AS615" s="34">
        <v>0</v>
      </c>
      <c r="AT615" s="34">
        <v>0</v>
      </c>
      <c r="AU615" s="34">
        <v>0</v>
      </c>
      <c r="AV615" s="34">
        <v>300</v>
      </c>
      <c r="AW615" s="34">
        <v>0</v>
      </c>
      <c r="AX615" s="34">
        <v>0</v>
      </c>
      <c r="AY615" s="34">
        <v>0</v>
      </c>
      <c r="AZ615" s="34">
        <v>0</v>
      </c>
      <c r="BA615" s="34">
        <v>1500</v>
      </c>
      <c r="BB615" s="40">
        <f t="shared" si="25"/>
        <v>1800</v>
      </c>
      <c r="BC615" s="40">
        <f t="shared" si="26"/>
        <v>0</v>
      </c>
      <c r="BD615" s="166" t="str">
        <f>+IF(Tabla1[[#This Row],[NO CERT]]=0,"NO","SI")</f>
        <v>NO</v>
      </c>
    </row>
    <row r="616" spans="1:56" x14ac:dyDescent="0.25">
      <c r="A616" s="41" t="s">
        <v>437</v>
      </c>
      <c r="B616" s="42"/>
      <c r="C616" s="43" t="s">
        <v>1447</v>
      </c>
      <c r="D616" s="44" t="s">
        <v>442</v>
      </c>
      <c r="E616" s="43" t="s">
        <v>445</v>
      </c>
      <c r="F616" s="43" t="s">
        <v>446</v>
      </c>
      <c r="G616" s="43" t="s">
        <v>1465</v>
      </c>
      <c r="H616" s="44" t="s">
        <v>514</v>
      </c>
      <c r="I616" s="44" t="s">
        <v>514</v>
      </c>
      <c r="J616" s="44"/>
      <c r="K616" s="44" t="s">
        <v>511</v>
      </c>
      <c r="L616" s="44" t="s">
        <v>1422</v>
      </c>
      <c r="M616" s="44" t="s">
        <v>1422</v>
      </c>
      <c r="N616" s="43" t="s">
        <v>1156</v>
      </c>
      <c r="O616" s="43" t="s">
        <v>2302</v>
      </c>
      <c r="P616" s="45" t="s">
        <v>141</v>
      </c>
      <c r="Q616" s="44" t="s">
        <v>1434</v>
      </c>
      <c r="R616" s="44" t="s">
        <v>1371</v>
      </c>
      <c r="S616" s="44" t="s">
        <v>2389</v>
      </c>
      <c r="T616" s="46" t="s">
        <v>2387</v>
      </c>
      <c r="U616" s="37" t="s">
        <v>2388</v>
      </c>
      <c r="V616" s="163">
        <v>0</v>
      </c>
      <c r="W616" s="163">
        <v>400</v>
      </c>
      <c r="X616" s="33"/>
      <c r="Y616" s="164"/>
      <c r="Z616" s="160"/>
      <c r="AA616" s="33"/>
      <c r="AB616" s="165">
        <v>400</v>
      </c>
      <c r="AC616" s="33"/>
      <c r="AD616" s="135">
        <v>400</v>
      </c>
      <c r="AE616" s="49">
        <v>1</v>
      </c>
      <c r="AF616" s="135">
        <v>0</v>
      </c>
      <c r="AG616" s="158">
        <v>0</v>
      </c>
      <c r="AH616" s="47"/>
      <c r="AI616" s="135">
        <v>400</v>
      </c>
      <c r="AJ616" s="135">
        <v>400</v>
      </c>
      <c r="AK616" s="47"/>
      <c r="AL616" s="135">
        <v>400</v>
      </c>
      <c r="AM616" s="49">
        <v>1</v>
      </c>
      <c r="AN616" s="135">
        <v>0</v>
      </c>
      <c r="AO616" s="34">
        <v>400</v>
      </c>
      <c r="AP616" s="34">
        <v>0</v>
      </c>
      <c r="AQ616" s="34">
        <v>0</v>
      </c>
      <c r="AR616" s="34">
        <v>0</v>
      </c>
      <c r="AS616" s="34">
        <v>0</v>
      </c>
      <c r="AT616" s="34">
        <v>0</v>
      </c>
      <c r="AU616" s="34">
        <v>0</v>
      </c>
      <c r="AV616" s="34">
        <v>0</v>
      </c>
      <c r="AW616" s="34">
        <v>0</v>
      </c>
      <c r="AX616" s="34">
        <v>0</v>
      </c>
      <c r="AY616" s="34">
        <v>0</v>
      </c>
      <c r="AZ616" s="34">
        <v>0</v>
      </c>
      <c r="BA616" s="34">
        <v>0</v>
      </c>
      <c r="BB616" s="40">
        <f t="shared" si="25"/>
        <v>400</v>
      </c>
      <c r="BC616" s="40">
        <f t="shared" si="26"/>
        <v>0</v>
      </c>
      <c r="BD616" s="166" t="str">
        <f>+IF(Tabla1[[#This Row],[NO CERT]]=0,"NO","SI")</f>
        <v>NO</v>
      </c>
    </row>
    <row r="617" spans="1:56" x14ac:dyDescent="0.25">
      <c r="A617" s="41" t="s">
        <v>437</v>
      </c>
      <c r="B617" s="42"/>
      <c r="C617" s="43" t="s">
        <v>1447</v>
      </c>
      <c r="D617" s="44" t="s">
        <v>442</v>
      </c>
      <c r="E617" s="43" t="s">
        <v>445</v>
      </c>
      <c r="F617" s="43" t="s">
        <v>446</v>
      </c>
      <c r="G617" s="43" t="s">
        <v>1465</v>
      </c>
      <c r="H617" s="44" t="s">
        <v>514</v>
      </c>
      <c r="I617" s="44" t="s">
        <v>514</v>
      </c>
      <c r="J617" s="44"/>
      <c r="K617" s="44" t="s">
        <v>511</v>
      </c>
      <c r="L617" s="44" t="s">
        <v>1422</v>
      </c>
      <c r="M617" s="44" t="s">
        <v>1422</v>
      </c>
      <c r="N617" s="43" t="s">
        <v>1156</v>
      </c>
      <c r="O617" s="43" t="s">
        <v>2302</v>
      </c>
      <c r="P617" s="45" t="s">
        <v>141</v>
      </c>
      <c r="Q617" s="44" t="s">
        <v>1434</v>
      </c>
      <c r="R617" s="44" t="s">
        <v>1371</v>
      </c>
      <c r="S617" s="44" t="s">
        <v>1380</v>
      </c>
      <c r="T617" s="46" t="s">
        <v>1378</v>
      </c>
      <c r="U617" s="37" t="s">
        <v>1379</v>
      </c>
      <c r="V617" s="163">
        <v>173913</v>
      </c>
      <c r="W617" s="163">
        <v>17160</v>
      </c>
      <c r="X617" s="33"/>
      <c r="Y617" s="164"/>
      <c r="Z617" s="160"/>
      <c r="AA617" s="33"/>
      <c r="AB617" s="165">
        <v>17160</v>
      </c>
      <c r="AC617" s="33"/>
      <c r="AD617" s="135">
        <v>17160</v>
      </c>
      <c r="AE617" s="49">
        <v>1</v>
      </c>
      <c r="AF617" s="135">
        <v>0</v>
      </c>
      <c r="AG617" s="158">
        <v>0</v>
      </c>
      <c r="AH617" s="47"/>
      <c r="AI617" s="135">
        <v>17160</v>
      </c>
      <c r="AJ617" s="135">
        <v>16929.12</v>
      </c>
      <c r="AK617" s="47"/>
      <c r="AL617" s="135">
        <v>16929.12</v>
      </c>
      <c r="AM617" s="49">
        <v>0.9865454545454545</v>
      </c>
      <c r="AN617" s="135">
        <v>230.88000000000102</v>
      </c>
      <c r="AO617" s="34">
        <v>8131.61</v>
      </c>
      <c r="AP617" s="34">
        <v>8797.51</v>
      </c>
      <c r="AQ617" s="34">
        <v>0</v>
      </c>
      <c r="AR617" s="34">
        <v>0</v>
      </c>
      <c r="AS617" s="34">
        <v>0</v>
      </c>
      <c r="AT617" s="34">
        <v>0</v>
      </c>
      <c r="AU617" s="34">
        <v>0</v>
      </c>
      <c r="AV617" s="34">
        <v>0</v>
      </c>
      <c r="AW617" s="34">
        <v>0</v>
      </c>
      <c r="AX617" s="34">
        <v>0</v>
      </c>
      <c r="AY617" s="34">
        <v>0</v>
      </c>
      <c r="AZ617" s="34">
        <v>0</v>
      </c>
      <c r="BA617" s="34">
        <v>230.88000000000102</v>
      </c>
      <c r="BB617" s="40">
        <f t="shared" si="25"/>
        <v>17160</v>
      </c>
      <c r="BC617" s="40">
        <f t="shared" si="26"/>
        <v>0</v>
      </c>
      <c r="BD617" s="166" t="str">
        <f>+IF(Tabla1[[#This Row],[NO CERT]]=0,"NO","SI")</f>
        <v>NO</v>
      </c>
    </row>
    <row r="618" spans="1:56" x14ac:dyDescent="0.25">
      <c r="A618" s="41" t="s">
        <v>437</v>
      </c>
      <c r="B618" s="42"/>
      <c r="C618" s="43" t="s">
        <v>1447</v>
      </c>
      <c r="D618" s="44" t="s">
        <v>442</v>
      </c>
      <c r="E618" s="43" t="s">
        <v>445</v>
      </c>
      <c r="F618" s="43" t="s">
        <v>446</v>
      </c>
      <c r="G618" s="43" t="s">
        <v>1465</v>
      </c>
      <c r="H618" s="44" t="s">
        <v>514</v>
      </c>
      <c r="I618" s="44" t="s">
        <v>514</v>
      </c>
      <c r="J618" s="44"/>
      <c r="K618" s="44" t="s">
        <v>511</v>
      </c>
      <c r="L618" s="44" t="s">
        <v>1422</v>
      </c>
      <c r="M618" s="44" t="s">
        <v>1422</v>
      </c>
      <c r="N618" s="43" t="s">
        <v>1156</v>
      </c>
      <c r="O618" s="43" t="s">
        <v>2302</v>
      </c>
      <c r="P618" s="45" t="s">
        <v>141</v>
      </c>
      <c r="Q618" s="44" t="s">
        <v>1434</v>
      </c>
      <c r="R618" s="44" t="s">
        <v>1371</v>
      </c>
      <c r="S618" s="44" t="s">
        <v>1373</v>
      </c>
      <c r="T618" s="46" t="s">
        <v>1336</v>
      </c>
      <c r="U618" s="37" t="s">
        <v>1339</v>
      </c>
      <c r="V618" s="163">
        <v>0</v>
      </c>
      <c r="W618" s="163">
        <v>119870</v>
      </c>
      <c r="X618" s="33"/>
      <c r="Y618" s="164"/>
      <c r="Z618" s="160"/>
      <c r="AA618" s="33"/>
      <c r="AB618" s="165">
        <v>119870</v>
      </c>
      <c r="AC618" s="33"/>
      <c r="AD618" s="135">
        <v>119870</v>
      </c>
      <c r="AE618" s="49">
        <v>1</v>
      </c>
      <c r="AF618" s="135">
        <v>0</v>
      </c>
      <c r="AG618" s="158">
        <v>0</v>
      </c>
      <c r="AH618" s="47"/>
      <c r="AI618" s="135">
        <v>119870</v>
      </c>
      <c r="AJ618" s="135">
        <v>3000</v>
      </c>
      <c r="AK618" s="47"/>
      <c r="AL618" s="135">
        <v>3000</v>
      </c>
      <c r="AM618" s="49">
        <v>2.5027112705430885E-2</v>
      </c>
      <c r="AN618" s="135">
        <v>116870</v>
      </c>
      <c r="AO618" s="34">
        <v>0</v>
      </c>
      <c r="AP618" s="34">
        <v>0</v>
      </c>
      <c r="AQ618" s="34">
        <v>3000</v>
      </c>
      <c r="AR618" s="34">
        <v>0</v>
      </c>
      <c r="AS618" s="34">
        <v>14792.583333333334</v>
      </c>
      <c r="AT618" s="34">
        <v>14792.583333333334</v>
      </c>
      <c r="AU618" s="34">
        <v>14792.583333333334</v>
      </c>
      <c r="AV618" s="34">
        <v>14792.583333333334</v>
      </c>
      <c r="AW618" s="34">
        <v>14792.583333333334</v>
      </c>
      <c r="AX618" s="34">
        <v>14792.583333333334</v>
      </c>
      <c r="AY618" s="34">
        <v>14792.583333333334</v>
      </c>
      <c r="AZ618" s="34">
        <v>13321.916666666672</v>
      </c>
      <c r="BA618" s="34">
        <v>0</v>
      </c>
      <c r="BB618" s="40">
        <f t="shared" si="25"/>
        <v>119870</v>
      </c>
      <c r="BC618" s="40">
        <f t="shared" si="26"/>
        <v>0</v>
      </c>
      <c r="BD618" s="166" t="str">
        <f>+IF(Tabla1[[#This Row],[NO CERT]]=0,"NO","SI")</f>
        <v>NO</v>
      </c>
    </row>
    <row r="619" spans="1:56" x14ac:dyDescent="0.25">
      <c r="A619" s="41" t="s">
        <v>437</v>
      </c>
      <c r="B619" s="42"/>
      <c r="C619" s="43" t="s">
        <v>1447</v>
      </c>
      <c r="D619" s="44" t="s">
        <v>442</v>
      </c>
      <c r="E619" s="43" t="s">
        <v>445</v>
      </c>
      <c r="F619" s="43" t="s">
        <v>446</v>
      </c>
      <c r="G619" s="43" t="s">
        <v>1465</v>
      </c>
      <c r="H619" s="44" t="s">
        <v>514</v>
      </c>
      <c r="I619" s="44" t="s">
        <v>514</v>
      </c>
      <c r="J619" s="44"/>
      <c r="K619" s="44" t="s">
        <v>511</v>
      </c>
      <c r="L619" s="44" t="s">
        <v>1422</v>
      </c>
      <c r="M619" s="44" t="s">
        <v>1422</v>
      </c>
      <c r="N619" s="43" t="s">
        <v>1156</v>
      </c>
      <c r="O619" s="43" t="s">
        <v>2302</v>
      </c>
      <c r="P619" s="45" t="s">
        <v>141</v>
      </c>
      <c r="Q619" s="44" t="s">
        <v>1434</v>
      </c>
      <c r="R619" s="44" t="s">
        <v>1371</v>
      </c>
      <c r="S619" s="44" t="s">
        <v>1374</v>
      </c>
      <c r="T619" s="46" t="s">
        <v>1338</v>
      </c>
      <c r="U619" s="37" t="s">
        <v>1341</v>
      </c>
      <c r="V619" s="163">
        <v>7509</v>
      </c>
      <c r="W619" s="163">
        <v>6716</v>
      </c>
      <c r="X619" s="33"/>
      <c r="Y619" s="164"/>
      <c r="Z619" s="160"/>
      <c r="AA619" s="33"/>
      <c r="AB619" s="165">
        <v>6716</v>
      </c>
      <c r="AC619" s="33"/>
      <c r="AD619" s="135">
        <v>6716</v>
      </c>
      <c r="AE619" s="49">
        <v>1</v>
      </c>
      <c r="AF619" s="135">
        <v>0</v>
      </c>
      <c r="AG619" s="158">
        <v>0</v>
      </c>
      <c r="AH619" s="47"/>
      <c r="AI619" s="135">
        <v>6716</v>
      </c>
      <c r="AJ619" s="135">
        <v>1083.4000000000001</v>
      </c>
      <c r="AK619" s="47"/>
      <c r="AL619" s="135">
        <v>1083.4000000000001</v>
      </c>
      <c r="AM619" s="49">
        <v>0.16131625967838001</v>
      </c>
      <c r="AN619" s="135">
        <v>5632.6</v>
      </c>
      <c r="AO619" s="34">
        <v>433.36</v>
      </c>
      <c r="AP619" s="34">
        <v>433.36</v>
      </c>
      <c r="AQ619" s="34">
        <v>216.68</v>
      </c>
      <c r="AR619" s="34">
        <v>0</v>
      </c>
      <c r="AS619" s="34">
        <v>625.74</v>
      </c>
      <c r="AT619" s="34">
        <v>625.74</v>
      </c>
      <c r="AU619" s="34">
        <v>625.74</v>
      </c>
      <c r="AV619" s="34">
        <v>625.74</v>
      </c>
      <c r="AW619" s="34">
        <v>625.74</v>
      </c>
      <c r="AX619" s="34">
        <v>625.74</v>
      </c>
      <c r="AY619" s="34">
        <v>625.74</v>
      </c>
      <c r="AZ619" s="34">
        <v>625.74</v>
      </c>
      <c r="BA619" s="34">
        <v>626.6800000000012</v>
      </c>
      <c r="BB619" s="40">
        <f t="shared" si="25"/>
        <v>6716</v>
      </c>
      <c r="BC619" s="40">
        <f t="shared" si="26"/>
        <v>0</v>
      </c>
      <c r="BD619" s="166" t="str">
        <f>+IF(Tabla1[[#This Row],[NO CERT]]=0,"NO","SI")</f>
        <v>NO</v>
      </c>
    </row>
    <row r="620" spans="1:56" x14ac:dyDescent="0.25">
      <c r="A620" s="41" t="s">
        <v>437</v>
      </c>
      <c r="B620" s="42"/>
      <c r="C620" s="43" t="s">
        <v>1447</v>
      </c>
      <c r="D620" s="44" t="s">
        <v>442</v>
      </c>
      <c r="E620" s="43" t="s">
        <v>445</v>
      </c>
      <c r="F620" s="43" t="s">
        <v>446</v>
      </c>
      <c r="G620" s="43" t="s">
        <v>1465</v>
      </c>
      <c r="H620" s="44" t="s">
        <v>521</v>
      </c>
      <c r="I620" s="44" t="s">
        <v>521</v>
      </c>
      <c r="J620" s="44"/>
      <c r="K620" s="44" t="s">
        <v>515</v>
      </c>
      <c r="L620" s="44" t="s">
        <v>1422</v>
      </c>
      <c r="M620" s="44" t="s">
        <v>1422</v>
      </c>
      <c r="N620" s="43" t="s">
        <v>1156</v>
      </c>
      <c r="O620" s="43" t="s">
        <v>2302</v>
      </c>
      <c r="P620" s="45" t="s">
        <v>141</v>
      </c>
      <c r="Q620" s="44" t="s">
        <v>1434</v>
      </c>
      <c r="R620" s="44" t="s">
        <v>552</v>
      </c>
      <c r="S620" s="44" t="s">
        <v>1375</v>
      </c>
      <c r="T620" s="46" t="s">
        <v>43</v>
      </c>
      <c r="U620" s="37" t="s">
        <v>1377</v>
      </c>
      <c r="V620" s="163">
        <v>0</v>
      </c>
      <c r="W620" s="163">
        <v>19000</v>
      </c>
      <c r="X620" s="33"/>
      <c r="Y620" s="164"/>
      <c r="Z620" s="160"/>
      <c r="AA620" s="33"/>
      <c r="AB620" s="165">
        <v>19000</v>
      </c>
      <c r="AC620" s="33"/>
      <c r="AD620" s="135">
        <v>8500</v>
      </c>
      <c r="AE620" s="49">
        <v>0.44736842105263158</v>
      </c>
      <c r="AF620" s="135">
        <v>10500</v>
      </c>
      <c r="AG620" s="158">
        <v>10500</v>
      </c>
      <c r="AH620" s="47"/>
      <c r="AI620" s="135">
        <v>8500</v>
      </c>
      <c r="AJ620" s="135">
        <v>8500</v>
      </c>
      <c r="AK620" s="47"/>
      <c r="AL620" s="135">
        <v>4250</v>
      </c>
      <c r="AM620" s="49">
        <v>0.22368421052631579</v>
      </c>
      <c r="AN620" s="135">
        <v>4250</v>
      </c>
      <c r="AO620" s="34">
        <v>0</v>
      </c>
      <c r="AP620" s="34">
        <v>0</v>
      </c>
      <c r="AQ620" s="34">
        <v>4250</v>
      </c>
      <c r="AR620" s="34">
        <v>0</v>
      </c>
      <c r="AS620" s="34">
        <v>3500</v>
      </c>
      <c r="AT620" s="34">
        <v>2500</v>
      </c>
      <c r="AU620" s="34">
        <v>8750</v>
      </c>
      <c r="AV620" s="34">
        <v>0</v>
      </c>
      <c r="AW620" s="34">
        <v>0</v>
      </c>
      <c r="AX620" s="34">
        <v>0</v>
      </c>
      <c r="AY620" s="34">
        <v>0</v>
      </c>
      <c r="AZ620" s="34">
        <v>0</v>
      </c>
      <c r="BA620" s="34">
        <v>0</v>
      </c>
      <c r="BB620" s="40">
        <f t="shared" si="25"/>
        <v>19000</v>
      </c>
      <c r="BC620" s="40">
        <f t="shared" si="26"/>
        <v>0</v>
      </c>
      <c r="BD620" s="166" t="str">
        <f>+IF(Tabla1[[#This Row],[NO CERT]]=0,"NO","SI")</f>
        <v>SI</v>
      </c>
    </row>
    <row r="621" spans="1:56" x14ac:dyDescent="0.25">
      <c r="A621" s="41" t="s">
        <v>437</v>
      </c>
      <c r="B621" s="42"/>
      <c r="C621" s="43" t="s">
        <v>1447</v>
      </c>
      <c r="D621" s="44" t="s">
        <v>442</v>
      </c>
      <c r="E621" s="43" t="s">
        <v>445</v>
      </c>
      <c r="F621" s="43" t="s">
        <v>446</v>
      </c>
      <c r="G621" s="43" t="s">
        <v>1483</v>
      </c>
      <c r="H621" s="44" t="s">
        <v>514</v>
      </c>
      <c r="I621" s="44" t="s">
        <v>514</v>
      </c>
      <c r="J621" s="44"/>
      <c r="K621" s="44" t="s">
        <v>511</v>
      </c>
      <c r="L621" s="44" t="s">
        <v>1400</v>
      </c>
      <c r="M621" s="44" t="s">
        <v>1400</v>
      </c>
      <c r="N621" s="43" t="s">
        <v>1400</v>
      </c>
      <c r="O621" s="43" t="s">
        <v>1531</v>
      </c>
      <c r="P621" s="45" t="s">
        <v>142</v>
      </c>
      <c r="Q621" s="44" t="s">
        <v>1400</v>
      </c>
      <c r="R621" s="44" t="s">
        <v>1371</v>
      </c>
      <c r="S621" s="44" t="s">
        <v>1372</v>
      </c>
      <c r="T621" s="46" t="s">
        <v>1337</v>
      </c>
      <c r="U621" s="37" t="s">
        <v>1340</v>
      </c>
      <c r="V621" s="163">
        <v>3000</v>
      </c>
      <c r="W621" s="163">
        <v>3600</v>
      </c>
      <c r="X621" s="33"/>
      <c r="Y621" s="164"/>
      <c r="Z621" s="160"/>
      <c r="AA621" s="33"/>
      <c r="AB621" s="165">
        <v>3600</v>
      </c>
      <c r="AC621" s="33"/>
      <c r="AD621" s="135">
        <v>3600</v>
      </c>
      <c r="AE621" s="49">
        <v>1</v>
      </c>
      <c r="AF621" s="135">
        <v>0</v>
      </c>
      <c r="AG621" s="158">
        <v>0</v>
      </c>
      <c r="AH621" s="47"/>
      <c r="AI621" s="135">
        <v>3600</v>
      </c>
      <c r="AJ621" s="135">
        <v>0</v>
      </c>
      <c r="AK621" s="47"/>
      <c r="AL621" s="135">
        <v>0</v>
      </c>
      <c r="AM621" s="49">
        <v>0</v>
      </c>
      <c r="AN621" s="135">
        <v>3600</v>
      </c>
      <c r="AO621" s="34">
        <v>0</v>
      </c>
      <c r="AP621" s="34">
        <v>0</v>
      </c>
      <c r="AQ621" s="34">
        <v>0</v>
      </c>
      <c r="AR621" s="34">
        <v>0</v>
      </c>
      <c r="AS621" s="34">
        <v>0</v>
      </c>
      <c r="AT621" s="34">
        <v>0</v>
      </c>
      <c r="AU621" s="34">
        <v>0</v>
      </c>
      <c r="AV621" s="34">
        <v>1800</v>
      </c>
      <c r="AW621" s="34">
        <v>0</v>
      </c>
      <c r="AX621" s="34">
        <v>0</v>
      </c>
      <c r="AY621" s="34">
        <v>0</v>
      </c>
      <c r="AZ621" s="34">
        <v>0</v>
      </c>
      <c r="BA621" s="34">
        <v>1800</v>
      </c>
      <c r="BB621" s="40">
        <f t="shared" si="25"/>
        <v>3600</v>
      </c>
      <c r="BC621" s="40">
        <f t="shared" si="26"/>
        <v>0</v>
      </c>
      <c r="BD621" s="166" t="str">
        <f>+IF(Tabla1[[#This Row],[NO CERT]]=0,"NO","SI")</f>
        <v>NO</v>
      </c>
    </row>
    <row r="622" spans="1:56" x14ac:dyDescent="0.25">
      <c r="A622" s="41" t="s">
        <v>437</v>
      </c>
      <c r="B622" s="42"/>
      <c r="C622" s="43" t="s">
        <v>1447</v>
      </c>
      <c r="D622" s="44" t="s">
        <v>442</v>
      </c>
      <c r="E622" s="43" t="s">
        <v>445</v>
      </c>
      <c r="F622" s="43" t="s">
        <v>446</v>
      </c>
      <c r="G622" s="43" t="s">
        <v>1483</v>
      </c>
      <c r="H622" s="44" t="s">
        <v>514</v>
      </c>
      <c r="I622" s="44" t="s">
        <v>514</v>
      </c>
      <c r="J622" s="44"/>
      <c r="K622" s="44" t="s">
        <v>511</v>
      </c>
      <c r="L622" s="44" t="s">
        <v>1400</v>
      </c>
      <c r="M622" s="44" t="s">
        <v>1400</v>
      </c>
      <c r="N622" s="43" t="s">
        <v>1400</v>
      </c>
      <c r="O622" s="43" t="s">
        <v>1531</v>
      </c>
      <c r="P622" s="45" t="s">
        <v>142</v>
      </c>
      <c r="Q622" s="44" t="s">
        <v>1400</v>
      </c>
      <c r="R622" s="44" t="s">
        <v>1371</v>
      </c>
      <c r="S622" s="44" t="s">
        <v>2389</v>
      </c>
      <c r="T622" s="46" t="s">
        <v>2387</v>
      </c>
      <c r="U622" s="37" t="s">
        <v>2388</v>
      </c>
      <c r="V622" s="163">
        <v>0</v>
      </c>
      <c r="W622" s="163">
        <v>800</v>
      </c>
      <c r="X622" s="33"/>
      <c r="Y622" s="164"/>
      <c r="Z622" s="160"/>
      <c r="AA622" s="33"/>
      <c r="AB622" s="165">
        <v>800</v>
      </c>
      <c r="AC622" s="33"/>
      <c r="AD622" s="135">
        <v>800</v>
      </c>
      <c r="AE622" s="49">
        <v>1</v>
      </c>
      <c r="AF622" s="135">
        <v>0</v>
      </c>
      <c r="AG622" s="158">
        <v>0</v>
      </c>
      <c r="AH622" s="47"/>
      <c r="AI622" s="135">
        <v>800</v>
      </c>
      <c r="AJ622" s="135">
        <v>800</v>
      </c>
      <c r="AK622" s="47"/>
      <c r="AL622" s="135">
        <v>800</v>
      </c>
      <c r="AM622" s="49">
        <v>1</v>
      </c>
      <c r="AN622" s="135">
        <v>0</v>
      </c>
      <c r="AO622" s="34">
        <v>800</v>
      </c>
      <c r="AP622" s="34">
        <v>0</v>
      </c>
      <c r="AQ622" s="34">
        <v>0</v>
      </c>
      <c r="AR622" s="34">
        <v>0</v>
      </c>
      <c r="AS622" s="34">
        <v>0</v>
      </c>
      <c r="AT622" s="34">
        <v>0</v>
      </c>
      <c r="AU622" s="34">
        <v>0</v>
      </c>
      <c r="AV622" s="34">
        <v>0</v>
      </c>
      <c r="AW622" s="34">
        <v>0</v>
      </c>
      <c r="AX622" s="34">
        <v>0</v>
      </c>
      <c r="AY622" s="34">
        <v>0</v>
      </c>
      <c r="AZ622" s="34">
        <v>0</v>
      </c>
      <c r="BA622" s="34">
        <v>0</v>
      </c>
      <c r="BB622" s="40">
        <f t="shared" si="25"/>
        <v>800</v>
      </c>
      <c r="BC622" s="40">
        <f t="shared" si="26"/>
        <v>0</v>
      </c>
      <c r="BD622" s="166" t="str">
        <f>+IF(Tabla1[[#This Row],[NO CERT]]=0,"NO","SI")</f>
        <v>NO</v>
      </c>
    </row>
    <row r="623" spans="1:56" x14ac:dyDescent="0.25">
      <c r="A623" s="41" t="s">
        <v>437</v>
      </c>
      <c r="B623" s="42"/>
      <c r="C623" s="43" t="s">
        <v>1447</v>
      </c>
      <c r="D623" s="44" t="s">
        <v>442</v>
      </c>
      <c r="E623" s="43" t="s">
        <v>445</v>
      </c>
      <c r="F623" s="43" t="s">
        <v>446</v>
      </c>
      <c r="G623" s="43" t="s">
        <v>1483</v>
      </c>
      <c r="H623" s="44" t="s">
        <v>514</v>
      </c>
      <c r="I623" s="44" t="s">
        <v>514</v>
      </c>
      <c r="J623" s="44"/>
      <c r="K623" s="44" t="s">
        <v>511</v>
      </c>
      <c r="L623" s="44" t="s">
        <v>1400</v>
      </c>
      <c r="M623" s="44" t="s">
        <v>1400</v>
      </c>
      <c r="N623" s="43" t="s">
        <v>1400</v>
      </c>
      <c r="O623" s="43" t="s">
        <v>1531</v>
      </c>
      <c r="P623" s="45" t="s">
        <v>142</v>
      </c>
      <c r="Q623" s="44" t="s">
        <v>1400</v>
      </c>
      <c r="R623" s="44" t="s">
        <v>1371</v>
      </c>
      <c r="S623" s="44" t="s">
        <v>1380</v>
      </c>
      <c r="T623" s="46" t="s">
        <v>1378</v>
      </c>
      <c r="U623" s="37" t="s">
        <v>1379</v>
      </c>
      <c r="V623" s="163">
        <v>259884</v>
      </c>
      <c r="W623" s="163">
        <v>264659</v>
      </c>
      <c r="X623" s="33"/>
      <c r="Y623" s="164"/>
      <c r="Z623" s="160"/>
      <c r="AA623" s="33"/>
      <c r="AB623" s="165">
        <v>264659</v>
      </c>
      <c r="AC623" s="33"/>
      <c r="AD623" s="135">
        <v>264659</v>
      </c>
      <c r="AE623" s="49">
        <v>1</v>
      </c>
      <c r="AF623" s="135">
        <v>0</v>
      </c>
      <c r="AG623" s="158">
        <v>0</v>
      </c>
      <c r="AH623" s="47"/>
      <c r="AI623" s="135">
        <v>264659</v>
      </c>
      <c r="AJ623" s="135">
        <v>66147.209999999992</v>
      </c>
      <c r="AK623" s="47"/>
      <c r="AL623" s="135">
        <v>66147.209999999992</v>
      </c>
      <c r="AM623" s="49">
        <v>0.24993372603992303</v>
      </c>
      <c r="AN623" s="135">
        <v>198511.79</v>
      </c>
      <c r="AO623" s="34">
        <v>22034.33</v>
      </c>
      <c r="AP623" s="34">
        <v>22056.76</v>
      </c>
      <c r="AQ623" s="34">
        <v>22056.12</v>
      </c>
      <c r="AR623" s="34">
        <v>0</v>
      </c>
      <c r="AS623" s="34">
        <v>21656.760000000002</v>
      </c>
      <c r="AT623" s="34">
        <v>21656.760000000002</v>
      </c>
      <c r="AU623" s="34">
        <v>21656.760000000002</v>
      </c>
      <c r="AV623" s="34">
        <v>21656.760000000002</v>
      </c>
      <c r="AW623" s="34">
        <v>21656.760000000002</v>
      </c>
      <c r="AX623" s="34">
        <v>21656.760000000002</v>
      </c>
      <c r="AY623" s="34">
        <v>21656.760000000002</v>
      </c>
      <c r="AZ623" s="34">
        <v>21656.760000000002</v>
      </c>
      <c r="BA623" s="34">
        <v>25257.709999999934</v>
      </c>
      <c r="BB623" s="40">
        <f t="shared" si="25"/>
        <v>264659</v>
      </c>
      <c r="BC623" s="40">
        <f t="shared" si="26"/>
        <v>0</v>
      </c>
      <c r="BD623" s="166" t="str">
        <f>+IF(Tabla1[[#This Row],[NO CERT]]=0,"NO","SI")</f>
        <v>NO</v>
      </c>
    </row>
    <row r="624" spans="1:56" x14ac:dyDescent="0.25">
      <c r="A624" s="41" t="s">
        <v>437</v>
      </c>
      <c r="B624" s="42"/>
      <c r="C624" s="43" t="s">
        <v>1447</v>
      </c>
      <c r="D624" s="44" t="s">
        <v>442</v>
      </c>
      <c r="E624" s="43" t="s">
        <v>445</v>
      </c>
      <c r="F624" s="43" t="s">
        <v>446</v>
      </c>
      <c r="G624" s="43" t="s">
        <v>1483</v>
      </c>
      <c r="H624" s="44" t="s">
        <v>514</v>
      </c>
      <c r="I624" s="44" t="s">
        <v>514</v>
      </c>
      <c r="J624" s="44"/>
      <c r="K624" s="44" t="s">
        <v>511</v>
      </c>
      <c r="L624" s="44" t="s">
        <v>1400</v>
      </c>
      <c r="M624" s="44" t="s">
        <v>1400</v>
      </c>
      <c r="N624" s="43" t="s">
        <v>1400</v>
      </c>
      <c r="O624" s="43" t="s">
        <v>1531</v>
      </c>
      <c r="P624" s="45" t="s">
        <v>142</v>
      </c>
      <c r="Q624" s="44" t="s">
        <v>1400</v>
      </c>
      <c r="R624" s="44" t="s">
        <v>1371</v>
      </c>
      <c r="S624" s="44" t="s">
        <v>1373</v>
      </c>
      <c r="T624" s="46" t="s">
        <v>1336</v>
      </c>
      <c r="U624" s="37" t="s">
        <v>1339</v>
      </c>
      <c r="V624" s="163">
        <v>157971</v>
      </c>
      <c r="W624" s="163">
        <v>270341</v>
      </c>
      <c r="X624" s="33"/>
      <c r="Y624" s="164"/>
      <c r="Z624" s="160"/>
      <c r="AA624" s="33"/>
      <c r="AB624" s="165">
        <v>270341</v>
      </c>
      <c r="AC624" s="33"/>
      <c r="AD624" s="135">
        <v>270341</v>
      </c>
      <c r="AE624" s="49">
        <v>1</v>
      </c>
      <c r="AF624" s="135">
        <v>0</v>
      </c>
      <c r="AG624" s="158">
        <v>0</v>
      </c>
      <c r="AH624" s="47"/>
      <c r="AI624" s="135">
        <v>270341</v>
      </c>
      <c r="AJ624" s="135">
        <v>52603.34</v>
      </c>
      <c r="AK624" s="47"/>
      <c r="AL624" s="135">
        <v>39451.67</v>
      </c>
      <c r="AM624" s="49">
        <v>0.1459329883369522</v>
      </c>
      <c r="AN624" s="135">
        <v>230889.33000000002</v>
      </c>
      <c r="AO624" s="34">
        <v>13151.67</v>
      </c>
      <c r="AP624" s="34">
        <v>13150</v>
      </c>
      <c r="AQ624" s="34">
        <v>13150</v>
      </c>
      <c r="AR624" s="34">
        <v>0</v>
      </c>
      <c r="AS624" s="34">
        <v>13164.19</v>
      </c>
      <c r="AT624" s="34">
        <v>13164.19</v>
      </c>
      <c r="AU624" s="34">
        <v>13164.19</v>
      </c>
      <c r="AV624" s="34">
        <v>13164.19</v>
      </c>
      <c r="AW624" s="34">
        <v>13164.19</v>
      </c>
      <c r="AX624" s="34">
        <v>13164.19</v>
      </c>
      <c r="AY624" s="34">
        <v>13164.19</v>
      </c>
      <c r="AZ624" s="34">
        <v>13164.19</v>
      </c>
      <c r="BA624" s="34">
        <v>125575.81</v>
      </c>
      <c r="BB624" s="40">
        <f t="shared" si="25"/>
        <v>270341</v>
      </c>
      <c r="BC624" s="40">
        <f t="shared" si="26"/>
        <v>0</v>
      </c>
      <c r="BD624" s="166" t="str">
        <f>+IF(Tabla1[[#This Row],[NO CERT]]=0,"NO","SI")</f>
        <v>NO</v>
      </c>
    </row>
    <row r="625" spans="1:56" x14ac:dyDescent="0.25">
      <c r="A625" s="41" t="s">
        <v>437</v>
      </c>
      <c r="B625" s="42"/>
      <c r="C625" s="43" t="s">
        <v>1447</v>
      </c>
      <c r="D625" s="44" t="s">
        <v>442</v>
      </c>
      <c r="E625" s="43" t="s">
        <v>445</v>
      </c>
      <c r="F625" s="43" t="s">
        <v>446</v>
      </c>
      <c r="G625" s="43" t="s">
        <v>1483</v>
      </c>
      <c r="H625" s="44" t="s">
        <v>514</v>
      </c>
      <c r="I625" s="44" t="s">
        <v>514</v>
      </c>
      <c r="J625" s="44"/>
      <c r="K625" s="44" t="s">
        <v>511</v>
      </c>
      <c r="L625" s="44" t="s">
        <v>1400</v>
      </c>
      <c r="M625" s="44" t="s">
        <v>1400</v>
      </c>
      <c r="N625" s="43" t="s">
        <v>1400</v>
      </c>
      <c r="O625" s="43" t="s">
        <v>1531</v>
      </c>
      <c r="P625" s="45" t="s">
        <v>142</v>
      </c>
      <c r="Q625" s="44" t="s">
        <v>1400</v>
      </c>
      <c r="R625" s="44" t="s">
        <v>1371</v>
      </c>
      <c r="S625" s="44" t="s">
        <v>1374</v>
      </c>
      <c r="T625" s="46" t="s">
        <v>1338</v>
      </c>
      <c r="U625" s="37" t="s">
        <v>1341</v>
      </c>
      <c r="V625" s="163">
        <v>12515</v>
      </c>
      <c r="W625" s="163">
        <v>15601</v>
      </c>
      <c r="X625" s="33"/>
      <c r="Y625" s="164"/>
      <c r="Z625" s="160"/>
      <c r="AA625" s="33"/>
      <c r="AB625" s="165">
        <v>15601</v>
      </c>
      <c r="AC625" s="33"/>
      <c r="AD625" s="135">
        <v>15601</v>
      </c>
      <c r="AE625" s="49">
        <v>1</v>
      </c>
      <c r="AF625" s="135">
        <v>0</v>
      </c>
      <c r="AG625" s="158">
        <v>0</v>
      </c>
      <c r="AH625" s="47"/>
      <c r="AI625" s="135">
        <v>15601</v>
      </c>
      <c r="AJ625" s="135">
        <v>3466.88</v>
      </c>
      <c r="AK625" s="47"/>
      <c r="AL625" s="135">
        <v>3250.2000000000003</v>
      </c>
      <c r="AM625" s="49">
        <v>0.20833279917953978</v>
      </c>
      <c r="AN625" s="135">
        <v>12350.8</v>
      </c>
      <c r="AO625" s="34">
        <v>1083.4000000000001</v>
      </c>
      <c r="AP625" s="34">
        <v>1083.4000000000001</v>
      </c>
      <c r="AQ625" s="34">
        <v>1083.4000000000001</v>
      </c>
      <c r="AR625" s="34">
        <v>0</v>
      </c>
      <c r="AS625" s="34">
        <v>1042.9000000000001</v>
      </c>
      <c r="AT625" s="34">
        <v>1042.9000000000001</v>
      </c>
      <c r="AU625" s="34">
        <v>1042.9000000000001</v>
      </c>
      <c r="AV625" s="34">
        <v>1042.9000000000001</v>
      </c>
      <c r="AW625" s="34">
        <v>1042.9000000000001</v>
      </c>
      <c r="AX625" s="34">
        <v>1042.9000000000001</v>
      </c>
      <c r="AY625" s="34">
        <v>1042.9000000000001</v>
      </c>
      <c r="AZ625" s="34">
        <v>1042.9000000000001</v>
      </c>
      <c r="BA625" s="34">
        <v>4007.6000000000022</v>
      </c>
      <c r="BB625" s="40">
        <f t="shared" si="25"/>
        <v>15601</v>
      </c>
      <c r="BC625" s="40">
        <f t="shared" si="26"/>
        <v>0</v>
      </c>
      <c r="BD625" s="166" t="str">
        <f>+IF(Tabla1[[#This Row],[NO CERT]]=0,"NO","SI")</f>
        <v>NO</v>
      </c>
    </row>
    <row r="626" spans="1:56" x14ac:dyDescent="0.25">
      <c r="A626" s="41" t="s">
        <v>437</v>
      </c>
      <c r="B626" s="42"/>
      <c r="C626" s="43" t="s">
        <v>1447</v>
      </c>
      <c r="D626" s="44" t="s">
        <v>442</v>
      </c>
      <c r="E626" s="43" t="s">
        <v>445</v>
      </c>
      <c r="F626" s="43" t="s">
        <v>446</v>
      </c>
      <c r="G626" s="43" t="s">
        <v>1483</v>
      </c>
      <c r="H626" s="44" t="s">
        <v>2830</v>
      </c>
      <c r="I626" s="44" t="s">
        <v>71</v>
      </c>
      <c r="J626" s="44"/>
      <c r="K626" s="44" t="s">
        <v>515</v>
      </c>
      <c r="L626" s="44" t="s">
        <v>1400</v>
      </c>
      <c r="M626" s="44" t="s">
        <v>1400</v>
      </c>
      <c r="N626" s="43" t="s">
        <v>1400</v>
      </c>
      <c r="O626" s="43" t="s">
        <v>1531</v>
      </c>
      <c r="P626" s="45" t="s">
        <v>142</v>
      </c>
      <c r="Q626" s="44" t="s">
        <v>1400</v>
      </c>
      <c r="R626" s="44" t="s">
        <v>552</v>
      </c>
      <c r="S626" s="44" t="s">
        <v>360</v>
      </c>
      <c r="T626" s="46" t="s">
        <v>66</v>
      </c>
      <c r="U626" s="37" t="s">
        <v>67</v>
      </c>
      <c r="V626" s="163">
        <v>33500</v>
      </c>
      <c r="W626" s="163">
        <v>33500</v>
      </c>
      <c r="X626" s="33"/>
      <c r="Y626" s="164"/>
      <c r="Z626" s="160"/>
      <c r="AA626" s="33"/>
      <c r="AB626" s="165">
        <v>33500</v>
      </c>
      <c r="AC626" s="33"/>
      <c r="AD626" s="135">
        <v>33500</v>
      </c>
      <c r="AE626" s="49">
        <v>1</v>
      </c>
      <c r="AF626" s="135">
        <v>0</v>
      </c>
      <c r="AG626" s="158">
        <v>0</v>
      </c>
      <c r="AH626" s="47"/>
      <c r="AI626" s="135">
        <v>0</v>
      </c>
      <c r="AJ626" s="135">
        <v>0</v>
      </c>
      <c r="AK626" s="47"/>
      <c r="AL626" s="135">
        <v>0</v>
      </c>
      <c r="AM626" s="49">
        <v>0</v>
      </c>
      <c r="AN626" s="135">
        <v>33500</v>
      </c>
      <c r="AO626" s="34">
        <v>0</v>
      </c>
      <c r="AP626" s="34">
        <v>0</v>
      </c>
      <c r="AQ626" s="34">
        <v>0</v>
      </c>
      <c r="AR626" s="34">
        <v>0</v>
      </c>
      <c r="AS626" s="34">
        <v>0</v>
      </c>
      <c r="AT626" s="34">
        <v>33500</v>
      </c>
      <c r="AU626" s="34">
        <v>0</v>
      </c>
      <c r="AV626" s="34">
        <v>0</v>
      </c>
      <c r="AW626" s="34">
        <v>0</v>
      </c>
      <c r="AX626" s="34">
        <v>0</v>
      </c>
      <c r="AY626" s="34">
        <v>0</v>
      </c>
      <c r="AZ626" s="34">
        <v>0</v>
      </c>
      <c r="BA626" s="34">
        <v>0</v>
      </c>
      <c r="BB626" s="40">
        <f t="shared" si="25"/>
        <v>33500</v>
      </c>
      <c r="BC626" s="40">
        <f t="shared" si="26"/>
        <v>0</v>
      </c>
      <c r="BD626" s="166" t="str">
        <f>+IF(Tabla1[[#This Row],[NO CERT]]=0,"NO","SI")</f>
        <v>NO</v>
      </c>
    </row>
    <row r="627" spans="1:56" x14ac:dyDescent="0.25">
      <c r="A627" s="41" t="s">
        <v>437</v>
      </c>
      <c r="B627" s="42"/>
      <c r="C627" s="43" t="s">
        <v>1447</v>
      </c>
      <c r="D627" s="44" t="s">
        <v>442</v>
      </c>
      <c r="E627" s="43" t="s">
        <v>445</v>
      </c>
      <c r="F627" s="43" t="s">
        <v>446</v>
      </c>
      <c r="G627" s="43" t="s">
        <v>1483</v>
      </c>
      <c r="H627" s="44" t="s">
        <v>71</v>
      </c>
      <c r="I627" s="44" t="s">
        <v>71</v>
      </c>
      <c r="J627" s="44"/>
      <c r="K627" s="44" t="s">
        <v>515</v>
      </c>
      <c r="L627" s="44" t="s">
        <v>1400</v>
      </c>
      <c r="M627" s="44" t="s">
        <v>1400</v>
      </c>
      <c r="N627" s="43" t="s">
        <v>1400</v>
      </c>
      <c r="O627" s="43" t="s">
        <v>1531</v>
      </c>
      <c r="P627" s="45" t="s">
        <v>142</v>
      </c>
      <c r="Q627" s="44" t="s">
        <v>1400</v>
      </c>
      <c r="R627" s="44" t="s">
        <v>552</v>
      </c>
      <c r="S627" s="44" t="s">
        <v>362</v>
      </c>
      <c r="T627" s="46" t="s">
        <v>92</v>
      </c>
      <c r="U627" s="37" t="s">
        <v>19</v>
      </c>
      <c r="V627" s="163">
        <v>0</v>
      </c>
      <c r="W627" s="163">
        <v>6000</v>
      </c>
      <c r="X627" s="33"/>
      <c r="Y627" s="164"/>
      <c r="Z627" s="160"/>
      <c r="AA627" s="33"/>
      <c r="AB627" s="165">
        <v>6000</v>
      </c>
      <c r="AC627" s="33"/>
      <c r="AD627" s="135">
        <v>6000</v>
      </c>
      <c r="AE627" s="49">
        <v>1</v>
      </c>
      <c r="AF627" s="135">
        <v>0</v>
      </c>
      <c r="AG627" s="158">
        <v>0</v>
      </c>
      <c r="AH627" s="47"/>
      <c r="AI627" s="135">
        <v>0</v>
      </c>
      <c r="AJ627" s="135">
        <v>0</v>
      </c>
      <c r="AK627" s="47"/>
      <c r="AL627" s="135">
        <v>0</v>
      </c>
      <c r="AM627" s="49">
        <v>0</v>
      </c>
      <c r="AN627" s="135">
        <v>6000</v>
      </c>
      <c r="AO627" s="34">
        <v>0</v>
      </c>
      <c r="AP627" s="34">
        <v>0</v>
      </c>
      <c r="AQ627" s="34">
        <v>0</v>
      </c>
      <c r="AR627" s="34">
        <v>0</v>
      </c>
      <c r="AS627" s="34">
        <v>0</v>
      </c>
      <c r="AT627" s="34">
        <v>0</v>
      </c>
      <c r="AU627" s="34">
        <v>6000</v>
      </c>
      <c r="AV627" s="34">
        <v>0</v>
      </c>
      <c r="AW627" s="34">
        <v>0</v>
      </c>
      <c r="AX627" s="34">
        <v>0</v>
      </c>
      <c r="AY627" s="34">
        <v>0</v>
      </c>
      <c r="AZ627" s="34">
        <v>0</v>
      </c>
      <c r="BA627" s="34">
        <v>0</v>
      </c>
      <c r="BB627" s="40">
        <f t="shared" si="25"/>
        <v>6000</v>
      </c>
      <c r="BC627" s="40">
        <f t="shared" si="26"/>
        <v>0</v>
      </c>
      <c r="BD627" s="166" t="str">
        <f>+IF(Tabla1[[#This Row],[NO CERT]]=0,"NO","SI")</f>
        <v>NO</v>
      </c>
    </row>
    <row r="628" spans="1:56" x14ac:dyDescent="0.25">
      <c r="A628" s="41" t="s">
        <v>437</v>
      </c>
      <c r="B628" s="42"/>
      <c r="C628" s="43" t="s">
        <v>1447</v>
      </c>
      <c r="D628" s="44" t="s">
        <v>442</v>
      </c>
      <c r="E628" s="43" t="s">
        <v>445</v>
      </c>
      <c r="F628" s="43" t="s">
        <v>446</v>
      </c>
      <c r="G628" s="43" t="s">
        <v>1483</v>
      </c>
      <c r="H628" s="44" t="s">
        <v>1407</v>
      </c>
      <c r="I628" s="44" t="s">
        <v>484</v>
      </c>
      <c r="J628" s="44"/>
      <c r="K628" s="44" t="s">
        <v>515</v>
      </c>
      <c r="L628" s="44" t="s">
        <v>1400</v>
      </c>
      <c r="M628" s="44" t="s">
        <v>1400</v>
      </c>
      <c r="N628" s="43" t="s">
        <v>1400</v>
      </c>
      <c r="O628" s="43" t="s">
        <v>1531</v>
      </c>
      <c r="P628" s="45" t="s">
        <v>142</v>
      </c>
      <c r="Q628" s="44" t="s">
        <v>1400</v>
      </c>
      <c r="R628" s="44" t="s">
        <v>552</v>
      </c>
      <c r="S628" s="44" t="s">
        <v>357</v>
      </c>
      <c r="T628" s="46" t="s">
        <v>24</v>
      </c>
      <c r="U628" s="37" t="s">
        <v>25</v>
      </c>
      <c r="V628" s="163">
        <v>55860</v>
      </c>
      <c r="W628" s="163">
        <v>55860</v>
      </c>
      <c r="X628" s="33"/>
      <c r="Y628" s="164"/>
      <c r="Z628" s="160"/>
      <c r="AA628" s="33"/>
      <c r="AB628" s="165">
        <v>55860</v>
      </c>
      <c r="AC628" s="33"/>
      <c r="AD628" s="135">
        <v>55600</v>
      </c>
      <c r="AE628" s="49">
        <v>0.99534550662370214</v>
      </c>
      <c r="AF628" s="135">
        <v>260</v>
      </c>
      <c r="AG628" s="158">
        <v>260</v>
      </c>
      <c r="AH628" s="47"/>
      <c r="AI628" s="135">
        <v>49815</v>
      </c>
      <c r="AJ628" s="135">
        <v>11395.66</v>
      </c>
      <c r="AK628" s="47"/>
      <c r="AL628" s="135">
        <v>6964.03</v>
      </c>
      <c r="AM628" s="49">
        <v>0.12466935195130684</v>
      </c>
      <c r="AN628" s="135">
        <v>48635.97</v>
      </c>
      <c r="AO628" s="34">
        <v>655</v>
      </c>
      <c r="AP628" s="34">
        <v>2269.4699999999998</v>
      </c>
      <c r="AQ628" s="34">
        <v>4039.56</v>
      </c>
      <c r="AR628" s="34">
        <v>0</v>
      </c>
      <c r="AS628" s="34">
        <v>8040</v>
      </c>
      <c r="AT628" s="34">
        <v>9580</v>
      </c>
      <c r="AU628" s="34">
        <v>10880</v>
      </c>
      <c r="AV628" s="34">
        <v>3040</v>
      </c>
      <c r="AW628" s="34">
        <v>3040</v>
      </c>
      <c r="AX628" s="34">
        <v>3040</v>
      </c>
      <c r="AY628" s="34">
        <v>3040</v>
      </c>
      <c r="AZ628" s="34">
        <v>3040</v>
      </c>
      <c r="BA628" s="34">
        <v>5195.9700000000012</v>
      </c>
      <c r="BB628" s="40">
        <f t="shared" si="25"/>
        <v>55860</v>
      </c>
      <c r="BC628" s="40">
        <f t="shared" si="26"/>
        <v>0</v>
      </c>
      <c r="BD628" s="166" t="str">
        <f>+IF(Tabla1[[#This Row],[NO CERT]]=0,"NO","SI")</f>
        <v>SI</v>
      </c>
    </row>
    <row r="629" spans="1:56" x14ac:dyDescent="0.25">
      <c r="A629" s="41" t="s">
        <v>437</v>
      </c>
      <c r="B629" s="42"/>
      <c r="C629" s="43" t="s">
        <v>1447</v>
      </c>
      <c r="D629" s="44" t="s">
        <v>442</v>
      </c>
      <c r="E629" s="43" t="s">
        <v>445</v>
      </c>
      <c r="F629" s="43" t="s">
        <v>446</v>
      </c>
      <c r="G629" s="43" t="s">
        <v>1483</v>
      </c>
      <c r="H629" s="44" t="s">
        <v>1407</v>
      </c>
      <c r="I629" s="44" t="s">
        <v>484</v>
      </c>
      <c r="J629" s="44"/>
      <c r="K629" s="44" t="s">
        <v>515</v>
      </c>
      <c r="L629" s="44" t="s">
        <v>1400</v>
      </c>
      <c r="M629" s="44" t="s">
        <v>1400</v>
      </c>
      <c r="N629" s="43" t="s">
        <v>1400</v>
      </c>
      <c r="O629" s="43" t="s">
        <v>1531</v>
      </c>
      <c r="P629" s="45" t="s">
        <v>142</v>
      </c>
      <c r="Q629" s="44" t="s">
        <v>1400</v>
      </c>
      <c r="R629" s="44" t="s">
        <v>552</v>
      </c>
      <c r="S629" s="44" t="s">
        <v>358</v>
      </c>
      <c r="T629" s="46" t="s">
        <v>26</v>
      </c>
      <c r="U629" s="37" t="s">
        <v>27</v>
      </c>
      <c r="V629" s="163">
        <v>57200</v>
      </c>
      <c r="W629" s="163">
        <v>57200</v>
      </c>
      <c r="X629" s="33"/>
      <c r="Y629" s="164"/>
      <c r="Z629" s="160"/>
      <c r="AA629" s="33"/>
      <c r="AB629" s="165">
        <v>57200</v>
      </c>
      <c r="AC629" s="33"/>
      <c r="AD629" s="135">
        <v>56640</v>
      </c>
      <c r="AE629" s="49">
        <v>0.99020979020979016</v>
      </c>
      <c r="AF629" s="135">
        <v>560</v>
      </c>
      <c r="AG629" s="158">
        <v>560</v>
      </c>
      <c r="AH629" s="47"/>
      <c r="AI629" s="135">
        <v>20021.900000000001</v>
      </c>
      <c r="AJ629" s="135">
        <v>20021.900000000001</v>
      </c>
      <c r="AK629" s="47"/>
      <c r="AL629" s="135">
        <v>20021.900000000001</v>
      </c>
      <c r="AM629" s="49">
        <v>0.35003321678321681</v>
      </c>
      <c r="AN629" s="135">
        <v>36618.1</v>
      </c>
      <c r="AO629" s="34">
        <v>2436.5</v>
      </c>
      <c r="AP629" s="34">
        <v>2417.4</v>
      </c>
      <c r="AQ629" s="34">
        <v>15168</v>
      </c>
      <c r="AR629" s="34">
        <v>0</v>
      </c>
      <c r="AS629" s="34">
        <v>5298.0999999999985</v>
      </c>
      <c r="AT629" s="34">
        <v>10240</v>
      </c>
      <c r="AU629" s="34">
        <v>12480</v>
      </c>
      <c r="AV629" s="34">
        <v>2800</v>
      </c>
      <c r="AW629" s="34">
        <v>2800</v>
      </c>
      <c r="AX629" s="34">
        <v>2800</v>
      </c>
      <c r="AY629" s="34">
        <v>1500</v>
      </c>
      <c r="AZ629" s="34">
        <v>1500</v>
      </c>
      <c r="BA629" s="34">
        <v>-2240</v>
      </c>
      <c r="BB629" s="40">
        <f t="shared" si="25"/>
        <v>57200</v>
      </c>
      <c r="BC629" s="40">
        <f t="shared" si="26"/>
        <v>0</v>
      </c>
      <c r="BD629" s="166" t="str">
        <f>+IF(Tabla1[[#This Row],[NO CERT]]=0,"NO","SI")</f>
        <v>SI</v>
      </c>
    </row>
    <row r="630" spans="1:56" x14ac:dyDescent="0.25">
      <c r="A630" s="41" t="s">
        <v>437</v>
      </c>
      <c r="B630" s="42"/>
      <c r="C630" s="43" t="s">
        <v>1447</v>
      </c>
      <c r="D630" s="44" t="s">
        <v>442</v>
      </c>
      <c r="E630" s="43" t="s">
        <v>445</v>
      </c>
      <c r="F630" s="43" t="s">
        <v>446</v>
      </c>
      <c r="G630" s="43" t="s">
        <v>1483</v>
      </c>
      <c r="H630" s="44" t="s">
        <v>2826</v>
      </c>
      <c r="I630" s="44" t="s">
        <v>484</v>
      </c>
      <c r="J630" s="44"/>
      <c r="K630" s="44" t="s">
        <v>515</v>
      </c>
      <c r="L630" s="44" t="s">
        <v>1400</v>
      </c>
      <c r="M630" s="44" t="s">
        <v>1400</v>
      </c>
      <c r="N630" s="43" t="s">
        <v>1400</v>
      </c>
      <c r="O630" s="43" t="s">
        <v>1531</v>
      </c>
      <c r="P630" s="45" t="s">
        <v>142</v>
      </c>
      <c r="Q630" s="44" t="s">
        <v>1400</v>
      </c>
      <c r="R630" s="44" t="s">
        <v>552</v>
      </c>
      <c r="S630" s="44" t="s">
        <v>376</v>
      </c>
      <c r="T630" s="46" t="s">
        <v>97</v>
      </c>
      <c r="U630" s="37" t="s">
        <v>98</v>
      </c>
      <c r="V630" s="163">
        <v>132000</v>
      </c>
      <c r="W630" s="163">
        <v>0</v>
      </c>
      <c r="X630" s="33"/>
      <c r="Y630" s="164"/>
      <c r="Z630" s="160"/>
      <c r="AA630" s="33"/>
      <c r="AB630" s="165">
        <v>0</v>
      </c>
      <c r="AC630" s="33"/>
      <c r="AD630" s="135">
        <v>0</v>
      </c>
      <c r="AE630" s="49">
        <v>0</v>
      </c>
      <c r="AF630" s="135">
        <v>0</v>
      </c>
      <c r="AG630" s="158">
        <v>0</v>
      </c>
      <c r="AH630" s="47"/>
      <c r="AI630" s="135">
        <v>0</v>
      </c>
      <c r="AJ630" s="135">
        <v>0</v>
      </c>
      <c r="AK630" s="47"/>
      <c r="AL630" s="135">
        <v>0</v>
      </c>
      <c r="AM630" s="49">
        <v>0</v>
      </c>
      <c r="AN630" s="135">
        <v>0</v>
      </c>
      <c r="AO630" s="34">
        <v>0</v>
      </c>
      <c r="AP630" s="34">
        <v>0</v>
      </c>
      <c r="AQ630" s="34">
        <v>0</v>
      </c>
      <c r="AR630" s="34">
        <v>0</v>
      </c>
      <c r="AS630" s="34">
        <v>0</v>
      </c>
      <c r="AT630" s="34">
        <v>0</v>
      </c>
      <c r="AU630" s="34">
        <v>0</v>
      </c>
      <c r="AV630" s="34">
        <v>0</v>
      </c>
      <c r="AW630" s="34">
        <v>0</v>
      </c>
      <c r="AX630" s="34">
        <v>0</v>
      </c>
      <c r="AY630" s="34">
        <v>0</v>
      </c>
      <c r="AZ630" s="34">
        <v>0</v>
      </c>
      <c r="BA630" s="34">
        <v>0</v>
      </c>
      <c r="BB630" s="40">
        <f t="shared" si="25"/>
        <v>0</v>
      </c>
      <c r="BC630" s="40">
        <f t="shared" si="26"/>
        <v>0</v>
      </c>
      <c r="BD630" s="166" t="str">
        <f>+IF(Tabla1[[#This Row],[NO CERT]]=0,"NO","SI")</f>
        <v>NO</v>
      </c>
    </row>
    <row r="631" spans="1:56" x14ac:dyDescent="0.25">
      <c r="A631" s="41" t="s">
        <v>437</v>
      </c>
      <c r="B631" s="42"/>
      <c r="C631" s="43" t="s">
        <v>1447</v>
      </c>
      <c r="D631" s="44" t="s">
        <v>442</v>
      </c>
      <c r="E631" s="43" t="s">
        <v>445</v>
      </c>
      <c r="F631" s="43" t="s">
        <v>446</v>
      </c>
      <c r="G631" s="43" t="s">
        <v>1483</v>
      </c>
      <c r="H631" s="44" t="s">
        <v>484</v>
      </c>
      <c r="I631" s="44" t="s">
        <v>484</v>
      </c>
      <c r="J631" s="44"/>
      <c r="K631" s="44" t="s">
        <v>515</v>
      </c>
      <c r="L631" s="44" t="s">
        <v>1400</v>
      </c>
      <c r="M631" s="44" t="s">
        <v>1400</v>
      </c>
      <c r="N631" s="43" t="s">
        <v>1400</v>
      </c>
      <c r="O631" s="43" t="s">
        <v>1531</v>
      </c>
      <c r="P631" s="45" t="s">
        <v>142</v>
      </c>
      <c r="Q631" s="44" t="s">
        <v>1400</v>
      </c>
      <c r="R631" s="44" t="s">
        <v>552</v>
      </c>
      <c r="S631" s="44" t="s">
        <v>392</v>
      </c>
      <c r="T631" s="46" t="s">
        <v>39</v>
      </c>
      <c r="U631" s="37" t="s">
        <v>40</v>
      </c>
      <c r="V631" s="163">
        <v>0</v>
      </c>
      <c r="W631" s="163">
        <v>4000</v>
      </c>
      <c r="X631" s="33"/>
      <c r="Y631" s="164"/>
      <c r="Z631" s="160"/>
      <c r="AA631" s="33"/>
      <c r="AB631" s="165">
        <v>4000</v>
      </c>
      <c r="AC631" s="33"/>
      <c r="AD631" s="135">
        <v>0</v>
      </c>
      <c r="AE631" s="49">
        <v>0</v>
      </c>
      <c r="AF631" s="135">
        <v>4000</v>
      </c>
      <c r="AG631" s="158">
        <v>4000</v>
      </c>
      <c r="AH631" s="47"/>
      <c r="AI631" s="135">
        <v>0</v>
      </c>
      <c r="AJ631" s="135">
        <v>0</v>
      </c>
      <c r="AK631" s="47"/>
      <c r="AL631" s="135">
        <v>0</v>
      </c>
      <c r="AM631" s="49">
        <v>0</v>
      </c>
      <c r="AN631" s="135">
        <v>0</v>
      </c>
      <c r="AO631" s="34">
        <v>0</v>
      </c>
      <c r="AP631" s="34">
        <v>0</v>
      </c>
      <c r="AQ631" s="34">
        <v>0</v>
      </c>
      <c r="AR631" s="34">
        <v>0</v>
      </c>
      <c r="AS631" s="34">
        <v>2000</v>
      </c>
      <c r="AT631" s="34">
        <v>2000</v>
      </c>
      <c r="AU631" s="34">
        <v>0</v>
      </c>
      <c r="AV631" s="34">
        <v>0</v>
      </c>
      <c r="AW631" s="34">
        <v>0</v>
      </c>
      <c r="AX631" s="34">
        <v>0</v>
      </c>
      <c r="AY631" s="34">
        <v>0</v>
      </c>
      <c r="AZ631" s="34">
        <v>0</v>
      </c>
      <c r="BA631" s="34">
        <v>0</v>
      </c>
      <c r="BB631" s="40">
        <f t="shared" si="25"/>
        <v>4000</v>
      </c>
      <c r="BC631" s="40">
        <f t="shared" si="26"/>
        <v>0</v>
      </c>
      <c r="BD631" s="166" t="str">
        <f>+IF(Tabla1[[#This Row],[NO CERT]]=0,"NO","SI")</f>
        <v>SI</v>
      </c>
    </row>
    <row r="632" spans="1:56" x14ac:dyDescent="0.25">
      <c r="A632" s="41" t="s">
        <v>437</v>
      </c>
      <c r="B632" s="42"/>
      <c r="C632" s="43" t="s">
        <v>1447</v>
      </c>
      <c r="D632" s="44" t="s">
        <v>442</v>
      </c>
      <c r="E632" s="43" t="s">
        <v>445</v>
      </c>
      <c r="F632" s="43" t="s">
        <v>446</v>
      </c>
      <c r="G632" s="43" t="s">
        <v>1483</v>
      </c>
      <c r="H632" s="44" t="s">
        <v>1406</v>
      </c>
      <c r="I632" s="44" t="s">
        <v>484</v>
      </c>
      <c r="J632" s="44"/>
      <c r="K632" s="44" t="s">
        <v>515</v>
      </c>
      <c r="L632" s="44" t="s">
        <v>1400</v>
      </c>
      <c r="M632" s="44" t="s">
        <v>1400</v>
      </c>
      <c r="N632" s="43" t="s">
        <v>1400</v>
      </c>
      <c r="O632" s="43" t="s">
        <v>1531</v>
      </c>
      <c r="P632" s="45" t="s">
        <v>142</v>
      </c>
      <c r="Q632" s="44" t="s">
        <v>1400</v>
      </c>
      <c r="R632" s="44" t="s">
        <v>552</v>
      </c>
      <c r="S632" s="44" t="s">
        <v>395</v>
      </c>
      <c r="T632" s="46" t="s">
        <v>126</v>
      </c>
      <c r="U632" s="37" t="s">
        <v>127</v>
      </c>
      <c r="V632" s="163">
        <v>138500</v>
      </c>
      <c r="W632" s="163">
        <v>65760</v>
      </c>
      <c r="X632" s="33"/>
      <c r="Y632" s="164"/>
      <c r="Z632" s="160"/>
      <c r="AA632" s="33"/>
      <c r="AB632" s="165">
        <v>65760</v>
      </c>
      <c r="AC632" s="33"/>
      <c r="AD632" s="135">
        <v>65760</v>
      </c>
      <c r="AE632" s="49">
        <v>1</v>
      </c>
      <c r="AF632" s="135">
        <v>0</v>
      </c>
      <c r="AG632" s="158">
        <v>0</v>
      </c>
      <c r="AH632" s="47"/>
      <c r="AI632" s="135">
        <v>22960</v>
      </c>
      <c r="AJ632" s="135">
        <v>22960</v>
      </c>
      <c r="AK632" s="47"/>
      <c r="AL632" s="135">
        <v>22960</v>
      </c>
      <c r="AM632" s="49">
        <v>0.3491484184914842</v>
      </c>
      <c r="AN632" s="135">
        <v>42800</v>
      </c>
      <c r="AO632" s="34">
        <v>0</v>
      </c>
      <c r="AP632" s="34">
        <v>0</v>
      </c>
      <c r="AQ632" s="34">
        <v>22960</v>
      </c>
      <c r="AR632" s="34">
        <v>0</v>
      </c>
      <c r="AS632" s="34">
        <v>20500</v>
      </c>
      <c r="AT632" s="34">
        <v>0</v>
      </c>
      <c r="AU632" s="34">
        <v>0</v>
      </c>
      <c r="AV632" s="34">
        <v>22300</v>
      </c>
      <c r="AW632" s="34">
        <v>0</v>
      </c>
      <c r="AX632" s="34">
        <v>0</v>
      </c>
      <c r="AY632" s="34">
        <v>0</v>
      </c>
      <c r="AZ632" s="34">
        <v>0</v>
      </c>
      <c r="BA632" s="34">
        <v>0</v>
      </c>
      <c r="BB632" s="40">
        <f t="shared" si="25"/>
        <v>65760</v>
      </c>
      <c r="BC632" s="40">
        <f t="shared" si="26"/>
        <v>0</v>
      </c>
      <c r="BD632" s="166" t="str">
        <f>+IF(Tabla1[[#This Row],[NO CERT]]=0,"NO","SI")</f>
        <v>NO</v>
      </c>
    </row>
    <row r="633" spans="1:56" x14ac:dyDescent="0.25">
      <c r="A633" s="41" t="s">
        <v>437</v>
      </c>
      <c r="B633" s="42"/>
      <c r="C633" s="43" t="s">
        <v>1447</v>
      </c>
      <c r="D633" s="44" t="s">
        <v>442</v>
      </c>
      <c r="E633" s="43" t="s">
        <v>445</v>
      </c>
      <c r="F633" s="43" t="s">
        <v>446</v>
      </c>
      <c r="G633" s="43" t="s">
        <v>1483</v>
      </c>
      <c r="H633" s="44" t="s">
        <v>521</v>
      </c>
      <c r="I633" s="44" t="s">
        <v>521</v>
      </c>
      <c r="J633" s="44"/>
      <c r="K633" s="44" t="s">
        <v>515</v>
      </c>
      <c r="L633" s="44" t="s">
        <v>1400</v>
      </c>
      <c r="M633" s="44" t="s">
        <v>1400</v>
      </c>
      <c r="N633" s="43" t="s">
        <v>1400</v>
      </c>
      <c r="O633" s="43" t="s">
        <v>1531</v>
      </c>
      <c r="P633" s="45" t="s">
        <v>142</v>
      </c>
      <c r="Q633" s="44" t="s">
        <v>1400</v>
      </c>
      <c r="R633" s="44" t="s">
        <v>552</v>
      </c>
      <c r="S633" s="44" t="s">
        <v>1375</v>
      </c>
      <c r="T633" s="46" t="s">
        <v>43</v>
      </c>
      <c r="U633" s="37" t="s">
        <v>1377</v>
      </c>
      <c r="V633" s="163">
        <v>1115000</v>
      </c>
      <c r="W633" s="163">
        <v>1040240</v>
      </c>
      <c r="X633" s="33"/>
      <c r="Y633" s="164"/>
      <c r="Z633" s="160"/>
      <c r="AA633" s="33"/>
      <c r="AB633" s="165">
        <v>1040240</v>
      </c>
      <c r="AC633" s="33"/>
      <c r="AD633" s="135">
        <v>1040240</v>
      </c>
      <c r="AE633" s="49">
        <v>1</v>
      </c>
      <c r="AF633" s="135">
        <v>0</v>
      </c>
      <c r="AG633" s="158">
        <v>0</v>
      </c>
      <c r="AH633" s="47"/>
      <c r="AI633" s="135">
        <v>228000</v>
      </c>
      <c r="AJ633" s="135">
        <v>228000</v>
      </c>
      <c r="AK633" s="47"/>
      <c r="AL633" s="135">
        <v>131000</v>
      </c>
      <c r="AM633" s="49">
        <v>0.12593247712066447</v>
      </c>
      <c r="AN633" s="135">
        <v>909240</v>
      </c>
      <c r="AO633" s="34">
        <v>19500</v>
      </c>
      <c r="AP633" s="34">
        <v>42500</v>
      </c>
      <c r="AQ633" s="34">
        <v>64000</v>
      </c>
      <c r="AR633" s="34">
        <v>5000</v>
      </c>
      <c r="AS633" s="34">
        <v>76500</v>
      </c>
      <c r="AT633" s="34">
        <v>88500</v>
      </c>
      <c r="AU633" s="34">
        <v>88500</v>
      </c>
      <c r="AV633" s="34">
        <v>88500</v>
      </c>
      <c r="AW633" s="34">
        <v>275000</v>
      </c>
      <c r="AX633" s="34">
        <v>88500</v>
      </c>
      <c r="AY633" s="34">
        <v>73500</v>
      </c>
      <c r="AZ633" s="34">
        <v>88500</v>
      </c>
      <c r="BA633" s="34">
        <v>41740</v>
      </c>
      <c r="BB633" s="40">
        <f t="shared" si="25"/>
        <v>1040240</v>
      </c>
      <c r="BC633" s="40">
        <f t="shared" si="26"/>
        <v>0</v>
      </c>
      <c r="BD633" s="166" t="str">
        <f>+IF(Tabla1[[#This Row],[NO CERT]]=0,"NO","SI")</f>
        <v>NO</v>
      </c>
    </row>
    <row r="634" spans="1:56" x14ac:dyDescent="0.25">
      <c r="A634" s="41" t="s">
        <v>437</v>
      </c>
      <c r="B634" s="42"/>
      <c r="C634" s="43" t="s">
        <v>1447</v>
      </c>
      <c r="D634" s="44" t="s">
        <v>442</v>
      </c>
      <c r="E634" s="43" t="s">
        <v>445</v>
      </c>
      <c r="F634" s="43" t="s">
        <v>446</v>
      </c>
      <c r="G634" s="43" t="s">
        <v>1483</v>
      </c>
      <c r="H634" s="44" t="s">
        <v>1389</v>
      </c>
      <c r="I634" s="44" t="s">
        <v>1417</v>
      </c>
      <c r="J634" s="44"/>
      <c r="K634" s="44" t="s">
        <v>511</v>
      </c>
      <c r="L634" s="44" t="s">
        <v>1400</v>
      </c>
      <c r="M634" s="44" t="s">
        <v>1400</v>
      </c>
      <c r="N634" s="43" t="s">
        <v>1400</v>
      </c>
      <c r="O634" s="43" t="s">
        <v>1531</v>
      </c>
      <c r="P634" s="45" t="s">
        <v>142</v>
      </c>
      <c r="Q634" s="44" t="s">
        <v>1400</v>
      </c>
      <c r="R634" s="44" t="s">
        <v>1054</v>
      </c>
      <c r="S634" s="44" t="s">
        <v>393</v>
      </c>
      <c r="T634" s="46" t="s">
        <v>168</v>
      </c>
      <c r="U634" s="37" t="s">
        <v>169</v>
      </c>
      <c r="V634" s="163">
        <v>0</v>
      </c>
      <c r="W634" s="163">
        <v>47000</v>
      </c>
      <c r="X634" s="33"/>
      <c r="Y634" s="164"/>
      <c r="Z634" s="160"/>
      <c r="AA634" s="33"/>
      <c r="AB634" s="165">
        <v>47000</v>
      </c>
      <c r="AC634" s="33"/>
      <c r="AD634" s="135">
        <v>47000</v>
      </c>
      <c r="AE634" s="49">
        <v>1</v>
      </c>
      <c r="AF634" s="135">
        <v>0</v>
      </c>
      <c r="AG634" s="158">
        <v>0</v>
      </c>
      <c r="AH634" s="47"/>
      <c r="AI634" s="135">
        <v>0</v>
      </c>
      <c r="AJ634" s="135">
        <v>0</v>
      </c>
      <c r="AK634" s="47"/>
      <c r="AL634" s="135">
        <v>0</v>
      </c>
      <c r="AM634" s="49">
        <v>0</v>
      </c>
      <c r="AN634" s="135">
        <v>47000</v>
      </c>
      <c r="AO634" s="34">
        <v>0</v>
      </c>
      <c r="AP634" s="34">
        <v>0</v>
      </c>
      <c r="AQ634" s="34">
        <v>0</v>
      </c>
      <c r="AR634" s="34">
        <v>0</v>
      </c>
      <c r="AS634" s="34">
        <v>0</v>
      </c>
      <c r="AT634" s="34">
        <v>47000</v>
      </c>
      <c r="AU634" s="34">
        <v>0</v>
      </c>
      <c r="AV634" s="34">
        <v>0</v>
      </c>
      <c r="AW634" s="34">
        <v>0</v>
      </c>
      <c r="AX634" s="34">
        <v>0</v>
      </c>
      <c r="AY634" s="34">
        <v>0</v>
      </c>
      <c r="AZ634" s="34">
        <v>0</v>
      </c>
      <c r="BA634" s="34">
        <v>0</v>
      </c>
      <c r="BB634" s="40">
        <f t="shared" si="25"/>
        <v>47000</v>
      </c>
      <c r="BC634" s="40">
        <f t="shared" si="26"/>
        <v>0</v>
      </c>
      <c r="BD634" s="166" t="str">
        <f>+IF(Tabla1[[#This Row],[NO CERT]]=0,"NO","SI")</f>
        <v>NO</v>
      </c>
    </row>
    <row r="635" spans="1:56" x14ac:dyDescent="0.25">
      <c r="A635" s="41" t="s">
        <v>437</v>
      </c>
      <c r="B635" s="42"/>
      <c r="C635" s="43" t="s">
        <v>1447</v>
      </c>
      <c r="D635" s="44" t="s">
        <v>442</v>
      </c>
      <c r="E635" s="43" t="s">
        <v>445</v>
      </c>
      <c r="F635" s="43" t="s">
        <v>446</v>
      </c>
      <c r="G635" s="43" t="s">
        <v>1483</v>
      </c>
      <c r="H635" s="44" t="s">
        <v>498</v>
      </c>
      <c r="I635" s="44" t="s">
        <v>1417</v>
      </c>
      <c r="J635" s="44"/>
      <c r="K635" s="44" t="s">
        <v>511</v>
      </c>
      <c r="L635" s="44" t="s">
        <v>1400</v>
      </c>
      <c r="M635" s="44" t="s">
        <v>1400</v>
      </c>
      <c r="N635" s="43" t="s">
        <v>1400</v>
      </c>
      <c r="O635" s="43" t="s">
        <v>1531</v>
      </c>
      <c r="P635" s="45" t="s">
        <v>142</v>
      </c>
      <c r="Q635" s="44" t="s">
        <v>1400</v>
      </c>
      <c r="R635" s="44" t="s">
        <v>1054</v>
      </c>
      <c r="S635" s="44" t="s">
        <v>497</v>
      </c>
      <c r="T635" s="46" t="s">
        <v>496</v>
      </c>
      <c r="U635" s="37" t="s">
        <v>498</v>
      </c>
      <c r="V635" s="163">
        <v>0</v>
      </c>
      <c r="W635" s="163">
        <v>8000</v>
      </c>
      <c r="X635" s="33"/>
      <c r="Y635" s="164"/>
      <c r="Z635" s="160"/>
      <c r="AA635" s="33"/>
      <c r="AB635" s="165">
        <v>8000</v>
      </c>
      <c r="AC635" s="33"/>
      <c r="AD635" s="135">
        <v>8000</v>
      </c>
      <c r="AE635" s="49">
        <v>1</v>
      </c>
      <c r="AF635" s="135">
        <v>0</v>
      </c>
      <c r="AG635" s="158">
        <v>0</v>
      </c>
      <c r="AH635" s="47"/>
      <c r="AI635" s="135">
        <v>0</v>
      </c>
      <c r="AJ635" s="135">
        <v>0</v>
      </c>
      <c r="AK635" s="47"/>
      <c r="AL635" s="135">
        <v>0</v>
      </c>
      <c r="AM635" s="49">
        <v>0</v>
      </c>
      <c r="AN635" s="135">
        <v>8000</v>
      </c>
      <c r="AO635" s="34">
        <v>0</v>
      </c>
      <c r="AP635" s="34">
        <v>0</v>
      </c>
      <c r="AQ635" s="34">
        <v>0</v>
      </c>
      <c r="AR635" s="34">
        <v>0</v>
      </c>
      <c r="AS635" s="34">
        <v>0</v>
      </c>
      <c r="AT635" s="34">
        <v>8000</v>
      </c>
      <c r="AU635" s="34">
        <v>0</v>
      </c>
      <c r="AV635" s="34">
        <v>0</v>
      </c>
      <c r="AW635" s="34">
        <v>0</v>
      </c>
      <c r="AX635" s="34">
        <v>0</v>
      </c>
      <c r="AY635" s="34">
        <v>0</v>
      </c>
      <c r="AZ635" s="34">
        <v>0</v>
      </c>
      <c r="BA635" s="34">
        <v>0</v>
      </c>
      <c r="BB635" s="40">
        <f t="shared" si="25"/>
        <v>8000</v>
      </c>
      <c r="BC635" s="40">
        <f t="shared" si="26"/>
        <v>0</v>
      </c>
      <c r="BD635" s="166" t="str">
        <f>+IF(Tabla1[[#This Row],[NO CERT]]=0,"NO","SI")</f>
        <v>NO</v>
      </c>
    </row>
    <row r="636" spans="1:56" x14ac:dyDescent="0.25">
      <c r="A636" s="41" t="s">
        <v>437</v>
      </c>
      <c r="B636" s="42"/>
      <c r="C636" s="43" t="s">
        <v>1447</v>
      </c>
      <c r="D636" s="44" t="s">
        <v>442</v>
      </c>
      <c r="E636" s="43" t="s">
        <v>445</v>
      </c>
      <c r="F636" s="43" t="s">
        <v>446</v>
      </c>
      <c r="G636" s="43" t="s">
        <v>1483</v>
      </c>
      <c r="H636" s="44" t="s">
        <v>1390</v>
      </c>
      <c r="I636" s="44" t="s">
        <v>1417</v>
      </c>
      <c r="J636" s="44"/>
      <c r="K636" s="44" t="s">
        <v>511</v>
      </c>
      <c r="L636" s="44" t="s">
        <v>1400</v>
      </c>
      <c r="M636" s="44" t="s">
        <v>1400</v>
      </c>
      <c r="N636" s="43" t="s">
        <v>1400</v>
      </c>
      <c r="O636" s="43" t="s">
        <v>1531</v>
      </c>
      <c r="P636" s="45" t="s">
        <v>142</v>
      </c>
      <c r="Q636" s="44" t="s">
        <v>1400</v>
      </c>
      <c r="R636" s="44" t="s">
        <v>1054</v>
      </c>
      <c r="S636" s="44" t="s">
        <v>503</v>
      </c>
      <c r="T636" s="46" t="s">
        <v>502</v>
      </c>
      <c r="U636" s="37" t="s">
        <v>504</v>
      </c>
      <c r="V636" s="163">
        <v>0</v>
      </c>
      <c r="W636" s="163">
        <v>2800</v>
      </c>
      <c r="X636" s="33"/>
      <c r="Y636" s="164"/>
      <c r="Z636" s="160"/>
      <c r="AA636" s="33"/>
      <c r="AB636" s="165">
        <v>2800</v>
      </c>
      <c r="AC636" s="33"/>
      <c r="AD636" s="135">
        <v>2800</v>
      </c>
      <c r="AE636" s="49">
        <v>1</v>
      </c>
      <c r="AF636" s="135">
        <v>0</v>
      </c>
      <c r="AG636" s="158">
        <v>0</v>
      </c>
      <c r="AH636" s="47"/>
      <c r="AI636" s="135">
        <v>0</v>
      </c>
      <c r="AJ636" s="135">
        <v>0</v>
      </c>
      <c r="AK636" s="47"/>
      <c r="AL636" s="135">
        <v>0</v>
      </c>
      <c r="AM636" s="49">
        <v>0</v>
      </c>
      <c r="AN636" s="135">
        <v>2800</v>
      </c>
      <c r="AO636" s="34">
        <v>0</v>
      </c>
      <c r="AP636" s="34">
        <v>0</v>
      </c>
      <c r="AQ636" s="34">
        <v>0</v>
      </c>
      <c r="AR636" s="34">
        <v>0</v>
      </c>
      <c r="AS636" s="34">
        <v>0</v>
      </c>
      <c r="AT636" s="34">
        <v>2800</v>
      </c>
      <c r="AU636" s="34">
        <v>0</v>
      </c>
      <c r="AV636" s="34">
        <v>0</v>
      </c>
      <c r="AW636" s="34">
        <v>0</v>
      </c>
      <c r="AX636" s="34">
        <v>0</v>
      </c>
      <c r="AY636" s="34">
        <v>0</v>
      </c>
      <c r="AZ636" s="34">
        <v>0</v>
      </c>
      <c r="BA636" s="34">
        <v>0</v>
      </c>
      <c r="BB636" s="40">
        <f t="shared" si="25"/>
        <v>2800</v>
      </c>
      <c r="BC636" s="40">
        <f t="shared" si="26"/>
        <v>0</v>
      </c>
      <c r="BD636" s="166" t="str">
        <f>+IF(Tabla1[[#This Row],[NO CERT]]=0,"NO","SI")</f>
        <v>NO</v>
      </c>
    </row>
    <row r="637" spans="1:56" x14ac:dyDescent="0.25">
      <c r="A637" s="41" t="s">
        <v>437</v>
      </c>
      <c r="B637" s="42"/>
      <c r="C637" s="43" t="s">
        <v>1447</v>
      </c>
      <c r="D637" s="44" t="s">
        <v>442</v>
      </c>
      <c r="E637" s="43" t="s">
        <v>445</v>
      </c>
      <c r="F637" s="43" t="s">
        <v>446</v>
      </c>
      <c r="G637" s="43" t="s">
        <v>1483</v>
      </c>
      <c r="H637" s="44" t="s">
        <v>1392</v>
      </c>
      <c r="I637" s="44" t="s">
        <v>1417</v>
      </c>
      <c r="J637" s="44"/>
      <c r="K637" s="44" t="s">
        <v>511</v>
      </c>
      <c r="L637" s="44" t="s">
        <v>1400</v>
      </c>
      <c r="M637" s="44" t="s">
        <v>1400</v>
      </c>
      <c r="N637" s="43" t="s">
        <v>1400</v>
      </c>
      <c r="O637" s="43" t="s">
        <v>1531</v>
      </c>
      <c r="P637" s="45" t="s">
        <v>142</v>
      </c>
      <c r="Q637" s="44" t="s">
        <v>1400</v>
      </c>
      <c r="R637" s="44" t="s">
        <v>1054</v>
      </c>
      <c r="S637" s="44" t="s">
        <v>506</v>
      </c>
      <c r="T637" s="46" t="s">
        <v>505</v>
      </c>
      <c r="U637" s="37" t="s">
        <v>507</v>
      </c>
      <c r="V637" s="163">
        <v>0</v>
      </c>
      <c r="W637" s="163">
        <v>5000</v>
      </c>
      <c r="X637" s="33"/>
      <c r="Y637" s="164"/>
      <c r="Z637" s="160"/>
      <c r="AA637" s="33"/>
      <c r="AB637" s="165">
        <v>5000</v>
      </c>
      <c r="AC637" s="33"/>
      <c r="AD637" s="135">
        <v>5000</v>
      </c>
      <c r="AE637" s="49">
        <v>1</v>
      </c>
      <c r="AF637" s="135">
        <v>0</v>
      </c>
      <c r="AG637" s="158">
        <v>0</v>
      </c>
      <c r="AH637" s="47"/>
      <c r="AI637" s="135">
        <v>0</v>
      </c>
      <c r="AJ637" s="135">
        <v>0</v>
      </c>
      <c r="AK637" s="47"/>
      <c r="AL637" s="135">
        <v>0</v>
      </c>
      <c r="AM637" s="49">
        <v>0</v>
      </c>
      <c r="AN637" s="135">
        <v>5000</v>
      </c>
      <c r="AO637" s="34">
        <v>0</v>
      </c>
      <c r="AP637" s="34">
        <v>0</v>
      </c>
      <c r="AQ637" s="34">
        <v>0</v>
      </c>
      <c r="AR637" s="34">
        <v>0</v>
      </c>
      <c r="AS637" s="34">
        <v>0</v>
      </c>
      <c r="AT637" s="34">
        <v>5000</v>
      </c>
      <c r="AU637" s="34">
        <v>0</v>
      </c>
      <c r="AV637" s="34">
        <v>0</v>
      </c>
      <c r="AW637" s="34">
        <v>0</v>
      </c>
      <c r="AX637" s="34">
        <v>0</v>
      </c>
      <c r="AY637" s="34">
        <v>0</v>
      </c>
      <c r="AZ637" s="34">
        <v>0</v>
      </c>
      <c r="BA637" s="34">
        <v>0</v>
      </c>
      <c r="BB637" s="40">
        <f t="shared" si="25"/>
        <v>5000</v>
      </c>
      <c r="BC637" s="40">
        <f t="shared" si="26"/>
        <v>0</v>
      </c>
      <c r="BD637" s="166" t="str">
        <f>+IF(Tabla1[[#This Row],[NO CERT]]=0,"NO","SI")</f>
        <v>NO</v>
      </c>
    </row>
    <row r="638" spans="1:56" x14ac:dyDescent="0.25">
      <c r="A638" s="41" t="s">
        <v>437</v>
      </c>
      <c r="B638" s="42"/>
      <c r="C638" s="43" t="s">
        <v>1447</v>
      </c>
      <c r="D638" s="44" t="s">
        <v>442</v>
      </c>
      <c r="E638" s="43" t="s">
        <v>445</v>
      </c>
      <c r="F638" s="43" t="s">
        <v>446</v>
      </c>
      <c r="G638" s="43" t="s">
        <v>1466</v>
      </c>
      <c r="H638" s="44" t="s">
        <v>514</v>
      </c>
      <c r="I638" s="44" t="s">
        <v>514</v>
      </c>
      <c r="J638" s="44"/>
      <c r="K638" s="44" t="s">
        <v>511</v>
      </c>
      <c r="L638" s="44" t="s">
        <v>1422</v>
      </c>
      <c r="M638" s="44" t="s">
        <v>1422</v>
      </c>
      <c r="N638" s="43" t="s">
        <v>1157</v>
      </c>
      <c r="O638" s="43" t="s">
        <v>2303</v>
      </c>
      <c r="P638" s="45" t="s">
        <v>143</v>
      </c>
      <c r="Q638" s="44" t="s">
        <v>1435</v>
      </c>
      <c r="R638" s="44" t="s">
        <v>1371</v>
      </c>
      <c r="S638" s="44" t="s">
        <v>1372</v>
      </c>
      <c r="T638" s="46" t="s">
        <v>1337</v>
      </c>
      <c r="U638" s="37" t="s">
        <v>1340</v>
      </c>
      <c r="V638" s="163">
        <v>1800</v>
      </c>
      <c r="W638" s="163">
        <v>1200</v>
      </c>
      <c r="X638" s="33"/>
      <c r="Y638" s="164"/>
      <c r="Z638" s="160"/>
      <c r="AA638" s="33"/>
      <c r="AB638" s="165">
        <v>1200</v>
      </c>
      <c r="AC638" s="33"/>
      <c r="AD638" s="135">
        <v>1200</v>
      </c>
      <c r="AE638" s="49">
        <v>1</v>
      </c>
      <c r="AF638" s="135">
        <v>0</v>
      </c>
      <c r="AG638" s="158">
        <v>0</v>
      </c>
      <c r="AH638" s="47"/>
      <c r="AI638" s="135">
        <v>1200</v>
      </c>
      <c r="AJ638" s="135">
        <v>0</v>
      </c>
      <c r="AK638" s="47"/>
      <c r="AL638" s="135">
        <v>0</v>
      </c>
      <c r="AM638" s="49">
        <v>0</v>
      </c>
      <c r="AN638" s="135">
        <v>1200</v>
      </c>
      <c r="AO638" s="34">
        <v>0</v>
      </c>
      <c r="AP638" s="34">
        <v>0</v>
      </c>
      <c r="AQ638" s="34">
        <v>0</v>
      </c>
      <c r="AR638" s="34">
        <v>0</v>
      </c>
      <c r="AS638" s="34">
        <v>0</v>
      </c>
      <c r="AT638" s="34">
        <v>0</v>
      </c>
      <c r="AU638" s="34">
        <v>0</v>
      </c>
      <c r="AV638" s="34">
        <v>600</v>
      </c>
      <c r="AW638" s="34">
        <v>0</v>
      </c>
      <c r="AX638" s="34">
        <v>0</v>
      </c>
      <c r="AY638" s="34">
        <v>0</v>
      </c>
      <c r="AZ638" s="34">
        <v>0</v>
      </c>
      <c r="BA638" s="34">
        <v>600</v>
      </c>
      <c r="BB638" s="40">
        <f t="shared" si="25"/>
        <v>1200</v>
      </c>
      <c r="BC638" s="40">
        <f t="shared" si="26"/>
        <v>0</v>
      </c>
      <c r="BD638" s="166" t="str">
        <f>+IF(Tabla1[[#This Row],[NO CERT]]=0,"NO","SI")</f>
        <v>NO</v>
      </c>
    </row>
    <row r="639" spans="1:56" x14ac:dyDescent="0.25">
      <c r="A639" s="41" t="s">
        <v>437</v>
      </c>
      <c r="B639" s="42"/>
      <c r="C639" s="43" t="s">
        <v>1447</v>
      </c>
      <c r="D639" s="44" t="s">
        <v>442</v>
      </c>
      <c r="E639" s="43" t="s">
        <v>445</v>
      </c>
      <c r="F639" s="43" t="s">
        <v>446</v>
      </c>
      <c r="G639" s="43" t="s">
        <v>1466</v>
      </c>
      <c r="H639" s="44" t="s">
        <v>514</v>
      </c>
      <c r="I639" s="44" t="s">
        <v>514</v>
      </c>
      <c r="J639" s="44"/>
      <c r="K639" s="44" t="s">
        <v>511</v>
      </c>
      <c r="L639" s="44" t="s">
        <v>1422</v>
      </c>
      <c r="M639" s="44" t="s">
        <v>1422</v>
      </c>
      <c r="N639" s="43" t="s">
        <v>1157</v>
      </c>
      <c r="O639" s="43" t="s">
        <v>2303</v>
      </c>
      <c r="P639" s="45" t="s">
        <v>143</v>
      </c>
      <c r="Q639" s="44" t="s">
        <v>1435</v>
      </c>
      <c r="R639" s="44" t="s">
        <v>1371</v>
      </c>
      <c r="S639" s="44" t="s">
        <v>2389</v>
      </c>
      <c r="T639" s="46" t="s">
        <v>2387</v>
      </c>
      <c r="U639" s="37" t="s">
        <v>2388</v>
      </c>
      <c r="V639" s="163">
        <v>0</v>
      </c>
      <c r="W639" s="163">
        <v>400</v>
      </c>
      <c r="X639" s="33"/>
      <c r="Y639" s="164"/>
      <c r="Z639" s="160"/>
      <c r="AA639" s="33"/>
      <c r="AB639" s="165">
        <v>400</v>
      </c>
      <c r="AC639" s="33"/>
      <c r="AD639" s="135">
        <v>400</v>
      </c>
      <c r="AE639" s="49">
        <v>1</v>
      </c>
      <c r="AF639" s="135">
        <v>0</v>
      </c>
      <c r="AG639" s="158">
        <v>0</v>
      </c>
      <c r="AH639" s="47"/>
      <c r="AI639" s="135">
        <v>400</v>
      </c>
      <c r="AJ639" s="135">
        <v>400</v>
      </c>
      <c r="AK639" s="47"/>
      <c r="AL639" s="135">
        <v>400</v>
      </c>
      <c r="AM639" s="49">
        <v>1</v>
      </c>
      <c r="AN639" s="135">
        <v>0</v>
      </c>
      <c r="AO639" s="34">
        <v>400</v>
      </c>
      <c r="AP639" s="34">
        <v>0</v>
      </c>
      <c r="AQ639" s="34">
        <v>0</v>
      </c>
      <c r="AR639" s="34">
        <v>0</v>
      </c>
      <c r="AS639" s="34">
        <v>0</v>
      </c>
      <c r="AT639" s="34">
        <v>0</v>
      </c>
      <c r="AU639" s="34">
        <v>0</v>
      </c>
      <c r="AV639" s="34">
        <v>0</v>
      </c>
      <c r="AW639" s="34">
        <v>0</v>
      </c>
      <c r="AX639" s="34">
        <v>0</v>
      </c>
      <c r="AY639" s="34">
        <v>0</v>
      </c>
      <c r="AZ639" s="34">
        <v>0</v>
      </c>
      <c r="BA639" s="34">
        <v>0</v>
      </c>
      <c r="BB639" s="40">
        <f t="shared" si="25"/>
        <v>400</v>
      </c>
      <c r="BC639" s="40">
        <f t="shared" si="26"/>
        <v>0</v>
      </c>
      <c r="BD639" s="166" t="str">
        <f>+IF(Tabla1[[#This Row],[NO CERT]]=0,"NO","SI")</f>
        <v>NO</v>
      </c>
    </row>
    <row r="640" spans="1:56" x14ac:dyDescent="0.25">
      <c r="A640" s="41" t="s">
        <v>437</v>
      </c>
      <c r="B640" s="42"/>
      <c r="C640" s="43" t="s">
        <v>1447</v>
      </c>
      <c r="D640" s="44" t="s">
        <v>442</v>
      </c>
      <c r="E640" s="43" t="s">
        <v>445</v>
      </c>
      <c r="F640" s="43" t="s">
        <v>446</v>
      </c>
      <c r="G640" s="43" t="s">
        <v>1466</v>
      </c>
      <c r="H640" s="44" t="s">
        <v>514</v>
      </c>
      <c r="I640" s="44" t="s">
        <v>514</v>
      </c>
      <c r="J640" s="44"/>
      <c r="K640" s="44" t="s">
        <v>511</v>
      </c>
      <c r="L640" s="44" t="s">
        <v>1422</v>
      </c>
      <c r="M640" s="44" t="s">
        <v>1422</v>
      </c>
      <c r="N640" s="43" t="s">
        <v>1157</v>
      </c>
      <c r="O640" s="43" t="s">
        <v>2303</v>
      </c>
      <c r="P640" s="45" t="s">
        <v>143</v>
      </c>
      <c r="Q640" s="44" t="s">
        <v>1435</v>
      </c>
      <c r="R640" s="44" t="s">
        <v>1371</v>
      </c>
      <c r="S640" s="44" t="s">
        <v>1380</v>
      </c>
      <c r="T640" s="46" t="s">
        <v>1378</v>
      </c>
      <c r="U640" s="37" t="s">
        <v>1379</v>
      </c>
      <c r="V640" s="163">
        <v>111942</v>
      </c>
      <c r="W640" s="163">
        <v>114344</v>
      </c>
      <c r="X640" s="33"/>
      <c r="Y640" s="164"/>
      <c r="Z640" s="160"/>
      <c r="AA640" s="33"/>
      <c r="AB640" s="165">
        <v>114344</v>
      </c>
      <c r="AC640" s="33"/>
      <c r="AD640" s="135">
        <v>114344</v>
      </c>
      <c r="AE640" s="49">
        <v>1</v>
      </c>
      <c r="AF640" s="135">
        <v>0</v>
      </c>
      <c r="AG640" s="158">
        <v>0</v>
      </c>
      <c r="AH640" s="47"/>
      <c r="AI640" s="135">
        <v>114344</v>
      </c>
      <c r="AJ640" s="135">
        <v>28588.48</v>
      </c>
      <c r="AK640" s="47"/>
      <c r="AL640" s="135">
        <v>28588.48</v>
      </c>
      <c r="AM640" s="49">
        <v>0.2500216889386413</v>
      </c>
      <c r="AN640" s="135">
        <v>85755.520000000004</v>
      </c>
      <c r="AO640" s="34">
        <v>9531.7199999999993</v>
      </c>
      <c r="AP640" s="34">
        <v>9528.1200000000008</v>
      </c>
      <c r="AQ640" s="34">
        <v>9528.64</v>
      </c>
      <c r="AR640" s="34">
        <v>0</v>
      </c>
      <c r="AS640" s="34">
        <v>9528.1200000000008</v>
      </c>
      <c r="AT640" s="34">
        <v>9528.1200000000008</v>
      </c>
      <c r="AU640" s="34">
        <v>9528.1200000000008</v>
      </c>
      <c r="AV640" s="34">
        <v>9528.1200000000008</v>
      </c>
      <c r="AW640" s="34">
        <v>9528.1200000000008</v>
      </c>
      <c r="AX640" s="34">
        <v>9528.1200000000008</v>
      </c>
      <c r="AY640" s="34">
        <v>9528.1200000000008</v>
      </c>
      <c r="AZ640" s="34">
        <v>9528.1200000000008</v>
      </c>
      <c r="BA640" s="34">
        <v>9530.5600000000122</v>
      </c>
      <c r="BB640" s="40">
        <f t="shared" si="25"/>
        <v>114344</v>
      </c>
      <c r="BC640" s="40">
        <f t="shared" si="26"/>
        <v>0</v>
      </c>
      <c r="BD640" s="166" t="str">
        <f>+IF(Tabla1[[#This Row],[NO CERT]]=0,"NO","SI")</f>
        <v>NO</v>
      </c>
    </row>
    <row r="641" spans="1:56" x14ac:dyDescent="0.25">
      <c r="A641" s="41" t="s">
        <v>437</v>
      </c>
      <c r="B641" s="42"/>
      <c r="C641" s="43" t="s">
        <v>1447</v>
      </c>
      <c r="D641" s="44" t="s">
        <v>442</v>
      </c>
      <c r="E641" s="43" t="s">
        <v>445</v>
      </c>
      <c r="F641" s="43" t="s">
        <v>446</v>
      </c>
      <c r="G641" s="43" t="s">
        <v>1466</v>
      </c>
      <c r="H641" s="44" t="s">
        <v>514</v>
      </c>
      <c r="I641" s="44" t="s">
        <v>514</v>
      </c>
      <c r="J641" s="44"/>
      <c r="K641" s="44" t="s">
        <v>511</v>
      </c>
      <c r="L641" s="44" t="s">
        <v>1422</v>
      </c>
      <c r="M641" s="44" t="s">
        <v>1422</v>
      </c>
      <c r="N641" s="43" t="s">
        <v>1157</v>
      </c>
      <c r="O641" s="43" t="s">
        <v>2303</v>
      </c>
      <c r="P641" s="45" t="s">
        <v>143</v>
      </c>
      <c r="Q641" s="44" t="s">
        <v>1435</v>
      </c>
      <c r="R641" s="44" t="s">
        <v>1371</v>
      </c>
      <c r="S641" s="44" t="s">
        <v>1373</v>
      </c>
      <c r="T641" s="46" t="s">
        <v>1336</v>
      </c>
      <c r="U641" s="37" t="s">
        <v>1339</v>
      </c>
      <c r="V641" s="163">
        <v>61371</v>
      </c>
      <c r="W641" s="163">
        <v>0</v>
      </c>
      <c r="X641" s="33"/>
      <c r="Y641" s="164"/>
      <c r="Z641" s="160"/>
      <c r="AA641" s="33"/>
      <c r="AB641" s="165">
        <v>0</v>
      </c>
      <c r="AC641" s="33"/>
      <c r="AD641" s="135">
        <v>0</v>
      </c>
      <c r="AE641" s="49">
        <v>0</v>
      </c>
      <c r="AF641" s="135">
        <v>0</v>
      </c>
      <c r="AG641" s="158">
        <v>0</v>
      </c>
      <c r="AH641" s="47"/>
      <c r="AI641" s="135">
        <v>0</v>
      </c>
      <c r="AJ641" s="135">
        <v>0</v>
      </c>
      <c r="AK641" s="47"/>
      <c r="AL641" s="135">
        <v>0</v>
      </c>
      <c r="AM641" s="49">
        <v>0</v>
      </c>
      <c r="AN641" s="135">
        <v>0</v>
      </c>
      <c r="AO641" s="34">
        <v>0</v>
      </c>
      <c r="AP641" s="34">
        <v>0</v>
      </c>
      <c r="AQ641" s="34">
        <v>0</v>
      </c>
      <c r="AR641" s="34">
        <v>0</v>
      </c>
      <c r="AS641" s="34">
        <v>0</v>
      </c>
      <c r="AT641" s="34">
        <v>0</v>
      </c>
      <c r="AU641" s="34">
        <v>0</v>
      </c>
      <c r="AV641" s="34">
        <v>0</v>
      </c>
      <c r="AW641" s="34">
        <v>0</v>
      </c>
      <c r="AX641" s="34">
        <v>0</v>
      </c>
      <c r="AY641" s="34">
        <v>0</v>
      </c>
      <c r="AZ641" s="34">
        <v>0</v>
      </c>
      <c r="BA641" s="34">
        <v>0</v>
      </c>
      <c r="BB641" s="40">
        <f t="shared" si="25"/>
        <v>0</v>
      </c>
      <c r="BC641" s="40">
        <f t="shared" si="26"/>
        <v>0</v>
      </c>
      <c r="BD641" s="166" t="str">
        <f>+IF(Tabla1[[#This Row],[NO CERT]]=0,"NO","SI")</f>
        <v>NO</v>
      </c>
    </row>
    <row r="642" spans="1:56" x14ac:dyDescent="0.25">
      <c r="A642" s="41" t="s">
        <v>437</v>
      </c>
      <c r="B642" s="42"/>
      <c r="C642" s="43" t="s">
        <v>1447</v>
      </c>
      <c r="D642" s="44" t="s">
        <v>442</v>
      </c>
      <c r="E642" s="43" t="s">
        <v>445</v>
      </c>
      <c r="F642" s="43" t="s">
        <v>446</v>
      </c>
      <c r="G642" s="43" t="s">
        <v>1466</v>
      </c>
      <c r="H642" s="44" t="s">
        <v>514</v>
      </c>
      <c r="I642" s="44" t="s">
        <v>514</v>
      </c>
      <c r="J642" s="44"/>
      <c r="K642" s="44" t="s">
        <v>511</v>
      </c>
      <c r="L642" s="44" t="s">
        <v>1422</v>
      </c>
      <c r="M642" s="44" t="s">
        <v>1422</v>
      </c>
      <c r="N642" s="43" t="s">
        <v>1157</v>
      </c>
      <c r="O642" s="43" t="s">
        <v>2303</v>
      </c>
      <c r="P642" s="45" t="s">
        <v>143</v>
      </c>
      <c r="Q642" s="44" t="s">
        <v>1435</v>
      </c>
      <c r="R642" s="44" t="s">
        <v>1371</v>
      </c>
      <c r="S642" s="44" t="s">
        <v>1374</v>
      </c>
      <c r="T642" s="46" t="s">
        <v>1338</v>
      </c>
      <c r="U642" s="37" t="s">
        <v>1341</v>
      </c>
      <c r="V642" s="134">
        <v>7514</v>
      </c>
      <c r="W642" s="134">
        <v>5201</v>
      </c>
      <c r="X642" s="33"/>
      <c r="Y642" s="164"/>
      <c r="Z642" s="160"/>
      <c r="AA642" s="33"/>
      <c r="AB642" s="7">
        <v>5201</v>
      </c>
      <c r="AC642" s="33"/>
      <c r="AD642" s="48">
        <v>5201</v>
      </c>
      <c r="AE642" s="49">
        <v>1</v>
      </c>
      <c r="AF642" s="48">
        <v>0</v>
      </c>
      <c r="AG642" s="158">
        <v>0</v>
      </c>
      <c r="AH642" s="47"/>
      <c r="AI642" s="48">
        <v>5201</v>
      </c>
      <c r="AJ642" s="48">
        <v>1300.08</v>
      </c>
      <c r="AK642" s="47"/>
      <c r="AL642" s="48">
        <v>1300.08</v>
      </c>
      <c r="AM642" s="49">
        <v>0.24996731397808111</v>
      </c>
      <c r="AN642" s="48">
        <v>3900.92</v>
      </c>
      <c r="AO642" s="34">
        <v>433.36</v>
      </c>
      <c r="AP642" s="34">
        <v>433.36</v>
      </c>
      <c r="AQ642" s="34">
        <v>433.36</v>
      </c>
      <c r="AR642" s="34">
        <v>0</v>
      </c>
      <c r="AS642" s="34">
        <v>433.36</v>
      </c>
      <c r="AT642" s="34">
        <v>433.36</v>
      </c>
      <c r="AU642" s="34">
        <v>433.36</v>
      </c>
      <c r="AV642" s="34">
        <v>433.36</v>
      </c>
      <c r="AW642" s="34">
        <v>433.36</v>
      </c>
      <c r="AX642" s="34">
        <v>433.36</v>
      </c>
      <c r="AY642" s="34">
        <v>433.36</v>
      </c>
      <c r="AZ642" s="34">
        <v>433.36</v>
      </c>
      <c r="BA642" s="34">
        <v>434.03999999999996</v>
      </c>
      <c r="BB642" s="40">
        <f t="shared" si="25"/>
        <v>5201</v>
      </c>
      <c r="BC642" s="40">
        <f t="shared" si="26"/>
        <v>0</v>
      </c>
      <c r="BD642" s="104" t="str">
        <f>+IF(Tabla1[[#This Row],[NO CERT]]=0,"NO","SI")</f>
        <v>NO</v>
      </c>
    </row>
    <row r="643" spans="1:56" x14ac:dyDescent="0.25">
      <c r="A643" s="41" t="s">
        <v>437</v>
      </c>
      <c r="B643" s="42"/>
      <c r="C643" s="43" t="s">
        <v>1447</v>
      </c>
      <c r="D643" s="44" t="s">
        <v>442</v>
      </c>
      <c r="E643" s="43" t="s">
        <v>445</v>
      </c>
      <c r="F643" s="43" t="s">
        <v>446</v>
      </c>
      <c r="G643" s="43" t="s">
        <v>1466</v>
      </c>
      <c r="H643" s="44" t="s">
        <v>521</v>
      </c>
      <c r="I643" s="44" t="s">
        <v>521</v>
      </c>
      <c r="J643" s="44"/>
      <c r="K643" s="44" t="s">
        <v>515</v>
      </c>
      <c r="L643" s="44" t="s">
        <v>1422</v>
      </c>
      <c r="M643" s="44" t="s">
        <v>1422</v>
      </c>
      <c r="N643" s="43" t="s">
        <v>1157</v>
      </c>
      <c r="O643" s="43" t="s">
        <v>2303</v>
      </c>
      <c r="P643" s="45" t="s">
        <v>143</v>
      </c>
      <c r="Q643" s="44" t="s">
        <v>1435</v>
      </c>
      <c r="R643" s="44" t="s">
        <v>552</v>
      </c>
      <c r="S643" s="44" t="s">
        <v>1375</v>
      </c>
      <c r="T643" s="46" t="s">
        <v>43</v>
      </c>
      <c r="U643" s="37" t="s">
        <v>1377</v>
      </c>
      <c r="V643" s="163">
        <v>0</v>
      </c>
      <c r="W643" s="163">
        <v>42785</v>
      </c>
      <c r="X643" s="33"/>
      <c r="Y643" s="164"/>
      <c r="Z643" s="160"/>
      <c r="AA643" s="33"/>
      <c r="AB643" s="165">
        <v>42785</v>
      </c>
      <c r="AC643" s="33"/>
      <c r="AD643" s="135">
        <v>42785</v>
      </c>
      <c r="AE643" s="49">
        <v>1</v>
      </c>
      <c r="AF643" s="135">
        <v>0</v>
      </c>
      <c r="AG643" s="158">
        <v>0</v>
      </c>
      <c r="AH643" s="47"/>
      <c r="AI643" s="135">
        <v>42785</v>
      </c>
      <c r="AJ643" s="135">
        <v>42785</v>
      </c>
      <c r="AK643" s="47"/>
      <c r="AL643" s="135">
        <v>16375</v>
      </c>
      <c r="AM643" s="49">
        <v>0.38272759144560009</v>
      </c>
      <c r="AN643" s="135">
        <v>26410</v>
      </c>
      <c r="AO643" s="34">
        <v>0</v>
      </c>
      <c r="AP643" s="34">
        <v>5000</v>
      </c>
      <c r="AQ643" s="34">
        <v>11375</v>
      </c>
      <c r="AR643" s="34">
        <v>0</v>
      </c>
      <c r="AS643" s="34">
        <v>0</v>
      </c>
      <c r="AT643" s="34">
        <v>4025</v>
      </c>
      <c r="AU643" s="34">
        <v>5000</v>
      </c>
      <c r="AV643" s="34">
        <v>5000</v>
      </c>
      <c r="AW643" s="34">
        <v>5000</v>
      </c>
      <c r="AX643" s="34">
        <v>7385</v>
      </c>
      <c r="AY643" s="34">
        <v>0</v>
      </c>
      <c r="AZ643" s="34">
        <v>0</v>
      </c>
      <c r="BA643" s="34">
        <v>0</v>
      </c>
      <c r="BB643" s="40">
        <f t="shared" ref="BB643:BB648" si="27">+SUM(AO643:BA643)</f>
        <v>42785</v>
      </c>
      <c r="BC643" s="40">
        <f t="shared" ref="BC643:BC648" si="28">+W643-BB643</f>
        <v>0</v>
      </c>
      <c r="BD643" s="166" t="str">
        <f>+IF(Tabla1[[#This Row],[NO CERT]]=0,"NO","SI")</f>
        <v>NO</v>
      </c>
    </row>
    <row r="644" spans="1:56" x14ac:dyDescent="0.25">
      <c r="A644" s="41" t="s">
        <v>437</v>
      </c>
      <c r="B644" s="42"/>
      <c r="C644" s="43" t="s">
        <v>1447</v>
      </c>
      <c r="D644" s="44" t="s">
        <v>442</v>
      </c>
      <c r="E644" s="43" t="s">
        <v>445</v>
      </c>
      <c r="F644" s="43" t="s">
        <v>446</v>
      </c>
      <c r="G644" s="43" t="s">
        <v>1467</v>
      </c>
      <c r="H644" s="44" t="s">
        <v>514</v>
      </c>
      <c r="I644" s="44" t="s">
        <v>514</v>
      </c>
      <c r="J644" s="44"/>
      <c r="K644" s="44" t="s">
        <v>511</v>
      </c>
      <c r="L644" s="44" t="s">
        <v>1422</v>
      </c>
      <c r="M644" s="44" t="s">
        <v>1422</v>
      </c>
      <c r="N644" s="43" t="s">
        <v>1096</v>
      </c>
      <c r="O644" s="43" t="s">
        <v>1532</v>
      </c>
      <c r="P644" s="45" t="s">
        <v>144</v>
      </c>
      <c r="Q644" s="44" t="s">
        <v>1096</v>
      </c>
      <c r="R644" s="44" t="s">
        <v>1371</v>
      </c>
      <c r="S644" s="44" t="s">
        <v>1372</v>
      </c>
      <c r="T644" s="46" t="s">
        <v>1337</v>
      </c>
      <c r="U644" s="37" t="s">
        <v>1340</v>
      </c>
      <c r="V644" s="163">
        <v>1800</v>
      </c>
      <c r="W644" s="163">
        <v>1800</v>
      </c>
      <c r="X644" s="33"/>
      <c r="Y644" s="164"/>
      <c r="Z644" s="160"/>
      <c r="AA644" s="33"/>
      <c r="AB644" s="165">
        <v>1800</v>
      </c>
      <c r="AC644" s="33"/>
      <c r="AD644" s="135">
        <v>1800</v>
      </c>
      <c r="AE644" s="49">
        <v>1</v>
      </c>
      <c r="AF644" s="135">
        <v>0</v>
      </c>
      <c r="AG644" s="158">
        <v>0</v>
      </c>
      <c r="AH644" s="47"/>
      <c r="AI644" s="135">
        <v>1800</v>
      </c>
      <c r="AJ644" s="135">
        <v>0</v>
      </c>
      <c r="AK644" s="47"/>
      <c r="AL644" s="135">
        <v>0</v>
      </c>
      <c r="AM644" s="49">
        <v>0</v>
      </c>
      <c r="AN644" s="135">
        <v>1800</v>
      </c>
      <c r="AO644" s="34">
        <v>0</v>
      </c>
      <c r="AP644" s="34">
        <v>0</v>
      </c>
      <c r="AQ644" s="34">
        <v>0</v>
      </c>
      <c r="AR644" s="34">
        <v>0</v>
      </c>
      <c r="AS644" s="34">
        <v>0</v>
      </c>
      <c r="AT644" s="34">
        <v>0</v>
      </c>
      <c r="AU644" s="34">
        <v>0</v>
      </c>
      <c r="AV644" s="34">
        <v>900</v>
      </c>
      <c r="AW644" s="34">
        <v>0</v>
      </c>
      <c r="AX644" s="34">
        <v>0</v>
      </c>
      <c r="AY644" s="34">
        <v>0</v>
      </c>
      <c r="AZ644" s="34">
        <v>0</v>
      </c>
      <c r="BA644" s="34">
        <v>900</v>
      </c>
      <c r="BB644" s="40">
        <f t="shared" si="27"/>
        <v>1800</v>
      </c>
      <c r="BC644" s="40">
        <f t="shared" si="28"/>
        <v>0</v>
      </c>
      <c r="BD644" s="166" t="str">
        <f>+IF(Tabla1[[#This Row],[NO CERT]]=0,"NO","SI")</f>
        <v>NO</v>
      </c>
    </row>
    <row r="645" spans="1:56" x14ac:dyDescent="0.25">
      <c r="A645" s="41" t="s">
        <v>437</v>
      </c>
      <c r="B645" s="42"/>
      <c r="C645" s="43" t="s">
        <v>1447</v>
      </c>
      <c r="D645" s="44" t="s">
        <v>442</v>
      </c>
      <c r="E645" s="43" t="s">
        <v>445</v>
      </c>
      <c r="F645" s="43" t="s">
        <v>446</v>
      </c>
      <c r="G645" s="43" t="s">
        <v>1467</v>
      </c>
      <c r="H645" s="44" t="s">
        <v>514</v>
      </c>
      <c r="I645" s="44" t="s">
        <v>514</v>
      </c>
      <c r="J645" s="44"/>
      <c r="K645" s="44" t="s">
        <v>511</v>
      </c>
      <c r="L645" s="44" t="s">
        <v>1422</v>
      </c>
      <c r="M645" s="44" t="s">
        <v>1422</v>
      </c>
      <c r="N645" s="43" t="s">
        <v>1096</v>
      </c>
      <c r="O645" s="43" t="s">
        <v>1532</v>
      </c>
      <c r="P645" s="45" t="s">
        <v>144</v>
      </c>
      <c r="Q645" s="44" t="s">
        <v>1096</v>
      </c>
      <c r="R645" s="44" t="s">
        <v>1371</v>
      </c>
      <c r="S645" s="44" t="s">
        <v>2389</v>
      </c>
      <c r="T645" s="46" t="s">
        <v>2387</v>
      </c>
      <c r="U645" s="37" t="s">
        <v>2388</v>
      </c>
      <c r="V645" s="163">
        <v>0</v>
      </c>
      <c r="W645" s="163">
        <v>600</v>
      </c>
      <c r="X645" s="33"/>
      <c r="Y645" s="164"/>
      <c r="Z645" s="160"/>
      <c r="AA645" s="33"/>
      <c r="AB645" s="165">
        <v>600</v>
      </c>
      <c r="AC645" s="33"/>
      <c r="AD645" s="135">
        <v>600</v>
      </c>
      <c r="AE645" s="49">
        <v>1</v>
      </c>
      <c r="AF645" s="135">
        <v>0</v>
      </c>
      <c r="AG645" s="158">
        <v>0</v>
      </c>
      <c r="AH645" s="47"/>
      <c r="AI645" s="135">
        <v>600</v>
      </c>
      <c r="AJ645" s="135">
        <v>600</v>
      </c>
      <c r="AK645" s="47"/>
      <c r="AL645" s="135">
        <v>600</v>
      </c>
      <c r="AM645" s="49">
        <v>1</v>
      </c>
      <c r="AN645" s="135">
        <v>0</v>
      </c>
      <c r="AO645" s="34">
        <v>600</v>
      </c>
      <c r="AP645" s="34">
        <v>0</v>
      </c>
      <c r="AQ645" s="34">
        <v>0</v>
      </c>
      <c r="AR645" s="34">
        <v>0</v>
      </c>
      <c r="AS645" s="34">
        <v>0</v>
      </c>
      <c r="AT645" s="34">
        <v>0</v>
      </c>
      <c r="AU645" s="34">
        <v>0</v>
      </c>
      <c r="AV645" s="34">
        <v>0</v>
      </c>
      <c r="AW645" s="34">
        <v>0</v>
      </c>
      <c r="AX645" s="34">
        <v>0</v>
      </c>
      <c r="AY645" s="34">
        <v>0</v>
      </c>
      <c r="AZ645" s="34">
        <v>0</v>
      </c>
      <c r="BA645" s="34">
        <v>0</v>
      </c>
      <c r="BB645" s="40">
        <f t="shared" si="27"/>
        <v>600</v>
      </c>
      <c r="BC645" s="40">
        <f t="shared" si="28"/>
        <v>0</v>
      </c>
      <c r="BD645" s="166" t="str">
        <f>+IF(Tabla1[[#This Row],[NO CERT]]=0,"NO","SI")</f>
        <v>NO</v>
      </c>
    </row>
    <row r="646" spans="1:56" x14ac:dyDescent="0.25">
      <c r="A646" s="41" t="s">
        <v>437</v>
      </c>
      <c r="B646" s="42"/>
      <c r="C646" s="43" t="s">
        <v>1447</v>
      </c>
      <c r="D646" s="44" t="s">
        <v>442</v>
      </c>
      <c r="E646" s="43" t="s">
        <v>445</v>
      </c>
      <c r="F646" s="43" t="s">
        <v>446</v>
      </c>
      <c r="G646" s="43" t="s">
        <v>1467</v>
      </c>
      <c r="H646" s="44" t="s">
        <v>514</v>
      </c>
      <c r="I646" s="44" t="s">
        <v>514</v>
      </c>
      <c r="J646" s="44"/>
      <c r="K646" s="44" t="s">
        <v>511</v>
      </c>
      <c r="L646" s="44" t="s">
        <v>1422</v>
      </c>
      <c r="M646" s="44" t="s">
        <v>1422</v>
      </c>
      <c r="N646" s="43" t="s">
        <v>1096</v>
      </c>
      <c r="O646" s="43" t="s">
        <v>1532</v>
      </c>
      <c r="P646" s="45" t="s">
        <v>144</v>
      </c>
      <c r="Q646" s="44" t="s">
        <v>1096</v>
      </c>
      <c r="R646" s="44" t="s">
        <v>1371</v>
      </c>
      <c r="S646" s="44" t="s">
        <v>1380</v>
      </c>
      <c r="T646" s="46" t="s">
        <v>1378</v>
      </c>
      <c r="U646" s="37" t="s">
        <v>1379</v>
      </c>
      <c r="V646" s="163">
        <v>173913</v>
      </c>
      <c r="W646" s="163">
        <v>177488</v>
      </c>
      <c r="X646" s="33"/>
      <c r="Y646" s="164"/>
      <c r="Z646" s="160"/>
      <c r="AA646" s="33"/>
      <c r="AB646" s="165">
        <v>177488</v>
      </c>
      <c r="AC646" s="33"/>
      <c r="AD646" s="135">
        <v>177488</v>
      </c>
      <c r="AE646" s="49">
        <v>1</v>
      </c>
      <c r="AF646" s="135">
        <v>0</v>
      </c>
      <c r="AG646" s="158">
        <v>0</v>
      </c>
      <c r="AH646" s="47"/>
      <c r="AI646" s="135">
        <v>177488</v>
      </c>
      <c r="AJ646" s="135">
        <v>44277.9</v>
      </c>
      <c r="AK646" s="47"/>
      <c r="AL646" s="135">
        <v>44277.9</v>
      </c>
      <c r="AM646" s="49">
        <v>0.24946982331199857</v>
      </c>
      <c r="AN646" s="135">
        <v>133210.1</v>
      </c>
      <c r="AO646" s="34">
        <v>14769.43</v>
      </c>
      <c r="AP646" s="34">
        <v>14761.45</v>
      </c>
      <c r="AQ646" s="34">
        <v>14747.02</v>
      </c>
      <c r="AR646" s="34">
        <v>0</v>
      </c>
      <c r="AS646" s="34">
        <v>14492.57</v>
      </c>
      <c r="AT646" s="34">
        <v>14492.57</v>
      </c>
      <c r="AU646" s="34">
        <v>14492.57</v>
      </c>
      <c r="AV646" s="34">
        <v>14492.57</v>
      </c>
      <c r="AW646" s="34">
        <v>14492.57</v>
      </c>
      <c r="AX646" s="34">
        <v>14492.57</v>
      </c>
      <c r="AY646" s="34">
        <v>14492.57</v>
      </c>
      <c r="AZ646" s="34">
        <v>14492.57</v>
      </c>
      <c r="BA646" s="34">
        <v>17269.53999999995</v>
      </c>
      <c r="BB646" s="40">
        <f t="shared" si="27"/>
        <v>177488</v>
      </c>
      <c r="BC646" s="40">
        <f t="shared" si="28"/>
        <v>0</v>
      </c>
      <c r="BD646" s="166" t="str">
        <f>+IF(Tabla1[[#This Row],[NO CERT]]=0,"NO","SI")</f>
        <v>NO</v>
      </c>
    </row>
    <row r="647" spans="1:56" x14ac:dyDescent="0.25">
      <c r="A647" s="41" t="s">
        <v>437</v>
      </c>
      <c r="B647" s="42"/>
      <c r="C647" s="43" t="s">
        <v>1447</v>
      </c>
      <c r="D647" s="44" t="s">
        <v>442</v>
      </c>
      <c r="E647" s="43" t="s">
        <v>445</v>
      </c>
      <c r="F647" s="43" t="s">
        <v>446</v>
      </c>
      <c r="G647" s="43" t="s">
        <v>1467</v>
      </c>
      <c r="H647" s="44" t="s">
        <v>514</v>
      </c>
      <c r="I647" s="44" t="s">
        <v>514</v>
      </c>
      <c r="J647" s="44"/>
      <c r="K647" s="44" t="s">
        <v>511</v>
      </c>
      <c r="L647" s="44" t="s">
        <v>1422</v>
      </c>
      <c r="M647" s="44" t="s">
        <v>1422</v>
      </c>
      <c r="N647" s="43" t="s">
        <v>1096</v>
      </c>
      <c r="O647" s="43" t="s">
        <v>1532</v>
      </c>
      <c r="P647" s="45" t="s">
        <v>144</v>
      </c>
      <c r="Q647" s="44" t="s">
        <v>1096</v>
      </c>
      <c r="R647" s="44" t="s">
        <v>1371</v>
      </c>
      <c r="S647" s="44" t="s">
        <v>1374</v>
      </c>
      <c r="T647" s="46" t="s">
        <v>1338</v>
      </c>
      <c r="U647" s="37" t="s">
        <v>1341</v>
      </c>
      <c r="V647" s="163">
        <v>7509</v>
      </c>
      <c r="W647" s="163">
        <v>7801</v>
      </c>
      <c r="X647" s="33"/>
      <c r="Y647" s="164"/>
      <c r="Z647" s="160"/>
      <c r="AA647" s="33"/>
      <c r="AB647" s="165">
        <v>7801</v>
      </c>
      <c r="AC647" s="33"/>
      <c r="AD647" s="135">
        <v>7801</v>
      </c>
      <c r="AE647" s="49">
        <v>1</v>
      </c>
      <c r="AF647" s="135">
        <v>0</v>
      </c>
      <c r="AG647" s="158">
        <v>0</v>
      </c>
      <c r="AH647" s="47"/>
      <c r="AI647" s="135">
        <v>7801</v>
      </c>
      <c r="AJ647" s="135">
        <v>1950.12</v>
      </c>
      <c r="AK647" s="47"/>
      <c r="AL647" s="135">
        <v>1950.12</v>
      </c>
      <c r="AM647" s="49">
        <v>0.24998333546981155</v>
      </c>
      <c r="AN647" s="135">
        <v>5850.88</v>
      </c>
      <c r="AO647" s="34">
        <v>650.04</v>
      </c>
      <c r="AP647" s="34">
        <v>650.04</v>
      </c>
      <c r="AQ647" s="34">
        <v>650.04</v>
      </c>
      <c r="AR647" s="34">
        <v>0</v>
      </c>
      <c r="AS647" s="34">
        <v>625.74</v>
      </c>
      <c r="AT647" s="34">
        <v>625.74</v>
      </c>
      <c r="AU647" s="34">
        <v>625.74</v>
      </c>
      <c r="AV647" s="34">
        <v>625.74</v>
      </c>
      <c r="AW647" s="34">
        <v>625.74</v>
      </c>
      <c r="AX647" s="34">
        <v>625.74</v>
      </c>
      <c r="AY647" s="34">
        <v>625.74</v>
      </c>
      <c r="AZ647" s="34">
        <v>625.74</v>
      </c>
      <c r="BA647" s="34">
        <v>844.96000000000186</v>
      </c>
      <c r="BB647" s="40">
        <f t="shared" si="27"/>
        <v>7801</v>
      </c>
      <c r="BC647" s="40">
        <f t="shared" si="28"/>
        <v>0</v>
      </c>
      <c r="BD647" s="166" t="str">
        <f>+IF(Tabla1[[#This Row],[NO CERT]]=0,"NO","SI")</f>
        <v>NO</v>
      </c>
    </row>
    <row r="648" spans="1:56" x14ac:dyDescent="0.25">
      <c r="A648" s="41" t="s">
        <v>437</v>
      </c>
      <c r="B648" s="42"/>
      <c r="C648" s="43" t="s">
        <v>1447</v>
      </c>
      <c r="D648" s="44" t="s">
        <v>442</v>
      </c>
      <c r="E648" s="43" t="s">
        <v>445</v>
      </c>
      <c r="F648" s="43" t="s">
        <v>446</v>
      </c>
      <c r="G648" s="43" t="s">
        <v>1467</v>
      </c>
      <c r="H648" s="44" t="s">
        <v>521</v>
      </c>
      <c r="I648" s="44" t="s">
        <v>521</v>
      </c>
      <c r="J648" s="44"/>
      <c r="K648" s="44" t="s">
        <v>515</v>
      </c>
      <c r="L648" s="44" t="s">
        <v>1422</v>
      </c>
      <c r="M648" s="44" t="s">
        <v>1422</v>
      </c>
      <c r="N648" s="43" t="s">
        <v>1096</v>
      </c>
      <c r="O648" s="43" t="s">
        <v>1532</v>
      </c>
      <c r="P648" s="45" t="s">
        <v>144</v>
      </c>
      <c r="Q648" s="44" t="s">
        <v>1096</v>
      </c>
      <c r="R648" s="44" t="s">
        <v>552</v>
      </c>
      <c r="S648" s="44" t="s">
        <v>1375</v>
      </c>
      <c r="T648" s="46" t="s">
        <v>43</v>
      </c>
      <c r="U648" s="37" t="s">
        <v>1377</v>
      </c>
      <c r="V648" s="134">
        <v>0</v>
      </c>
      <c r="W648" s="134">
        <v>26350</v>
      </c>
      <c r="X648" s="33"/>
      <c r="Y648" s="164"/>
      <c r="Z648" s="160"/>
      <c r="AA648" s="33"/>
      <c r="AB648" s="7">
        <v>26350</v>
      </c>
      <c r="AC648" s="33"/>
      <c r="AD648" s="48">
        <v>26350</v>
      </c>
      <c r="AE648" s="49">
        <v>1</v>
      </c>
      <c r="AF648" s="48">
        <v>0</v>
      </c>
      <c r="AG648" s="158">
        <v>0</v>
      </c>
      <c r="AH648" s="47"/>
      <c r="AI648" s="48">
        <v>26350</v>
      </c>
      <c r="AJ648" s="48">
        <v>26350</v>
      </c>
      <c r="AK648" s="47"/>
      <c r="AL648" s="48">
        <v>7650</v>
      </c>
      <c r="AM648" s="49">
        <v>0.29032258064516131</v>
      </c>
      <c r="AN648" s="48">
        <v>18700</v>
      </c>
      <c r="AO648" s="34">
        <v>0</v>
      </c>
      <c r="AP648" s="34">
        <v>0</v>
      </c>
      <c r="AQ648" s="34">
        <v>7650</v>
      </c>
      <c r="AR648" s="34">
        <v>0</v>
      </c>
      <c r="AS648" s="34">
        <v>6350</v>
      </c>
      <c r="AT648" s="34">
        <v>10000</v>
      </c>
      <c r="AU648" s="34">
        <v>2350</v>
      </c>
      <c r="AV648" s="34">
        <v>0</v>
      </c>
      <c r="AW648" s="34">
        <v>0</v>
      </c>
      <c r="AX648" s="34">
        <v>0</v>
      </c>
      <c r="AY648" s="34">
        <v>0</v>
      </c>
      <c r="AZ648" s="34">
        <v>0</v>
      </c>
      <c r="BA648" s="34">
        <v>0</v>
      </c>
      <c r="BB648" s="40">
        <f t="shared" si="27"/>
        <v>26350</v>
      </c>
      <c r="BC648" s="40">
        <f t="shared" si="28"/>
        <v>0</v>
      </c>
      <c r="BD648" s="104" t="str">
        <f>+IF(Tabla1[[#This Row],[NO CERT]]=0,"NO","SI")</f>
        <v>NO</v>
      </c>
    </row>
    <row r="649" spans="1:56" x14ac:dyDescent="0.25">
      <c r="A649" s="41" t="s">
        <v>437</v>
      </c>
      <c r="B649" s="42"/>
      <c r="C649" s="43" t="s">
        <v>1447</v>
      </c>
      <c r="D649" s="44" t="s">
        <v>442</v>
      </c>
      <c r="E649" s="43" t="s">
        <v>445</v>
      </c>
      <c r="F649" s="43" t="s">
        <v>446</v>
      </c>
      <c r="G649" s="43" t="s">
        <v>1468</v>
      </c>
      <c r="H649" s="44" t="s">
        <v>2815</v>
      </c>
      <c r="I649" s="44" t="s">
        <v>2815</v>
      </c>
      <c r="J649" s="44"/>
      <c r="K649" s="44" t="s">
        <v>511</v>
      </c>
      <c r="L649" s="44" t="s">
        <v>1422</v>
      </c>
      <c r="M649" s="44" t="s">
        <v>1422</v>
      </c>
      <c r="N649" s="43" t="s">
        <v>1097</v>
      </c>
      <c r="O649" s="43" t="s">
        <v>1533</v>
      </c>
      <c r="P649" s="45" t="s">
        <v>145</v>
      </c>
      <c r="Q649" s="44" t="s">
        <v>1097</v>
      </c>
      <c r="R649" s="44" t="s">
        <v>1371</v>
      </c>
      <c r="S649" s="44" t="s">
        <v>448</v>
      </c>
      <c r="T649" s="46" t="s">
        <v>447</v>
      </c>
      <c r="U649" s="37" t="s">
        <v>449</v>
      </c>
      <c r="V649" s="134">
        <v>0</v>
      </c>
      <c r="W649" s="134">
        <v>0</v>
      </c>
      <c r="X649" s="33"/>
      <c r="Y649" s="164"/>
      <c r="Z649" s="160"/>
      <c r="AA649" s="33"/>
      <c r="AB649" s="7">
        <v>0</v>
      </c>
      <c r="AC649" s="33"/>
      <c r="AD649" s="48">
        <v>0</v>
      </c>
      <c r="AE649" s="49">
        <v>0</v>
      </c>
      <c r="AF649" s="48">
        <v>0</v>
      </c>
      <c r="AG649" s="158">
        <v>0</v>
      </c>
      <c r="AH649" s="47"/>
      <c r="AI649" s="48">
        <v>0</v>
      </c>
      <c r="AJ649" s="48">
        <v>0</v>
      </c>
      <c r="AK649" s="47"/>
      <c r="AL649" s="48">
        <v>0</v>
      </c>
      <c r="AM649" s="49">
        <v>0</v>
      </c>
      <c r="AN649" s="48">
        <v>0</v>
      </c>
      <c r="AO649" s="34">
        <v>0</v>
      </c>
      <c r="AP649" s="34">
        <v>0</v>
      </c>
      <c r="AQ649" s="34">
        <v>0</v>
      </c>
      <c r="AR649" s="34">
        <v>0</v>
      </c>
      <c r="AS649" s="34">
        <v>0</v>
      </c>
      <c r="AT649" s="34">
        <v>0</v>
      </c>
      <c r="AU649" s="34">
        <v>0</v>
      </c>
      <c r="AV649" s="34">
        <v>0</v>
      </c>
      <c r="AW649" s="34">
        <v>0</v>
      </c>
      <c r="AX649" s="34">
        <v>0</v>
      </c>
      <c r="AY649" s="34">
        <v>0</v>
      </c>
      <c r="AZ649" s="34">
        <v>0</v>
      </c>
      <c r="BA649" s="34">
        <v>0</v>
      </c>
      <c r="BB649" s="40">
        <f>+SUM(AO649:BA649)</f>
        <v>0</v>
      </c>
      <c r="BC649" s="40">
        <f>+W649-BB649</f>
        <v>0</v>
      </c>
      <c r="BD649" s="104" t="str">
        <f>+IF(Tabla1[[#This Row],[NO CERT]]=0,"NO","SI")</f>
        <v>NO</v>
      </c>
    </row>
    <row r="650" spans="1:56" x14ac:dyDescent="0.25">
      <c r="A650" s="41" t="s">
        <v>437</v>
      </c>
      <c r="B650" s="42"/>
      <c r="C650" s="43" t="s">
        <v>1447</v>
      </c>
      <c r="D650" s="44" t="s">
        <v>442</v>
      </c>
      <c r="E650" s="43" t="s">
        <v>445</v>
      </c>
      <c r="F650" s="43" t="s">
        <v>446</v>
      </c>
      <c r="G650" s="43" t="s">
        <v>1468</v>
      </c>
      <c r="H650" s="44" t="s">
        <v>2815</v>
      </c>
      <c r="I650" s="44" t="s">
        <v>2815</v>
      </c>
      <c r="J650" s="44"/>
      <c r="K650" s="44" t="s">
        <v>511</v>
      </c>
      <c r="L650" s="44" t="s">
        <v>1422</v>
      </c>
      <c r="M650" s="44" t="s">
        <v>1422</v>
      </c>
      <c r="N650" s="43" t="s">
        <v>1097</v>
      </c>
      <c r="O650" s="43" t="s">
        <v>1533</v>
      </c>
      <c r="P650" s="45" t="s">
        <v>145</v>
      </c>
      <c r="Q650" s="44" t="s">
        <v>1097</v>
      </c>
      <c r="R650" s="44" t="s">
        <v>1371</v>
      </c>
      <c r="S650" s="44" t="s">
        <v>451</v>
      </c>
      <c r="T650" s="46" t="s">
        <v>450</v>
      </c>
      <c r="U650" s="37" t="s">
        <v>452</v>
      </c>
      <c r="V650" s="163">
        <v>0</v>
      </c>
      <c r="W650" s="163">
        <v>0</v>
      </c>
      <c r="X650" s="33"/>
      <c r="Y650" s="164"/>
      <c r="Z650" s="160"/>
      <c r="AA650" s="33"/>
      <c r="AB650" s="165">
        <v>0</v>
      </c>
      <c r="AC650" s="33"/>
      <c r="AD650" s="135">
        <v>0</v>
      </c>
      <c r="AE650" s="49">
        <v>0</v>
      </c>
      <c r="AF650" s="135">
        <v>0</v>
      </c>
      <c r="AG650" s="158">
        <v>0</v>
      </c>
      <c r="AH650" s="47"/>
      <c r="AI650" s="135">
        <v>0</v>
      </c>
      <c r="AJ650" s="135">
        <v>0</v>
      </c>
      <c r="AK650" s="47"/>
      <c r="AL650" s="135">
        <v>0</v>
      </c>
      <c r="AM650" s="49">
        <v>0</v>
      </c>
      <c r="AN650" s="135">
        <v>0</v>
      </c>
      <c r="AO650" s="34">
        <v>0</v>
      </c>
      <c r="AP650" s="34">
        <v>0</v>
      </c>
      <c r="AQ650" s="34">
        <v>0</v>
      </c>
      <c r="AR650" s="34">
        <v>0</v>
      </c>
      <c r="AS650" s="34">
        <v>0</v>
      </c>
      <c r="AT650" s="34">
        <v>0</v>
      </c>
      <c r="AU650" s="34">
        <v>0</v>
      </c>
      <c r="AV650" s="34">
        <v>0</v>
      </c>
      <c r="AW650" s="34">
        <v>0</v>
      </c>
      <c r="AX650" s="34">
        <v>0</v>
      </c>
      <c r="AY650" s="34">
        <v>0</v>
      </c>
      <c r="AZ650" s="34">
        <v>0</v>
      </c>
      <c r="BA650" s="34">
        <v>0</v>
      </c>
      <c r="BB650" s="40">
        <f t="shared" ref="BB650:BB681" si="29">+SUM(AO650:BA650)</f>
        <v>0</v>
      </c>
      <c r="BC650" s="40">
        <f t="shared" ref="BC650:BC681" si="30">+W650-BB650</f>
        <v>0</v>
      </c>
      <c r="BD650" s="166" t="str">
        <f>+IF(Tabla1[[#This Row],[NO CERT]]=0,"NO","SI")</f>
        <v>NO</v>
      </c>
    </row>
    <row r="651" spans="1:56" x14ac:dyDescent="0.25">
      <c r="A651" s="41" t="s">
        <v>437</v>
      </c>
      <c r="B651" s="42"/>
      <c r="C651" s="43" t="s">
        <v>1447</v>
      </c>
      <c r="D651" s="44" t="s">
        <v>442</v>
      </c>
      <c r="E651" s="43" t="s">
        <v>445</v>
      </c>
      <c r="F651" s="43" t="s">
        <v>446</v>
      </c>
      <c r="G651" s="43" t="s">
        <v>1468</v>
      </c>
      <c r="H651" s="44" t="s">
        <v>2815</v>
      </c>
      <c r="I651" s="44" t="s">
        <v>2815</v>
      </c>
      <c r="J651" s="44"/>
      <c r="K651" s="44" t="s">
        <v>511</v>
      </c>
      <c r="L651" s="44" t="s">
        <v>1422</v>
      </c>
      <c r="M651" s="44" t="s">
        <v>1422</v>
      </c>
      <c r="N651" s="43" t="s">
        <v>1097</v>
      </c>
      <c r="O651" s="43" t="s">
        <v>1533</v>
      </c>
      <c r="P651" s="45" t="s">
        <v>145</v>
      </c>
      <c r="Q651" s="44" t="s">
        <v>1097</v>
      </c>
      <c r="R651" s="44" t="s">
        <v>1371</v>
      </c>
      <c r="S651" s="44" t="s">
        <v>454</v>
      </c>
      <c r="T651" s="46" t="s">
        <v>453</v>
      </c>
      <c r="U651" s="37" t="s">
        <v>455</v>
      </c>
      <c r="V651" s="163">
        <v>0</v>
      </c>
      <c r="W651" s="163">
        <v>0</v>
      </c>
      <c r="X651" s="33"/>
      <c r="Y651" s="164"/>
      <c r="Z651" s="160"/>
      <c r="AA651" s="33"/>
      <c r="AB651" s="165">
        <v>0</v>
      </c>
      <c r="AC651" s="33"/>
      <c r="AD651" s="135">
        <v>0</v>
      </c>
      <c r="AE651" s="49">
        <v>0</v>
      </c>
      <c r="AF651" s="135">
        <v>0</v>
      </c>
      <c r="AG651" s="158">
        <v>0</v>
      </c>
      <c r="AH651" s="47"/>
      <c r="AI651" s="135">
        <v>0</v>
      </c>
      <c r="AJ651" s="135">
        <v>0</v>
      </c>
      <c r="AK651" s="47"/>
      <c r="AL651" s="135">
        <v>0</v>
      </c>
      <c r="AM651" s="49">
        <v>0</v>
      </c>
      <c r="AN651" s="135">
        <v>0</v>
      </c>
      <c r="AO651" s="34">
        <v>0</v>
      </c>
      <c r="AP651" s="34">
        <v>0</v>
      </c>
      <c r="AQ651" s="34">
        <v>0</v>
      </c>
      <c r="AR651" s="34">
        <v>0</v>
      </c>
      <c r="AS651" s="34">
        <v>0</v>
      </c>
      <c r="AT651" s="34">
        <v>0</v>
      </c>
      <c r="AU651" s="34">
        <v>0</v>
      </c>
      <c r="AV651" s="34">
        <v>0</v>
      </c>
      <c r="AW651" s="34">
        <v>0</v>
      </c>
      <c r="AX651" s="34">
        <v>0</v>
      </c>
      <c r="AY651" s="34">
        <v>0</v>
      </c>
      <c r="AZ651" s="34">
        <v>0</v>
      </c>
      <c r="BA651" s="34">
        <v>0</v>
      </c>
      <c r="BB651" s="40">
        <f t="shared" si="29"/>
        <v>0</v>
      </c>
      <c r="BC651" s="40">
        <f t="shared" si="30"/>
        <v>0</v>
      </c>
      <c r="BD651" s="166" t="str">
        <f>+IF(Tabla1[[#This Row],[NO CERT]]=0,"NO","SI")</f>
        <v>NO</v>
      </c>
    </row>
    <row r="652" spans="1:56" x14ac:dyDescent="0.25">
      <c r="A652" s="41" t="s">
        <v>437</v>
      </c>
      <c r="B652" s="42"/>
      <c r="C652" s="43" t="s">
        <v>1447</v>
      </c>
      <c r="D652" s="44" t="s">
        <v>442</v>
      </c>
      <c r="E652" s="43" t="s">
        <v>445</v>
      </c>
      <c r="F652" s="43" t="s">
        <v>446</v>
      </c>
      <c r="G652" s="43" t="s">
        <v>1468</v>
      </c>
      <c r="H652" s="44" t="s">
        <v>514</v>
      </c>
      <c r="I652" s="44" t="s">
        <v>514</v>
      </c>
      <c r="J652" s="44"/>
      <c r="K652" s="44" t="s">
        <v>511</v>
      </c>
      <c r="L652" s="44" t="s">
        <v>1422</v>
      </c>
      <c r="M652" s="44" t="s">
        <v>1422</v>
      </c>
      <c r="N652" s="43" t="s">
        <v>1097</v>
      </c>
      <c r="O652" s="43" t="s">
        <v>1533</v>
      </c>
      <c r="P652" s="45" t="s">
        <v>145</v>
      </c>
      <c r="Q652" s="44" t="s">
        <v>1097</v>
      </c>
      <c r="R652" s="44" t="s">
        <v>1371</v>
      </c>
      <c r="S652" s="44" t="s">
        <v>1372</v>
      </c>
      <c r="T652" s="46" t="s">
        <v>1337</v>
      </c>
      <c r="U652" s="37" t="s">
        <v>1340</v>
      </c>
      <c r="V652" s="163">
        <v>1800</v>
      </c>
      <c r="W652" s="163">
        <v>1800</v>
      </c>
      <c r="X652" s="33"/>
      <c r="Y652" s="164"/>
      <c r="Z652" s="160"/>
      <c r="AA652" s="33"/>
      <c r="AB652" s="165">
        <v>1800</v>
      </c>
      <c r="AC652" s="33"/>
      <c r="AD652" s="135">
        <v>1800</v>
      </c>
      <c r="AE652" s="49">
        <v>1</v>
      </c>
      <c r="AF652" s="135">
        <v>0</v>
      </c>
      <c r="AG652" s="158">
        <v>0</v>
      </c>
      <c r="AH652" s="47"/>
      <c r="AI652" s="135">
        <v>1800</v>
      </c>
      <c r="AJ652" s="135">
        <v>0</v>
      </c>
      <c r="AK652" s="47"/>
      <c r="AL652" s="135">
        <v>0</v>
      </c>
      <c r="AM652" s="49">
        <v>0</v>
      </c>
      <c r="AN652" s="135">
        <v>1800</v>
      </c>
      <c r="AO652" s="34">
        <v>0</v>
      </c>
      <c r="AP652" s="34">
        <v>0</v>
      </c>
      <c r="AQ652" s="34">
        <v>0</v>
      </c>
      <c r="AR652" s="34">
        <v>0</v>
      </c>
      <c r="AS652" s="34">
        <v>0</v>
      </c>
      <c r="AT652" s="34">
        <v>0</v>
      </c>
      <c r="AU652" s="34">
        <v>0</v>
      </c>
      <c r="AV652" s="34">
        <v>900</v>
      </c>
      <c r="AW652" s="34">
        <v>0</v>
      </c>
      <c r="AX652" s="34">
        <v>0</v>
      </c>
      <c r="AY652" s="34">
        <v>0</v>
      </c>
      <c r="AZ652" s="34">
        <v>0</v>
      </c>
      <c r="BA652" s="34">
        <v>900</v>
      </c>
      <c r="BB652" s="40">
        <f t="shared" si="29"/>
        <v>1800</v>
      </c>
      <c r="BC652" s="40">
        <f t="shared" si="30"/>
        <v>0</v>
      </c>
      <c r="BD652" s="166" t="str">
        <f>+IF(Tabla1[[#This Row],[NO CERT]]=0,"NO","SI")</f>
        <v>NO</v>
      </c>
    </row>
    <row r="653" spans="1:56" x14ac:dyDescent="0.25">
      <c r="A653" s="41" t="s">
        <v>437</v>
      </c>
      <c r="B653" s="42"/>
      <c r="C653" s="43" t="s">
        <v>1447</v>
      </c>
      <c r="D653" s="44" t="s">
        <v>442</v>
      </c>
      <c r="E653" s="43" t="s">
        <v>445</v>
      </c>
      <c r="F653" s="43" t="s">
        <v>446</v>
      </c>
      <c r="G653" s="43" t="s">
        <v>1468</v>
      </c>
      <c r="H653" s="44" t="s">
        <v>514</v>
      </c>
      <c r="I653" s="44" t="s">
        <v>514</v>
      </c>
      <c r="J653" s="44"/>
      <c r="K653" s="44" t="s">
        <v>511</v>
      </c>
      <c r="L653" s="44" t="s">
        <v>1422</v>
      </c>
      <c r="M653" s="44" t="s">
        <v>1422</v>
      </c>
      <c r="N653" s="43" t="s">
        <v>1097</v>
      </c>
      <c r="O653" s="43" t="s">
        <v>1533</v>
      </c>
      <c r="P653" s="45" t="s">
        <v>145</v>
      </c>
      <c r="Q653" s="44" t="s">
        <v>1097</v>
      </c>
      <c r="R653" s="44" t="s">
        <v>1371</v>
      </c>
      <c r="S653" s="44" t="s">
        <v>2389</v>
      </c>
      <c r="T653" s="46" t="s">
        <v>2387</v>
      </c>
      <c r="U653" s="37" t="s">
        <v>2388</v>
      </c>
      <c r="V653" s="163">
        <v>0</v>
      </c>
      <c r="W653" s="163">
        <v>400</v>
      </c>
      <c r="X653" s="33"/>
      <c r="Y653" s="164"/>
      <c r="Z653" s="160"/>
      <c r="AA653" s="33"/>
      <c r="AB653" s="165">
        <v>400</v>
      </c>
      <c r="AC653" s="33"/>
      <c r="AD653" s="135">
        <v>400</v>
      </c>
      <c r="AE653" s="49">
        <v>1</v>
      </c>
      <c r="AF653" s="135">
        <v>0</v>
      </c>
      <c r="AG653" s="158">
        <v>0</v>
      </c>
      <c r="AH653" s="47"/>
      <c r="AI653" s="135">
        <v>400</v>
      </c>
      <c r="AJ653" s="135">
        <v>400</v>
      </c>
      <c r="AK653" s="47"/>
      <c r="AL653" s="135">
        <v>400</v>
      </c>
      <c r="AM653" s="49">
        <v>1</v>
      </c>
      <c r="AN653" s="135">
        <v>0</v>
      </c>
      <c r="AO653" s="34">
        <v>400</v>
      </c>
      <c r="AP653" s="34">
        <v>0</v>
      </c>
      <c r="AQ653" s="34">
        <v>0</v>
      </c>
      <c r="AR653" s="34">
        <v>0</v>
      </c>
      <c r="AS653" s="34">
        <v>0</v>
      </c>
      <c r="AT653" s="34">
        <v>0</v>
      </c>
      <c r="AU653" s="34">
        <v>0</v>
      </c>
      <c r="AV653" s="34">
        <v>0</v>
      </c>
      <c r="AW653" s="34">
        <v>0</v>
      </c>
      <c r="AX653" s="34">
        <v>0</v>
      </c>
      <c r="AY653" s="34">
        <v>0</v>
      </c>
      <c r="AZ653" s="34">
        <v>0</v>
      </c>
      <c r="BA653" s="34">
        <v>0</v>
      </c>
      <c r="BB653" s="40">
        <f t="shared" si="29"/>
        <v>400</v>
      </c>
      <c r="BC653" s="40">
        <f t="shared" si="30"/>
        <v>0</v>
      </c>
      <c r="BD653" s="166" t="str">
        <f>+IF(Tabla1[[#This Row],[NO CERT]]=0,"NO","SI")</f>
        <v>NO</v>
      </c>
    </row>
    <row r="654" spans="1:56" x14ac:dyDescent="0.25">
      <c r="A654" s="41" t="s">
        <v>437</v>
      </c>
      <c r="B654" s="42"/>
      <c r="C654" s="43" t="s">
        <v>1447</v>
      </c>
      <c r="D654" s="44" t="s">
        <v>442</v>
      </c>
      <c r="E654" s="43" t="s">
        <v>445</v>
      </c>
      <c r="F654" s="43" t="s">
        <v>446</v>
      </c>
      <c r="G654" s="43" t="s">
        <v>1468</v>
      </c>
      <c r="H654" s="44" t="s">
        <v>514</v>
      </c>
      <c r="I654" s="44" t="s">
        <v>514</v>
      </c>
      <c r="J654" s="44"/>
      <c r="K654" s="44" t="s">
        <v>511</v>
      </c>
      <c r="L654" s="44" t="s">
        <v>1422</v>
      </c>
      <c r="M654" s="44" t="s">
        <v>1422</v>
      </c>
      <c r="N654" s="43" t="s">
        <v>1097</v>
      </c>
      <c r="O654" s="43" t="s">
        <v>1533</v>
      </c>
      <c r="P654" s="45" t="s">
        <v>145</v>
      </c>
      <c r="Q654" s="44" t="s">
        <v>1097</v>
      </c>
      <c r="R654" s="44" t="s">
        <v>1371</v>
      </c>
      <c r="S654" s="44" t="s">
        <v>1380</v>
      </c>
      <c r="T654" s="46" t="s">
        <v>1378</v>
      </c>
      <c r="U654" s="37" t="s">
        <v>1379</v>
      </c>
      <c r="V654" s="163">
        <v>173913</v>
      </c>
      <c r="W654" s="163">
        <v>177430</v>
      </c>
      <c r="X654" s="33"/>
      <c r="Y654" s="164"/>
      <c r="Z654" s="160"/>
      <c r="AA654" s="33"/>
      <c r="AB654" s="165">
        <v>177430</v>
      </c>
      <c r="AC654" s="33"/>
      <c r="AD654" s="135">
        <v>177430</v>
      </c>
      <c r="AE654" s="49">
        <v>1</v>
      </c>
      <c r="AF654" s="135">
        <v>0</v>
      </c>
      <c r="AG654" s="158">
        <v>0</v>
      </c>
      <c r="AH654" s="47"/>
      <c r="AI654" s="135">
        <v>177430</v>
      </c>
      <c r="AJ654" s="135">
        <v>44118.36</v>
      </c>
      <c r="AK654" s="47"/>
      <c r="AL654" s="135">
        <v>44118.36</v>
      </c>
      <c r="AM654" s="49">
        <v>0.24865220086794793</v>
      </c>
      <c r="AN654" s="135">
        <v>133311.64000000001</v>
      </c>
      <c r="AO654" s="34">
        <v>14711.22</v>
      </c>
      <c r="AP654" s="34">
        <v>14672.07</v>
      </c>
      <c r="AQ654" s="34">
        <v>14735.07</v>
      </c>
      <c r="AR654" s="34">
        <v>0</v>
      </c>
      <c r="AS654" s="34">
        <v>14492.57</v>
      </c>
      <c r="AT654" s="34">
        <v>14492.57</v>
      </c>
      <c r="AU654" s="34">
        <v>14492.57</v>
      </c>
      <c r="AV654" s="34">
        <v>14492.57</v>
      </c>
      <c r="AW654" s="34">
        <v>14492.57</v>
      </c>
      <c r="AX654" s="34">
        <v>14492.57</v>
      </c>
      <c r="AY654" s="34">
        <v>14492.57</v>
      </c>
      <c r="AZ654" s="34">
        <v>14492.57</v>
      </c>
      <c r="BA654" s="34">
        <v>17371.079999999958</v>
      </c>
      <c r="BB654" s="40">
        <f t="shared" si="29"/>
        <v>177430</v>
      </c>
      <c r="BC654" s="40">
        <f t="shared" si="30"/>
        <v>0</v>
      </c>
      <c r="BD654" s="166" t="str">
        <f>+IF(Tabla1[[#This Row],[NO CERT]]=0,"NO","SI")</f>
        <v>NO</v>
      </c>
    </row>
    <row r="655" spans="1:56" x14ac:dyDescent="0.25">
      <c r="A655" s="41" t="s">
        <v>437</v>
      </c>
      <c r="B655" s="42"/>
      <c r="C655" s="43" t="s">
        <v>1447</v>
      </c>
      <c r="D655" s="44" t="s">
        <v>442</v>
      </c>
      <c r="E655" s="43" t="s">
        <v>445</v>
      </c>
      <c r="F655" s="43" t="s">
        <v>446</v>
      </c>
      <c r="G655" s="43" t="s">
        <v>1468</v>
      </c>
      <c r="H655" s="44" t="s">
        <v>2815</v>
      </c>
      <c r="I655" s="44" t="s">
        <v>2815</v>
      </c>
      <c r="J655" s="44"/>
      <c r="K655" s="44" t="s">
        <v>515</v>
      </c>
      <c r="L655" s="44" t="s">
        <v>1422</v>
      </c>
      <c r="M655" s="44" t="s">
        <v>1422</v>
      </c>
      <c r="N655" s="43" t="s">
        <v>1097</v>
      </c>
      <c r="O655" s="43" t="s">
        <v>1533</v>
      </c>
      <c r="P655" s="45" t="s">
        <v>145</v>
      </c>
      <c r="Q655" s="44" t="s">
        <v>1097</v>
      </c>
      <c r="R655" s="44" t="s">
        <v>1371</v>
      </c>
      <c r="S655" s="44" t="s">
        <v>457</v>
      </c>
      <c r="T655" s="46" t="s">
        <v>456</v>
      </c>
      <c r="U655" s="37" t="s">
        <v>458</v>
      </c>
      <c r="V655" s="163">
        <v>0</v>
      </c>
      <c r="W655" s="163">
        <v>0</v>
      </c>
      <c r="X655" s="33"/>
      <c r="Y655" s="164"/>
      <c r="Z655" s="160"/>
      <c r="AA655" s="33"/>
      <c r="AB655" s="165">
        <v>0</v>
      </c>
      <c r="AC655" s="33"/>
      <c r="AD655" s="135">
        <v>0</v>
      </c>
      <c r="AE655" s="49">
        <v>0</v>
      </c>
      <c r="AF655" s="135">
        <v>0</v>
      </c>
      <c r="AG655" s="158">
        <v>0</v>
      </c>
      <c r="AH655" s="47"/>
      <c r="AI655" s="135">
        <v>0</v>
      </c>
      <c r="AJ655" s="135">
        <v>0</v>
      </c>
      <c r="AK655" s="47"/>
      <c r="AL655" s="135">
        <v>0</v>
      </c>
      <c r="AM655" s="49">
        <v>0</v>
      </c>
      <c r="AN655" s="135">
        <v>0</v>
      </c>
      <c r="AO655" s="34">
        <v>0</v>
      </c>
      <c r="AP655" s="34">
        <v>0</v>
      </c>
      <c r="AQ655" s="34">
        <v>0</v>
      </c>
      <c r="AR655" s="34">
        <v>0</v>
      </c>
      <c r="AS655" s="34">
        <v>0</v>
      </c>
      <c r="AT655" s="34">
        <v>0</v>
      </c>
      <c r="AU655" s="34">
        <v>0</v>
      </c>
      <c r="AV655" s="34">
        <v>0</v>
      </c>
      <c r="AW655" s="34">
        <v>0</v>
      </c>
      <c r="AX655" s="34">
        <v>0</v>
      </c>
      <c r="AY655" s="34">
        <v>0</v>
      </c>
      <c r="AZ655" s="34">
        <v>0</v>
      </c>
      <c r="BA655" s="34">
        <v>0</v>
      </c>
      <c r="BB655" s="40">
        <f t="shared" si="29"/>
        <v>0</v>
      </c>
      <c r="BC655" s="40">
        <f t="shared" si="30"/>
        <v>0</v>
      </c>
      <c r="BD655" s="166" t="str">
        <f>+IF(Tabla1[[#This Row],[NO CERT]]=0,"NO","SI")</f>
        <v>NO</v>
      </c>
    </row>
    <row r="656" spans="1:56" x14ac:dyDescent="0.25">
      <c r="A656" s="41" t="s">
        <v>437</v>
      </c>
      <c r="B656" s="42"/>
      <c r="C656" s="43" t="s">
        <v>1447</v>
      </c>
      <c r="D656" s="44" t="s">
        <v>442</v>
      </c>
      <c r="E656" s="43" t="s">
        <v>445</v>
      </c>
      <c r="F656" s="43" t="s">
        <v>446</v>
      </c>
      <c r="G656" s="43" t="s">
        <v>1468</v>
      </c>
      <c r="H656" s="44" t="s">
        <v>514</v>
      </c>
      <c r="I656" s="44" t="s">
        <v>514</v>
      </c>
      <c r="J656" s="44"/>
      <c r="K656" s="44" t="s">
        <v>511</v>
      </c>
      <c r="L656" s="44" t="s">
        <v>1422</v>
      </c>
      <c r="M656" s="44" t="s">
        <v>1422</v>
      </c>
      <c r="N656" s="43" t="s">
        <v>1097</v>
      </c>
      <c r="O656" s="43" t="s">
        <v>1533</v>
      </c>
      <c r="P656" s="45" t="s">
        <v>145</v>
      </c>
      <c r="Q656" s="44" t="s">
        <v>1097</v>
      </c>
      <c r="R656" s="44" t="s">
        <v>1371</v>
      </c>
      <c r="S656" s="44" t="s">
        <v>1374</v>
      </c>
      <c r="T656" s="46" t="s">
        <v>1338</v>
      </c>
      <c r="U656" s="37" t="s">
        <v>1341</v>
      </c>
      <c r="V656" s="163">
        <v>7509</v>
      </c>
      <c r="W656" s="163">
        <v>7801</v>
      </c>
      <c r="X656" s="33"/>
      <c r="Y656" s="164"/>
      <c r="Z656" s="160"/>
      <c r="AA656" s="33"/>
      <c r="AB656" s="165">
        <v>7801</v>
      </c>
      <c r="AC656" s="33"/>
      <c r="AD656" s="135">
        <v>7801</v>
      </c>
      <c r="AE656" s="49">
        <v>1</v>
      </c>
      <c r="AF656" s="135">
        <v>0</v>
      </c>
      <c r="AG656" s="158">
        <v>0</v>
      </c>
      <c r="AH656" s="47"/>
      <c r="AI656" s="135">
        <v>7801</v>
      </c>
      <c r="AJ656" s="135">
        <v>1950.12</v>
      </c>
      <c r="AK656" s="47"/>
      <c r="AL656" s="135">
        <v>1950.12</v>
      </c>
      <c r="AM656" s="49">
        <v>0.24998333546981155</v>
      </c>
      <c r="AN656" s="135">
        <v>5850.88</v>
      </c>
      <c r="AO656" s="34">
        <v>650.04</v>
      </c>
      <c r="AP656" s="34">
        <v>650.04</v>
      </c>
      <c r="AQ656" s="34">
        <v>650.04</v>
      </c>
      <c r="AR656" s="34">
        <v>0</v>
      </c>
      <c r="AS656" s="34">
        <v>625.74</v>
      </c>
      <c r="AT656" s="34">
        <v>625.74</v>
      </c>
      <c r="AU656" s="34">
        <v>625.74</v>
      </c>
      <c r="AV656" s="34">
        <v>625.74</v>
      </c>
      <c r="AW656" s="34">
        <v>625.74</v>
      </c>
      <c r="AX656" s="34">
        <v>625.74</v>
      </c>
      <c r="AY656" s="34">
        <v>625.74</v>
      </c>
      <c r="AZ656" s="34">
        <v>625.74</v>
      </c>
      <c r="BA656" s="34">
        <v>844.96000000000186</v>
      </c>
      <c r="BB656" s="40">
        <f t="shared" si="29"/>
        <v>7801</v>
      </c>
      <c r="BC656" s="40">
        <f t="shared" si="30"/>
        <v>0</v>
      </c>
      <c r="BD656" s="166" t="str">
        <f>+IF(Tabla1[[#This Row],[NO CERT]]=0,"NO","SI")</f>
        <v>NO</v>
      </c>
    </row>
    <row r="657" spans="1:56" x14ac:dyDescent="0.25">
      <c r="A657" s="41" t="s">
        <v>437</v>
      </c>
      <c r="B657" s="42"/>
      <c r="C657" s="43" t="s">
        <v>1447</v>
      </c>
      <c r="D657" s="44" t="s">
        <v>442</v>
      </c>
      <c r="E657" s="43" t="s">
        <v>445</v>
      </c>
      <c r="F657" s="43" t="s">
        <v>446</v>
      </c>
      <c r="G657" s="43" t="s">
        <v>1468</v>
      </c>
      <c r="H657" s="44" t="s">
        <v>2815</v>
      </c>
      <c r="I657" s="44" t="s">
        <v>2815</v>
      </c>
      <c r="J657" s="44"/>
      <c r="K657" s="44" t="s">
        <v>515</v>
      </c>
      <c r="L657" s="44" t="s">
        <v>1422</v>
      </c>
      <c r="M657" s="44" t="s">
        <v>1422</v>
      </c>
      <c r="N657" s="43" t="s">
        <v>1097</v>
      </c>
      <c r="O657" s="43" t="s">
        <v>1533</v>
      </c>
      <c r="P657" s="45" t="s">
        <v>145</v>
      </c>
      <c r="Q657" s="44" t="s">
        <v>1097</v>
      </c>
      <c r="R657" s="44" t="s">
        <v>1371</v>
      </c>
      <c r="S657" s="44" t="s">
        <v>1411</v>
      </c>
      <c r="T657" s="46" t="s">
        <v>1410</v>
      </c>
      <c r="U657" s="37" t="s">
        <v>1412</v>
      </c>
      <c r="V657" s="163">
        <v>0</v>
      </c>
      <c r="W657" s="163">
        <v>0</v>
      </c>
      <c r="X657" s="33"/>
      <c r="Y657" s="164"/>
      <c r="Z657" s="160"/>
      <c r="AA657" s="33"/>
      <c r="AB657" s="165">
        <v>0</v>
      </c>
      <c r="AC657" s="33"/>
      <c r="AD657" s="135">
        <v>0</v>
      </c>
      <c r="AE657" s="49">
        <v>0</v>
      </c>
      <c r="AF657" s="135">
        <v>0</v>
      </c>
      <c r="AG657" s="158">
        <v>0</v>
      </c>
      <c r="AH657" s="47"/>
      <c r="AI657" s="135">
        <v>0</v>
      </c>
      <c r="AJ657" s="135">
        <v>0</v>
      </c>
      <c r="AK657" s="47"/>
      <c r="AL657" s="135">
        <v>0</v>
      </c>
      <c r="AM657" s="49">
        <v>0</v>
      </c>
      <c r="AN657" s="135">
        <v>0</v>
      </c>
      <c r="AO657" s="34">
        <v>0</v>
      </c>
      <c r="AP657" s="34">
        <v>0</v>
      </c>
      <c r="AQ657" s="34">
        <v>0</v>
      </c>
      <c r="AR657" s="34">
        <v>0</v>
      </c>
      <c r="AS657" s="34">
        <v>0</v>
      </c>
      <c r="AT657" s="34">
        <v>0</v>
      </c>
      <c r="AU657" s="34">
        <v>0</v>
      </c>
      <c r="AV657" s="34">
        <v>0</v>
      </c>
      <c r="AW657" s="34">
        <v>0</v>
      </c>
      <c r="AX657" s="34">
        <v>0</v>
      </c>
      <c r="AY657" s="34">
        <v>0</v>
      </c>
      <c r="AZ657" s="34">
        <v>0</v>
      </c>
      <c r="BA657" s="34">
        <v>0</v>
      </c>
      <c r="BB657" s="40">
        <f t="shared" si="29"/>
        <v>0</v>
      </c>
      <c r="BC657" s="40">
        <f t="shared" si="30"/>
        <v>0</v>
      </c>
      <c r="BD657" s="166" t="str">
        <f>+IF(Tabla1[[#This Row],[NO CERT]]=0,"NO","SI")</f>
        <v>NO</v>
      </c>
    </row>
    <row r="658" spans="1:56" x14ac:dyDescent="0.25">
      <c r="A658" s="41" t="s">
        <v>437</v>
      </c>
      <c r="B658" s="42"/>
      <c r="C658" s="43" t="s">
        <v>1447</v>
      </c>
      <c r="D658" s="44" t="s">
        <v>442</v>
      </c>
      <c r="E658" s="43" t="s">
        <v>445</v>
      </c>
      <c r="F658" s="43" t="s">
        <v>446</v>
      </c>
      <c r="G658" s="43" t="s">
        <v>1468</v>
      </c>
      <c r="H658" s="44" t="s">
        <v>521</v>
      </c>
      <c r="I658" s="44" t="s">
        <v>521</v>
      </c>
      <c r="J658" s="44"/>
      <c r="K658" s="44" t="s">
        <v>515</v>
      </c>
      <c r="L658" s="44" t="s">
        <v>1422</v>
      </c>
      <c r="M658" s="44" t="s">
        <v>1422</v>
      </c>
      <c r="N658" s="43" t="s">
        <v>1097</v>
      </c>
      <c r="O658" s="43" t="s">
        <v>1533</v>
      </c>
      <c r="P658" s="45" t="s">
        <v>145</v>
      </c>
      <c r="Q658" s="44" t="s">
        <v>1097</v>
      </c>
      <c r="R658" s="44" t="s">
        <v>552</v>
      </c>
      <c r="S658" s="44" t="s">
        <v>1375</v>
      </c>
      <c r="T658" s="46" t="s">
        <v>43</v>
      </c>
      <c r="U658" s="37" t="s">
        <v>1377</v>
      </c>
      <c r="V658" s="163">
        <v>0</v>
      </c>
      <c r="W658" s="163">
        <v>31680</v>
      </c>
      <c r="X658" s="33"/>
      <c r="Y658" s="164"/>
      <c r="Z658" s="160"/>
      <c r="AA658" s="33"/>
      <c r="AB658" s="165">
        <v>31680</v>
      </c>
      <c r="AC658" s="33"/>
      <c r="AD658" s="135">
        <v>15000</v>
      </c>
      <c r="AE658" s="49">
        <v>0.47348484848484851</v>
      </c>
      <c r="AF658" s="135">
        <v>16680</v>
      </c>
      <c r="AG658" s="158">
        <v>16680</v>
      </c>
      <c r="AH658" s="47"/>
      <c r="AI658" s="135">
        <v>15000</v>
      </c>
      <c r="AJ658" s="135">
        <v>15000</v>
      </c>
      <c r="AK658" s="47"/>
      <c r="AL658" s="135">
        <v>10000</v>
      </c>
      <c r="AM658" s="49">
        <v>0.31565656565656564</v>
      </c>
      <c r="AN658" s="135">
        <v>5000</v>
      </c>
      <c r="AO658" s="34">
        <v>0</v>
      </c>
      <c r="AP658" s="34">
        <v>0</v>
      </c>
      <c r="AQ658" s="34">
        <v>10000</v>
      </c>
      <c r="AR658" s="34">
        <v>0</v>
      </c>
      <c r="AS658" s="34">
        <v>5000</v>
      </c>
      <c r="AT658" s="34">
        <v>5000</v>
      </c>
      <c r="AU658" s="34">
        <v>5000</v>
      </c>
      <c r="AV658" s="34">
        <v>6680</v>
      </c>
      <c r="AW658" s="34">
        <v>0</v>
      </c>
      <c r="AX658" s="34">
        <v>0</v>
      </c>
      <c r="AY658" s="34">
        <v>0</v>
      </c>
      <c r="AZ658" s="34">
        <v>0</v>
      </c>
      <c r="BA658" s="34">
        <v>0</v>
      </c>
      <c r="BB658" s="40">
        <f t="shared" si="29"/>
        <v>31680</v>
      </c>
      <c r="BC658" s="40">
        <f t="shared" si="30"/>
        <v>0</v>
      </c>
      <c r="BD658" s="166" t="str">
        <f>+IF(Tabla1[[#This Row],[NO CERT]]=0,"NO","SI")</f>
        <v>SI</v>
      </c>
    </row>
    <row r="659" spans="1:56" x14ac:dyDescent="0.25">
      <c r="A659" s="41" t="s">
        <v>437</v>
      </c>
      <c r="B659" s="42"/>
      <c r="C659" s="43" t="s">
        <v>1447</v>
      </c>
      <c r="D659" s="44" t="s">
        <v>442</v>
      </c>
      <c r="E659" s="43" t="s">
        <v>445</v>
      </c>
      <c r="F659" s="43" t="s">
        <v>446</v>
      </c>
      <c r="G659" s="43" t="s">
        <v>1464</v>
      </c>
      <c r="H659" s="44" t="s">
        <v>514</v>
      </c>
      <c r="I659" s="44" t="s">
        <v>514</v>
      </c>
      <c r="J659" s="44"/>
      <c r="K659" s="44" t="s">
        <v>511</v>
      </c>
      <c r="L659" s="44" t="s">
        <v>1422</v>
      </c>
      <c r="M659" s="44" t="s">
        <v>1422</v>
      </c>
      <c r="N659" s="43" t="s">
        <v>1448</v>
      </c>
      <c r="O659" s="43" t="s">
        <v>1553</v>
      </c>
      <c r="P659" s="45" t="s">
        <v>146</v>
      </c>
      <c r="Q659" s="44" t="s">
        <v>1433</v>
      </c>
      <c r="R659" s="44" t="s">
        <v>1371</v>
      </c>
      <c r="S659" s="44" t="s">
        <v>1372</v>
      </c>
      <c r="T659" s="46" t="s">
        <v>1337</v>
      </c>
      <c r="U659" s="37" t="s">
        <v>1340</v>
      </c>
      <c r="V659" s="163">
        <v>1200</v>
      </c>
      <c r="W659" s="163">
        <v>1200</v>
      </c>
      <c r="X659" s="33"/>
      <c r="Y659" s="164"/>
      <c r="Z659" s="160"/>
      <c r="AA659" s="33"/>
      <c r="AB659" s="165">
        <v>1200</v>
      </c>
      <c r="AC659" s="33"/>
      <c r="AD659" s="135">
        <v>1200</v>
      </c>
      <c r="AE659" s="49">
        <v>1</v>
      </c>
      <c r="AF659" s="135">
        <v>0</v>
      </c>
      <c r="AG659" s="158">
        <v>0</v>
      </c>
      <c r="AH659" s="47"/>
      <c r="AI659" s="135">
        <v>1200</v>
      </c>
      <c r="AJ659" s="135">
        <v>0</v>
      </c>
      <c r="AK659" s="47"/>
      <c r="AL659" s="135">
        <v>0</v>
      </c>
      <c r="AM659" s="49">
        <v>0</v>
      </c>
      <c r="AN659" s="135">
        <v>1200</v>
      </c>
      <c r="AO659" s="34">
        <v>0</v>
      </c>
      <c r="AP659" s="34">
        <v>0</v>
      </c>
      <c r="AQ659" s="34">
        <v>0</v>
      </c>
      <c r="AR659" s="34">
        <v>0</v>
      </c>
      <c r="AS659" s="34">
        <v>0</v>
      </c>
      <c r="AT659" s="34">
        <v>0</v>
      </c>
      <c r="AU659" s="34">
        <v>0</v>
      </c>
      <c r="AV659" s="34">
        <v>600</v>
      </c>
      <c r="AW659" s="34">
        <v>0</v>
      </c>
      <c r="AX659" s="34">
        <v>0</v>
      </c>
      <c r="AY659" s="34">
        <v>0</v>
      </c>
      <c r="AZ659" s="34">
        <v>0</v>
      </c>
      <c r="BA659" s="34">
        <v>600</v>
      </c>
      <c r="BB659" s="40">
        <f t="shared" si="29"/>
        <v>1200</v>
      </c>
      <c r="BC659" s="40">
        <f t="shared" si="30"/>
        <v>0</v>
      </c>
      <c r="BD659" s="166" t="str">
        <f>+IF(Tabla1[[#This Row],[NO CERT]]=0,"NO","SI")</f>
        <v>NO</v>
      </c>
    </row>
    <row r="660" spans="1:56" x14ac:dyDescent="0.25">
      <c r="A660" s="41" t="s">
        <v>437</v>
      </c>
      <c r="B660" s="42"/>
      <c r="C660" s="43" t="s">
        <v>1447</v>
      </c>
      <c r="D660" s="44" t="s">
        <v>442</v>
      </c>
      <c r="E660" s="43" t="s">
        <v>445</v>
      </c>
      <c r="F660" s="43" t="s">
        <v>446</v>
      </c>
      <c r="G660" s="43" t="s">
        <v>1464</v>
      </c>
      <c r="H660" s="44" t="s">
        <v>514</v>
      </c>
      <c r="I660" s="44" t="s">
        <v>514</v>
      </c>
      <c r="J660" s="44"/>
      <c r="K660" s="44" t="s">
        <v>511</v>
      </c>
      <c r="L660" s="44" t="s">
        <v>1422</v>
      </c>
      <c r="M660" s="44" t="s">
        <v>1422</v>
      </c>
      <c r="N660" s="43" t="s">
        <v>1448</v>
      </c>
      <c r="O660" s="43" t="s">
        <v>1553</v>
      </c>
      <c r="P660" s="45" t="s">
        <v>146</v>
      </c>
      <c r="Q660" s="44" t="s">
        <v>1433</v>
      </c>
      <c r="R660" s="44" t="s">
        <v>1371</v>
      </c>
      <c r="S660" s="44" t="s">
        <v>2389</v>
      </c>
      <c r="T660" s="46" t="s">
        <v>2387</v>
      </c>
      <c r="U660" s="37" t="s">
        <v>2388</v>
      </c>
      <c r="V660" s="163">
        <v>0</v>
      </c>
      <c r="W660" s="163">
        <v>200</v>
      </c>
      <c r="X660" s="33"/>
      <c r="Y660" s="164"/>
      <c r="Z660" s="160"/>
      <c r="AA660" s="33"/>
      <c r="AB660" s="165">
        <v>200</v>
      </c>
      <c r="AC660" s="33"/>
      <c r="AD660" s="135">
        <v>200</v>
      </c>
      <c r="AE660" s="49">
        <v>1</v>
      </c>
      <c r="AF660" s="135">
        <v>0</v>
      </c>
      <c r="AG660" s="158">
        <v>0</v>
      </c>
      <c r="AH660" s="47"/>
      <c r="AI660" s="135">
        <v>200</v>
      </c>
      <c r="AJ660" s="135">
        <v>200</v>
      </c>
      <c r="AK660" s="47"/>
      <c r="AL660" s="135">
        <v>200</v>
      </c>
      <c r="AM660" s="49">
        <v>1</v>
      </c>
      <c r="AN660" s="135">
        <v>0</v>
      </c>
      <c r="AO660" s="34">
        <v>200</v>
      </c>
      <c r="AP660" s="34">
        <v>0</v>
      </c>
      <c r="AQ660" s="34">
        <v>0</v>
      </c>
      <c r="AR660" s="34">
        <v>0</v>
      </c>
      <c r="AS660" s="34">
        <v>0</v>
      </c>
      <c r="AT660" s="34">
        <v>0</v>
      </c>
      <c r="AU660" s="34">
        <v>0</v>
      </c>
      <c r="AV660" s="34">
        <v>0</v>
      </c>
      <c r="AW660" s="34">
        <v>0</v>
      </c>
      <c r="AX660" s="34">
        <v>0</v>
      </c>
      <c r="AY660" s="34">
        <v>0</v>
      </c>
      <c r="AZ660" s="34">
        <v>0</v>
      </c>
      <c r="BA660" s="34">
        <v>0</v>
      </c>
      <c r="BB660" s="40">
        <f t="shared" si="29"/>
        <v>200</v>
      </c>
      <c r="BC660" s="40">
        <f t="shared" si="30"/>
        <v>0</v>
      </c>
      <c r="BD660" s="166" t="str">
        <f>+IF(Tabla1[[#This Row],[NO CERT]]=0,"NO","SI")</f>
        <v>NO</v>
      </c>
    </row>
    <row r="661" spans="1:56" x14ac:dyDescent="0.25">
      <c r="A661" s="41" t="s">
        <v>437</v>
      </c>
      <c r="B661" s="42"/>
      <c r="C661" s="43" t="s">
        <v>1447</v>
      </c>
      <c r="D661" s="44" t="s">
        <v>442</v>
      </c>
      <c r="E661" s="43" t="s">
        <v>445</v>
      </c>
      <c r="F661" s="43" t="s">
        <v>446</v>
      </c>
      <c r="G661" s="43" t="s">
        <v>1464</v>
      </c>
      <c r="H661" s="44" t="s">
        <v>514</v>
      </c>
      <c r="I661" s="44" t="s">
        <v>514</v>
      </c>
      <c r="J661" s="44"/>
      <c r="K661" s="44" t="s">
        <v>511</v>
      </c>
      <c r="L661" s="44" t="s">
        <v>1422</v>
      </c>
      <c r="M661" s="44" t="s">
        <v>1422</v>
      </c>
      <c r="N661" s="43" t="s">
        <v>1448</v>
      </c>
      <c r="O661" s="43" t="s">
        <v>1553</v>
      </c>
      <c r="P661" s="45" t="s">
        <v>146</v>
      </c>
      <c r="Q661" s="44" t="s">
        <v>1433</v>
      </c>
      <c r="R661" s="44" t="s">
        <v>1371</v>
      </c>
      <c r="S661" s="44" t="s">
        <v>1380</v>
      </c>
      <c r="T661" s="46" t="s">
        <v>1378</v>
      </c>
      <c r="U661" s="37" t="s">
        <v>1379</v>
      </c>
      <c r="V661" s="163">
        <v>111942</v>
      </c>
      <c r="W661" s="163">
        <v>69135</v>
      </c>
      <c r="X661" s="33"/>
      <c r="Y661" s="164"/>
      <c r="Z661" s="160"/>
      <c r="AA661" s="33"/>
      <c r="AB661" s="165">
        <v>69135</v>
      </c>
      <c r="AC661" s="33"/>
      <c r="AD661" s="135">
        <v>69135</v>
      </c>
      <c r="AE661" s="49">
        <v>1</v>
      </c>
      <c r="AF661" s="135">
        <v>0</v>
      </c>
      <c r="AG661" s="158">
        <v>0</v>
      </c>
      <c r="AH661" s="47"/>
      <c r="AI661" s="135">
        <v>69135</v>
      </c>
      <c r="AJ661" s="135">
        <v>17256.419999999998</v>
      </c>
      <c r="AK661" s="47"/>
      <c r="AL661" s="135">
        <v>17256.419999999998</v>
      </c>
      <c r="AM661" s="49">
        <v>0.24960468648296807</v>
      </c>
      <c r="AN661" s="135">
        <v>51878.58</v>
      </c>
      <c r="AO661" s="34">
        <v>5728.04</v>
      </c>
      <c r="AP661" s="34">
        <v>5764.19</v>
      </c>
      <c r="AQ661" s="34">
        <v>5764.19</v>
      </c>
      <c r="AR661" s="34">
        <v>0</v>
      </c>
      <c r="AS661" s="34">
        <v>5728.04</v>
      </c>
      <c r="AT661" s="34">
        <v>5728.04</v>
      </c>
      <c r="AU661" s="34">
        <v>5728.04</v>
      </c>
      <c r="AV661" s="34">
        <v>5728.04</v>
      </c>
      <c r="AW661" s="34">
        <v>5728.04</v>
      </c>
      <c r="AX661" s="34">
        <v>5728.04</v>
      </c>
      <c r="AY661" s="34">
        <v>5728.04</v>
      </c>
      <c r="AZ661" s="34">
        <v>5728.04</v>
      </c>
      <c r="BA661" s="34">
        <v>6054.2599999999948</v>
      </c>
      <c r="BB661" s="40">
        <f t="shared" si="29"/>
        <v>69135</v>
      </c>
      <c r="BC661" s="40">
        <f t="shared" si="30"/>
        <v>0</v>
      </c>
      <c r="BD661" s="166" t="str">
        <f>+IF(Tabla1[[#This Row],[NO CERT]]=0,"NO","SI")</f>
        <v>NO</v>
      </c>
    </row>
    <row r="662" spans="1:56" x14ac:dyDescent="0.25">
      <c r="A662" s="41" t="s">
        <v>437</v>
      </c>
      <c r="B662" s="42"/>
      <c r="C662" s="43" t="s">
        <v>1447</v>
      </c>
      <c r="D662" s="44" t="s">
        <v>442</v>
      </c>
      <c r="E662" s="43" t="s">
        <v>445</v>
      </c>
      <c r="F662" s="43" t="s">
        <v>446</v>
      </c>
      <c r="G662" s="43" t="s">
        <v>1464</v>
      </c>
      <c r="H662" s="44" t="s">
        <v>514</v>
      </c>
      <c r="I662" s="44" t="s">
        <v>514</v>
      </c>
      <c r="J662" s="44"/>
      <c r="K662" s="44" t="s">
        <v>511</v>
      </c>
      <c r="L662" s="44" t="s">
        <v>1422</v>
      </c>
      <c r="M662" s="44" t="s">
        <v>1422</v>
      </c>
      <c r="N662" s="43" t="s">
        <v>1448</v>
      </c>
      <c r="O662" s="43" t="s">
        <v>1553</v>
      </c>
      <c r="P662" s="45" t="s">
        <v>146</v>
      </c>
      <c r="Q662" s="44" t="s">
        <v>1433</v>
      </c>
      <c r="R662" s="44" t="s">
        <v>1371</v>
      </c>
      <c r="S662" s="44" t="s">
        <v>1373</v>
      </c>
      <c r="T662" s="46" t="s">
        <v>1336</v>
      </c>
      <c r="U662" s="37" t="s">
        <v>1339</v>
      </c>
      <c r="V662" s="163">
        <v>0</v>
      </c>
      <c r="W662" s="163">
        <v>45171</v>
      </c>
      <c r="X662" s="33"/>
      <c r="Y662" s="164"/>
      <c r="Z662" s="160"/>
      <c r="AA662" s="33"/>
      <c r="AB662" s="165">
        <v>45171</v>
      </c>
      <c r="AC662" s="33"/>
      <c r="AD662" s="135">
        <v>45171</v>
      </c>
      <c r="AE662" s="49">
        <v>1</v>
      </c>
      <c r="AF662" s="135">
        <v>0</v>
      </c>
      <c r="AG662" s="158">
        <v>0</v>
      </c>
      <c r="AH662" s="47"/>
      <c r="AI662" s="135">
        <v>45171</v>
      </c>
      <c r="AJ662" s="135">
        <v>10951.16</v>
      </c>
      <c r="AK662" s="47"/>
      <c r="AL662" s="135">
        <v>10951.16</v>
      </c>
      <c r="AM662" s="49">
        <v>0.24243784729140377</v>
      </c>
      <c r="AN662" s="135">
        <v>34219.839999999997</v>
      </c>
      <c r="AO662" s="34">
        <v>3651.67</v>
      </c>
      <c r="AP662" s="34">
        <v>3649.49</v>
      </c>
      <c r="AQ662" s="34">
        <v>3650</v>
      </c>
      <c r="AR662" s="34">
        <v>0</v>
      </c>
      <c r="AS662" s="34">
        <v>0</v>
      </c>
      <c r="AT662" s="34">
        <v>0</v>
      </c>
      <c r="AU662" s="34">
        <v>0</v>
      </c>
      <c r="AV662" s="34">
        <v>0</v>
      </c>
      <c r="AW662" s="34">
        <v>0</v>
      </c>
      <c r="AX662" s="34">
        <v>0</v>
      </c>
      <c r="AY662" s="34">
        <v>0</v>
      </c>
      <c r="AZ662" s="34">
        <v>0</v>
      </c>
      <c r="BA662" s="34">
        <v>34219.839999999997</v>
      </c>
      <c r="BB662" s="40">
        <f t="shared" si="29"/>
        <v>45171</v>
      </c>
      <c r="BC662" s="40">
        <f t="shared" si="30"/>
        <v>0</v>
      </c>
      <c r="BD662" s="166" t="str">
        <f>+IF(Tabla1[[#This Row],[NO CERT]]=0,"NO","SI")</f>
        <v>NO</v>
      </c>
    </row>
    <row r="663" spans="1:56" x14ac:dyDescent="0.25">
      <c r="A663" s="41" t="s">
        <v>437</v>
      </c>
      <c r="B663" s="42"/>
      <c r="C663" s="43" t="s">
        <v>1447</v>
      </c>
      <c r="D663" s="44" t="s">
        <v>442</v>
      </c>
      <c r="E663" s="43" t="s">
        <v>445</v>
      </c>
      <c r="F663" s="43" t="s">
        <v>446</v>
      </c>
      <c r="G663" s="43" t="s">
        <v>1464</v>
      </c>
      <c r="H663" s="44" t="s">
        <v>514</v>
      </c>
      <c r="I663" s="44" t="s">
        <v>514</v>
      </c>
      <c r="J663" s="44"/>
      <c r="K663" s="44" t="s">
        <v>511</v>
      </c>
      <c r="L663" s="44" t="s">
        <v>1422</v>
      </c>
      <c r="M663" s="44" t="s">
        <v>1422</v>
      </c>
      <c r="N663" s="43" t="s">
        <v>1448</v>
      </c>
      <c r="O663" s="43" t="s">
        <v>1553</v>
      </c>
      <c r="P663" s="45" t="s">
        <v>146</v>
      </c>
      <c r="Q663" s="44" t="s">
        <v>1433</v>
      </c>
      <c r="R663" s="44" t="s">
        <v>1371</v>
      </c>
      <c r="S663" s="44" t="s">
        <v>1374</v>
      </c>
      <c r="T663" s="46" t="s">
        <v>1338</v>
      </c>
      <c r="U663" s="37" t="s">
        <v>1341</v>
      </c>
      <c r="V663" s="163">
        <v>5006</v>
      </c>
      <c r="W663" s="163">
        <v>5201</v>
      </c>
      <c r="X663" s="33"/>
      <c r="Y663" s="164"/>
      <c r="Z663" s="160"/>
      <c r="AA663" s="33"/>
      <c r="AB663" s="165">
        <v>5201</v>
      </c>
      <c r="AC663" s="33"/>
      <c r="AD663" s="135">
        <v>5201</v>
      </c>
      <c r="AE663" s="49">
        <v>1</v>
      </c>
      <c r="AF663" s="135">
        <v>0</v>
      </c>
      <c r="AG663" s="158">
        <v>0</v>
      </c>
      <c r="AH663" s="47"/>
      <c r="AI663" s="135">
        <v>5201</v>
      </c>
      <c r="AJ663" s="135">
        <v>1300.08</v>
      </c>
      <c r="AK663" s="47"/>
      <c r="AL663" s="135">
        <v>1300.08</v>
      </c>
      <c r="AM663" s="49">
        <v>0.24996731397808111</v>
      </c>
      <c r="AN663" s="135">
        <v>3900.92</v>
      </c>
      <c r="AO663" s="34">
        <v>433.36</v>
      </c>
      <c r="AP663" s="34">
        <v>433.36</v>
      </c>
      <c r="AQ663" s="34">
        <v>433.36</v>
      </c>
      <c r="AR663" s="34">
        <v>0</v>
      </c>
      <c r="AS663" s="34">
        <v>417.16</v>
      </c>
      <c r="AT663" s="34">
        <v>417.16</v>
      </c>
      <c r="AU663" s="34">
        <v>417.16</v>
      </c>
      <c r="AV663" s="34">
        <v>417.16</v>
      </c>
      <c r="AW663" s="34">
        <v>417.16</v>
      </c>
      <c r="AX663" s="34">
        <v>417.16</v>
      </c>
      <c r="AY663" s="34">
        <v>417.16</v>
      </c>
      <c r="AZ663" s="34">
        <v>417.16</v>
      </c>
      <c r="BA663" s="34">
        <v>563.64000000000033</v>
      </c>
      <c r="BB663" s="40">
        <f t="shared" si="29"/>
        <v>5201</v>
      </c>
      <c r="BC663" s="40">
        <f t="shared" si="30"/>
        <v>0</v>
      </c>
      <c r="BD663" s="166" t="str">
        <f>+IF(Tabla1[[#This Row],[NO CERT]]=0,"NO","SI")</f>
        <v>NO</v>
      </c>
    </row>
    <row r="664" spans="1:56" x14ac:dyDescent="0.25">
      <c r="A664" s="41" t="s">
        <v>437</v>
      </c>
      <c r="B664" s="42"/>
      <c r="C664" s="43" t="s">
        <v>1447</v>
      </c>
      <c r="D664" s="44" t="s">
        <v>442</v>
      </c>
      <c r="E664" s="43" t="s">
        <v>445</v>
      </c>
      <c r="F664" s="43" t="s">
        <v>446</v>
      </c>
      <c r="G664" s="43" t="s">
        <v>1464</v>
      </c>
      <c r="H664" s="44" t="s">
        <v>521</v>
      </c>
      <c r="I664" s="44" t="s">
        <v>521</v>
      </c>
      <c r="J664" s="44"/>
      <c r="K664" s="44" t="s">
        <v>515</v>
      </c>
      <c r="L664" s="44" t="s">
        <v>1422</v>
      </c>
      <c r="M664" s="44" t="s">
        <v>1422</v>
      </c>
      <c r="N664" s="43" t="s">
        <v>1448</v>
      </c>
      <c r="O664" s="43" t="s">
        <v>1553</v>
      </c>
      <c r="P664" s="45" t="s">
        <v>146</v>
      </c>
      <c r="Q664" s="44" t="s">
        <v>1433</v>
      </c>
      <c r="R664" s="44" t="s">
        <v>552</v>
      </c>
      <c r="S664" s="44" t="s">
        <v>1375</v>
      </c>
      <c r="T664" s="46" t="s">
        <v>43</v>
      </c>
      <c r="U664" s="37" t="s">
        <v>1377</v>
      </c>
      <c r="V664" s="163">
        <v>0</v>
      </c>
      <c r="W664" s="163">
        <v>146529</v>
      </c>
      <c r="X664" s="33"/>
      <c r="Y664" s="164"/>
      <c r="Z664" s="160"/>
      <c r="AA664" s="33"/>
      <c r="AB664" s="165">
        <v>146529</v>
      </c>
      <c r="AC664" s="33"/>
      <c r="AD664" s="135">
        <v>108616</v>
      </c>
      <c r="AE664" s="49">
        <v>0.74125940940018697</v>
      </c>
      <c r="AF664" s="135">
        <v>37913</v>
      </c>
      <c r="AG664" s="158">
        <v>37913</v>
      </c>
      <c r="AH664" s="47"/>
      <c r="AI664" s="135">
        <v>108616</v>
      </c>
      <c r="AJ664" s="135">
        <v>108616</v>
      </c>
      <c r="AK664" s="47"/>
      <c r="AL664" s="135">
        <v>15950</v>
      </c>
      <c r="AM664" s="49">
        <v>0.1088521726074702</v>
      </c>
      <c r="AN664" s="135">
        <v>92666</v>
      </c>
      <c r="AO664" s="34">
        <v>0</v>
      </c>
      <c r="AP664" s="34">
        <v>5000</v>
      </c>
      <c r="AQ664" s="34">
        <v>10950</v>
      </c>
      <c r="AR664" s="34">
        <v>0</v>
      </c>
      <c r="AS664" s="34">
        <v>10000</v>
      </c>
      <c r="AT664" s="34">
        <v>11250</v>
      </c>
      <c r="AU664" s="34">
        <v>17000</v>
      </c>
      <c r="AV664" s="34">
        <v>54416</v>
      </c>
      <c r="AW664" s="34">
        <v>27913</v>
      </c>
      <c r="AX664" s="34">
        <v>10000</v>
      </c>
      <c r="AY664" s="34">
        <v>0</v>
      </c>
      <c r="AZ664" s="34">
        <v>0</v>
      </c>
      <c r="BA664" s="34">
        <v>0</v>
      </c>
      <c r="BB664" s="40">
        <f t="shared" si="29"/>
        <v>146529</v>
      </c>
      <c r="BC664" s="40">
        <f t="shared" si="30"/>
        <v>0</v>
      </c>
      <c r="BD664" s="166" t="str">
        <f>+IF(Tabla1[[#This Row],[NO CERT]]=0,"NO","SI")</f>
        <v>SI</v>
      </c>
    </row>
    <row r="665" spans="1:56" x14ac:dyDescent="0.25">
      <c r="A665" s="41" t="s">
        <v>437</v>
      </c>
      <c r="B665" s="42"/>
      <c r="C665" s="43" t="s">
        <v>1447</v>
      </c>
      <c r="D665" s="44" t="s">
        <v>442</v>
      </c>
      <c r="E665" s="43" t="s">
        <v>445</v>
      </c>
      <c r="F665" s="43" t="s">
        <v>446</v>
      </c>
      <c r="G665" s="43" t="s">
        <v>1469</v>
      </c>
      <c r="H665" s="44" t="s">
        <v>514</v>
      </c>
      <c r="I665" s="44" t="s">
        <v>514</v>
      </c>
      <c r="J665" s="44"/>
      <c r="K665" s="44" t="s">
        <v>511</v>
      </c>
      <c r="L665" s="44" t="s">
        <v>1422</v>
      </c>
      <c r="M665" s="44" t="s">
        <v>1422</v>
      </c>
      <c r="N665" s="43" t="s">
        <v>1098</v>
      </c>
      <c r="O665" s="43" t="s">
        <v>1534</v>
      </c>
      <c r="P665" s="45" t="s">
        <v>147</v>
      </c>
      <c r="Q665" s="44" t="s">
        <v>1098</v>
      </c>
      <c r="R665" s="44" t="s">
        <v>1371</v>
      </c>
      <c r="S665" s="44" t="s">
        <v>1372</v>
      </c>
      <c r="T665" s="46" t="s">
        <v>1337</v>
      </c>
      <c r="U665" s="37" t="s">
        <v>1340</v>
      </c>
      <c r="V665" s="163">
        <v>1800</v>
      </c>
      <c r="W665" s="163">
        <v>1800</v>
      </c>
      <c r="X665" s="33"/>
      <c r="Y665" s="164"/>
      <c r="Z665" s="160"/>
      <c r="AA665" s="33"/>
      <c r="AB665" s="165">
        <v>1800</v>
      </c>
      <c r="AC665" s="33"/>
      <c r="AD665" s="135">
        <v>1800</v>
      </c>
      <c r="AE665" s="49">
        <v>1</v>
      </c>
      <c r="AF665" s="135">
        <v>0</v>
      </c>
      <c r="AG665" s="158">
        <v>0</v>
      </c>
      <c r="AH665" s="47"/>
      <c r="AI665" s="135">
        <v>1800</v>
      </c>
      <c r="AJ665" s="135">
        <v>0</v>
      </c>
      <c r="AK665" s="47"/>
      <c r="AL665" s="135">
        <v>0</v>
      </c>
      <c r="AM665" s="49">
        <v>0</v>
      </c>
      <c r="AN665" s="135">
        <v>1800</v>
      </c>
      <c r="AO665" s="34">
        <v>0</v>
      </c>
      <c r="AP665" s="34">
        <v>0</v>
      </c>
      <c r="AQ665" s="34">
        <v>0</v>
      </c>
      <c r="AR665" s="34">
        <v>0</v>
      </c>
      <c r="AS665" s="34">
        <v>0</v>
      </c>
      <c r="AT665" s="34">
        <v>0</v>
      </c>
      <c r="AU665" s="34">
        <v>300</v>
      </c>
      <c r="AV665" s="34">
        <v>600</v>
      </c>
      <c r="AW665" s="34">
        <v>0</v>
      </c>
      <c r="AX665" s="34">
        <v>0</v>
      </c>
      <c r="AY665" s="34">
        <v>0</v>
      </c>
      <c r="AZ665" s="34">
        <v>0</v>
      </c>
      <c r="BA665" s="34">
        <v>900</v>
      </c>
      <c r="BB665" s="40">
        <f t="shared" si="29"/>
        <v>1800</v>
      </c>
      <c r="BC665" s="40">
        <f t="shared" si="30"/>
        <v>0</v>
      </c>
      <c r="BD665" s="166" t="str">
        <f>+IF(Tabla1[[#This Row],[NO CERT]]=0,"NO","SI")</f>
        <v>NO</v>
      </c>
    </row>
    <row r="666" spans="1:56" x14ac:dyDescent="0.25">
      <c r="A666" s="41" t="s">
        <v>437</v>
      </c>
      <c r="B666" s="42"/>
      <c r="C666" s="43" t="s">
        <v>1447</v>
      </c>
      <c r="D666" s="44" t="s">
        <v>442</v>
      </c>
      <c r="E666" s="43" t="s">
        <v>445</v>
      </c>
      <c r="F666" s="43" t="s">
        <v>446</v>
      </c>
      <c r="G666" s="43" t="s">
        <v>1469</v>
      </c>
      <c r="H666" s="44" t="s">
        <v>514</v>
      </c>
      <c r="I666" s="44" t="s">
        <v>514</v>
      </c>
      <c r="J666" s="44"/>
      <c r="K666" s="44" t="s">
        <v>511</v>
      </c>
      <c r="L666" s="44" t="s">
        <v>1422</v>
      </c>
      <c r="M666" s="44" t="s">
        <v>1422</v>
      </c>
      <c r="N666" s="43" t="s">
        <v>1098</v>
      </c>
      <c r="O666" s="43" t="s">
        <v>1534</v>
      </c>
      <c r="P666" s="45" t="s">
        <v>147</v>
      </c>
      <c r="Q666" s="44" t="s">
        <v>1098</v>
      </c>
      <c r="R666" s="44" t="s">
        <v>1371</v>
      </c>
      <c r="S666" s="44" t="s">
        <v>2389</v>
      </c>
      <c r="T666" s="46" t="s">
        <v>2387</v>
      </c>
      <c r="U666" s="37" t="s">
        <v>2388</v>
      </c>
      <c r="V666" s="163">
        <v>0</v>
      </c>
      <c r="W666" s="163">
        <v>200</v>
      </c>
      <c r="X666" s="33"/>
      <c r="Y666" s="164"/>
      <c r="Z666" s="160"/>
      <c r="AA666" s="33"/>
      <c r="AB666" s="165">
        <v>200</v>
      </c>
      <c r="AC666" s="33"/>
      <c r="AD666" s="135">
        <v>200</v>
      </c>
      <c r="AE666" s="49">
        <v>1</v>
      </c>
      <c r="AF666" s="135">
        <v>0</v>
      </c>
      <c r="AG666" s="158">
        <v>0</v>
      </c>
      <c r="AH666" s="47"/>
      <c r="AI666" s="135">
        <v>200</v>
      </c>
      <c r="AJ666" s="135">
        <v>200</v>
      </c>
      <c r="AK666" s="47"/>
      <c r="AL666" s="135">
        <v>200</v>
      </c>
      <c r="AM666" s="49">
        <v>1</v>
      </c>
      <c r="AN666" s="135">
        <v>0</v>
      </c>
      <c r="AO666" s="34">
        <v>200</v>
      </c>
      <c r="AP666" s="34">
        <v>0</v>
      </c>
      <c r="AQ666" s="34">
        <v>0</v>
      </c>
      <c r="AR666" s="34">
        <v>0</v>
      </c>
      <c r="AS666" s="34">
        <v>0</v>
      </c>
      <c r="AT666" s="34">
        <v>0</v>
      </c>
      <c r="AU666" s="34">
        <v>0</v>
      </c>
      <c r="AV666" s="34">
        <v>0</v>
      </c>
      <c r="AW666" s="34">
        <v>0</v>
      </c>
      <c r="AX666" s="34">
        <v>0</v>
      </c>
      <c r="AY666" s="34">
        <v>0</v>
      </c>
      <c r="AZ666" s="34">
        <v>0</v>
      </c>
      <c r="BA666" s="34">
        <v>0</v>
      </c>
      <c r="BB666" s="40">
        <f t="shared" si="29"/>
        <v>200</v>
      </c>
      <c r="BC666" s="40">
        <f t="shared" si="30"/>
        <v>0</v>
      </c>
      <c r="BD666" s="166" t="str">
        <f>+IF(Tabla1[[#This Row],[NO CERT]]=0,"NO","SI")</f>
        <v>NO</v>
      </c>
    </row>
    <row r="667" spans="1:56" x14ac:dyDescent="0.25">
      <c r="A667" s="41" t="s">
        <v>437</v>
      </c>
      <c r="B667" s="42"/>
      <c r="C667" s="43" t="s">
        <v>1447</v>
      </c>
      <c r="D667" s="44" t="s">
        <v>442</v>
      </c>
      <c r="E667" s="43" t="s">
        <v>445</v>
      </c>
      <c r="F667" s="43" t="s">
        <v>446</v>
      </c>
      <c r="G667" s="43" t="s">
        <v>1469</v>
      </c>
      <c r="H667" s="44" t="s">
        <v>514</v>
      </c>
      <c r="I667" s="44" t="s">
        <v>514</v>
      </c>
      <c r="J667" s="44"/>
      <c r="K667" s="44" t="s">
        <v>511</v>
      </c>
      <c r="L667" s="44" t="s">
        <v>1422</v>
      </c>
      <c r="M667" s="44" t="s">
        <v>1422</v>
      </c>
      <c r="N667" s="43" t="s">
        <v>1098</v>
      </c>
      <c r="O667" s="43" t="s">
        <v>1534</v>
      </c>
      <c r="P667" s="45" t="s">
        <v>147</v>
      </c>
      <c r="Q667" s="44" t="s">
        <v>1098</v>
      </c>
      <c r="R667" s="44" t="s">
        <v>1371</v>
      </c>
      <c r="S667" s="44" t="s">
        <v>1380</v>
      </c>
      <c r="T667" s="46" t="s">
        <v>1378</v>
      </c>
      <c r="U667" s="37" t="s">
        <v>1379</v>
      </c>
      <c r="V667" s="163">
        <v>111942</v>
      </c>
      <c r="W667" s="163">
        <v>45170</v>
      </c>
      <c r="X667" s="33"/>
      <c r="Y667" s="164"/>
      <c r="Z667" s="160"/>
      <c r="AA667" s="33"/>
      <c r="AB667" s="165">
        <v>45170</v>
      </c>
      <c r="AC667" s="33"/>
      <c r="AD667" s="135">
        <v>45170</v>
      </c>
      <c r="AE667" s="49">
        <v>1</v>
      </c>
      <c r="AF667" s="135">
        <v>0</v>
      </c>
      <c r="AG667" s="158">
        <v>0</v>
      </c>
      <c r="AH667" s="47"/>
      <c r="AI667" s="135">
        <v>45170</v>
      </c>
      <c r="AJ667" s="135">
        <v>11287.79</v>
      </c>
      <c r="AK667" s="47"/>
      <c r="AL667" s="135">
        <v>11287.79</v>
      </c>
      <c r="AM667" s="49">
        <v>0.24989572725260131</v>
      </c>
      <c r="AN667" s="135">
        <v>33882.21</v>
      </c>
      <c r="AO667" s="34">
        <v>3763.85</v>
      </c>
      <c r="AP667" s="34">
        <v>3762.36</v>
      </c>
      <c r="AQ667" s="34">
        <v>3761.58</v>
      </c>
      <c r="AR667" s="34">
        <v>0</v>
      </c>
      <c r="AS667" s="34">
        <v>3763.85</v>
      </c>
      <c r="AT667" s="34">
        <v>3763.85</v>
      </c>
      <c r="AU667" s="34">
        <v>3763.85</v>
      </c>
      <c r="AV667" s="34">
        <v>3763.85</v>
      </c>
      <c r="AW667" s="34">
        <v>3763.85</v>
      </c>
      <c r="AX667" s="34">
        <v>3763.85</v>
      </c>
      <c r="AY667" s="34">
        <v>3763.85</v>
      </c>
      <c r="AZ667" s="34">
        <v>3763.85</v>
      </c>
      <c r="BA667" s="34">
        <v>3771.4100000000035</v>
      </c>
      <c r="BB667" s="40">
        <f t="shared" si="29"/>
        <v>45170</v>
      </c>
      <c r="BC667" s="40">
        <f t="shared" si="30"/>
        <v>0</v>
      </c>
      <c r="BD667" s="166" t="str">
        <f>+IF(Tabla1[[#This Row],[NO CERT]]=0,"NO","SI")</f>
        <v>NO</v>
      </c>
    </row>
    <row r="668" spans="1:56" x14ac:dyDescent="0.25">
      <c r="A668" s="41" t="s">
        <v>437</v>
      </c>
      <c r="B668" s="42"/>
      <c r="C668" s="43" t="s">
        <v>1447</v>
      </c>
      <c r="D668" s="44" t="s">
        <v>442</v>
      </c>
      <c r="E668" s="43" t="s">
        <v>445</v>
      </c>
      <c r="F668" s="43" t="s">
        <v>446</v>
      </c>
      <c r="G668" s="43" t="s">
        <v>1469</v>
      </c>
      <c r="H668" s="44" t="s">
        <v>514</v>
      </c>
      <c r="I668" s="44" t="s">
        <v>514</v>
      </c>
      <c r="J668" s="44"/>
      <c r="K668" s="44" t="s">
        <v>511</v>
      </c>
      <c r="L668" s="44" t="s">
        <v>1422</v>
      </c>
      <c r="M668" s="44" t="s">
        <v>1422</v>
      </c>
      <c r="N668" s="43" t="s">
        <v>1098</v>
      </c>
      <c r="O668" s="43" t="s">
        <v>1534</v>
      </c>
      <c r="P668" s="45" t="s">
        <v>147</v>
      </c>
      <c r="Q668" s="44" t="s">
        <v>1098</v>
      </c>
      <c r="R668" s="44" t="s">
        <v>1371</v>
      </c>
      <c r="S668" s="44" t="s">
        <v>1373</v>
      </c>
      <c r="T668" s="46" t="s">
        <v>1336</v>
      </c>
      <c r="U668" s="37" t="s">
        <v>1339</v>
      </c>
      <c r="V668" s="163">
        <v>61371</v>
      </c>
      <c r="W668" s="163">
        <v>132341</v>
      </c>
      <c r="X668" s="33"/>
      <c r="Y668" s="164"/>
      <c r="Z668" s="160"/>
      <c r="AA668" s="33"/>
      <c r="AB668" s="165">
        <v>132341</v>
      </c>
      <c r="AC668" s="33"/>
      <c r="AD668" s="135">
        <v>132341</v>
      </c>
      <c r="AE668" s="49">
        <v>1</v>
      </c>
      <c r="AF668" s="135">
        <v>0</v>
      </c>
      <c r="AG668" s="158">
        <v>0</v>
      </c>
      <c r="AH668" s="47"/>
      <c r="AI668" s="135">
        <v>132341</v>
      </c>
      <c r="AJ668" s="135">
        <v>16951.669999999998</v>
      </c>
      <c r="AK668" s="47"/>
      <c r="AL668" s="135">
        <v>16951.669999999998</v>
      </c>
      <c r="AM668" s="49">
        <v>0.12809084108477342</v>
      </c>
      <c r="AN668" s="135">
        <v>115389.33</v>
      </c>
      <c r="AO668" s="34">
        <v>5651.67</v>
      </c>
      <c r="AP668" s="34">
        <v>5650</v>
      </c>
      <c r="AQ668" s="34">
        <v>5650</v>
      </c>
      <c r="AR668" s="34">
        <v>0</v>
      </c>
      <c r="AS668" s="34">
        <v>5114.1899999999996</v>
      </c>
      <c r="AT668" s="34">
        <v>5114.1899999999996</v>
      </c>
      <c r="AU668" s="34">
        <v>5114.1899999999996</v>
      </c>
      <c r="AV668" s="34">
        <v>5114.1899999999996</v>
      </c>
      <c r="AW668" s="34">
        <v>5114.1899999999996</v>
      </c>
      <c r="AX668" s="34">
        <v>5114.1899999999996</v>
      </c>
      <c r="AY668" s="34">
        <v>5114.1899999999996</v>
      </c>
      <c r="AZ668" s="34">
        <v>5114.1899999999996</v>
      </c>
      <c r="BA668" s="34">
        <v>74475.81</v>
      </c>
      <c r="BB668" s="40">
        <f t="shared" si="29"/>
        <v>132341</v>
      </c>
      <c r="BC668" s="40">
        <f t="shared" si="30"/>
        <v>0</v>
      </c>
      <c r="BD668" s="166" t="str">
        <f>+IF(Tabla1[[#This Row],[NO CERT]]=0,"NO","SI")</f>
        <v>NO</v>
      </c>
    </row>
    <row r="669" spans="1:56" x14ac:dyDescent="0.25">
      <c r="A669" s="41" t="s">
        <v>437</v>
      </c>
      <c r="B669" s="42"/>
      <c r="C669" s="43" t="s">
        <v>1447</v>
      </c>
      <c r="D669" s="44" t="s">
        <v>442</v>
      </c>
      <c r="E669" s="43" t="s">
        <v>445</v>
      </c>
      <c r="F669" s="43" t="s">
        <v>446</v>
      </c>
      <c r="G669" s="43" t="s">
        <v>1469</v>
      </c>
      <c r="H669" s="44" t="s">
        <v>514</v>
      </c>
      <c r="I669" s="44" t="s">
        <v>514</v>
      </c>
      <c r="J669" s="44"/>
      <c r="K669" s="44" t="s">
        <v>511</v>
      </c>
      <c r="L669" s="44" t="s">
        <v>1422</v>
      </c>
      <c r="M669" s="44" t="s">
        <v>1422</v>
      </c>
      <c r="N669" s="43" t="s">
        <v>1098</v>
      </c>
      <c r="O669" s="43" t="s">
        <v>1534</v>
      </c>
      <c r="P669" s="45" t="s">
        <v>147</v>
      </c>
      <c r="Q669" s="44" t="s">
        <v>1098</v>
      </c>
      <c r="R669" s="44" t="s">
        <v>1371</v>
      </c>
      <c r="S669" s="44" t="s">
        <v>1374</v>
      </c>
      <c r="T669" s="46" t="s">
        <v>1338</v>
      </c>
      <c r="U669" s="37" t="s">
        <v>1341</v>
      </c>
      <c r="V669" s="163">
        <v>7514</v>
      </c>
      <c r="W669" s="163">
        <v>7801</v>
      </c>
      <c r="X669" s="33"/>
      <c r="Y669" s="164"/>
      <c r="Z669" s="160"/>
      <c r="AA669" s="33"/>
      <c r="AB669" s="165">
        <v>7801</v>
      </c>
      <c r="AC669" s="33"/>
      <c r="AD669" s="135">
        <v>7801</v>
      </c>
      <c r="AE669" s="49">
        <v>1</v>
      </c>
      <c r="AF669" s="135">
        <v>0</v>
      </c>
      <c r="AG669" s="158">
        <v>0</v>
      </c>
      <c r="AH669" s="47"/>
      <c r="AI669" s="135">
        <v>7801</v>
      </c>
      <c r="AJ669" s="135">
        <v>1300.08</v>
      </c>
      <c r="AK669" s="47"/>
      <c r="AL669" s="135">
        <v>1300.08</v>
      </c>
      <c r="AM669" s="49">
        <v>0.16665555697987436</v>
      </c>
      <c r="AN669" s="135">
        <v>6500.92</v>
      </c>
      <c r="AO669" s="34">
        <v>433.36</v>
      </c>
      <c r="AP669" s="34">
        <v>433.36</v>
      </c>
      <c r="AQ669" s="34">
        <v>433.36</v>
      </c>
      <c r="AR669" s="34">
        <v>0</v>
      </c>
      <c r="AS669" s="34">
        <v>626.16000000000008</v>
      </c>
      <c r="AT669" s="34">
        <v>626.16000000000008</v>
      </c>
      <c r="AU669" s="34">
        <v>626.16000000000008</v>
      </c>
      <c r="AV669" s="34">
        <v>626.16000000000008</v>
      </c>
      <c r="AW669" s="34">
        <v>626.16000000000008</v>
      </c>
      <c r="AX669" s="34">
        <v>626.16000000000008</v>
      </c>
      <c r="AY669" s="34">
        <v>626.16000000000008</v>
      </c>
      <c r="AZ669" s="34">
        <v>626.16000000000008</v>
      </c>
      <c r="BA669" s="34">
        <v>1491.6400000000003</v>
      </c>
      <c r="BB669" s="40">
        <f t="shared" si="29"/>
        <v>7801</v>
      </c>
      <c r="BC669" s="40">
        <f t="shared" si="30"/>
        <v>0</v>
      </c>
      <c r="BD669" s="166" t="str">
        <f>+IF(Tabla1[[#This Row],[NO CERT]]=0,"NO","SI")</f>
        <v>NO</v>
      </c>
    </row>
    <row r="670" spans="1:56" x14ac:dyDescent="0.25">
      <c r="A670" s="41" t="s">
        <v>437</v>
      </c>
      <c r="B670" s="42"/>
      <c r="C670" s="43" t="s">
        <v>1447</v>
      </c>
      <c r="D670" s="44" t="s">
        <v>442</v>
      </c>
      <c r="E670" s="43" t="s">
        <v>445</v>
      </c>
      <c r="F670" s="43" t="s">
        <v>446</v>
      </c>
      <c r="G670" s="43" t="s">
        <v>1469</v>
      </c>
      <c r="H670" s="44" t="s">
        <v>521</v>
      </c>
      <c r="I670" s="44" t="s">
        <v>521</v>
      </c>
      <c r="J670" s="44"/>
      <c r="K670" s="44" t="s">
        <v>515</v>
      </c>
      <c r="L670" s="44" t="s">
        <v>1422</v>
      </c>
      <c r="M670" s="44" t="s">
        <v>1422</v>
      </c>
      <c r="N670" s="43" t="s">
        <v>1098</v>
      </c>
      <c r="O670" s="43" t="s">
        <v>1534</v>
      </c>
      <c r="P670" s="45" t="s">
        <v>147</v>
      </c>
      <c r="Q670" s="44" t="s">
        <v>1098</v>
      </c>
      <c r="R670" s="44" t="s">
        <v>552</v>
      </c>
      <c r="S670" s="44" t="s">
        <v>1375</v>
      </c>
      <c r="T670" s="46" t="s">
        <v>43</v>
      </c>
      <c r="U670" s="37" t="s">
        <v>1377</v>
      </c>
      <c r="V670" s="163">
        <v>0</v>
      </c>
      <c r="W670" s="163">
        <v>171221</v>
      </c>
      <c r="X670" s="33"/>
      <c r="Y670" s="164"/>
      <c r="Z670" s="160"/>
      <c r="AA670" s="33"/>
      <c r="AB670" s="165">
        <v>171221</v>
      </c>
      <c r="AC670" s="33"/>
      <c r="AD670" s="135">
        <v>111295</v>
      </c>
      <c r="AE670" s="49">
        <v>0.65000788454687219</v>
      </c>
      <c r="AF670" s="135">
        <v>59926</v>
      </c>
      <c r="AG670" s="158">
        <v>59926</v>
      </c>
      <c r="AH670" s="47"/>
      <c r="AI670" s="135">
        <v>111295</v>
      </c>
      <c r="AJ670" s="135">
        <v>96695</v>
      </c>
      <c r="AK670" s="47"/>
      <c r="AL670" s="135">
        <v>16000</v>
      </c>
      <c r="AM670" s="49">
        <v>9.3446481447953228E-2</v>
      </c>
      <c r="AN670" s="135">
        <v>95295</v>
      </c>
      <c r="AO670" s="34">
        <v>0</v>
      </c>
      <c r="AP670" s="34">
        <v>3500</v>
      </c>
      <c r="AQ670" s="34">
        <v>12500</v>
      </c>
      <c r="AR670" s="34">
        <v>0</v>
      </c>
      <c r="AS670" s="34">
        <v>35000</v>
      </c>
      <c r="AT670" s="34">
        <v>35195</v>
      </c>
      <c r="AU670" s="34">
        <v>5500</v>
      </c>
      <c r="AV670" s="34">
        <v>5000</v>
      </c>
      <c r="AW670" s="34">
        <v>5000</v>
      </c>
      <c r="AX670" s="34">
        <v>49640</v>
      </c>
      <c r="AY670" s="34">
        <v>19886</v>
      </c>
      <c r="AZ670" s="34">
        <v>0</v>
      </c>
      <c r="BA670" s="34">
        <v>0</v>
      </c>
      <c r="BB670" s="40">
        <f t="shared" si="29"/>
        <v>171221</v>
      </c>
      <c r="BC670" s="40">
        <f t="shared" si="30"/>
        <v>0</v>
      </c>
      <c r="BD670" s="166" t="str">
        <f>+IF(Tabla1[[#This Row],[NO CERT]]=0,"NO","SI")</f>
        <v>SI</v>
      </c>
    </row>
    <row r="671" spans="1:56" x14ac:dyDescent="0.25">
      <c r="A671" s="41" t="s">
        <v>437</v>
      </c>
      <c r="B671" s="42"/>
      <c r="C671" s="43" t="s">
        <v>1447</v>
      </c>
      <c r="D671" s="44" t="s">
        <v>442</v>
      </c>
      <c r="E671" s="43" t="s">
        <v>445</v>
      </c>
      <c r="F671" s="43" t="s">
        <v>446</v>
      </c>
      <c r="G671" s="43" t="s">
        <v>1470</v>
      </c>
      <c r="H671" s="44" t="s">
        <v>514</v>
      </c>
      <c r="I671" s="44" t="s">
        <v>514</v>
      </c>
      <c r="J671" s="44"/>
      <c r="K671" s="44" t="s">
        <v>511</v>
      </c>
      <c r="L671" s="44" t="s">
        <v>1422</v>
      </c>
      <c r="M671" s="44" t="s">
        <v>1422</v>
      </c>
      <c r="N671" s="43" t="s">
        <v>1102</v>
      </c>
      <c r="O671" s="43" t="s">
        <v>1535</v>
      </c>
      <c r="P671" s="45" t="s">
        <v>148</v>
      </c>
      <c r="Q671" s="44" t="s">
        <v>1102</v>
      </c>
      <c r="R671" s="44" t="s">
        <v>1371</v>
      </c>
      <c r="S671" s="44" t="s">
        <v>1372</v>
      </c>
      <c r="T671" s="46" t="s">
        <v>1337</v>
      </c>
      <c r="U671" s="37" t="s">
        <v>1340</v>
      </c>
      <c r="V671" s="163">
        <v>2400</v>
      </c>
      <c r="W671" s="163">
        <v>1800</v>
      </c>
      <c r="X671" s="33"/>
      <c r="Y671" s="164"/>
      <c r="Z671" s="160"/>
      <c r="AA671" s="33"/>
      <c r="AB671" s="165">
        <v>1800</v>
      </c>
      <c r="AC671" s="33"/>
      <c r="AD671" s="135">
        <v>1800</v>
      </c>
      <c r="AE671" s="49">
        <v>1</v>
      </c>
      <c r="AF671" s="135">
        <v>0</v>
      </c>
      <c r="AG671" s="158">
        <v>0</v>
      </c>
      <c r="AH671" s="47"/>
      <c r="AI671" s="135">
        <v>1800</v>
      </c>
      <c r="AJ671" s="135">
        <v>0</v>
      </c>
      <c r="AK671" s="47"/>
      <c r="AL671" s="135">
        <v>0</v>
      </c>
      <c r="AM671" s="49">
        <v>0</v>
      </c>
      <c r="AN671" s="135">
        <v>1800</v>
      </c>
      <c r="AO671" s="34">
        <v>0</v>
      </c>
      <c r="AP671" s="34">
        <v>0</v>
      </c>
      <c r="AQ671" s="34">
        <v>0</v>
      </c>
      <c r="AR671" s="34">
        <v>0</v>
      </c>
      <c r="AS671" s="34">
        <v>0</v>
      </c>
      <c r="AT671" s="34">
        <v>0</v>
      </c>
      <c r="AU671" s="34">
        <v>0</v>
      </c>
      <c r="AV671" s="34">
        <v>900</v>
      </c>
      <c r="AW671" s="34">
        <v>0</v>
      </c>
      <c r="AX671" s="34">
        <v>0</v>
      </c>
      <c r="AY671" s="34">
        <v>0</v>
      </c>
      <c r="AZ671" s="34">
        <v>0</v>
      </c>
      <c r="BA671" s="34">
        <v>900</v>
      </c>
      <c r="BB671" s="40">
        <f t="shared" si="29"/>
        <v>1800</v>
      </c>
      <c r="BC671" s="40">
        <f t="shared" si="30"/>
        <v>0</v>
      </c>
      <c r="BD671" s="166" t="str">
        <f>+IF(Tabla1[[#This Row],[NO CERT]]=0,"NO","SI")</f>
        <v>NO</v>
      </c>
    </row>
    <row r="672" spans="1:56" x14ac:dyDescent="0.25">
      <c r="A672" s="41" t="s">
        <v>437</v>
      </c>
      <c r="B672" s="42"/>
      <c r="C672" s="43" t="s">
        <v>1447</v>
      </c>
      <c r="D672" s="44" t="s">
        <v>442</v>
      </c>
      <c r="E672" s="43" t="s">
        <v>445</v>
      </c>
      <c r="F672" s="43" t="s">
        <v>446</v>
      </c>
      <c r="G672" s="43" t="s">
        <v>1470</v>
      </c>
      <c r="H672" s="44" t="s">
        <v>514</v>
      </c>
      <c r="I672" s="44" t="s">
        <v>514</v>
      </c>
      <c r="J672" s="44"/>
      <c r="K672" s="44" t="s">
        <v>511</v>
      </c>
      <c r="L672" s="44" t="s">
        <v>1422</v>
      </c>
      <c r="M672" s="44" t="s">
        <v>1422</v>
      </c>
      <c r="N672" s="43" t="s">
        <v>1102</v>
      </c>
      <c r="O672" s="43" t="s">
        <v>1535</v>
      </c>
      <c r="P672" s="45" t="s">
        <v>148</v>
      </c>
      <c r="Q672" s="44" t="s">
        <v>1102</v>
      </c>
      <c r="R672" s="44" t="s">
        <v>1371</v>
      </c>
      <c r="S672" s="44" t="s">
        <v>2389</v>
      </c>
      <c r="T672" s="46" t="s">
        <v>2387</v>
      </c>
      <c r="U672" s="37" t="s">
        <v>2388</v>
      </c>
      <c r="V672" s="163">
        <v>0</v>
      </c>
      <c r="W672" s="163">
        <v>600</v>
      </c>
      <c r="X672" s="33"/>
      <c r="Y672" s="164"/>
      <c r="Z672" s="160"/>
      <c r="AA672" s="33"/>
      <c r="AB672" s="165">
        <v>600</v>
      </c>
      <c r="AC672" s="33"/>
      <c r="AD672" s="135">
        <v>600</v>
      </c>
      <c r="AE672" s="49">
        <v>1</v>
      </c>
      <c r="AF672" s="135">
        <v>0</v>
      </c>
      <c r="AG672" s="158">
        <v>0</v>
      </c>
      <c r="AH672" s="47"/>
      <c r="AI672" s="135">
        <v>600</v>
      </c>
      <c r="AJ672" s="135">
        <v>600</v>
      </c>
      <c r="AK672" s="47"/>
      <c r="AL672" s="135">
        <v>600</v>
      </c>
      <c r="AM672" s="49">
        <v>1</v>
      </c>
      <c r="AN672" s="135">
        <v>0</v>
      </c>
      <c r="AO672" s="34">
        <v>600</v>
      </c>
      <c r="AP672" s="34">
        <v>0</v>
      </c>
      <c r="AQ672" s="34">
        <v>0</v>
      </c>
      <c r="AR672" s="34">
        <v>0</v>
      </c>
      <c r="AS672" s="34">
        <v>0</v>
      </c>
      <c r="AT672" s="34">
        <v>0</v>
      </c>
      <c r="AU672" s="34">
        <v>0</v>
      </c>
      <c r="AV672" s="34">
        <v>0</v>
      </c>
      <c r="AW672" s="34">
        <v>0</v>
      </c>
      <c r="AX672" s="34">
        <v>0</v>
      </c>
      <c r="AY672" s="34">
        <v>0</v>
      </c>
      <c r="AZ672" s="34">
        <v>0</v>
      </c>
      <c r="BA672" s="34">
        <v>0</v>
      </c>
      <c r="BB672" s="40">
        <f t="shared" si="29"/>
        <v>600</v>
      </c>
      <c r="BC672" s="40">
        <f t="shared" si="30"/>
        <v>0</v>
      </c>
      <c r="BD672" s="166" t="str">
        <f>+IF(Tabla1[[#This Row],[NO CERT]]=0,"NO","SI")</f>
        <v>NO</v>
      </c>
    </row>
    <row r="673" spans="1:56" x14ac:dyDescent="0.25">
      <c r="A673" s="41" t="s">
        <v>437</v>
      </c>
      <c r="B673" s="42"/>
      <c r="C673" s="43" t="s">
        <v>1447</v>
      </c>
      <c r="D673" s="44" t="s">
        <v>442</v>
      </c>
      <c r="E673" s="43" t="s">
        <v>445</v>
      </c>
      <c r="F673" s="43" t="s">
        <v>446</v>
      </c>
      <c r="G673" s="43" t="s">
        <v>1470</v>
      </c>
      <c r="H673" s="44" t="s">
        <v>514</v>
      </c>
      <c r="I673" s="44" t="s">
        <v>514</v>
      </c>
      <c r="J673" s="44"/>
      <c r="K673" s="44" t="s">
        <v>511</v>
      </c>
      <c r="L673" s="44" t="s">
        <v>1422</v>
      </c>
      <c r="M673" s="44" t="s">
        <v>1422</v>
      </c>
      <c r="N673" s="43" t="s">
        <v>1102</v>
      </c>
      <c r="O673" s="43" t="s">
        <v>1535</v>
      </c>
      <c r="P673" s="45" t="s">
        <v>148</v>
      </c>
      <c r="Q673" s="44" t="s">
        <v>1102</v>
      </c>
      <c r="R673" s="44" t="s">
        <v>1371</v>
      </c>
      <c r="S673" s="44" t="s">
        <v>1380</v>
      </c>
      <c r="T673" s="46" t="s">
        <v>1378</v>
      </c>
      <c r="U673" s="37" t="s">
        <v>1379</v>
      </c>
      <c r="V673" s="163">
        <v>173913</v>
      </c>
      <c r="W673" s="163">
        <v>177516</v>
      </c>
      <c r="X673" s="33"/>
      <c r="Y673" s="164"/>
      <c r="Z673" s="160"/>
      <c r="AA673" s="33"/>
      <c r="AB673" s="165">
        <v>177516</v>
      </c>
      <c r="AC673" s="33"/>
      <c r="AD673" s="135">
        <v>177516</v>
      </c>
      <c r="AE673" s="49">
        <v>1</v>
      </c>
      <c r="AF673" s="135">
        <v>0</v>
      </c>
      <c r="AG673" s="158">
        <v>0</v>
      </c>
      <c r="AH673" s="47"/>
      <c r="AI673" s="135">
        <v>177516</v>
      </c>
      <c r="AJ673" s="135">
        <v>44375.319999999992</v>
      </c>
      <c r="AK673" s="47"/>
      <c r="AL673" s="135">
        <v>44375.319999999992</v>
      </c>
      <c r="AM673" s="49">
        <v>0.24997926947430085</v>
      </c>
      <c r="AN673" s="135">
        <v>133140.68</v>
      </c>
      <c r="AO673" s="34">
        <v>14796.8</v>
      </c>
      <c r="AP673" s="34">
        <v>14790.72</v>
      </c>
      <c r="AQ673" s="34">
        <v>14787.8</v>
      </c>
      <c r="AR673" s="34">
        <v>0</v>
      </c>
      <c r="AS673" s="34">
        <v>14492.57</v>
      </c>
      <c r="AT673" s="34">
        <v>14492.57</v>
      </c>
      <c r="AU673" s="34">
        <v>14492.57</v>
      </c>
      <c r="AV673" s="34">
        <v>14492.57</v>
      </c>
      <c r="AW673" s="34">
        <v>14492.57</v>
      </c>
      <c r="AX673" s="34">
        <v>14492.57</v>
      </c>
      <c r="AY673" s="34">
        <v>14492.57</v>
      </c>
      <c r="AZ673" s="34">
        <v>14492.57</v>
      </c>
      <c r="BA673" s="34">
        <v>17200.119999999966</v>
      </c>
      <c r="BB673" s="40">
        <f t="shared" si="29"/>
        <v>177516</v>
      </c>
      <c r="BC673" s="40">
        <f t="shared" si="30"/>
        <v>0</v>
      </c>
      <c r="BD673" s="166" t="str">
        <f>+IF(Tabla1[[#This Row],[NO CERT]]=0,"NO","SI")</f>
        <v>NO</v>
      </c>
    </row>
    <row r="674" spans="1:56" x14ac:dyDescent="0.25">
      <c r="A674" s="41" t="s">
        <v>437</v>
      </c>
      <c r="B674" s="42"/>
      <c r="C674" s="43" t="s">
        <v>1447</v>
      </c>
      <c r="D674" s="44" t="s">
        <v>442</v>
      </c>
      <c r="E674" s="43" t="s">
        <v>445</v>
      </c>
      <c r="F674" s="43" t="s">
        <v>446</v>
      </c>
      <c r="G674" s="43" t="s">
        <v>1470</v>
      </c>
      <c r="H674" s="44" t="s">
        <v>514</v>
      </c>
      <c r="I674" s="44" t="s">
        <v>514</v>
      </c>
      <c r="J674" s="44"/>
      <c r="K674" s="44" t="s">
        <v>511</v>
      </c>
      <c r="L674" s="44" t="s">
        <v>1422</v>
      </c>
      <c r="M674" s="44" t="s">
        <v>1422</v>
      </c>
      <c r="N674" s="43" t="s">
        <v>1102</v>
      </c>
      <c r="O674" s="43" t="s">
        <v>1535</v>
      </c>
      <c r="P674" s="45" t="s">
        <v>148</v>
      </c>
      <c r="Q674" s="44" t="s">
        <v>1102</v>
      </c>
      <c r="R674" s="44" t="s">
        <v>1371</v>
      </c>
      <c r="S674" s="44" t="s">
        <v>1373</v>
      </c>
      <c r="T674" s="46" t="s">
        <v>1336</v>
      </c>
      <c r="U674" s="37" t="s">
        <v>1339</v>
      </c>
      <c r="V674" s="163">
        <v>61371</v>
      </c>
      <c r="W674" s="163">
        <v>0</v>
      </c>
      <c r="X674" s="33"/>
      <c r="Y674" s="164"/>
      <c r="Z674" s="160"/>
      <c r="AA674" s="33"/>
      <c r="AB674" s="165">
        <v>0</v>
      </c>
      <c r="AC674" s="33"/>
      <c r="AD674" s="135">
        <v>0</v>
      </c>
      <c r="AE674" s="49">
        <v>0</v>
      </c>
      <c r="AF674" s="135">
        <v>0</v>
      </c>
      <c r="AG674" s="158">
        <v>0</v>
      </c>
      <c r="AH674" s="47"/>
      <c r="AI674" s="135">
        <v>0</v>
      </c>
      <c r="AJ674" s="135">
        <v>0</v>
      </c>
      <c r="AK674" s="47"/>
      <c r="AL674" s="135">
        <v>0</v>
      </c>
      <c r="AM674" s="49">
        <v>0</v>
      </c>
      <c r="AN674" s="135">
        <v>0</v>
      </c>
      <c r="AO674" s="34">
        <v>0</v>
      </c>
      <c r="AP674" s="34">
        <v>0</v>
      </c>
      <c r="AQ674" s="34">
        <v>0</v>
      </c>
      <c r="AR674" s="34">
        <v>0</v>
      </c>
      <c r="AS674" s="34">
        <v>0</v>
      </c>
      <c r="AT674" s="34">
        <v>0</v>
      </c>
      <c r="AU674" s="34">
        <v>0</v>
      </c>
      <c r="AV674" s="34">
        <v>0</v>
      </c>
      <c r="AW674" s="34">
        <v>0</v>
      </c>
      <c r="AX674" s="34">
        <v>0</v>
      </c>
      <c r="AY674" s="34">
        <v>0</v>
      </c>
      <c r="AZ674" s="34">
        <v>0</v>
      </c>
      <c r="BA674" s="34">
        <v>0</v>
      </c>
      <c r="BB674" s="40">
        <f t="shared" si="29"/>
        <v>0</v>
      </c>
      <c r="BC674" s="40">
        <f t="shared" si="30"/>
        <v>0</v>
      </c>
      <c r="BD674" s="166" t="str">
        <f>+IF(Tabla1[[#This Row],[NO CERT]]=0,"NO","SI")</f>
        <v>NO</v>
      </c>
    </row>
    <row r="675" spans="1:56" x14ac:dyDescent="0.25">
      <c r="A675" s="41" t="s">
        <v>437</v>
      </c>
      <c r="B675" s="42"/>
      <c r="C675" s="43" t="s">
        <v>1447</v>
      </c>
      <c r="D675" s="44" t="s">
        <v>442</v>
      </c>
      <c r="E675" s="43" t="s">
        <v>445</v>
      </c>
      <c r="F675" s="43" t="s">
        <v>446</v>
      </c>
      <c r="G675" s="43" t="s">
        <v>1470</v>
      </c>
      <c r="H675" s="44" t="s">
        <v>514</v>
      </c>
      <c r="I675" s="44" t="s">
        <v>514</v>
      </c>
      <c r="J675" s="44"/>
      <c r="K675" s="44" t="s">
        <v>511</v>
      </c>
      <c r="L675" s="44" t="s">
        <v>1422</v>
      </c>
      <c r="M675" s="44" t="s">
        <v>1422</v>
      </c>
      <c r="N675" s="43" t="s">
        <v>1102</v>
      </c>
      <c r="O675" s="43" t="s">
        <v>1535</v>
      </c>
      <c r="P675" s="45" t="s">
        <v>148</v>
      </c>
      <c r="Q675" s="44" t="s">
        <v>1102</v>
      </c>
      <c r="R675" s="44" t="s">
        <v>1371</v>
      </c>
      <c r="S675" s="44" t="s">
        <v>1374</v>
      </c>
      <c r="T675" s="46" t="s">
        <v>1338</v>
      </c>
      <c r="U675" s="37" t="s">
        <v>1341</v>
      </c>
      <c r="V675" s="163">
        <v>10017</v>
      </c>
      <c r="W675" s="163">
        <v>7801</v>
      </c>
      <c r="X675" s="33"/>
      <c r="Y675" s="164"/>
      <c r="Z675" s="160"/>
      <c r="AA675" s="33"/>
      <c r="AB675" s="165">
        <v>7801</v>
      </c>
      <c r="AC675" s="33"/>
      <c r="AD675" s="135">
        <v>7801</v>
      </c>
      <c r="AE675" s="49">
        <v>1</v>
      </c>
      <c r="AF675" s="135">
        <v>0</v>
      </c>
      <c r="AG675" s="158">
        <v>0</v>
      </c>
      <c r="AH675" s="47"/>
      <c r="AI675" s="135">
        <v>7801</v>
      </c>
      <c r="AJ675" s="135">
        <v>1950.12</v>
      </c>
      <c r="AK675" s="47"/>
      <c r="AL675" s="135">
        <v>1950.12</v>
      </c>
      <c r="AM675" s="49">
        <v>0.24998333546981155</v>
      </c>
      <c r="AN675" s="135">
        <v>5850.88</v>
      </c>
      <c r="AO675" s="34">
        <v>650.04</v>
      </c>
      <c r="AP675" s="34">
        <v>650.04</v>
      </c>
      <c r="AQ675" s="34">
        <v>650.04</v>
      </c>
      <c r="AR675" s="34">
        <v>0</v>
      </c>
      <c r="AS675" s="34">
        <v>650.04</v>
      </c>
      <c r="AT675" s="34">
        <v>650.04</v>
      </c>
      <c r="AU675" s="34">
        <v>650.04</v>
      </c>
      <c r="AV675" s="34">
        <v>650.04</v>
      </c>
      <c r="AW675" s="34">
        <v>650.04</v>
      </c>
      <c r="AX675" s="34">
        <v>650.04</v>
      </c>
      <c r="AY675" s="34">
        <v>650.04</v>
      </c>
      <c r="AZ675" s="34">
        <v>650.04</v>
      </c>
      <c r="BA675" s="34">
        <v>650.5600000000004</v>
      </c>
      <c r="BB675" s="40">
        <f t="shared" si="29"/>
        <v>7801</v>
      </c>
      <c r="BC675" s="40">
        <f t="shared" si="30"/>
        <v>0</v>
      </c>
      <c r="BD675" s="166" t="str">
        <f>+IF(Tabla1[[#This Row],[NO CERT]]=0,"NO","SI")</f>
        <v>NO</v>
      </c>
    </row>
    <row r="676" spans="1:56" x14ac:dyDescent="0.25">
      <c r="A676" s="41" t="s">
        <v>437</v>
      </c>
      <c r="B676" s="42"/>
      <c r="C676" s="43" t="s">
        <v>1447</v>
      </c>
      <c r="D676" s="44" t="s">
        <v>442</v>
      </c>
      <c r="E676" s="43" t="s">
        <v>445</v>
      </c>
      <c r="F676" s="43" t="s">
        <v>446</v>
      </c>
      <c r="G676" s="43" t="s">
        <v>1470</v>
      </c>
      <c r="H676" s="44" t="s">
        <v>521</v>
      </c>
      <c r="I676" s="44" t="s">
        <v>521</v>
      </c>
      <c r="J676" s="44"/>
      <c r="K676" s="44" t="s">
        <v>515</v>
      </c>
      <c r="L676" s="44" t="s">
        <v>1422</v>
      </c>
      <c r="M676" s="44" t="s">
        <v>1422</v>
      </c>
      <c r="N676" s="43" t="s">
        <v>1102</v>
      </c>
      <c r="O676" s="43" t="s">
        <v>1535</v>
      </c>
      <c r="P676" s="45" t="s">
        <v>148</v>
      </c>
      <c r="Q676" s="44" t="s">
        <v>1102</v>
      </c>
      <c r="R676" s="44" t="s">
        <v>552</v>
      </c>
      <c r="S676" s="44" t="s">
        <v>1375</v>
      </c>
      <c r="T676" s="46" t="s">
        <v>43</v>
      </c>
      <c r="U676" s="37" t="s">
        <v>1377</v>
      </c>
      <c r="V676" s="163">
        <v>0</v>
      </c>
      <c r="W676" s="163">
        <v>103235</v>
      </c>
      <c r="X676" s="33"/>
      <c r="Y676" s="164"/>
      <c r="Z676" s="160"/>
      <c r="AA676" s="33"/>
      <c r="AB676" s="165">
        <v>103235</v>
      </c>
      <c r="AC676" s="33"/>
      <c r="AD676" s="135">
        <v>101535</v>
      </c>
      <c r="AE676" s="49">
        <v>0.98353271661742625</v>
      </c>
      <c r="AF676" s="135">
        <v>1700</v>
      </c>
      <c r="AG676" s="158">
        <v>1700</v>
      </c>
      <c r="AH676" s="47"/>
      <c r="AI676" s="135">
        <v>101535</v>
      </c>
      <c r="AJ676" s="135">
        <v>101535</v>
      </c>
      <c r="AK676" s="47"/>
      <c r="AL676" s="135">
        <v>25200</v>
      </c>
      <c r="AM676" s="49">
        <v>0.24410325955344603</v>
      </c>
      <c r="AN676" s="135">
        <v>76335</v>
      </c>
      <c r="AO676" s="34">
        <v>0</v>
      </c>
      <c r="AP676" s="34">
        <v>0</v>
      </c>
      <c r="AQ676" s="34">
        <v>25200</v>
      </c>
      <c r="AR676" s="34">
        <v>0</v>
      </c>
      <c r="AS676" s="34">
        <v>16000</v>
      </c>
      <c r="AT676" s="34">
        <v>16100</v>
      </c>
      <c r="AU676" s="34">
        <v>5000</v>
      </c>
      <c r="AV676" s="34">
        <v>5000</v>
      </c>
      <c r="AW676" s="34">
        <v>5000</v>
      </c>
      <c r="AX676" s="34">
        <v>30935</v>
      </c>
      <c r="AY676" s="34">
        <v>0</v>
      </c>
      <c r="AZ676" s="34">
        <v>0</v>
      </c>
      <c r="BA676" s="34">
        <v>0</v>
      </c>
      <c r="BB676" s="40">
        <f t="shared" si="29"/>
        <v>103235</v>
      </c>
      <c r="BC676" s="40">
        <f t="shared" si="30"/>
        <v>0</v>
      </c>
      <c r="BD676" s="166" t="str">
        <f>+IF(Tabla1[[#This Row],[NO CERT]]=0,"NO","SI")</f>
        <v>SI</v>
      </c>
    </row>
    <row r="677" spans="1:56" x14ac:dyDescent="0.25">
      <c r="A677" s="41" t="s">
        <v>437</v>
      </c>
      <c r="B677" s="42"/>
      <c r="C677" s="43" t="s">
        <v>1447</v>
      </c>
      <c r="D677" s="44" t="s">
        <v>442</v>
      </c>
      <c r="E677" s="43" t="s">
        <v>445</v>
      </c>
      <c r="F677" s="43" t="s">
        <v>446</v>
      </c>
      <c r="G677" s="43" t="s">
        <v>1471</v>
      </c>
      <c r="H677" s="44" t="s">
        <v>514</v>
      </c>
      <c r="I677" s="44" t="s">
        <v>514</v>
      </c>
      <c r="J677" s="44"/>
      <c r="K677" s="44" t="s">
        <v>511</v>
      </c>
      <c r="L677" s="44" t="s">
        <v>1422</v>
      </c>
      <c r="M677" s="44" t="s">
        <v>1422</v>
      </c>
      <c r="N677" s="43" t="s">
        <v>1099</v>
      </c>
      <c r="O677" s="43" t="s">
        <v>1536</v>
      </c>
      <c r="P677" s="45" t="s">
        <v>153</v>
      </c>
      <c r="Q677" s="44" t="s">
        <v>1099</v>
      </c>
      <c r="R677" s="44" t="s">
        <v>1371</v>
      </c>
      <c r="S677" s="44" t="s">
        <v>1372</v>
      </c>
      <c r="T677" s="46" t="s">
        <v>1337</v>
      </c>
      <c r="U677" s="37" t="s">
        <v>1340</v>
      </c>
      <c r="V677" s="163">
        <v>1800</v>
      </c>
      <c r="W677" s="163">
        <v>1800</v>
      </c>
      <c r="X677" s="33"/>
      <c r="Y677" s="164"/>
      <c r="Z677" s="160"/>
      <c r="AA677" s="33"/>
      <c r="AB677" s="165">
        <v>1800</v>
      </c>
      <c r="AC677" s="33"/>
      <c r="AD677" s="135">
        <v>1800</v>
      </c>
      <c r="AE677" s="49">
        <v>1</v>
      </c>
      <c r="AF677" s="135">
        <v>0</v>
      </c>
      <c r="AG677" s="158">
        <v>0</v>
      </c>
      <c r="AH677" s="47"/>
      <c r="AI677" s="135">
        <v>1800</v>
      </c>
      <c r="AJ677" s="135">
        <v>0</v>
      </c>
      <c r="AK677" s="47"/>
      <c r="AL677" s="135">
        <v>0</v>
      </c>
      <c r="AM677" s="49">
        <v>0</v>
      </c>
      <c r="AN677" s="135">
        <v>1800</v>
      </c>
      <c r="AO677" s="34">
        <v>0</v>
      </c>
      <c r="AP677" s="34">
        <v>0</v>
      </c>
      <c r="AQ677" s="34">
        <v>0</v>
      </c>
      <c r="AR677" s="34">
        <v>0</v>
      </c>
      <c r="AS677" s="34">
        <v>0</v>
      </c>
      <c r="AT677" s="34">
        <v>0</v>
      </c>
      <c r="AU677" s="34">
        <v>300</v>
      </c>
      <c r="AV677" s="34">
        <v>600</v>
      </c>
      <c r="AW677" s="34">
        <v>0</v>
      </c>
      <c r="AX677" s="34">
        <v>0</v>
      </c>
      <c r="AY677" s="34">
        <v>0</v>
      </c>
      <c r="AZ677" s="34">
        <v>0</v>
      </c>
      <c r="BA677" s="34">
        <v>900</v>
      </c>
      <c r="BB677" s="40">
        <f t="shared" si="29"/>
        <v>1800</v>
      </c>
      <c r="BC677" s="40">
        <f t="shared" si="30"/>
        <v>0</v>
      </c>
      <c r="BD677" s="166" t="str">
        <f>+IF(Tabla1[[#This Row],[NO CERT]]=0,"NO","SI")</f>
        <v>NO</v>
      </c>
    </row>
    <row r="678" spans="1:56" x14ac:dyDescent="0.25">
      <c r="A678" s="41" t="s">
        <v>437</v>
      </c>
      <c r="B678" s="42"/>
      <c r="C678" s="43" t="s">
        <v>1447</v>
      </c>
      <c r="D678" s="44" t="s">
        <v>442</v>
      </c>
      <c r="E678" s="43" t="s">
        <v>445</v>
      </c>
      <c r="F678" s="43" t="s">
        <v>446</v>
      </c>
      <c r="G678" s="43" t="s">
        <v>1471</v>
      </c>
      <c r="H678" s="44" t="s">
        <v>514</v>
      </c>
      <c r="I678" s="44" t="s">
        <v>514</v>
      </c>
      <c r="J678" s="44"/>
      <c r="K678" s="44" t="s">
        <v>511</v>
      </c>
      <c r="L678" s="44" t="s">
        <v>1422</v>
      </c>
      <c r="M678" s="44" t="s">
        <v>1422</v>
      </c>
      <c r="N678" s="43" t="s">
        <v>1099</v>
      </c>
      <c r="O678" s="43" t="s">
        <v>1536</v>
      </c>
      <c r="P678" s="45" t="s">
        <v>153</v>
      </c>
      <c r="Q678" s="44" t="s">
        <v>1099</v>
      </c>
      <c r="R678" s="44" t="s">
        <v>1371</v>
      </c>
      <c r="S678" s="44" t="s">
        <v>2389</v>
      </c>
      <c r="T678" s="46" t="s">
        <v>2387</v>
      </c>
      <c r="U678" s="37" t="s">
        <v>2388</v>
      </c>
      <c r="V678" s="163">
        <v>0</v>
      </c>
      <c r="W678" s="163">
        <v>400</v>
      </c>
      <c r="X678" s="33"/>
      <c r="Y678" s="164"/>
      <c r="Z678" s="160"/>
      <c r="AA678" s="33"/>
      <c r="AB678" s="165">
        <v>400</v>
      </c>
      <c r="AC678" s="33"/>
      <c r="AD678" s="135">
        <v>400</v>
      </c>
      <c r="AE678" s="49">
        <v>1</v>
      </c>
      <c r="AF678" s="135">
        <v>0</v>
      </c>
      <c r="AG678" s="158">
        <v>0</v>
      </c>
      <c r="AH678" s="47"/>
      <c r="AI678" s="135">
        <v>400</v>
      </c>
      <c r="AJ678" s="135">
        <v>400</v>
      </c>
      <c r="AK678" s="47"/>
      <c r="AL678" s="135">
        <v>400</v>
      </c>
      <c r="AM678" s="49">
        <v>1</v>
      </c>
      <c r="AN678" s="135">
        <v>0</v>
      </c>
      <c r="AO678" s="34">
        <v>400</v>
      </c>
      <c r="AP678" s="34">
        <v>0</v>
      </c>
      <c r="AQ678" s="34">
        <v>0</v>
      </c>
      <c r="AR678" s="34">
        <v>0</v>
      </c>
      <c r="AS678" s="34">
        <v>0</v>
      </c>
      <c r="AT678" s="34">
        <v>0</v>
      </c>
      <c r="AU678" s="34">
        <v>0</v>
      </c>
      <c r="AV678" s="34">
        <v>0</v>
      </c>
      <c r="AW678" s="34">
        <v>0</v>
      </c>
      <c r="AX678" s="34">
        <v>0</v>
      </c>
      <c r="AY678" s="34">
        <v>0</v>
      </c>
      <c r="AZ678" s="34">
        <v>0</v>
      </c>
      <c r="BA678" s="34">
        <v>0</v>
      </c>
      <c r="BB678" s="40">
        <f t="shared" si="29"/>
        <v>400</v>
      </c>
      <c r="BC678" s="40">
        <f t="shared" si="30"/>
        <v>0</v>
      </c>
      <c r="BD678" s="166" t="str">
        <f>+IF(Tabla1[[#This Row],[NO CERT]]=0,"NO","SI")</f>
        <v>NO</v>
      </c>
    </row>
    <row r="679" spans="1:56" x14ac:dyDescent="0.25">
      <c r="A679" s="41" t="s">
        <v>437</v>
      </c>
      <c r="B679" s="42"/>
      <c r="C679" s="43" t="s">
        <v>1447</v>
      </c>
      <c r="D679" s="44" t="s">
        <v>442</v>
      </c>
      <c r="E679" s="43" t="s">
        <v>445</v>
      </c>
      <c r="F679" s="43" t="s">
        <v>446</v>
      </c>
      <c r="G679" s="43" t="s">
        <v>1471</v>
      </c>
      <c r="H679" s="44" t="s">
        <v>514</v>
      </c>
      <c r="I679" s="44" t="s">
        <v>514</v>
      </c>
      <c r="J679" s="44"/>
      <c r="K679" s="44" t="s">
        <v>511</v>
      </c>
      <c r="L679" s="44" t="s">
        <v>1422</v>
      </c>
      <c r="M679" s="44" t="s">
        <v>1422</v>
      </c>
      <c r="N679" s="43" t="s">
        <v>1099</v>
      </c>
      <c r="O679" s="43" t="s">
        <v>1536</v>
      </c>
      <c r="P679" s="45" t="s">
        <v>153</v>
      </c>
      <c r="Q679" s="44" t="s">
        <v>1099</v>
      </c>
      <c r="R679" s="44" t="s">
        <v>1371</v>
      </c>
      <c r="S679" s="44" t="s">
        <v>1380</v>
      </c>
      <c r="T679" s="46" t="s">
        <v>1378</v>
      </c>
      <c r="U679" s="37" t="s">
        <v>1379</v>
      </c>
      <c r="V679" s="163">
        <v>105942</v>
      </c>
      <c r="W679" s="163">
        <v>108341</v>
      </c>
      <c r="X679" s="33"/>
      <c r="Y679" s="164"/>
      <c r="Z679" s="160"/>
      <c r="AA679" s="33"/>
      <c r="AB679" s="165">
        <v>108341</v>
      </c>
      <c r="AC679" s="33"/>
      <c r="AD679" s="135">
        <v>108341</v>
      </c>
      <c r="AE679" s="49">
        <v>1</v>
      </c>
      <c r="AF679" s="135">
        <v>0</v>
      </c>
      <c r="AG679" s="158">
        <v>0</v>
      </c>
      <c r="AH679" s="47"/>
      <c r="AI679" s="135">
        <v>108341</v>
      </c>
      <c r="AJ679" s="135">
        <v>27084.93</v>
      </c>
      <c r="AK679" s="47"/>
      <c r="AL679" s="135">
        <v>27084.93</v>
      </c>
      <c r="AM679" s="49">
        <v>0.24999704636287279</v>
      </c>
      <c r="AN679" s="135">
        <v>81256.070000000007</v>
      </c>
      <c r="AO679" s="34">
        <v>9028.17</v>
      </c>
      <c r="AP679" s="34">
        <v>9028.3799999999992</v>
      </c>
      <c r="AQ679" s="34">
        <v>9028.3799999999992</v>
      </c>
      <c r="AR679" s="34">
        <v>0</v>
      </c>
      <c r="AS679" s="34">
        <v>8828.3799999999992</v>
      </c>
      <c r="AT679" s="34">
        <v>8828.3799999999992</v>
      </c>
      <c r="AU679" s="34">
        <v>8828.3799999999992</v>
      </c>
      <c r="AV679" s="34">
        <v>8828.3799999999992</v>
      </c>
      <c r="AW679" s="34">
        <v>8828.3799999999992</v>
      </c>
      <c r="AX679" s="34">
        <v>8828.3799999999992</v>
      </c>
      <c r="AY679" s="34">
        <v>8828.3799999999992</v>
      </c>
      <c r="AZ679" s="34">
        <v>8828.3799999999992</v>
      </c>
      <c r="BA679" s="34">
        <v>10629.029999999999</v>
      </c>
      <c r="BB679" s="40">
        <f t="shared" si="29"/>
        <v>108341</v>
      </c>
      <c r="BC679" s="40">
        <f t="shared" si="30"/>
        <v>0</v>
      </c>
      <c r="BD679" s="166" t="str">
        <f>+IF(Tabla1[[#This Row],[NO CERT]]=0,"NO","SI")</f>
        <v>NO</v>
      </c>
    </row>
    <row r="680" spans="1:56" x14ac:dyDescent="0.25">
      <c r="A680" s="41" t="s">
        <v>437</v>
      </c>
      <c r="B680" s="42"/>
      <c r="C680" s="43" t="s">
        <v>1447</v>
      </c>
      <c r="D680" s="44" t="s">
        <v>442</v>
      </c>
      <c r="E680" s="43" t="s">
        <v>445</v>
      </c>
      <c r="F680" s="43" t="s">
        <v>446</v>
      </c>
      <c r="G680" s="43" t="s">
        <v>1471</v>
      </c>
      <c r="H680" s="44" t="s">
        <v>514</v>
      </c>
      <c r="I680" s="44" t="s">
        <v>514</v>
      </c>
      <c r="J680" s="44"/>
      <c r="K680" s="44" t="s">
        <v>511</v>
      </c>
      <c r="L680" s="44" t="s">
        <v>1422</v>
      </c>
      <c r="M680" s="44" t="s">
        <v>1422</v>
      </c>
      <c r="N680" s="43" t="s">
        <v>1099</v>
      </c>
      <c r="O680" s="43" t="s">
        <v>1536</v>
      </c>
      <c r="P680" s="45" t="s">
        <v>153</v>
      </c>
      <c r="Q680" s="44" t="s">
        <v>1099</v>
      </c>
      <c r="R680" s="44" t="s">
        <v>1371</v>
      </c>
      <c r="S680" s="44" t="s">
        <v>1373</v>
      </c>
      <c r="T680" s="46" t="s">
        <v>1336</v>
      </c>
      <c r="U680" s="37" t="s">
        <v>1339</v>
      </c>
      <c r="V680" s="163">
        <v>67371</v>
      </c>
      <c r="W680" s="163">
        <v>69171</v>
      </c>
      <c r="X680" s="33"/>
      <c r="Y680" s="164"/>
      <c r="Z680" s="160"/>
      <c r="AA680" s="33"/>
      <c r="AB680" s="165">
        <v>69171</v>
      </c>
      <c r="AC680" s="33"/>
      <c r="AD680" s="135">
        <v>69171</v>
      </c>
      <c r="AE680" s="49">
        <v>1</v>
      </c>
      <c r="AF680" s="135">
        <v>0</v>
      </c>
      <c r="AG680" s="158">
        <v>0</v>
      </c>
      <c r="AH680" s="47"/>
      <c r="AI680" s="135">
        <v>69171</v>
      </c>
      <c r="AJ680" s="135">
        <v>0</v>
      </c>
      <c r="AK680" s="47"/>
      <c r="AL680" s="135">
        <v>0</v>
      </c>
      <c r="AM680" s="49">
        <v>0</v>
      </c>
      <c r="AN680" s="135">
        <v>69171</v>
      </c>
      <c r="AO680" s="34">
        <v>0</v>
      </c>
      <c r="AP680" s="34">
        <v>0</v>
      </c>
      <c r="AQ680" s="34">
        <v>0</v>
      </c>
      <c r="AR680" s="34">
        <v>0</v>
      </c>
      <c r="AS680" s="34">
        <v>5764.25</v>
      </c>
      <c r="AT680" s="34">
        <v>5764.25</v>
      </c>
      <c r="AU680" s="34">
        <v>5764.25</v>
      </c>
      <c r="AV680" s="34">
        <v>5764.25</v>
      </c>
      <c r="AW680" s="34">
        <v>5764.25</v>
      </c>
      <c r="AX680" s="34">
        <v>5764.25</v>
      </c>
      <c r="AY680" s="34">
        <v>5764.25</v>
      </c>
      <c r="AZ680" s="34">
        <v>5764.25</v>
      </c>
      <c r="BA680" s="34">
        <v>23057</v>
      </c>
      <c r="BB680" s="40">
        <f t="shared" si="29"/>
        <v>69171</v>
      </c>
      <c r="BC680" s="40">
        <f t="shared" si="30"/>
        <v>0</v>
      </c>
      <c r="BD680" s="166" t="str">
        <f>+IF(Tabla1[[#This Row],[NO CERT]]=0,"NO","SI")</f>
        <v>NO</v>
      </c>
    </row>
    <row r="681" spans="1:56" x14ac:dyDescent="0.25">
      <c r="A681" s="41" t="s">
        <v>437</v>
      </c>
      <c r="B681" s="42"/>
      <c r="C681" s="43" t="s">
        <v>1447</v>
      </c>
      <c r="D681" s="44" t="s">
        <v>442</v>
      </c>
      <c r="E681" s="43" t="s">
        <v>445</v>
      </c>
      <c r="F681" s="43" t="s">
        <v>446</v>
      </c>
      <c r="G681" s="43" t="s">
        <v>1471</v>
      </c>
      <c r="H681" s="44" t="s">
        <v>514</v>
      </c>
      <c r="I681" s="44" t="s">
        <v>514</v>
      </c>
      <c r="J681" s="44"/>
      <c r="K681" s="44" t="s">
        <v>511</v>
      </c>
      <c r="L681" s="44" t="s">
        <v>1422</v>
      </c>
      <c r="M681" s="44" t="s">
        <v>1422</v>
      </c>
      <c r="N681" s="43" t="s">
        <v>1099</v>
      </c>
      <c r="O681" s="43" t="s">
        <v>1536</v>
      </c>
      <c r="P681" s="45" t="s">
        <v>153</v>
      </c>
      <c r="Q681" s="44" t="s">
        <v>1099</v>
      </c>
      <c r="R681" s="44" t="s">
        <v>1371</v>
      </c>
      <c r="S681" s="44" t="s">
        <v>1374</v>
      </c>
      <c r="T681" s="46" t="s">
        <v>1338</v>
      </c>
      <c r="U681" s="37" t="s">
        <v>1341</v>
      </c>
      <c r="V681" s="163">
        <v>7514</v>
      </c>
      <c r="W681" s="163">
        <v>7801</v>
      </c>
      <c r="X681" s="33"/>
      <c r="Y681" s="164"/>
      <c r="Z681" s="160"/>
      <c r="AA681" s="33"/>
      <c r="AB681" s="165">
        <v>7801</v>
      </c>
      <c r="AC681" s="33"/>
      <c r="AD681" s="135">
        <v>7801</v>
      </c>
      <c r="AE681" s="49">
        <v>1</v>
      </c>
      <c r="AF681" s="135">
        <v>0</v>
      </c>
      <c r="AG681" s="158">
        <v>0</v>
      </c>
      <c r="AH681" s="47"/>
      <c r="AI681" s="135">
        <v>7801</v>
      </c>
      <c r="AJ681" s="135">
        <v>1300.08</v>
      </c>
      <c r="AK681" s="47"/>
      <c r="AL681" s="135">
        <v>1300.08</v>
      </c>
      <c r="AM681" s="49">
        <v>0.16665555697987436</v>
      </c>
      <c r="AN681" s="135">
        <v>6500.92</v>
      </c>
      <c r="AO681" s="34">
        <v>433.36</v>
      </c>
      <c r="AP681" s="34">
        <v>433.36</v>
      </c>
      <c r="AQ681" s="34">
        <v>433.36</v>
      </c>
      <c r="AR681" s="34">
        <v>0</v>
      </c>
      <c r="AS681" s="34">
        <v>626.16000000000008</v>
      </c>
      <c r="AT681" s="34">
        <v>626.16000000000008</v>
      </c>
      <c r="AU681" s="34">
        <v>626.16000000000008</v>
      </c>
      <c r="AV681" s="34">
        <v>626.16000000000008</v>
      </c>
      <c r="AW681" s="34">
        <v>626.16000000000008</v>
      </c>
      <c r="AX681" s="34">
        <v>626.16000000000008</v>
      </c>
      <c r="AY681" s="34">
        <v>626.16000000000008</v>
      </c>
      <c r="AZ681" s="34">
        <v>626.16000000000008</v>
      </c>
      <c r="BA681" s="34">
        <v>1491.6400000000003</v>
      </c>
      <c r="BB681" s="40">
        <f t="shared" si="29"/>
        <v>7801</v>
      </c>
      <c r="BC681" s="40">
        <f t="shared" si="30"/>
        <v>0</v>
      </c>
      <c r="BD681" s="166" t="str">
        <f>+IF(Tabla1[[#This Row],[NO CERT]]=0,"NO","SI")</f>
        <v>NO</v>
      </c>
    </row>
    <row r="682" spans="1:56" x14ac:dyDescent="0.25">
      <c r="A682" s="41" t="s">
        <v>437</v>
      </c>
      <c r="B682" s="42"/>
      <c r="C682" s="43" t="s">
        <v>1447</v>
      </c>
      <c r="D682" s="44" t="s">
        <v>442</v>
      </c>
      <c r="E682" s="43" t="s">
        <v>445</v>
      </c>
      <c r="F682" s="43" t="s">
        <v>446</v>
      </c>
      <c r="G682" s="43" t="s">
        <v>1471</v>
      </c>
      <c r="H682" s="44" t="s">
        <v>521</v>
      </c>
      <c r="I682" s="44" t="s">
        <v>521</v>
      </c>
      <c r="J682" s="44"/>
      <c r="K682" s="44" t="s">
        <v>515</v>
      </c>
      <c r="L682" s="44" t="s">
        <v>1422</v>
      </c>
      <c r="M682" s="44" t="s">
        <v>1422</v>
      </c>
      <c r="N682" s="43" t="s">
        <v>1099</v>
      </c>
      <c r="O682" s="43" t="s">
        <v>1536</v>
      </c>
      <c r="P682" s="45" t="s">
        <v>153</v>
      </c>
      <c r="Q682" s="44" t="s">
        <v>1099</v>
      </c>
      <c r="R682" s="44" t="s">
        <v>552</v>
      </c>
      <c r="S682" s="44" t="s">
        <v>1375</v>
      </c>
      <c r="T682" s="46" t="s">
        <v>43</v>
      </c>
      <c r="U682" s="37" t="s">
        <v>1377</v>
      </c>
      <c r="V682" s="163">
        <v>0</v>
      </c>
      <c r="W682" s="163">
        <v>19775</v>
      </c>
      <c r="X682" s="33"/>
      <c r="Y682" s="164"/>
      <c r="Z682" s="160"/>
      <c r="AA682" s="33"/>
      <c r="AB682" s="165">
        <v>19775</v>
      </c>
      <c r="AC682" s="33"/>
      <c r="AD682" s="135">
        <v>18050</v>
      </c>
      <c r="AE682" s="49">
        <v>0.91276864728192164</v>
      </c>
      <c r="AF682" s="135">
        <v>1725</v>
      </c>
      <c r="AG682" s="158">
        <v>1725</v>
      </c>
      <c r="AH682" s="47"/>
      <c r="AI682" s="135">
        <v>18050</v>
      </c>
      <c r="AJ682" s="135">
        <v>18050</v>
      </c>
      <c r="AK682" s="47"/>
      <c r="AL682" s="135">
        <v>0</v>
      </c>
      <c r="AM682" s="49">
        <v>0</v>
      </c>
      <c r="AN682" s="135">
        <v>18050</v>
      </c>
      <c r="AO682" s="34">
        <v>0</v>
      </c>
      <c r="AP682" s="34">
        <v>0</v>
      </c>
      <c r="AQ682" s="34">
        <v>0</v>
      </c>
      <c r="AR682" s="34">
        <v>0</v>
      </c>
      <c r="AS682" s="34">
        <v>0</v>
      </c>
      <c r="AT682" s="34">
        <v>0</v>
      </c>
      <c r="AU682" s="34">
        <v>8760</v>
      </c>
      <c r="AV682" s="34">
        <v>1240</v>
      </c>
      <c r="AW682" s="34">
        <v>9775</v>
      </c>
      <c r="AX682" s="34">
        <v>0</v>
      </c>
      <c r="AY682" s="34">
        <v>0</v>
      </c>
      <c r="AZ682" s="34">
        <v>0</v>
      </c>
      <c r="BA682" s="34">
        <v>0</v>
      </c>
      <c r="BB682" s="40">
        <f t="shared" ref="BB682:BB710" si="31">+SUM(AO682:BA682)</f>
        <v>19775</v>
      </c>
      <c r="BC682" s="40">
        <f t="shared" ref="BC682:BC710" si="32">+W682-BB682</f>
        <v>0</v>
      </c>
      <c r="BD682" s="166" t="str">
        <f>+IF(Tabla1[[#This Row],[NO CERT]]=0,"NO","SI")</f>
        <v>SI</v>
      </c>
    </row>
    <row r="683" spans="1:56" x14ac:dyDescent="0.25">
      <c r="A683" s="41" t="s">
        <v>1442</v>
      </c>
      <c r="B683" s="42"/>
      <c r="C683" s="43" t="s">
        <v>1447</v>
      </c>
      <c r="D683" s="44" t="s">
        <v>441</v>
      </c>
      <c r="E683" s="43" t="s">
        <v>1443</v>
      </c>
      <c r="F683" s="43" t="s">
        <v>1444</v>
      </c>
      <c r="G683" s="43" t="s">
        <v>1508</v>
      </c>
      <c r="H683" s="44" t="s">
        <v>514</v>
      </c>
      <c r="I683" s="44" t="s">
        <v>514</v>
      </c>
      <c r="J683" s="44"/>
      <c r="K683" s="44" t="s">
        <v>511</v>
      </c>
      <c r="L683" s="44" t="s">
        <v>1360</v>
      </c>
      <c r="M683" s="44" t="s">
        <v>1360</v>
      </c>
      <c r="N683" s="43" t="s">
        <v>1360</v>
      </c>
      <c r="O683" s="43" t="s">
        <v>1537</v>
      </c>
      <c r="P683" s="45" t="s">
        <v>154</v>
      </c>
      <c r="Q683" s="44" t="s">
        <v>1360</v>
      </c>
      <c r="R683" s="44" t="s">
        <v>1371</v>
      </c>
      <c r="S683" s="44" t="s">
        <v>1380</v>
      </c>
      <c r="T683" s="46" t="s">
        <v>1378</v>
      </c>
      <c r="U683" s="37" t="s">
        <v>1379</v>
      </c>
      <c r="V683" s="163">
        <v>211200</v>
      </c>
      <c r="W683" s="163">
        <v>131067</v>
      </c>
      <c r="X683" s="33"/>
      <c r="Y683" s="164"/>
      <c r="Z683" s="160"/>
      <c r="AA683" s="33"/>
      <c r="AB683" s="165">
        <v>131067</v>
      </c>
      <c r="AC683" s="33"/>
      <c r="AD683" s="135">
        <v>0</v>
      </c>
      <c r="AE683" s="49">
        <v>0</v>
      </c>
      <c r="AF683" s="135">
        <v>131067</v>
      </c>
      <c r="AG683" s="158">
        <v>131067</v>
      </c>
      <c r="AH683" s="47"/>
      <c r="AI683" s="135">
        <v>0</v>
      </c>
      <c r="AJ683" s="135">
        <v>0</v>
      </c>
      <c r="AK683" s="47"/>
      <c r="AL683" s="135">
        <v>0</v>
      </c>
      <c r="AM683" s="49">
        <v>0</v>
      </c>
      <c r="AN683" s="135">
        <v>0</v>
      </c>
      <c r="AO683" s="34">
        <v>0</v>
      </c>
      <c r="AP683" s="34">
        <v>0</v>
      </c>
      <c r="AQ683" s="34">
        <v>0</v>
      </c>
      <c r="AR683" s="34">
        <v>0</v>
      </c>
      <c r="AS683" s="34">
        <v>0</v>
      </c>
      <c r="AT683" s="34">
        <v>0</v>
      </c>
      <c r="AU683" s="34">
        <v>0</v>
      </c>
      <c r="AV683" s="34">
        <v>0</v>
      </c>
      <c r="AW683" s="34">
        <v>0</v>
      </c>
      <c r="AX683" s="34">
        <v>0</v>
      </c>
      <c r="AY683" s="34">
        <v>0</v>
      </c>
      <c r="AZ683" s="34">
        <v>0</v>
      </c>
      <c r="BA683" s="34">
        <v>131067</v>
      </c>
      <c r="BB683" s="40">
        <f t="shared" si="31"/>
        <v>131067</v>
      </c>
      <c r="BC683" s="40">
        <f t="shared" si="32"/>
        <v>0</v>
      </c>
      <c r="BD683" s="166" t="str">
        <f>+IF(Tabla1[[#This Row],[NO CERT]]=0,"NO","SI")</f>
        <v>SI</v>
      </c>
    </row>
    <row r="684" spans="1:56" x14ac:dyDescent="0.25">
      <c r="A684" s="41" t="s">
        <v>1442</v>
      </c>
      <c r="B684" s="42"/>
      <c r="C684" s="43" t="s">
        <v>1447</v>
      </c>
      <c r="D684" s="44" t="s">
        <v>441</v>
      </c>
      <c r="E684" s="43" t="s">
        <v>1443</v>
      </c>
      <c r="F684" s="43" t="s">
        <v>1444</v>
      </c>
      <c r="G684" s="43" t="s">
        <v>1508</v>
      </c>
      <c r="H684" s="44" t="s">
        <v>514</v>
      </c>
      <c r="I684" s="44" t="s">
        <v>514</v>
      </c>
      <c r="J684" s="44"/>
      <c r="K684" s="44" t="s">
        <v>511</v>
      </c>
      <c r="L684" s="44" t="s">
        <v>1360</v>
      </c>
      <c r="M684" s="44" t="s">
        <v>1360</v>
      </c>
      <c r="N684" s="43" t="s">
        <v>1360</v>
      </c>
      <c r="O684" s="43" t="s">
        <v>1537</v>
      </c>
      <c r="P684" s="45" t="s">
        <v>154</v>
      </c>
      <c r="Q684" s="44" t="s">
        <v>1360</v>
      </c>
      <c r="R684" s="44" t="s">
        <v>1371</v>
      </c>
      <c r="S684" s="44" t="s">
        <v>1373</v>
      </c>
      <c r="T684" s="46" t="s">
        <v>1336</v>
      </c>
      <c r="U684" s="37" t="s">
        <v>1339</v>
      </c>
      <c r="V684" s="163">
        <v>4800</v>
      </c>
      <c r="W684" s="163">
        <v>4800</v>
      </c>
      <c r="X684" s="33"/>
      <c r="Y684" s="164"/>
      <c r="Z684" s="160"/>
      <c r="AA684" s="33"/>
      <c r="AB684" s="165">
        <v>4800</v>
      </c>
      <c r="AC684" s="33"/>
      <c r="AD684" s="135">
        <v>0</v>
      </c>
      <c r="AE684" s="49">
        <v>0</v>
      </c>
      <c r="AF684" s="135">
        <v>4800</v>
      </c>
      <c r="AG684" s="158">
        <v>4800</v>
      </c>
      <c r="AH684" s="47"/>
      <c r="AI684" s="135">
        <v>0</v>
      </c>
      <c r="AJ684" s="135">
        <v>0</v>
      </c>
      <c r="AK684" s="47"/>
      <c r="AL684" s="135">
        <v>0</v>
      </c>
      <c r="AM684" s="49">
        <v>0</v>
      </c>
      <c r="AN684" s="135">
        <v>0</v>
      </c>
      <c r="AO684" s="34">
        <v>0</v>
      </c>
      <c r="AP684" s="34">
        <v>0</v>
      </c>
      <c r="AQ684" s="34">
        <v>0</v>
      </c>
      <c r="AR684" s="34">
        <v>0</v>
      </c>
      <c r="AS684" s="34">
        <v>0</v>
      </c>
      <c r="AT684" s="34">
        <v>0</v>
      </c>
      <c r="AU684" s="34">
        <v>0</v>
      </c>
      <c r="AV684" s="34">
        <v>0</v>
      </c>
      <c r="AW684" s="34">
        <v>0</v>
      </c>
      <c r="AX684" s="34">
        <v>0</v>
      </c>
      <c r="AY684" s="34">
        <v>0</v>
      </c>
      <c r="AZ684" s="34">
        <v>0</v>
      </c>
      <c r="BA684" s="34">
        <v>4800</v>
      </c>
      <c r="BB684" s="40">
        <f t="shared" si="31"/>
        <v>4800</v>
      </c>
      <c r="BC684" s="40">
        <f t="shared" si="32"/>
        <v>0</v>
      </c>
      <c r="BD684" s="166" t="str">
        <f>+IF(Tabla1[[#This Row],[NO CERT]]=0,"NO","SI")</f>
        <v>SI</v>
      </c>
    </row>
    <row r="685" spans="1:56" x14ac:dyDescent="0.25">
      <c r="A685" s="41" t="s">
        <v>1442</v>
      </c>
      <c r="B685" s="42"/>
      <c r="C685" s="43" t="s">
        <v>1447</v>
      </c>
      <c r="D685" s="44" t="s">
        <v>441</v>
      </c>
      <c r="E685" s="43" t="s">
        <v>1443</v>
      </c>
      <c r="F685" s="43" t="s">
        <v>1444</v>
      </c>
      <c r="G685" s="43" t="s">
        <v>1508</v>
      </c>
      <c r="H685" s="44" t="s">
        <v>514</v>
      </c>
      <c r="I685" s="44" t="s">
        <v>514</v>
      </c>
      <c r="J685" s="44"/>
      <c r="K685" s="44" t="s">
        <v>511</v>
      </c>
      <c r="L685" s="44" t="s">
        <v>1360</v>
      </c>
      <c r="M685" s="44" t="s">
        <v>1360</v>
      </c>
      <c r="N685" s="43" t="s">
        <v>1360</v>
      </c>
      <c r="O685" s="43" t="s">
        <v>1537</v>
      </c>
      <c r="P685" s="45" t="s">
        <v>154</v>
      </c>
      <c r="Q685" s="44" t="s">
        <v>1360</v>
      </c>
      <c r="R685" s="44" t="s">
        <v>1371</v>
      </c>
      <c r="S685" s="44" t="s">
        <v>1374</v>
      </c>
      <c r="T685" s="46" t="s">
        <v>1338</v>
      </c>
      <c r="U685" s="37" t="s">
        <v>1341</v>
      </c>
      <c r="V685" s="163">
        <v>1430</v>
      </c>
      <c r="W685" s="163">
        <v>1430</v>
      </c>
      <c r="X685" s="33"/>
      <c r="Y685" s="164"/>
      <c r="Z685" s="160"/>
      <c r="AA685" s="33"/>
      <c r="AB685" s="165">
        <v>1430</v>
      </c>
      <c r="AC685" s="33"/>
      <c r="AD685" s="135">
        <v>0</v>
      </c>
      <c r="AE685" s="49">
        <v>0</v>
      </c>
      <c r="AF685" s="135">
        <v>1430</v>
      </c>
      <c r="AG685" s="158">
        <v>1430</v>
      </c>
      <c r="AH685" s="47"/>
      <c r="AI685" s="135">
        <v>0</v>
      </c>
      <c r="AJ685" s="135">
        <v>0</v>
      </c>
      <c r="AK685" s="47"/>
      <c r="AL685" s="135">
        <v>0</v>
      </c>
      <c r="AM685" s="49">
        <v>0</v>
      </c>
      <c r="AN685" s="135">
        <v>0</v>
      </c>
      <c r="AO685" s="34">
        <v>0</v>
      </c>
      <c r="AP685" s="34">
        <v>0</v>
      </c>
      <c r="AQ685" s="34">
        <v>0</v>
      </c>
      <c r="AR685" s="34">
        <v>0</v>
      </c>
      <c r="AS685" s="34">
        <v>0</v>
      </c>
      <c r="AT685" s="34">
        <v>0</v>
      </c>
      <c r="AU685" s="34">
        <v>0</v>
      </c>
      <c r="AV685" s="34">
        <v>0</v>
      </c>
      <c r="AW685" s="34">
        <v>0</v>
      </c>
      <c r="AX685" s="34">
        <v>0</v>
      </c>
      <c r="AY685" s="34">
        <v>0</v>
      </c>
      <c r="AZ685" s="34">
        <v>0</v>
      </c>
      <c r="BA685" s="34">
        <v>1430</v>
      </c>
      <c r="BB685" s="40">
        <f t="shared" si="31"/>
        <v>1430</v>
      </c>
      <c r="BC685" s="40">
        <f t="shared" si="32"/>
        <v>0</v>
      </c>
      <c r="BD685" s="166" t="str">
        <f>+IF(Tabla1[[#This Row],[NO CERT]]=0,"NO","SI")</f>
        <v>SI</v>
      </c>
    </row>
    <row r="686" spans="1:56" x14ac:dyDescent="0.25">
      <c r="A686" s="41" t="s">
        <v>1442</v>
      </c>
      <c r="B686" s="42"/>
      <c r="C686" s="43" t="s">
        <v>1447</v>
      </c>
      <c r="D686" s="44" t="s">
        <v>441</v>
      </c>
      <c r="E686" s="43" t="s">
        <v>1443</v>
      </c>
      <c r="F686" s="43" t="s">
        <v>1445</v>
      </c>
      <c r="G686" s="43" t="s">
        <v>1508</v>
      </c>
      <c r="H686" s="44" t="s">
        <v>1395</v>
      </c>
      <c r="I686" s="44" t="s">
        <v>1395</v>
      </c>
      <c r="J686" s="44"/>
      <c r="K686" s="44" t="s">
        <v>515</v>
      </c>
      <c r="L686" s="44" t="s">
        <v>1360</v>
      </c>
      <c r="M686" s="44" t="s">
        <v>1360</v>
      </c>
      <c r="N686" s="43" t="s">
        <v>1360</v>
      </c>
      <c r="O686" s="43" t="s">
        <v>1538</v>
      </c>
      <c r="P686" s="45" t="s">
        <v>155</v>
      </c>
      <c r="Q686" s="44" t="s">
        <v>1360</v>
      </c>
      <c r="R686" s="44" t="s">
        <v>628</v>
      </c>
      <c r="S686" s="44" t="s">
        <v>1511</v>
      </c>
      <c r="T686" s="46" t="s">
        <v>1393</v>
      </c>
      <c r="U686" s="37" t="s">
        <v>1394</v>
      </c>
      <c r="V686" s="163">
        <v>18000</v>
      </c>
      <c r="W686" s="163">
        <v>18000</v>
      </c>
      <c r="X686" s="33"/>
      <c r="Y686" s="164"/>
      <c r="Z686" s="160"/>
      <c r="AA686" s="33"/>
      <c r="AB686" s="165">
        <v>18000</v>
      </c>
      <c r="AC686" s="33"/>
      <c r="AD686" s="135">
        <v>0</v>
      </c>
      <c r="AE686" s="49">
        <v>0</v>
      </c>
      <c r="AF686" s="135">
        <v>18000</v>
      </c>
      <c r="AG686" s="158">
        <v>18000</v>
      </c>
      <c r="AH686" s="47"/>
      <c r="AI686" s="135">
        <v>0</v>
      </c>
      <c r="AJ686" s="135">
        <v>0</v>
      </c>
      <c r="AK686" s="47"/>
      <c r="AL686" s="135">
        <v>0</v>
      </c>
      <c r="AM686" s="49">
        <v>0</v>
      </c>
      <c r="AN686" s="135">
        <v>0</v>
      </c>
      <c r="AO686" s="34">
        <v>0</v>
      </c>
      <c r="AP686" s="34">
        <v>0</v>
      </c>
      <c r="AQ686" s="34">
        <v>0</v>
      </c>
      <c r="AR686" s="34">
        <v>0</v>
      </c>
      <c r="AS686" s="34">
        <v>0</v>
      </c>
      <c r="AT686" s="34">
        <v>0</v>
      </c>
      <c r="AU686" s="34">
        <v>0</v>
      </c>
      <c r="AV686" s="34">
        <v>0</v>
      </c>
      <c r="AW686" s="34">
        <v>0</v>
      </c>
      <c r="AX686" s="34">
        <v>0</v>
      </c>
      <c r="AY686" s="34">
        <v>0</v>
      </c>
      <c r="AZ686" s="34">
        <v>0</v>
      </c>
      <c r="BA686" s="34">
        <v>18000</v>
      </c>
      <c r="BB686" s="40">
        <f t="shared" si="31"/>
        <v>18000</v>
      </c>
      <c r="BC686" s="40">
        <f t="shared" si="32"/>
        <v>0</v>
      </c>
      <c r="BD686" s="166" t="str">
        <f>+IF(Tabla1[[#This Row],[NO CERT]]=0,"NO","SI")</f>
        <v>SI</v>
      </c>
    </row>
    <row r="687" spans="1:56" x14ac:dyDescent="0.25">
      <c r="A687" s="41" t="s">
        <v>437</v>
      </c>
      <c r="B687" s="42"/>
      <c r="C687" s="43" t="s">
        <v>1447</v>
      </c>
      <c r="D687" s="44" t="s">
        <v>438</v>
      </c>
      <c r="E687" s="43" t="s">
        <v>439</v>
      </c>
      <c r="F687" s="43" t="s">
        <v>440</v>
      </c>
      <c r="G687" s="43" t="s">
        <v>1539</v>
      </c>
      <c r="H687" s="44" t="s">
        <v>519</v>
      </c>
      <c r="I687" s="44" t="s">
        <v>71</v>
      </c>
      <c r="J687" s="44"/>
      <c r="K687" s="44" t="s">
        <v>515</v>
      </c>
      <c r="L687" s="44" t="s">
        <v>1103</v>
      </c>
      <c r="M687" s="44" t="s">
        <v>1103</v>
      </c>
      <c r="N687" s="43" t="s">
        <v>1427</v>
      </c>
      <c r="O687" s="43" t="s">
        <v>1554</v>
      </c>
      <c r="P687" s="45" t="s">
        <v>156</v>
      </c>
      <c r="Q687" s="44" t="s">
        <v>1427</v>
      </c>
      <c r="R687" s="44" t="s">
        <v>552</v>
      </c>
      <c r="S687" s="44" t="s">
        <v>361</v>
      </c>
      <c r="T687" s="46" t="s">
        <v>22</v>
      </c>
      <c r="U687" s="37" t="s">
        <v>23</v>
      </c>
      <c r="V687" s="163">
        <v>0</v>
      </c>
      <c r="W687" s="163">
        <v>9360</v>
      </c>
      <c r="X687" s="33"/>
      <c r="Y687" s="164"/>
      <c r="Z687" s="160"/>
      <c r="AA687" s="33"/>
      <c r="AB687" s="165">
        <v>9360</v>
      </c>
      <c r="AC687" s="33"/>
      <c r="AD687" s="135">
        <v>8725.15</v>
      </c>
      <c r="AE687" s="49">
        <v>0.93217414529914522</v>
      </c>
      <c r="AF687" s="135">
        <v>634.85000000000036</v>
      </c>
      <c r="AG687" s="158">
        <v>634.85000000000036</v>
      </c>
      <c r="AH687" s="47"/>
      <c r="AI687" s="135">
        <v>8725.15</v>
      </c>
      <c r="AJ687" s="135">
        <v>0</v>
      </c>
      <c r="AK687" s="47"/>
      <c r="AL687" s="135">
        <v>0</v>
      </c>
      <c r="AM687" s="49">
        <v>0</v>
      </c>
      <c r="AN687" s="135">
        <v>8725.15</v>
      </c>
      <c r="AO687" s="34">
        <v>0</v>
      </c>
      <c r="AP687" s="34">
        <v>0</v>
      </c>
      <c r="AQ687" s="34">
        <v>0</v>
      </c>
      <c r="AR687" s="34">
        <v>0</v>
      </c>
      <c r="AS687" s="34">
        <v>0</v>
      </c>
      <c r="AT687" s="34">
        <v>9360</v>
      </c>
      <c r="AU687" s="34">
        <v>0</v>
      </c>
      <c r="AV687" s="34">
        <v>0</v>
      </c>
      <c r="AW687" s="34">
        <v>0</v>
      </c>
      <c r="AX687" s="34">
        <v>0</v>
      </c>
      <c r="AY687" s="34">
        <v>0</v>
      </c>
      <c r="AZ687" s="34">
        <v>0</v>
      </c>
      <c r="BA687" s="34">
        <v>0</v>
      </c>
      <c r="BB687" s="40">
        <f t="shared" si="31"/>
        <v>9360</v>
      </c>
      <c r="BC687" s="40">
        <f t="shared" si="32"/>
        <v>0</v>
      </c>
      <c r="BD687" s="166" t="str">
        <f>+IF(Tabla1[[#This Row],[NO CERT]]=0,"NO","SI")</f>
        <v>SI</v>
      </c>
    </row>
    <row r="688" spans="1:56" x14ac:dyDescent="0.25">
      <c r="A688" s="41" t="s">
        <v>437</v>
      </c>
      <c r="B688" s="42"/>
      <c r="C688" s="43" t="s">
        <v>1447</v>
      </c>
      <c r="D688" s="44" t="s">
        <v>438</v>
      </c>
      <c r="E688" s="43" t="s">
        <v>439</v>
      </c>
      <c r="F688" s="43" t="s">
        <v>440</v>
      </c>
      <c r="G688" s="43" t="s">
        <v>1539</v>
      </c>
      <c r="H688" s="44" t="s">
        <v>71</v>
      </c>
      <c r="I688" s="44" t="s">
        <v>71</v>
      </c>
      <c r="J688" s="44"/>
      <c r="K688" s="44" t="s">
        <v>515</v>
      </c>
      <c r="L688" s="44" t="s">
        <v>1103</v>
      </c>
      <c r="M688" s="44" t="s">
        <v>1103</v>
      </c>
      <c r="N688" s="43" t="s">
        <v>1427</v>
      </c>
      <c r="O688" s="43" t="s">
        <v>1554</v>
      </c>
      <c r="P688" s="45" t="s">
        <v>156</v>
      </c>
      <c r="Q688" s="44" t="s">
        <v>1427</v>
      </c>
      <c r="R688" s="44" t="s">
        <v>552</v>
      </c>
      <c r="S688" s="44" t="s">
        <v>364</v>
      </c>
      <c r="T688" s="46" t="s">
        <v>17</v>
      </c>
      <c r="U688" s="37" t="s">
        <v>18</v>
      </c>
      <c r="V688" s="163">
        <v>0</v>
      </c>
      <c r="W688" s="163">
        <v>1200</v>
      </c>
      <c r="X688" s="33"/>
      <c r="Y688" s="164"/>
      <c r="Z688" s="160"/>
      <c r="AA688" s="33"/>
      <c r="AB688" s="165">
        <v>1200</v>
      </c>
      <c r="AC688" s="33"/>
      <c r="AD688" s="135">
        <v>1200</v>
      </c>
      <c r="AE688" s="49">
        <v>1</v>
      </c>
      <c r="AF688" s="135">
        <v>0</v>
      </c>
      <c r="AG688" s="158">
        <v>0</v>
      </c>
      <c r="AH688" s="47"/>
      <c r="AI688" s="135">
        <v>1200</v>
      </c>
      <c r="AJ688" s="135">
        <v>1146</v>
      </c>
      <c r="AK688" s="47"/>
      <c r="AL688" s="135">
        <v>1146</v>
      </c>
      <c r="AM688" s="49">
        <v>0.95499999999999996</v>
      </c>
      <c r="AN688" s="135">
        <v>54</v>
      </c>
      <c r="AO688" s="34">
        <v>500</v>
      </c>
      <c r="AP688" s="34">
        <v>626</v>
      </c>
      <c r="AQ688" s="34">
        <v>20</v>
      </c>
      <c r="AR688" s="34">
        <v>0</v>
      </c>
      <c r="AS688" s="34">
        <v>0</v>
      </c>
      <c r="AT688" s="34">
        <v>0</v>
      </c>
      <c r="AU688" s="34">
        <v>54</v>
      </c>
      <c r="AV688" s="34">
        <v>0</v>
      </c>
      <c r="AW688" s="34">
        <v>0</v>
      </c>
      <c r="AX688" s="34">
        <v>0</v>
      </c>
      <c r="AY688" s="34">
        <v>0</v>
      </c>
      <c r="AZ688" s="34">
        <v>0</v>
      </c>
      <c r="BA688" s="34">
        <v>0</v>
      </c>
      <c r="BB688" s="40">
        <f t="shared" si="31"/>
        <v>1200</v>
      </c>
      <c r="BC688" s="40">
        <f t="shared" si="32"/>
        <v>0</v>
      </c>
      <c r="BD688" s="166" t="str">
        <f>+IF(Tabla1[[#This Row],[NO CERT]]=0,"NO","SI")</f>
        <v>NO</v>
      </c>
    </row>
    <row r="689" spans="1:56" x14ac:dyDescent="0.25">
      <c r="A689" s="41" t="s">
        <v>437</v>
      </c>
      <c r="B689" s="42"/>
      <c r="C689" s="43" t="s">
        <v>1447</v>
      </c>
      <c r="D689" s="44" t="s">
        <v>438</v>
      </c>
      <c r="E689" s="43" t="s">
        <v>439</v>
      </c>
      <c r="F689" s="43" t="s">
        <v>440</v>
      </c>
      <c r="G689" s="43" t="s">
        <v>1539</v>
      </c>
      <c r="H689" s="44" t="s">
        <v>1407</v>
      </c>
      <c r="I689" s="44" t="s">
        <v>484</v>
      </c>
      <c r="J689" s="44"/>
      <c r="K689" s="44" t="s">
        <v>515</v>
      </c>
      <c r="L689" s="44" t="s">
        <v>1103</v>
      </c>
      <c r="M689" s="44" t="s">
        <v>1103</v>
      </c>
      <c r="N689" s="43" t="s">
        <v>1427</v>
      </c>
      <c r="O689" s="43" t="s">
        <v>1554</v>
      </c>
      <c r="P689" s="45" t="s">
        <v>156</v>
      </c>
      <c r="Q689" s="44" t="s">
        <v>1427</v>
      </c>
      <c r="R689" s="44" t="s">
        <v>552</v>
      </c>
      <c r="S689" s="44" t="s">
        <v>357</v>
      </c>
      <c r="T689" s="46" t="s">
        <v>24</v>
      </c>
      <c r="U689" s="37" t="s">
        <v>25</v>
      </c>
      <c r="V689" s="163">
        <v>0</v>
      </c>
      <c r="W689" s="163">
        <v>1800</v>
      </c>
      <c r="X689" s="33"/>
      <c r="Y689" s="164"/>
      <c r="Z689" s="160"/>
      <c r="AA689" s="33"/>
      <c r="AB689" s="165">
        <v>1800</v>
      </c>
      <c r="AC689" s="33"/>
      <c r="AD689" s="135">
        <v>1800</v>
      </c>
      <c r="AE689" s="49">
        <v>1</v>
      </c>
      <c r="AF689" s="135">
        <v>0</v>
      </c>
      <c r="AG689" s="158">
        <v>0</v>
      </c>
      <c r="AH689" s="47"/>
      <c r="AI689" s="135">
        <v>1800</v>
      </c>
      <c r="AJ689" s="135">
        <v>0</v>
      </c>
      <c r="AK689" s="47"/>
      <c r="AL689" s="135">
        <v>0</v>
      </c>
      <c r="AM689" s="49">
        <v>0</v>
      </c>
      <c r="AN689" s="135">
        <v>1800</v>
      </c>
      <c r="AO689" s="34">
        <v>0</v>
      </c>
      <c r="AP689" s="34">
        <v>0</v>
      </c>
      <c r="AQ689" s="34">
        <v>0</v>
      </c>
      <c r="AR689" s="34">
        <v>0</v>
      </c>
      <c r="AS689" s="34">
        <v>180</v>
      </c>
      <c r="AT689" s="34">
        <v>180</v>
      </c>
      <c r="AU689" s="34">
        <v>180</v>
      </c>
      <c r="AV689" s="34">
        <v>180</v>
      </c>
      <c r="AW689" s="34">
        <v>180</v>
      </c>
      <c r="AX689" s="34">
        <v>180</v>
      </c>
      <c r="AY689" s="34">
        <v>180</v>
      </c>
      <c r="AZ689" s="34">
        <v>180</v>
      </c>
      <c r="BA689" s="34">
        <v>360</v>
      </c>
      <c r="BB689" s="40">
        <f t="shared" si="31"/>
        <v>1800</v>
      </c>
      <c r="BC689" s="40">
        <f t="shared" si="32"/>
        <v>0</v>
      </c>
      <c r="BD689" s="166" t="str">
        <f>+IF(Tabla1[[#This Row],[NO CERT]]=0,"NO","SI")</f>
        <v>NO</v>
      </c>
    </row>
    <row r="690" spans="1:56" x14ac:dyDescent="0.25">
      <c r="A690" s="41" t="s">
        <v>437</v>
      </c>
      <c r="B690" s="42"/>
      <c r="C690" s="43" t="s">
        <v>1447</v>
      </c>
      <c r="D690" s="44" t="s">
        <v>438</v>
      </c>
      <c r="E690" s="43" t="s">
        <v>439</v>
      </c>
      <c r="F690" s="43" t="s">
        <v>440</v>
      </c>
      <c r="G690" s="43" t="s">
        <v>1539</v>
      </c>
      <c r="H690" s="44" t="s">
        <v>1407</v>
      </c>
      <c r="I690" s="44" t="s">
        <v>484</v>
      </c>
      <c r="J690" s="44"/>
      <c r="K690" s="44" t="s">
        <v>515</v>
      </c>
      <c r="L690" s="44" t="s">
        <v>1103</v>
      </c>
      <c r="M690" s="44" t="s">
        <v>1103</v>
      </c>
      <c r="N690" s="43" t="s">
        <v>1427</v>
      </c>
      <c r="O690" s="43" t="s">
        <v>1554</v>
      </c>
      <c r="P690" s="45" t="s">
        <v>156</v>
      </c>
      <c r="Q690" s="44" t="s">
        <v>1427</v>
      </c>
      <c r="R690" s="44" t="s">
        <v>552</v>
      </c>
      <c r="S690" s="44" t="s">
        <v>358</v>
      </c>
      <c r="T690" s="46" t="s">
        <v>26</v>
      </c>
      <c r="U690" s="37" t="s">
        <v>27</v>
      </c>
      <c r="V690" s="163">
        <v>0</v>
      </c>
      <c r="W690" s="163">
        <v>3600</v>
      </c>
      <c r="X690" s="33"/>
      <c r="Y690" s="164"/>
      <c r="Z690" s="160"/>
      <c r="AA690" s="33"/>
      <c r="AB690" s="165">
        <v>3600</v>
      </c>
      <c r="AC690" s="33"/>
      <c r="AD690" s="135">
        <v>3600</v>
      </c>
      <c r="AE690" s="49">
        <v>1</v>
      </c>
      <c r="AF690" s="135">
        <v>0</v>
      </c>
      <c r="AG690" s="158">
        <v>0</v>
      </c>
      <c r="AH690" s="47"/>
      <c r="AI690" s="135">
        <v>3600</v>
      </c>
      <c r="AJ690" s="135">
        <v>90</v>
      </c>
      <c r="AK690" s="47"/>
      <c r="AL690" s="135">
        <v>90</v>
      </c>
      <c r="AM690" s="49">
        <v>2.5000000000000001E-2</v>
      </c>
      <c r="AN690" s="135">
        <v>3510</v>
      </c>
      <c r="AO690" s="34">
        <v>0</v>
      </c>
      <c r="AP690" s="34">
        <v>90</v>
      </c>
      <c r="AQ690" s="34">
        <v>0</v>
      </c>
      <c r="AR690" s="34">
        <v>0</v>
      </c>
      <c r="AS690" s="34">
        <v>360</v>
      </c>
      <c r="AT690" s="34">
        <v>360</v>
      </c>
      <c r="AU690" s="34">
        <v>360</v>
      </c>
      <c r="AV690" s="34">
        <v>360</v>
      </c>
      <c r="AW690" s="34">
        <v>360</v>
      </c>
      <c r="AX690" s="34">
        <v>360</v>
      </c>
      <c r="AY690" s="34">
        <v>360</v>
      </c>
      <c r="AZ690" s="34">
        <v>360</v>
      </c>
      <c r="BA690" s="34">
        <v>630</v>
      </c>
      <c r="BB690" s="40">
        <f t="shared" si="31"/>
        <v>3600</v>
      </c>
      <c r="BC690" s="40">
        <f t="shared" si="32"/>
        <v>0</v>
      </c>
      <c r="BD690" s="166" t="str">
        <f>+IF(Tabla1[[#This Row],[NO CERT]]=0,"NO","SI")</f>
        <v>NO</v>
      </c>
    </row>
    <row r="691" spans="1:56" x14ac:dyDescent="0.25">
      <c r="A691" s="41" t="s">
        <v>437</v>
      </c>
      <c r="B691" s="42"/>
      <c r="C691" s="43" t="s">
        <v>1447</v>
      </c>
      <c r="D691" s="44" t="s">
        <v>438</v>
      </c>
      <c r="E691" s="43" t="s">
        <v>439</v>
      </c>
      <c r="F691" s="43" t="s">
        <v>440</v>
      </c>
      <c r="G691" s="43" t="s">
        <v>1539</v>
      </c>
      <c r="H691" s="44" t="s">
        <v>484</v>
      </c>
      <c r="I691" s="44" t="s">
        <v>484</v>
      </c>
      <c r="J691" s="44"/>
      <c r="K691" s="44" t="s">
        <v>515</v>
      </c>
      <c r="L691" s="44" t="s">
        <v>1103</v>
      </c>
      <c r="M691" s="44" t="s">
        <v>1103</v>
      </c>
      <c r="N691" s="43" t="s">
        <v>1427</v>
      </c>
      <c r="O691" s="43" t="s">
        <v>1554</v>
      </c>
      <c r="P691" s="45" t="s">
        <v>156</v>
      </c>
      <c r="Q691" s="44" t="s">
        <v>1427</v>
      </c>
      <c r="R691" s="44" t="s">
        <v>552</v>
      </c>
      <c r="S691" s="44" t="s">
        <v>369</v>
      </c>
      <c r="T691" s="46" t="s">
        <v>28</v>
      </c>
      <c r="U691" s="37" t="s">
        <v>29</v>
      </c>
      <c r="V691" s="163">
        <v>0</v>
      </c>
      <c r="W691" s="163">
        <v>500</v>
      </c>
      <c r="X691" s="33"/>
      <c r="Y691" s="164"/>
      <c r="Z691" s="160"/>
      <c r="AA691" s="33"/>
      <c r="AB691" s="165">
        <v>500</v>
      </c>
      <c r="AC691" s="33"/>
      <c r="AD691" s="135">
        <v>500</v>
      </c>
      <c r="AE691" s="49">
        <v>1</v>
      </c>
      <c r="AF691" s="135">
        <v>0</v>
      </c>
      <c r="AG691" s="158">
        <v>0</v>
      </c>
      <c r="AH691" s="47"/>
      <c r="AI691" s="135">
        <v>500</v>
      </c>
      <c r="AJ691" s="135">
        <v>96</v>
      </c>
      <c r="AK691" s="47"/>
      <c r="AL691" s="135">
        <v>96</v>
      </c>
      <c r="AM691" s="49">
        <v>0.192</v>
      </c>
      <c r="AN691" s="135">
        <v>404</v>
      </c>
      <c r="AO691" s="34">
        <v>0</v>
      </c>
      <c r="AP691" s="34">
        <v>33</v>
      </c>
      <c r="AQ691" s="34">
        <v>63</v>
      </c>
      <c r="AR691" s="34">
        <v>0</v>
      </c>
      <c r="AS691" s="34">
        <v>50</v>
      </c>
      <c r="AT691" s="34">
        <v>50</v>
      </c>
      <c r="AU691" s="34">
        <v>50</v>
      </c>
      <c r="AV691" s="34">
        <v>50</v>
      </c>
      <c r="AW691" s="34">
        <v>50</v>
      </c>
      <c r="AX691" s="34">
        <v>50</v>
      </c>
      <c r="AY691" s="34">
        <v>50</v>
      </c>
      <c r="AZ691" s="34">
        <v>50</v>
      </c>
      <c r="BA691" s="34">
        <v>4</v>
      </c>
      <c r="BB691" s="40">
        <f t="shared" si="31"/>
        <v>500</v>
      </c>
      <c r="BC691" s="40">
        <f t="shared" si="32"/>
        <v>0</v>
      </c>
      <c r="BD691" s="166" t="str">
        <f>+IF(Tabla1[[#This Row],[NO CERT]]=0,"NO","SI")</f>
        <v>NO</v>
      </c>
    </row>
    <row r="692" spans="1:56" x14ac:dyDescent="0.25">
      <c r="A692" s="41" t="s">
        <v>437</v>
      </c>
      <c r="B692" s="42"/>
      <c r="C692" s="43" t="s">
        <v>1447</v>
      </c>
      <c r="D692" s="44" t="s">
        <v>438</v>
      </c>
      <c r="E692" s="43" t="s">
        <v>439</v>
      </c>
      <c r="F692" s="43" t="s">
        <v>440</v>
      </c>
      <c r="G692" s="43" t="s">
        <v>1539</v>
      </c>
      <c r="H692" s="44" t="s">
        <v>2816</v>
      </c>
      <c r="I692" s="44" t="s">
        <v>484</v>
      </c>
      <c r="J692" s="44"/>
      <c r="K692" s="44" t="s">
        <v>511</v>
      </c>
      <c r="L692" s="44" t="s">
        <v>1103</v>
      </c>
      <c r="M692" s="44" t="s">
        <v>1103</v>
      </c>
      <c r="N692" s="43" t="s">
        <v>1427</v>
      </c>
      <c r="O692" s="43" t="s">
        <v>1554</v>
      </c>
      <c r="P692" s="45" t="s">
        <v>156</v>
      </c>
      <c r="Q692" s="44" t="s">
        <v>1427</v>
      </c>
      <c r="R692" s="44" t="s">
        <v>552</v>
      </c>
      <c r="S692" s="44" t="s">
        <v>370</v>
      </c>
      <c r="T692" s="46" t="s">
        <v>45</v>
      </c>
      <c r="U692" s="37" t="s">
        <v>46</v>
      </c>
      <c r="V692" s="163">
        <v>0</v>
      </c>
      <c r="W692" s="163">
        <v>4200</v>
      </c>
      <c r="X692" s="33"/>
      <c r="Y692" s="164"/>
      <c r="Z692" s="160"/>
      <c r="AA692" s="33"/>
      <c r="AB692" s="165">
        <v>4200</v>
      </c>
      <c r="AC692" s="33"/>
      <c r="AD692" s="135">
        <v>4200</v>
      </c>
      <c r="AE692" s="49">
        <v>1</v>
      </c>
      <c r="AF692" s="135">
        <v>0</v>
      </c>
      <c r="AG692" s="158">
        <v>0</v>
      </c>
      <c r="AH692" s="47"/>
      <c r="AI692" s="135">
        <v>4200</v>
      </c>
      <c r="AJ692" s="135">
        <v>4200</v>
      </c>
      <c r="AK692" s="47"/>
      <c r="AL692" s="135">
        <v>53.9</v>
      </c>
      <c r="AM692" s="49">
        <v>1.2833333333333334E-2</v>
      </c>
      <c r="AN692" s="135">
        <v>4146.1000000000004</v>
      </c>
      <c r="AO692" s="34">
        <v>0</v>
      </c>
      <c r="AP692" s="34">
        <v>0</v>
      </c>
      <c r="AQ692" s="34">
        <v>53.9</v>
      </c>
      <c r="AR692" s="34">
        <v>0</v>
      </c>
      <c r="AS692" s="34">
        <v>381.81818181818181</v>
      </c>
      <c r="AT692" s="34">
        <v>381.81818181818181</v>
      </c>
      <c r="AU692" s="34">
        <v>381.81818181818181</v>
      </c>
      <c r="AV692" s="34">
        <v>381.81818181818181</v>
      </c>
      <c r="AW692" s="34">
        <v>381.81818181818181</v>
      </c>
      <c r="AX692" s="34">
        <v>381.81818181818181</v>
      </c>
      <c r="AY692" s="34">
        <v>381.81818181818181</v>
      </c>
      <c r="AZ692" s="34">
        <v>381.81818181818181</v>
      </c>
      <c r="BA692" s="34">
        <v>1091.5545454545454</v>
      </c>
      <c r="BB692" s="40">
        <f t="shared" si="31"/>
        <v>4200</v>
      </c>
      <c r="BC692" s="40">
        <f t="shared" si="32"/>
        <v>0</v>
      </c>
      <c r="BD692" s="166" t="str">
        <f>+IF(Tabla1[[#This Row],[NO CERT]]=0,"NO","SI")</f>
        <v>NO</v>
      </c>
    </row>
    <row r="693" spans="1:56" x14ac:dyDescent="0.25">
      <c r="A693" s="41" t="s">
        <v>437</v>
      </c>
      <c r="B693" s="42"/>
      <c r="C693" s="43" t="s">
        <v>1447</v>
      </c>
      <c r="D693" s="44" t="s">
        <v>438</v>
      </c>
      <c r="E693" s="43" t="s">
        <v>439</v>
      </c>
      <c r="F693" s="43" t="s">
        <v>440</v>
      </c>
      <c r="G693" s="43" t="s">
        <v>1539</v>
      </c>
      <c r="H693" s="44" t="s">
        <v>2816</v>
      </c>
      <c r="I693" s="44" t="s">
        <v>484</v>
      </c>
      <c r="J693" s="44"/>
      <c r="K693" s="44" t="s">
        <v>511</v>
      </c>
      <c r="L693" s="44" t="s">
        <v>1103</v>
      </c>
      <c r="M693" s="44" t="s">
        <v>1103</v>
      </c>
      <c r="N693" s="43" t="s">
        <v>1427</v>
      </c>
      <c r="O693" s="43" t="s">
        <v>1554</v>
      </c>
      <c r="P693" s="45" t="s">
        <v>156</v>
      </c>
      <c r="Q693" s="44" t="s">
        <v>1427</v>
      </c>
      <c r="R693" s="44" t="s">
        <v>552</v>
      </c>
      <c r="S693" s="44" t="s">
        <v>371</v>
      </c>
      <c r="T693" s="46" t="s">
        <v>48</v>
      </c>
      <c r="U693" s="37" t="s">
        <v>49</v>
      </c>
      <c r="V693" s="163">
        <v>0</v>
      </c>
      <c r="W693" s="163">
        <v>4200</v>
      </c>
      <c r="X693" s="33"/>
      <c r="Y693" s="164"/>
      <c r="Z693" s="160"/>
      <c r="AA693" s="33"/>
      <c r="AB693" s="165">
        <v>4200</v>
      </c>
      <c r="AC693" s="33"/>
      <c r="AD693" s="135">
        <v>4200</v>
      </c>
      <c r="AE693" s="49">
        <v>1</v>
      </c>
      <c r="AF693" s="135">
        <v>0</v>
      </c>
      <c r="AG693" s="158">
        <v>0</v>
      </c>
      <c r="AH693" s="47"/>
      <c r="AI693" s="135">
        <v>4200</v>
      </c>
      <c r="AJ693" s="135">
        <v>4200</v>
      </c>
      <c r="AK693" s="47"/>
      <c r="AL693" s="135">
        <v>14.8</v>
      </c>
      <c r="AM693" s="49">
        <v>3.5238095238095241E-3</v>
      </c>
      <c r="AN693" s="135">
        <v>4185.2</v>
      </c>
      <c r="AO693" s="34">
        <v>0</v>
      </c>
      <c r="AP693" s="34">
        <v>0</v>
      </c>
      <c r="AQ693" s="34">
        <v>14.8</v>
      </c>
      <c r="AR693" s="34">
        <v>0</v>
      </c>
      <c r="AS693" s="34">
        <v>420</v>
      </c>
      <c r="AT693" s="34">
        <v>420</v>
      </c>
      <c r="AU693" s="34">
        <v>420</v>
      </c>
      <c r="AV693" s="34">
        <v>420</v>
      </c>
      <c r="AW693" s="34">
        <v>420</v>
      </c>
      <c r="AX693" s="34">
        <v>420</v>
      </c>
      <c r="AY693" s="34">
        <v>420</v>
      </c>
      <c r="AZ693" s="34">
        <v>420</v>
      </c>
      <c r="BA693" s="34">
        <v>825.19999999999982</v>
      </c>
      <c r="BB693" s="40">
        <f t="shared" si="31"/>
        <v>4200</v>
      </c>
      <c r="BC693" s="40">
        <f t="shared" si="32"/>
        <v>0</v>
      </c>
      <c r="BD693" s="166" t="str">
        <f>+IF(Tabla1[[#This Row],[NO CERT]]=0,"NO","SI")</f>
        <v>NO</v>
      </c>
    </row>
    <row r="694" spans="1:56" x14ac:dyDescent="0.25">
      <c r="A694" s="41" t="s">
        <v>437</v>
      </c>
      <c r="B694" s="42"/>
      <c r="C694" s="43" t="s">
        <v>1447</v>
      </c>
      <c r="D694" s="44" t="s">
        <v>438</v>
      </c>
      <c r="E694" s="43" t="s">
        <v>439</v>
      </c>
      <c r="F694" s="43" t="s">
        <v>440</v>
      </c>
      <c r="G694" s="43" t="s">
        <v>1539</v>
      </c>
      <c r="H694" s="44" t="s">
        <v>2816</v>
      </c>
      <c r="I694" s="44" t="s">
        <v>484</v>
      </c>
      <c r="J694" s="44"/>
      <c r="K694" s="44" t="s">
        <v>511</v>
      </c>
      <c r="L694" s="44" t="s">
        <v>1103</v>
      </c>
      <c r="M694" s="44" t="s">
        <v>1103</v>
      </c>
      <c r="N694" s="43" t="s">
        <v>1427</v>
      </c>
      <c r="O694" s="43" t="s">
        <v>1554</v>
      </c>
      <c r="P694" s="45" t="s">
        <v>156</v>
      </c>
      <c r="Q694" s="44" t="s">
        <v>1427</v>
      </c>
      <c r="R694" s="44" t="s">
        <v>552</v>
      </c>
      <c r="S694" s="44" t="s">
        <v>374</v>
      </c>
      <c r="T694" s="46" t="s">
        <v>32</v>
      </c>
      <c r="U694" s="37" t="s">
        <v>33</v>
      </c>
      <c r="V694" s="163">
        <v>0</v>
      </c>
      <c r="W694" s="163">
        <v>8856</v>
      </c>
      <c r="X694" s="33"/>
      <c r="Y694" s="164"/>
      <c r="Z694" s="160"/>
      <c r="AA694" s="33"/>
      <c r="AB694" s="165">
        <v>8856</v>
      </c>
      <c r="AC694" s="33"/>
      <c r="AD694" s="135">
        <v>8856</v>
      </c>
      <c r="AE694" s="49">
        <v>1</v>
      </c>
      <c r="AF694" s="135">
        <v>0</v>
      </c>
      <c r="AG694" s="158">
        <v>0</v>
      </c>
      <c r="AH694" s="47"/>
      <c r="AI694" s="135">
        <v>8856</v>
      </c>
      <c r="AJ694" s="135">
        <v>8856</v>
      </c>
      <c r="AK694" s="47"/>
      <c r="AL694" s="135">
        <v>2214</v>
      </c>
      <c r="AM694" s="49">
        <v>0.25</v>
      </c>
      <c r="AN694" s="135">
        <v>6642</v>
      </c>
      <c r="AO694" s="34">
        <v>0</v>
      </c>
      <c r="AP694" s="34">
        <v>738</v>
      </c>
      <c r="AQ694" s="34">
        <v>1476</v>
      </c>
      <c r="AR694" s="34">
        <v>0</v>
      </c>
      <c r="AS694" s="34">
        <v>811.8</v>
      </c>
      <c r="AT694" s="34">
        <v>811.8</v>
      </c>
      <c r="AU694" s="34">
        <v>811.8</v>
      </c>
      <c r="AV694" s="34">
        <v>811.8</v>
      </c>
      <c r="AW694" s="34">
        <v>811.8</v>
      </c>
      <c r="AX694" s="34">
        <v>811.8</v>
      </c>
      <c r="AY694" s="34">
        <v>811.8</v>
      </c>
      <c r="AZ694" s="34">
        <v>811.8</v>
      </c>
      <c r="BA694" s="34">
        <v>147.59999999999854</v>
      </c>
      <c r="BB694" s="40">
        <f t="shared" si="31"/>
        <v>8856</v>
      </c>
      <c r="BC694" s="40">
        <f t="shared" si="32"/>
        <v>0</v>
      </c>
      <c r="BD694" s="166" t="str">
        <f>+IF(Tabla1[[#This Row],[NO CERT]]=0,"NO","SI")</f>
        <v>NO</v>
      </c>
    </row>
    <row r="695" spans="1:56" x14ac:dyDescent="0.25">
      <c r="A695" s="41" t="s">
        <v>437</v>
      </c>
      <c r="B695" s="42"/>
      <c r="C695" s="43" t="s">
        <v>1447</v>
      </c>
      <c r="D695" s="44" t="s">
        <v>438</v>
      </c>
      <c r="E695" s="43" t="s">
        <v>439</v>
      </c>
      <c r="F695" s="43" t="s">
        <v>440</v>
      </c>
      <c r="G695" s="43" t="s">
        <v>1539</v>
      </c>
      <c r="H695" s="44" t="s">
        <v>2818</v>
      </c>
      <c r="I695" s="44" t="s">
        <v>484</v>
      </c>
      <c r="J695" s="44"/>
      <c r="K695" s="44" t="s">
        <v>515</v>
      </c>
      <c r="L695" s="44" t="s">
        <v>1103</v>
      </c>
      <c r="M695" s="44" t="s">
        <v>1103</v>
      </c>
      <c r="N695" s="43" t="s">
        <v>1427</v>
      </c>
      <c r="O695" s="43" t="s">
        <v>1554</v>
      </c>
      <c r="P695" s="45" t="s">
        <v>156</v>
      </c>
      <c r="Q695" s="44" t="s">
        <v>1427</v>
      </c>
      <c r="R695" s="44" t="s">
        <v>552</v>
      </c>
      <c r="S695" s="44" t="s">
        <v>375</v>
      </c>
      <c r="T695" s="46" t="s">
        <v>74</v>
      </c>
      <c r="U695" s="37" t="s">
        <v>75</v>
      </c>
      <c r="V695" s="163">
        <v>0</v>
      </c>
      <c r="W695" s="163">
        <v>1200</v>
      </c>
      <c r="X695" s="33"/>
      <c r="Y695" s="164"/>
      <c r="Z695" s="160"/>
      <c r="AA695" s="33"/>
      <c r="AB695" s="165">
        <v>1200</v>
      </c>
      <c r="AC695" s="33"/>
      <c r="AD695" s="135">
        <v>1200</v>
      </c>
      <c r="AE695" s="49">
        <v>1</v>
      </c>
      <c r="AF695" s="135">
        <v>0</v>
      </c>
      <c r="AG695" s="158">
        <v>0</v>
      </c>
      <c r="AH695" s="47"/>
      <c r="AI695" s="135">
        <v>1200</v>
      </c>
      <c r="AJ695" s="135">
        <v>24</v>
      </c>
      <c r="AK695" s="47"/>
      <c r="AL695" s="135">
        <v>24</v>
      </c>
      <c r="AM695" s="49">
        <v>0.02</v>
      </c>
      <c r="AN695" s="135">
        <v>1176</v>
      </c>
      <c r="AO695" s="34">
        <v>0</v>
      </c>
      <c r="AP695" s="34">
        <v>0</v>
      </c>
      <c r="AQ695" s="34">
        <v>24</v>
      </c>
      <c r="AR695" s="34">
        <v>0</v>
      </c>
      <c r="AS695" s="34">
        <v>120</v>
      </c>
      <c r="AT695" s="34">
        <v>120</v>
      </c>
      <c r="AU695" s="34">
        <v>120</v>
      </c>
      <c r="AV695" s="34">
        <v>120</v>
      </c>
      <c r="AW695" s="34">
        <v>120</v>
      </c>
      <c r="AX695" s="34">
        <v>120</v>
      </c>
      <c r="AY695" s="34">
        <v>120</v>
      </c>
      <c r="AZ695" s="34">
        <v>120</v>
      </c>
      <c r="BA695" s="34">
        <v>216</v>
      </c>
      <c r="BB695" s="40">
        <f t="shared" si="31"/>
        <v>1200</v>
      </c>
      <c r="BC695" s="40">
        <f t="shared" si="32"/>
        <v>0</v>
      </c>
      <c r="BD695" s="166" t="str">
        <f>+IF(Tabla1[[#This Row],[NO CERT]]=0,"NO","SI")</f>
        <v>NO</v>
      </c>
    </row>
    <row r="696" spans="1:56" x14ac:dyDescent="0.25">
      <c r="A696" s="41" t="s">
        <v>437</v>
      </c>
      <c r="B696" s="42"/>
      <c r="C696" s="43" t="s">
        <v>1447</v>
      </c>
      <c r="D696" s="44" t="s">
        <v>438</v>
      </c>
      <c r="E696" s="43" t="s">
        <v>439</v>
      </c>
      <c r="F696" s="43" t="s">
        <v>440</v>
      </c>
      <c r="G696" s="43" t="s">
        <v>1539</v>
      </c>
      <c r="H696" s="44" t="s">
        <v>520</v>
      </c>
      <c r="I696" s="44" t="s">
        <v>484</v>
      </c>
      <c r="J696" s="44"/>
      <c r="K696" s="44" t="s">
        <v>515</v>
      </c>
      <c r="L696" s="44" t="s">
        <v>1103</v>
      </c>
      <c r="M696" s="44" t="s">
        <v>1103</v>
      </c>
      <c r="N696" s="43" t="s">
        <v>1427</v>
      </c>
      <c r="O696" s="43" t="s">
        <v>1554</v>
      </c>
      <c r="P696" s="45" t="s">
        <v>156</v>
      </c>
      <c r="Q696" s="44" t="s">
        <v>1427</v>
      </c>
      <c r="R696" s="44" t="s">
        <v>552</v>
      </c>
      <c r="S696" s="44" t="s">
        <v>382</v>
      </c>
      <c r="T696" s="46" t="s">
        <v>37</v>
      </c>
      <c r="U696" s="37" t="s">
        <v>38</v>
      </c>
      <c r="V696" s="163">
        <v>0</v>
      </c>
      <c r="W696" s="163">
        <v>55571</v>
      </c>
      <c r="X696" s="33"/>
      <c r="Y696" s="164"/>
      <c r="Z696" s="160"/>
      <c r="AA696" s="33"/>
      <c r="AB696" s="165">
        <v>55571</v>
      </c>
      <c r="AC696" s="33"/>
      <c r="AD696" s="135">
        <v>49500</v>
      </c>
      <c r="AE696" s="49">
        <v>0.89075237084090619</v>
      </c>
      <c r="AF696" s="135">
        <v>6071</v>
      </c>
      <c r="AG696" s="158">
        <v>6071</v>
      </c>
      <c r="AH696" s="47"/>
      <c r="AI696" s="135">
        <v>49500</v>
      </c>
      <c r="AJ696" s="135">
        <v>49500</v>
      </c>
      <c r="AK696" s="47"/>
      <c r="AL696" s="135">
        <v>13500</v>
      </c>
      <c r="AM696" s="49">
        <v>0.24293246477479261</v>
      </c>
      <c r="AN696" s="135">
        <v>36000</v>
      </c>
      <c r="AO696" s="34">
        <v>4500</v>
      </c>
      <c r="AP696" s="34">
        <v>4500</v>
      </c>
      <c r="AQ696" s="34">
        <v>4500</v>
      </c>
      <c r="AR696" s="34">
        <v>0</v>
      </c>
      <c r="AS696" s="34">
        <v>4500</v>
      </c>
      <c r="AT696" s="34">
        <v>4500</v>
      </c>
      <c r="AU696" s="34">
        <v>4500</v>
      </c>
      <c r="AV696" s="34">
        <v>4500</v>
      </c>
      <c r="AW696" s="34">
        <v>4500</v>
      </c>
      <c r="AX696" s="34">
        <v>4500</v>
      </c>
      <c r="AY696" s="34">
        <v>4500</v>
      </c>
      <c r="AZ696" s="34">
        <v>4500</v>
      </c>
      <c r="BA696" s="34">
        <v>6071</v>
      </c>
      <c r="BB696" s="40">
        <f t="shared" si="31"/>
        <v>55571</v>
      </c>
      <c r="BC696" s="40">
        <f t="shared" si="32"/>
        <v>0</v>
      </c>
      <c r="BD696" s="166" t="str">
        <f>+IF(Tabla1[[#This Row],[NO CERT]]=0,"NO","SI")</f>
        <v>SI</v>
      </c>
    </row>
    <row r="697" spans="1:56" x14ac:dyDescent="0.25">
      <c r="A697" s="41" t="s">
        <v>437</v>
      </c>
      <c r="B697" s="42"/>
      <c r="C697" s="43" t="s">
        <v>1447</v>
      </c>
      <c r="D697" s="44" t="s">
        <v>438</v>
      </c>
      <c r="E697" s="43" t="s">
        <v>439</v>
      </c>
      <c r="F697" s="43" t="s">
        <v>440</v>
      </c>
      <c r="G697" s="43" t="s">
        <v>1539</v>
      </c>
      <c r="H697" s="44" t="s">
        <v>42</v>
      </c>
      <c r="I697" s="44" t="s">
        <v>484</v>
      </c>
      <c r="J697" s="44"/>
      <c r="K697" s="44" t="s">
        <v>511</v>
      </c>
      <c r="L697" s="44" t="s">
        <v>1103</v>
      </c>
      <c r="M697" s="44" t="s">
        <v>1103</v>
      </c>
      <c r="N697" s="43" t="s">
        <v>1427</v>
      </c>
      <c r="O697" s="43" t="s">
        <v>1554</v>
      </c>
      <c r="P697" s="45" t="s">
        <v>156</v>
      </c>
      <c r="Q697" s="44" t="s">
        <v>1427</v>
      </c>
      <c r="R697" s="44" t="s">
        <v>552</v>
      </c>
      <c r="S697" s="44" t="s">
        <v>359</v>
      </c>
      <c r="T697" s="46" t="s">
        <v>41</v>
      </c>
      <c r="U697" s="37" t="s">
        <v>42</v>
      </c>
      <c r="V697" s="163">
        <v>0</v>
      </c>
      <c r="W697" s="163">
        <v>87600</v>
      </c>
      <c r="X697" s="33"/>
      <c r="Y697" s="164"/>
      <c r="Z697" s="160"/>
      <c r="AA697" s="33"/>
      <c r="AB697" s="165">
        <v>87600</v>
      </c>
      <c r="AC697" s="33"/>
      <c r="AD697" s="135">
        <v>35450</v>
      </c>
      <c r="AE697" s="49">
        <v>0.40468036529680368</v>
      </c>
      <c r="AF697" s="135">
        <v>52150</v>
      </c>
      <c r="AG697" s="158">
        <v>52150</v>
      </c>
      <c r="AH697" s="47"/>
      <c r="AI697" s="135">
        <v>35450</v>
      </c>
      <c r="AJ697" s="135">
        <v>34413.300000000003</v>
      </c>
      <c r="AK697" s="47"/>
      <c r="AL697" s="135">
        <v>18013.3</v>
      </c>
      <c r="AM697" s="49">
        <v>0.20563127853881277</v>
      </c>
      <c r="AN697" s="135">
        <v>17436.7</v>
      </c>
      <c r="AO697" s="34">
        <v>3450</v>
      </c>
      <c r="AP697" s="34">
        <v>7361</v>
      </c>
      <c r="AQ697" s="34">
        <v>7202.3</v>
      </c>
      <c r="AR697" s="34">
        <v>0</v>
      </c>
      <c r="AS697" s="34">
        <v>850</v>
      </c>
      <c r="AT697" s="34">
        <v>850</v>
      </c>
      <c r="AU697" s="34">
        <v>850</v>
      </c>
      <c r="AV697" s="34">
        <v>850</v>
      </c>
      <c r="AW697" s="34">
        <v>850</v>
      </c>
      <c r="AX697" s="34">
        <v>850</v>
      </c>
      <c r="AY697" s="34">
        <v>850</v>
      </c>
      <c r="AZ697" s="34">
        <v>850</v>
      </c>
      <c r="BA697" s="34">
        <v>62786.7</v>
      </c>
      <c r="BB697" s="40">
        <f t="shared" si="31"/>
        <v>87600</v>
      </c>
      <c r="BC697" s="40">
        <f t="shared" si="32"/>
        <v>0</v>
      </c>
      <c r="BD697" s="166" t="str">
        <f>+IF(Tabla1[[#This Row],[NO CERT]]=0,"NO","SI")</f>
        <v>SI</v>
      </c>
    </row>
    <row r="698" spans="1:56" x14ac:dyDescent="0.25">
      <c r="A698" s="41" t="s">
        <v>437</v>
      </c>
      <c r="B698" s="42"/>
      <c r="C698" s="43" t="s">
        <v>1447</v>
      </c>
      <c r="D698" s="44" t="s">
        <v>438</v>
      </c>
      <c r="E698" s="43" t="s">
        <v>439</v>
      </c>
      <c r="F698" s="43" t="s">
        <v>440</v>
      </c>
      <c r="G698" s="43" t="s">
        <v>1539</v>
      </c>
      <c r="H698" s="44" t="s">
        <v>521</v>
      </c>
      <c r="I698" s="44" t="s">
        <v>521</v>
      </c>
      <c r="J698" s="44"/>
      <c r="K698" s="44" t="s">
        <v>515</v>
      </c>
      <c r="L698" s="44" t="s">
        <v>1103</v>
      </c>
      <c r="M698" s="44" t="s">
        <v>1103</v>
      </c>
      <c r="N698" s="43" t="s">
        <v>1427</v>
      </c>
      <c r="O698" s="43" t="s">
        <v>1554</v>
      </c>
      <c r="P698" s="45" t="s">
        <v>156</v>
      </c>
      <c r="Q698" s="44" t="s">
        <v>1427</v>
      </c>
      <c r="R698" s="44" t="s">
        <v>552</v>
      </c>
      <c r="S698" s="44" t="s">
        <v>1375</v>
      </c>
      <c r="T698" s="46" t="s">
        <v>43</v>
      </c>
      <c r="U698" s="37" t="s">
        <v>1377</v>
      </c>
      <c r="V698" s="163">
        <v>0</v>
      </c>
      <c r="W698" s="163">
        <v>27500</v>
      </c>
      <c r="X698" s="33"/>
      <c r="Y698" s="164"/>
      <c r="Z698" s="160"/>
      <c r="AA698" s="33"/>
      <c r="AB698" s="165">
        <v>27500</v>
      </c>
      <c r="AC698" s="33"/>
      <c r="AD698" s="135">
        <v>5000</v>
      </c>
      <c r="AE698" s="49">
        <v>0.18181818181818182</v>
      </c>
      <c r="AF698" s="135">
        <v>22500</v>
      </c>
      <c r="AG698" s="158">
        <v>22500</v>
      </c>
      <c r="AH698" s="47"/>
      <c r="AI698" s="135">
        <v>5000</v>
      </c>
      <c r="AJ698" s="135">
        <v>5000</v>
      </c>
      <c r="AK698" s="47"/>
      <c r="AL698" s="135">
        <v>2500</v>
      </c>
      <c r="AM698" s="49">
        <v>9.0909090909090912E-2</v>
      </c>
      <c r="AN698" s="135">
        <v>2500</v>
      </c>
      <c r="AO698" s="34">
        <v>0</v>
      </c>
      <c r="AP698" s="34">
        <v>0</v>
      </c>
      <c r="AQ698" s="34">
        <v>2500</v>
      </c>
      <c r="AR698" s="34">
        <v>0</v>
      </c>
      <c r="AS698" s="34">
        <v>25000</v>
      </c>
      <c r="AT698" s="34">
        <v>0</v>
      </c>
      <c r="AU698" s="34">
        <v>0</v>
      </c>
      <c r="AV698" s="34">
        <v>0</v>
      </c>
      <c r="AW698" s="34">
        <v>0</v>
      </c>
      <c r="AX698" s="34">
        <v>0</v>
      </c>
      <c r="AY698" s="34">
        <v>0</v>
      </c>
      <c r="AZ698" s="34">
        <v>0</v>
      </c>
      <c r="BA698" s="34">
        <v>0</v>
      </c>
      <c r="BB698" s="40">
        <f t="shared" si="31"/>
        <v>27500</v>
      </c>
      <c r="BC698" s="40">
        <f t="shared" si="32"/>
        <v>0</v>
      </c>
      <c r="BD698" s="166" t="str">
        <f>+IF(Tabla1[[#This Row],[NO CERT]]=0,"NO","SI")</f>
        <v>SI</v>
      </c>
    </row>
    <row r="699" spans="1:56" x14ac:dyDescent="0.25">
      <c r="A699" s="41" t="s">
        <v>437</v>
      </c>
      <c r="B699" s="42"/>
      <c r="C699" s="43" t="s">
        <v>1447</v>
      </c>
      <c r="D699" s="44" t="s">
        <v>438</v>
      </c>
      <c r="E699" s="43" t="s">
        <v>439</v>
      </c>
      <c r="F699" s="43" t="s">
        <v>440</v>
      </c>
      <c r="G699" s="43" t="s">
        <v>1540</v>
      </c>
      <c r="H699" s="44" t="s">
        <v>514</v>
      </c>
      <c r="I699" s="44" t="s">
        <v>514</v>
      </c>
      <c r="J699" s="44"/>
      <c r="K699" s="44" t="s">
        <v>511</v>
      </c>
      <c r="L699" s="44" t="s">
        <v>1103</v>
      </c>
      <c r="M699" s="44" t="s">
        <v>1103</v>
      </c>
      <c r="N699" s="43" t="s">
        <v>1510</v>
      </c>
      <c r="O699" s="43" t="s">
        <v>2198</v>
      </c>
      <c r="P699" s="45" t="s">
        <v>157</v>
      </c>
      <c r="Q699" s="44" t="s">
        <v>1429</v>
      </c>
      <c r="R699" s="44" t="s">
        <v>1371</v>
      </c>
      <c r="S699" s="44" t="s">
        <v>1372</v>
      </c>
      <c r="T699" s="46" t="s">
        <v>1337</v>
      </c>
      <c r="U699" s="37" t="s">
        <v>1340</v>
      </c>
      <c r="V699" s="163">
        <v>0</v>
      </c>
      <c r="W699" s="163">
        <v>600</v>
      </c>
      <c r="X699" s="33"/>
      <c r="Y699" s="164"/>
      <c r="Z699" s="160"/>
      <c r="AA699" s="33"/>
      <c r="AB699" s="165">
        <v>600</v>
      </c>
      <c r="AC699" s="33"/>
      <c r="AD699" s="135">
        <v>600</v>
      </c>
      <c r="AE699" s="49">
        <v>1</v>
      </c>
      <c r="AF699" s="135">
        <v>0</v>
      </c>
      <c r="AG699" s="158">
        <v>0</v>
      </c>
      <c r="AH699" s="47"/>
      <c r="AI699" s="135">
        <v>600</v>
      </c>
      <c r="AJ699" s="135">
        <v>0</v>
      </c>
      <c r="AK699" s="47"/>
      <c r="AL699" s="135">
        <v>0</v>
      </c>
      <c r="AM699" s="49">
        <v>0</v>
      </c>
      <c r="AN699" s="135">
        <v>600</v>
      </c>
      <c r="AO699" s="34">
        <v>0</v>
      </c>
      <c r="AP699" s="34">
        <v>0</v>
      </c>
      <c r="AQ699" s="34">
        <v>0</v>
      </c>
      <c r="AR699" s="34">
        <v>0</v>
      </c>
      <c r="AS699" s="34">
        <v>0</v>
      </c>
      <c r="AT699" s="34">
        <v>0</v>
      </c>
      <c r="AU699" s="34">
        <v>0</v>
      </c>
      <c r="AV699" s="34">
        <v>300</v>
      </c>
      <c r="AW699" s="34">
        <v>0</v>
      </c>
      <c r="AX699" s="34">
        <v>0</v>
      </c>
      <c r="AY699" s="34">
        <v>0</v>
      </c>
      <c r="AZ699" s="34">
        <v>0</v>
      </c>
      <c r="BA699" s="34">
        <v>300</v>
      </c>
      <c r="BB699" s="40">
        <f t="shared" si="31"/>
        <v>600</v>
      </c>
      <c r="BC699" s="40">
        <f t="shared" si="32"/>
        <v>0</v>
      </c>
      <c r="BD699" s="166" t="str">
        <f>+IF(Tabla1[[#This Row],[NO CERT]]=0,"NO","SI")</f>
        <v>NO</v>
      </c>
    </row>
    <row r="700" spans="1:56" x14ac:dyDescent="0.25">
      <c r="A700" s="41" t="s">
        <v>437</v>
      </c>
      <c r="B700" s="42"/>
      <c r="C700" s="43" t="s">
        <v>1447</v>
      </c>
      <c r="D700" s="44" t="s">
        <v>438</v>
      </c>
      <c r="E700" s="43" t="s">
        <v>439</v>
      </c>
      <c r="F700" s="43" t="s">
        <v>440</v>
      </c>
      <c r="G700" s="43" t="s">
        <v>1540</v>
      </c>
      <c r="H700" s="44" t="s">
        <v>514</v>
      </c>
      <c r="I700" s="44" t="s">
        <v>514</v>
      </c>
      <c r="J700" s="44"/>
      <c r="K700" s="44" t="s">
        <v>511</v>
      </c>
      <c r="L700" s="44" t="s">
        <v>1103</v>
      </c>
      <c r="M700" s="44" t="s">
        <v>1103</v>
      </c>
      <c r="N700" s="43" t="s">
        <v>1510</v>
      </c>
      <c r="O700" s="43" t="s">
        <v>2198</v>
      </c>
      <c r="P700" s="45" t="s">
        <v>157</v>
      </c>
      <c r="Q700" s="44" t="s">
        <v>1429</v>
      </c>
      <c r="R700" s="44" t="s">
        <v>1371</v>
      </c>
      <c r="S700" s="44" t="s">
        <v>1373</v>
      </c>
      <c r="T700" s="46" t="s">
        <v>1336</v>
      </c>
      <c r="U700" s="37" t="s">
        <v>1339</v>
      </c>
      <c r="V700" s="163">
        <v>0</v>
      </c>
      <c r="W700" s="163">
        <v>33171</v>
      </c>
      <c r="X700" s="33"/>
      <c r="Y700" s="164"/>
      <c r="Z700" s="160"/>
      <c r="AA700" s="33"/>
      <c r="AB700" s="165">
        <v>33171</v>
      </c>
      <c r="AC700" s="33"/>
      <c r="AD700" s="135">
        <v>33171</v>
      </c>
      <c r="AE700" s="49">
        <v>1</v>
      </c>
      <c r="AF700" s="135">
        <v>0</v>
      </c>
      <c r="AG700" s="158">
        <v>0</v>
      </c>
      <c r="AH700" s="47"/>
      <c r="AI700" s="135">
        <v>33171</v>
      </c>
      <c r="AJ700" s="135">
        <v>83.33</v>
      </c>
      <c r="AK700" s="47"/>
      <c r="AL700" s="135">
        <v>83.33</v>
      </c>
      <c r="AM700" s="49">
        <v>2.5121340930330709E-3</v>
      </c>
      <c r="AN700" s="135">
        <v>33087.67</v>
      </c>
      <c r="AO700" s="34">
        <v>0</v>
      </c>
      <c r="AP700" s="34">
        <v>83.33</v>
      </c>
      <c r="AQ700" s="34">
        <v>0</v>
      </c>
      <c r="AR700" s="34">
        <v>0</v>
      </c>
      <c r="AS700" s="34">
        <v>2764.25</v>
      </c>
      <c r="AT700" s="34">
        <v>2764.25</v>
      </c>
      <c r="AU700" s="34">
        <v>2764.25</v>
      </c>
      <c r="AV700" s="34">
        <v>2764.25</v>
      </c>
      <c r="AW700" s="34">
        <v>2764.25</v>
      </c>
      <c r="AX700" s="34">
        <v>2764.25</v>
      </c>
      <c r="AY700" s="34">
        <v>2764.25</v>
      </c>
      <c r="AZ700" s="34">
        <v>2764.25</v>
      </c>
      <c r="BA700" s="34">
        <v>10973.669999999998</v>
      </c>
      <c r="BB700" s="40">
        <f t="shared" si="31"/>
        <v>33171</v>
      </c>
      <c r="BC700" s="40">
        <f t="shared" si="32"/>
        <v>0</v>
      </c>
      <c r="BD700" s="166" t="str">
        <f>+IF(Tabla1[[#This Row],[NO CERT]]=0,"NO","SI")</f>
        <v>NO</v>
      </c>
    </row>
    <row r="701" spans="1:56" x14ac:dyDescent="0.25">
      <c r="A701" s="41" t="s">
        <v>437</v>
      </c>
      <c r="B701" s="42"/>
      <c r="C701" s="43" t="s">
        <v>1447</v>
      </c>
      <c r="D701" s="44" t="s">
        <v>438</v>
      </c>
      <c r="E701" s="43" t="s">
        <v>439</v>
      </c>
      <c r="F701" s="43" t="s">
        <v>440</v>
      </c>
      <c r="G701" s="43" t="s">
        <v>1540</v>
      </c>
      <c r="H701" s="44" t="s">
        <v>514</v>
      </c>
      <c r="I701" s="44" t="s">
        <v>514</v>
      </c>
      <c r="J701" s="44"/>
      <c r="K701" s="44" t="s">
        <v>511</v>
      </c>
      <c r="L701" s="44" t="s">
        <v>1103</v>
      </c>
      <c r="M701" s="44" t="s">
        <v>1103</v>
      </c>
      <c r="N701" s="43" t="s">
        <v>1510</v>
      </c>
      <c r="O701" s="43" t="s">
        <v>2198</v>
      </c>
      <c r="P701" s="45" t="s">
        <v>157</v>
      </c>
      <c r="Q701" s="44" t="s">
        <v>1429</v>
      </c>
      <c r="R701" s="44" t="s">
        <v>1371</v>
      </c>
      <c r="S701" s="44" t="s">
        <v>1374</v>
      </c>
      <c r="T701" s="46" t="s">
        <v>1338</v>
      </c>
      <c r="U701" s="37" t="s">
        <v>1341</v>
      </c>
      <c r="V701" s="163">
        <v>0</v>
      </c>
      <c r="W701" s="163">
        <v>2601</v>
      </c>
      <c r="X701" s="33"/>
      <c r="Y701" s="164"/>
      <c r="Z701" s="160"/>
      <c r="AA701" s="33"/>
      <c r="AB701" s="165">
        <v>2601</v>
      </c>
      <c r="AC701" s="33"/>
      <c r="AD701" s="135">
        <v>2601</v>
      </c>
      <c r="AE701" s="49">
        <v>1</v>
      </c>
      <c r="AF701" s="135">
        <v>0</v>
      </c>
      <c r="AG701" s="158">
        <v>0</v>
      </c>
      <c r="AH701" s="47"/>
      <c r="AI701" s="135">
        <v>2601</v>
      </c>
      <c r="AJ701" s="135">
        <v>101.7</v>
      </c>
      <c r="AK701" s="47"/>
      <c r="AL701" s="135">
        <v>101.7</v>
      </c>
      <c r="AM701" s="49">
        <v>3.9100346020761248E-2</v>
      </c>
      <c r="AN701" s="135">
        <v>2499.3000000000002</v>
      </c>
      <c r="AO701" s="34">
        <v>0</v>
      </c>
      <c r="AP701" s="34">
        <v>101.7</v>
      </c>
      <c r="AQ701" s="34">
        <v>0</v>
      </c>
      <c r="AR701" s="34">
        <v>0</v>
      </c>
      <c r="AS701" s="34">
        <v>216.75</v>
      </c>
      <c r="AT701" s="34">
        <v>216.75</v>
      </c>
      <c r="AU701" s="34">
        <v>216.75</v>
      </c>
      <c r="AV701" s="34">
        <v>216.75</v>
      </c>
      <c r="AW701" s="34">
        <v>216.75</v>
      </c>
      <c r="AX701" s="34">
        <v>216.75</v>
      </c>
      <c r="AY701" s="34">
        <v>216.75</v>
      </c>
      <c r="AZ701" s="34">
        <v>216.75</v>
      </c>
      <c r="BA701" s="34">
        <v>765.3</v>
      </c>
      <c r="BB701" s="40">
        <f t="shared" si="31"/>
        <v>2601</v>
      </c>
      <c r="BC701" s="40">
        <f t="shared" si="32"/>
        <v>0</v>
      </c>
      <c r="BD701" s="166" t="str">
        <f>+IF(Tabla1[[#This Row],[NO CERT]]=0,"NO","SI")</f>
        <v>NO</v>
      </c>
    </row>
    <row r="702" spans="1:56" x14ac:dyDescent="0.25">
      <c r="A702" s="41" t="s">
        <v>437</v>
      </c>
      <c r="B702" s="42"/>
      <c r="C702" s="43" t="s">
        <v>1447</v>
      </c>
      <c r="D702" s="44" t="s">
        <v>438</v>
      </c>
      <c r="E702" s="43" t="s">
        <v>439</v>
      </c>
      <c r="F702" s="43" t="s">
        <v>440</v>
      </c>
      <c r="G702" s="43" t="s">
        <v>1540</v>
      </c>
      <c r="H702" s="44" t="s">
        <v>71</v>
      </c>
      <c r="I702" s="44" t="s">
        <v>71</v>
      </c>
      <c r="J702" s="44"/>
      <c r="K702" s="44" t="s">
        <v>515</v>
      </c>
      <c r="L702" s="44" t="s">
        <v>1103</v>
      </c>
      <c r="M702" s="44" t="s">
        <v>1103</v>
      </c>
      <c r="N702" s="43" t="s">
        <v>1510</v>
      </c>
      <c r="O702" s="43" t="s">
        <v>2198</v>
      </c>
      <c r="P702" s="45" t="s">
        <v>157</v>
      </c>
      <c r="Q702" s="44" t="s">
        <v>1429</v>
      </c>
      <c r="R702" s="44" t="s">
        <v>552</v>
      </c>
      <c r="S702" s="44" t="s">
        <v>364</v>
      </c>
      <c r="T702" s="46" t="s">
        <v>17</v>
      </c>
      <c r="U702" s="37" t="s">
        <v>18</v>
      </c>
      <c r="V702" s="163">
        <v>0</v>
      </c>
      <c r="W702" s="163">
        <v>1200</v>
      </c>
      <c r="X702" s="33"/>
      <c r="Y702" s="164"/>
      <c r="Z702" s="160"/>
      <c r="AA702" s="33"/>
      <c r="AB702" s="165">
        <v>1200</v>
      </c>
      <c r="AC702" s="33"/>
      <c r="AD702" s="135">
        <v>1200</v>
      </c>
      <c r="AE702" s="49">
        <v>1</v>
      </c>
      <c r="AF702" s="135">
        <v>0</v>
      </c>
      <c r="AG702" s="158">
        <v>0</v>
      </c>
      <c r="AH702" s="47"/>
      <c r="AI702" s="135">
        <v>1200</v>
      </c>
      <c r="AJ702" s="135">
        <v>500</v>
      </c>
      <c r="AK702" s="47"/>
      <c r="AL702" s="135">
        <v>500</v>
      </c>
      <c r="AM702" s="49">
        <v>0.41666666666666669</v>
      </c>
      <c r="AN702" s="135">
        <v>700</v>
      </c>
      <c r="AO702" s="34">
        <v>500</v>
      </c>
      <c r="AP702" s="34">
        <v>0</v>
      </c>
      <c r="AQ702" s="34">
        <v>0</v>
      </c>
      <c r="AR702" s="34">
        <v>0</v>
      </c>
      <c r="AS702" s="34">
        <v>70</v>
      </c>
      <c r="AT702" s="34">
        <v>70</v>
      </c>
      <c r="AU702" s="34">
        <v>70</v>
      </c>
      <c r="AV702" s="34">
        <v>70</v>
      </c>
      <c r="AW702" s="34">
        <v>70</v>
      </c>
      <c r="AX702" s="34">
        <v>70</v>
      </c>
      <c r="AY702" s="34">
        <v>70</v>
      </c>
      <c r="AZ702" s="34">
        <v>70</v>
      </c>
      <c r="BA702" s="34">
        <v>140</v>
      </c>
      <c r="BB702" s="40">
        <f t="shared" si="31"/>
        <v>1200</v>
      </c>
      <c r="BC702" s="40">
        <f t="shared" si="32"/>
        <v>0</v>
      </c>
      <c r="BD702" s="166" t="str">
        <f>+IF(Tabla1[[#This Row],[NO CERT]]=0,"NO","SI")</f>
        <v>NO</v>
      </c>
    </row>
    <row r="703" spans="1:56" x14ac:dyDescent="0.25">
      <c r="A703" s="41" t="s">
        <v>437</v>
      </c>
      <c r="B703" s="42"/>
      <c r="C703" s="43" t="s">
        <v>1447</v>
      </c>
      <c r="D703" s="44" t="s">
        <v>438</v>
      </c>
      <c r="E703" s="43" t="s">
        <v>439</v>
      </c>
      <c r="F703" s="43" t="s">
        <v>440</v>
      </c>
      <c r="G703" s="43" t="s">
        <v>1540</v>
      </c>
      <c r="H703" s="44" t="s">
        <v>1407</v>
      </c>
      <c r="I703" s="44" t="s">
        <v>484</v>
      </c>
      <c r="J703" s="44"/>
      <c r="K703" s="44" t="s">
        <v>515</v>
      </c>
      <c r="L703" s="44" t="s">
        <v>1103</v>
      </c>
      <c r="M703" s="44" t="s">
        <v>1103</v>
      </c>
      <c r="N703" s="43" t="s">
        <v>1510</v>
      </c>
      <c r="O703" s="43" t="s">
        <v>2198</v>
      </c>
      <c r="P703" s="45" t="s">
        <v>157</v>
      </c>
      <c r="Q703" s="44" t="s">
        <v>1429</v>
      </c>
      <c r="R703" s="44" t="s">
        <v>552</v>
      </c>
      <c r="S703" s="44" t="s">
        <v>357</v>
      </c>
      <c r="T703" s="46" t="s">
        <v>24</v>
      </c>
      <c r="U703" s="37" t="s">
        <v>25</v>
      </c>
      <c r="V703" s="163">
        <v>0</v>
      </c>
      <c r="W703" s="163">
        <v>1800</v>
      </c>
      <c r="X703" s="33"/>
      <c r="Y703" s="164"/>
      <c r="Z703" s="160"/>
      <c r="AA703" s="33"/>
      <c r="AB703" s="165">
        <v>1800</v>
      </c>
      <c r="AC703" s="33"/>
      <c r="AD703" s="135">
        <v>1800</v>
      </c>
      <c r="AE703" s="49">
        <v>1</v>
      </c>
      <c r="AF703" s="135">
        <v>0</v>
      </c>
      <c r="AG703" s="158">
        <v>0</v>
      </c>
      <c r="AH703" s="47"/>
      <c r="AI703" s="135">
        <v>1800</v>
      </c>
      <c r="AJ703" s="135">
        <v>0</v>
      </c>
      <c r="AK703" s="47"/>
      <c r="AL703" s="135">
        <v>0</v>
      </c>
      <c r="AM703" s="49">
        <v>0</v>
      </c>
      <c r="AN703" s="135">
        <v>1800</v>
      </c>
      <c r="AO703" s="34">
        <v>0</v>
      </c>
      <c r="AP703" s="34">
        <v>0</v>
      </c>
      <c r="AQ703" s="34">
        <v>0</v>
      </c>
      <c r="AR703" s="34">
        <v>0</v>
      </c>
      <c r="AS703" s="34">
        <v>180</v>
      </c>
      <c r="AT703" s="34">
        <v>180</v>
      </c>
      <c r="AU703" s="34">
        <v>180</v>
      </c>
      <c r="AV703" s="34">
        <v>180</v>
      </c>
      <c r="AW703" s="34">
        <v>180</v>
      </c>
      <c r="AX703" s="34">
        <v>180</v>
      </c>
      <c r="AY703" s="34">
        <v>180</v>
      </c>
      <c r="AZ703" s="34">
        <v>180</v>
      </c>
      <c r="BA703" s="34">
        <v>360</v>
      </c>
      <c r="BB703" s="40">
        <f t="shared" si="31"/>
        <v>1800</v>
      </c>
      <c r="BC703" s="40">
        <f t="shared" si="32"/>
        <v>0</v>
      </c>
      <c r="BD703" s="166" t="str">
        <f>+IF(Tabla1[[#This Row],[NO CERT]]=0,"NO","SI")</f>
        <v>NO</v>
      </c>
    </row>
    <row r="704" spans="1:56" x14ac:dyDescent="0.25">
      <c r="A704" s="41" t="s">
        <v>437</v>
      </c>
      <c r="B704" s="42"/>
      <c r="C704" s="43" t="s">
        <v>1447</v>
      </c>
      <c r="D704" s="44" t="s">
        <v>438</v>
      </c>
      <c r="E704" s="43" t="s">
        <v>439</v>
      </c>
      <c r="F704" s="43" t="s">
        <v>440</v>
      </c>
      <c r="G704" s="43" t="s">
        <v>1540</v>
      </c>
      <c r="H704" s="44" t="s">
        <v>1407</v>
      </c>
      <c r="I704" s="44" t="s">
        <v>484</v>
      </c>
      <c r="J704" s="44"/>
      <c r="K704" s="44" t="s">
        <v>515</v>
      </c>
      <c r="L704" s="44" t="s">
        <v>1103</v>
      </c>
      <c r="M704" s="44" t="s">
        <v>1103</v>
      </c>
      <c r="N704" s="43" t="s">
        <v>1510</v>
      </c>
      <c r="O704" s="43" t="s">
        <v>2198</v>
      </c>
      <c r="P704" s="45" t="s">
        <v>157</v>
      </c>
      <c r="Q704" s="44" t="s">
        <v>1429</v>
      </c>
      <c r="R704" s="44" t="s">
        <v>552</v>
      </c>
      <c r="S704" s="44" t="s">
        <v>358</v>
      </c>
      <c r="T704" s="46" t="s">
        <v>26</v>
      </c>
      <c r="U704" s="37" t="s">
        <v>27</v>
      </c>
      <c r="V704" s="163">
        <v>0</v>
      </c>
      <c r="W704" s="163">
        <v>3600</v>
      </c>
      <c r="X704" s="33"/>
      <c r="Y704" s="164"/>
      <c r="Z704" s="160"/>
      <c r="AA704" s="33"/>
      <c r="AB704" s="165">
        <v>3600</v>
      </c>
      <c r="AC704" s="33"/>
      <c r="AD704" s="135">
        <v>3600</v>
      </c>
      <c r="AE704" s="49">
        <v>1</v>
      </c>
      <c r="AF704" s="135">
        <v>0</v>
      </c>
      <c r="AG704" s="158">
        <v>0</v>
      </c>
      <c r="AH704" s="47"/>
      <c r="AI704" s="135">
        <v>3600</v>
      </c>
      <c r="AJ704" s="135">
        <v>0</v>
      </c>
      <c r="AK704" s="47"/>
      <c r="AL704" s="135">
        <v>0</v>
      </c>
      <c r="AM704" s="49">
        <v>0</v>
      </c>
      <c r="AN704" s="135">
        <v>3600</v>
      </c>
      <c r="AO704" s="34">
        <v>0</v>
      </c>
      <c r="AP704" s="34">
        <v>0</v>
      </c>
      <c r="AQ704" s="34">
        <v>0</v>
      </c>
      <c r="AR704" s="34">
        <v>0</v>
      </c>
      <c r="AS704" s="34">
        <v>360</v>
      </c>
      <c r="AT704" s="34">
        <v>360</v>
      </c>
      <c r="AU704" s="34">
        <v>360</v>
      </c>
      <c r="AV704" s="34">
        <v>360</v>
      </c>
      <c r="AW704" s="34">
        <v>360</v>
      </c>
      <c r="AX704" s="34">
        <v>360</v>
      </c>
      <c r="AY704" s="34">
        <v>360</v>
      </c>
      <c r="AZ704" s="34">
        <v>360</v>
      </c>
      <c r="BA704" s="34">
        <v>720</v>
      </c>
      <c r="BB704" s="40">
        <f t="shared" si="31"/>
        <v>3600</v>
      </c>
      <c r="BC704" s="40">
        <f t="shared" si="32"/>
        <v>0</v>
      </c>
      <c r="BD704" s="166" t="str">
        <f>+IF(Tabla1[[#This Row],[NO CERT]]=0,"NO","SI")</f>
        <v>NO</v>
      </c>
    </row>
    <row r="705" spans="1:56" x14ac:dyDescent="0.25">
      <c r="A705" s="41" t="s">
        <v>437</v>
      </c>
      <c r="B705" s="42"/>
      <c r="C705" s="43" t="s">
        <v>1447</v>
      </c>
      <c r="D705" s="44" t="s">
        <v>438</v>
      </c>
      <c r="E705" s="43" t="s">
        <v>439</v>
      </c>
      <c r="F705" s="43" t="s">
        <v>440</v>
      </c>
      <c r="G705" s="43" t="s">
        <v>1540</v>
      </c>
      <c r="H705" s="44" t="s">
        <v>484</v>
      </c>
      <c r="I705" s="44" t="s">
        <v>484</v>
      </c>
      <c r="J705" s="44"/>
      <c r="K705" s="44" t="s">
        <v>515</v>
      </c>
      <c r="L705" s="44" t="s">
        <v>1103</v>
      </c>
      <c r="M705" s="44" t="s">
        <v>1103</v>
      </c>
      <c r="N705" s="43" t="s">
        <v>1510</v>
      </c>
      <c r="O705" s="43" t="s">
        <v>2198</v>
      </c>
      <c r="P705" s="45" t="s">
        <v>157</v>
      </c>
      <c r="Q705" s="44" t="s">
        <v>1429</v>
      </c>
      <c r="R705" s="44" t="s">
        <v>552</v>
      </c>
      <c r="S705" s="44" t="s">
        <v>369</v>
      </c>
      <c r="T705" s="46" t="s">
        <v>28</v>
      </c>
      <c r="U705" s="37" t="s">
        <v>29</v>
      </c>
      <c r="V705" s="163">
        <v>0</v>
      </c>
      <c r="W705" s="163">
        <v>500</v>
      </c>
      <c r="X705" s="33"/>
      <c r="Y705" s="164"/>
      <c r="Z705" s="160"/>
      <c r="AA705" s="33"/>
      <c r="AB705" s="165">
        <v>500</v>
      </c>
      <c r="AC705" s="33"/>
      <c r="AD705" s="135">
        <v>500</v>
      </c>
      <c r="AE705" s="49">
        <v>1</v>
      </c>
      <c r="AF705" s="135">
        <v>0</v>
      </c>
      <c r="AG705" s="158">
        <v>0</v>
      </c>
      <c r="AH705" s="47"/>
      <c r="AI705" s="135">
        <v>500</v>
      </c>
      <c r="AJ705" s="135">
        <v>0</v>
      </c>
      <c r="AK705" s="47"/>
      <c r="AL705" s="135">
        <v>0</v>
      </c>
      <c r="AM705" s="49">
        <v>0</v>
      </c>
      <c r="AN705" s="135">
        <v>500</v>
      </c>
      <c r="AO705" s="34">
        <v>0</v>
      </c>
      <c r="AP705" s="34">
        <v>0</v>
      </c>
      <c r="AQ705" s="34">
        <v>0</v>
      </c>
      <c r="AR705" s="34">
        <v>0</v>
      </c>
      <c r="AS705" s="34">
        <v>50</v>
      </c>
      <c r="AT705" s="34">
        <v>50</v>
      </c>
      <c r="AU705" s="34">
        <v>50</v>
      </c>
      <c r="AV705" s="34">
        <v>50</v>
      </c>
      <c r="AW705" s="34">
        <v>50</v>
      </c>
      <c r="AX705" s="34">
        <v>50</v>
      </c>
      <c r="AY705" s="34">
        <v>50</v>
      </c>
      <c r="AZ705" s="34">
        <v>50</v>
      </c>
      <c r="BA705" s="34">
        <v>100</v>
      </c>
      <c r="BB705" s="40">
        <f t="shared" si="31"/>
        <v>500</v>
      </c>
      <c r="BC705" s="40">
        <f t="shared" si="32"/>
        <v>0</v>
      </c>
      <c r="BD705" s="166" t="str">
        <f>+IF(Tabla1[[#This Row],[NO CERT]]=0,"NO","SI")</f>
        <v>NO</v>
      </c>
    </row>
    <row r="706" spans="1:56" x14ac:dyDescent="0.25">
      <c r="A706" s="41" t="s">
        <v>437</v>
      </c>
      <c r="B706" s="42"/>
      <c r="C706" s="43" t="s">
        <v>1447</v>
      </c>
      <c r="D706" s="44" t="s">
        <v>438</v>
      </c>
      <c r="E706" s="43" t="s">
        <v>439</v>
      </c>
      <c r="F706" s="43" t="s">
        <v>440</v>
      </c>
      <c r="G706" s="43" t="s">
        <v>1540</v>
      </c>
      <c r="H706" s="44" t="s">
        <v>2816</v>
      </c>
      <c r="I706" s="44" t="s">
        <v>484</v>
      </c>
      <c r="J706" s="44"/>
      <c r="K706" s="44" t="s">
        <v>511</v>
      </c>
      <c r="L706" s="44" t="s">
        <v>1103</v>
      </c>
      <c r="M706" s="44" t="s">
        <v>1103</v>
      </c>
      <c r="N706" s="43" t="s">
        <v>1510</v>
      </c>
      <c r="O706" s="43" t="s">
        <v>2198</v>
      </c>
      <c r="P706" s="45" t="s">
        <v>157</v>
      </c>
      <c r="Q706" s="44" t="s">
        <v>1429</v>
      </c>
      <c r="R706" s="44" t="s">
        <v>552</v>
      </c>
      <c r="S706" s="44" t="s">
        <v>371</v>
      </c>
      <c r="T706" s="46" t="s">
        <v>48</v>
      </c>
      <c r="U706" s="37" t="s">
        <v>49</v>
      </c>
      <c r="V706" s="163">
        <v>0</v>
      </c>
      <c r="W706" s="163">
        <v>0</v>
      </c>
      <c r="X706" s="33"/>
      <c r="Y706" s="164"/>
      <c r="Z706" s="160"/>
      <c r="AA706" s="33"/>
      <c r="AB706" s="165">
        <v>0</v>
      </c>
      <c r="AC706" s="33"/>
      <c r="AD706" s="135">
        <v>0</v>
      </c>
      <c r="AE706" s="49">
        <v>0</v>
      </c>
      <c r="AF706" s="135">
        <v>0</v>
      </c>
      <c r="AG706" s="158">
        <v>0</v>
      </c>
      <c r="AH706" s="47"/>
      <c r="AI706" s="135">
        <v>0</v>
      </c>
      <c r="AJ706" s="135">
        <v>0</v>
      </c>
      <c r="AK706" s="47"/>
      <c r="AL706" s="135">
        <v>0</v>
      </c>
      <c r="AM706" s="49">
        <v>0</v>
      </c>
      <c r="AN706" s="135">
        <v>0</v>
      </c>
      <c r="AO706" s="34">
        <v>0</v>
      </c>
      <c r="AP706" s="34">
        <v>0</v>
      </c>
      <c r="AQ706" s="34">
        <v>0</v>
      </c>
      <c r="AR706" s="34">
        <v>0</v>
      </c>
      <c r="AS706" s="34">
        <v>0</v>
      </c>
      <c r="AT706" s="34">
        <v>0</v>
      </c>
      <c r="AU706" s="34">
        <v>0</v>
      </c>
      <c r="AV706" s="34">
        <v>0</v>
      </c>
      <c r="AW706" s="34">
        <v>0</v>
      </c>
      <c r="AX706" s="34">
        <v>0</v>
      </c>
      <c r="AY706" s="34">
        <v>0</v>
      </c>
      <c r="AZ706" s="34">
        <v>0</v>
      </c>
      <c r="BA706" s="34">
        <v>0</v>
      </c>
      <c r="BB706" s="40">
        <f t="shared" si="31"/>
        <v>0</v>
      </c>
      <c r="BC706" s="40">
        <f t="shared" si="32"/>
        <v>0</v>
      </c>
      <c r="BD706" s="166" t="str">
        <f>+IF(Tabla1[[#This Row],[NO CERT]]=0,"NO","SI")</f>
        <v>NO</v>
      </c>
    </row>
    <row r="707" spans="1:56" x14ac:dyDescent="0.25">
      <c r="A707" s="41" t="s">
        <v>437</v>
      </c>
      <c r="B707" s="42"/>
      <c r="C707" s="43" t="s">
        <v>1447</v>
      </c>
      <c r="D707" s="44" t="s">
        <v>438</v>
      </c>
      <c r="E707" s="43" t="s">
        <v>439</v>
      </c>
      <c r="F707" s="43" t="s">
        <v>440</v>
      </c>
      <c r="G707" s="43" t="s">
        <v>1540</v>
      </c>
      <c r="H707" s="44" t="s">
        <v>42</v>
      </c>
      <c r="I707" s="44" t="s">
        <v>484</v>
      </c>
      <c r="J707" s="44"/>
      <c r="K707" s="44" t="s">
        <v>511</v>
      </c>
      <c r="L707" s="44" t="s">
        <v>1103</v>
      </c>
      <c r="M707" s="44" t="s">
        <v>1103</v>
      </c>
      <c r="N707" s="43" t="s">
        <v>1510</v>
      </c>
      <c r="O707" s="43" t="s">
        <v>2198</v>
      </c>
      <c r="P707" s="45" t="s">
        <v>157</v>
      </c>
      <c r="Q707" s="44" t="s">
        <v>1429</v>
      </c>
      <c r="R707" s="44" t="s">
        <v>552</v>
      </c>
      <c r="S707" s="44" t="s">
        <v>359</v>
      </c>
      <c r="T707" s="46" t="s">
        <v>41</v>
      </c>
      <c r="U707" s="37" t="s">
        <v>42</v>
      </c>
      <c r="V707" s="163">
        <v>0</v>
      </c>
      <c r="W707" s="163">
        <v>1000</v>
      </c>
      <c r="X707" s="33"/>
      <c r="Y707" s="164"/>
      <c r="Z707" s="160"/>
      <c r="AA707" s="33"/>
      <c r="AB707" s="165">
        <v>1000</v>
      </c>
      <c r="AC707" s="33"/>
      <c r="AD707" s="135">
        <v>1000</v>
      </c>
      <c r="AE707" s="49">
        <v>1</v>
      </c>
      <c r="AF707" s="135">
        <v>0</v>
      </c>
      <c r="AG707" s="158">
        <v>0</v>
      </c>
      <c r="AH707" s="47"/>
      <c r="AI707" s="135">
        <v>1000</v>
      </c>
      <c r="AJ707" s="135">
        <v>1000</v>
      </c>
      <c r="AK707" s="47"/>
      <c r="AL707" s="135">
        <v>1000</v>
      </c>
      <c r="AM707" s="49">
        <v>1</v>
      </c>
      <c r="AN707" s="135">
        <v>0</v>
      </c>
      <c r="AO707" s="34">
        <v>1000</v>
      </c>
      <c r="AP707" s="34">
        <v>0</v>
      </c>
      <c r="AQ707" s="34">
        <v>0</v>
      </c>
      <c r="AR707" s="34">
        <v>0</v>
      </c>
      <c r="AS707" s="34">
        <v>0</v>
      </c>
      <c r="AT707" s="34">
        <v>0</v>
      </c>
      <c r="AU707" s="34">
        <v>0</v>
      </c>
      <c r="AV707" s="34">
        <v>0</v>
      </c>
      <c r="AW707" s="34">
        <v>0</v>
      </c>
      <c r="AX707" s="34">
        <v>0</v>
      </c>
      <c r="AY707" s="34">
        <v>0</v>
      </c>
      <c r="AZ707" s="34">
        <v>0</v>
      </c>
      <c r="BA707" s="34">
        <v>0</v>
      </c>
      <c r="BB707" s="40">
        <f t="shared" si="31"/>
        <v>1000</v>
      </c>
      <c r="BC707" s="40">
        <f t="shared" si="32"/>
        <v>0</v>
      </c>
      <c r="BD707" s="166" t="str">
        <f>+IF(Tabla1[[#This Row],[NO CERT]]=0,"NO","SI")</f>
        <v>NO</v>
      </c>
    </row>
    <row r="708" spans="1:56" x14ac:dyDescent="0.25">
      <c r="A708" s="41" t="s">
        <v>437</v>
      </c>
      <c r="B708" s="42"/>
      <c r="C708" s="43" t="s">
        <v>1447</v>
      </c>
      <c r="D708" s="44" t="s">
        <v>438</v>
      </c>
      <c r="E708" s="43" t="s">
        <v>439</v>
      </c>
      <c r="F708" s="43" t="s">
        <v>440</v>
      </c>
      <c r="G708" s="43" t="s">
        <v>1540</v>
      </c>
      <c r="H708" s="44" t="s">
        <v>521</v>
      </c>
      <c r="I708" s="44" t="s">
        <v>521</v>
      </c>
      <c r="J708" s="44"/>
      <c r="K708" s="44" t="s">
        <v>515</v>
      </c>
      <c r="L708" s="44" t="s">
        <v>1103</v>
      </c>
      <c r="M708" s="44" t="s">
        <v>1103</v>
      </c>
      <c r="N708" s="43" t="s">
        <v>1510</v>
      </c>
      <c r="O708" s="43" t="s">
        <v>2198</v>
      </c>
      <c r="P708" s="45" t="s">
        <v>157</v>
      </c>
      <c r="Q708" s="44" t="s">
        <v>1429</v>
      </c>
      <c r="R708" s="44" t="s">
        <v>552</v>
      </c>
      <c r="S708" s="44" t="s">
        <v>1375</v>
      </c>
      <c r="T708" s="46" t="s">
        <v>43</v>
      </c>
      <c r="U708" s="37" t="s">
        <v>1377</v>
      </c>
      <c r="V708" s="163">
        <v>0</v>
      </c>
      <c r="W708" s="163">
        <v>27500</v>
      </c>
      <c r="X708" s="33"/>
      <c r="Y708" s="164"/>
      <c r="Z708" s="160"/>
      <c r="AA708" s="33"/>
      <c r="AB708" s="165">
        <v>27500</v>
      </c>
      <c r="AC708" s="33"/>
      <c r="AD708" s="135">
        <v>5000</v>
      </c>
      <c r="AE708" s="49">
        <v>0.18181818181818182</v>
      </c>
      <c r="AF708" s="135">
        <v>22500</v>
      </c>
      <c r="AG708" s="158">
        <v>22500</v>
      </c>
      <c r="AH708" s="47"/>
      <c r="AI708" s="135">
        <v>5000</v>
      </c>
      <c r="AJ708" s="135">
        <v>5000</v>
      </c>
      <c r="AK708" s="47"/>
      <c r="AL708" s="135">
        <v>5000</v>
      </c>
      <c r="AM708" s="49">
        <v>0.18181818181818182</v>
      </c>
      <c r="AN708" s="135">
        <v>0</v>
      </c>
      <c r="AO708" s="34">
        <v>0</v>
      </c>
      <c r="AP708" s="34">
        <v>0</v>
      </c>
      <c r="AQ708" s="34">
        <v>2500</v>
      </c>
      <c r="AR708" s="34">
        <v>2500</v>
      </c>
      <c r="AS708" s="34">
        <v>0</v>
      </c>
      <c r="AT708" s="34">
        <v>22500</v>
      </c>
      <c r="AU708" s="34">
        <v>0</v>
      </c>
      <c r="AV708" s="34">
        <v>0</v>
      </c>
      <c r="AW708" s="34">
        <v>0</v>
      </c>
      <c r="AX708" s="34">
        <v>0</v>
      </c>
      <c r="AY708" s="34">
        <v>0</v>
      </c>
      <c r="AZ708" s="34">
        <v>0</v>
      </c>
      <c r="BA708" s="34">
        <v>0</v>
      </c>
      <c r="BB708" s="40">
        <f t="shared" si="31"/>
        <v>27500</v>
      </c>
      <c r="BC708" s="40">
        <f t="shared" si="32"/>
        <v>0</v>
      </c>
      <c r="BD708" s="166" t="str">
        <f>+IF(Tabla1[[#This Row],[NO CERT]]=0,"NO","SI")</f>
        <v>SI</v>
      </c>
    </row>
    <row r="709" spans="1:56" x14ac:dyDescent="0.25">
      <c r="A709" s="41" t="s">
        <v>437</v>
      </c>
      <c r="B709" s="42"/>
      <c r="C709" s="43" t="s">
        <v>1447</v>
      </c>
      <c r="D709" s="44" t="s">
        <v>438</v>
      </c>
      <c r="E709" s="43" t="s">
        <v>439</v>
      </c>
      <c r="F709" s="43" t="s">
        <v>440</v>
      </c>
      <c r="G709" s="43" t="s">
        <v>1541</v>
      </c>
      <c r="H709" s="44" t="s">
        <v>514</v>
      </c>
      <c r="I709" s="44" t="s">
        <v>514</v>
      </c>
      <c r="J709" s="44"/>
      <c r="K709" s="44" t="s">
        <v>511</v>
      </c>
      <c r="L709" s="44" t="s">
        <v>1103</v>
      </c>
      <c r="M709" s="44" t="s">
        <v>1103</v>
      </c>
      <c r="N709" s="43" t="s">
        <v>1428</v>
      </c>
      <c r="O709" s="43" t="s">
        <v>1555</v>
      </c>
      <c r="P709" s="45" t="s">
        <v>158</v>
      </c>
      <c r="Q709" s="44" t="s">
        <v>1428</v>
      </c>
      <c r="R709" s="44" t="s">
        <v>1371</v>
      </c>
      <c r="S709" s="44" t="s">
        <v>1372</v>
      </c>
      <c r="T709" s="46" t="s">
        <v>1337</v>
      </c>
      <c r="U709" s="37" t="s">
        <v>1340</v>
      </c>
      <c r="V709" s="163">
        <v>0</v>
      </c>
      <c r="W709" s="163">
        <v>600</v>
      </c>
      <c r="X709" s="33"/>
      <c r="Y709" s="164"/>
      <c r="Z709" s="160"/>
      <c r="AA709" s="33"/>
      <c r="AB709" s="165">
        <v>600</v>
      </c>
      <c r="AC709" s="33"/>
      <c r="AD709" s="135">
        <v>600</v>
      </c>
      <c r="AE709" s="49">
        <v>1</v>
      </c>
      <c r="AF709" s="135">
        <v>0</v>
      </c>
      <c r="AG709" s="158">
        <v>0</v>
      </c>
      <c r="AH709" s="47"/>
      <c r="AI709" s="135">
        <v>600</v>
      </c>
      <c r="AJ709" s="135">
        <v>0</v>
      </c>
      <c r="AK709" s="47"/>
      <c r="AL709" s="135">
        <v>0</v>
      </c>
      <c r="AM709" s="49">
        <v>0</v>
      </c>
      <c r="AN709" s="135">
        <v>600</v>
      </c>
      <c r="AO709" s="34">
        <v>0</v>
      </c>
      <c r="AP709" s="34">
        <v>0</v>
      </c>
      <c r="AQ709" s="34">
        <v>0</v>
      </c>
      <c r="AR709" s="34">
        <v>0</v>
      </c>
      <c r="AS709" s="34">
        <v>0</v>
      </c>
      <c r="AT709" s="34">
        <v>0</v>
      </c>
      <c r="AU709" s="34">
        <v>0</v>
      </c>
      <c r="AV709" s="34">
        <v>300</v>
      </c>
      <c r="AW709" s="34">
        <v>0</v>
      </c>
      <c r="AX709" s="34">
        <v>0</v>
      </c>
      <c r="AY709" s="34">
        <v>0</v>
      </c>
      <c r="AZ709" s="34">
        <v>0</v>
      </c>
      <c r="BA709" s="34">
        <v>300</v>
      </c>
      <c r="BB709" s="40">
        <f t="shared" si="31"/>
        <v>600</v>
      </c>
      <c r="BC709" s="40">
        <f t="shared" si="32"/>
        <v>0</v>
      </c>
      <c r="BD709" s="166" t="str">
        <f>+IF(Tabla1[[#This Row],[NO CERT]]=0,"NO","SI")</f>
        <v>NO</v>
      </c>
    </row>
    <row r="710" spans="1:56" x14ac:dyDescent="0.25">
      <c r="A710" s="41" t="s">
        <v>437</v>
      </c>
      <c r="B710" s="42"/>
      <c r="C710" s="43" t="s">
        <v>1447</v>
      </c>
      <c r="D710" s="44" t="s">
        <v>438</v>
      </c>
      <c r="E710" s="43" t="s">
        <v>439</v>
      </c>
      <c r="F710" s="43" t="s">
        <v>440</v>
      </c>
      <c r="G710" s="43" t="s">
        <v>1541</v>
      </c>
      <c r="H710" s="44" t="s">
        <v>514</v>
      </c>
      <c r="I710" s="44" t="s">
        <v>514</v>
      </c>
      <c r="J710" s="44"/>
      <c r="K710" s="44" t="s">
        <v>511</v>
      </c>
      <c r="L710" s="44" t="s">
        <v>1103</v>
      </c>
      <c r="M710" s="44" t="s">
        <v>1103</v>
      </c>
      <c r="N710" s="43" t="s">
        <v>1428</v>
      </c>
      <c r="O710" s="43" t="s">
        <v>1555</v>
      </c>
      <c r="P710" s="45" t="s">
        <v>158</v>
      </c>
      <c r="Q710" s="44" t="s">
        <v>1428</v>
      </c>
      <c r="R710" s="44" t="s">
        <v>1371</v>
      </c>
      <c r="S710" s="44" t="s">
        <v>1373</v>
      </c>
      <c r="T710" s="46" t="s">
        <v>1336</v>
      </c>
      <c r="U710" s="37" t="s">
        <v>1339</v>
      </c>
      <c r="V710" s="134">
        <v>0</v>
      </c>
      <c r="W710" s="134">
        <v>33171</v>
      </c>
      <c r="X710" s="33"/>
      <c r="Y710" s="164"/>
      <c r="Z710" s="160"/>
      <c r="AA710" s="33"/>
      <c r="AB710" s="7">
        <v>33171</v>
      </c>
      <c r="AC710" s="33"/>
      <c r="AD710" s="48">
        <v>33171</v>
      </c>
      <c r="AE710" s="49">
        <v>1</v>
      </c>
      <c r="AF710" s="48">
        <v>0</v>
      </c>
      <c r="AG710" s="158">
        <v>0</v>
      </c>
      <c r="AH710" s="47"/>
      <c r="AI710" s="48">
        <v>33171</v>
      </c>
      <c r="AJ710" s="48">
        <v>0</v>
      </c>
      <c r="AK710" s="47"/>
      <c r="AL710" s="48">
        <v>0</v>
      </c>
      <c r="AM710" s="49">
        <v>0</v>
      </c>
      <c r="AN710" s="48">
        <v>33171</v>
      </c>
      <c r="AO710" s="34">
        <v>0</v>
      </c>
      <c r="AP710" s="34">
        <v>0</v>
      </c>
      <c r="AQ710" s="34">
        <v>0</v>
      </c>
      <c r="AR710" s="34">
        <v>0</v>
      </c>
      <c r="AS710" s="34">
        <v>2764.25</v>
      </c>
      <c r="AT710" s="34">
        <v>2764.25</v>
      </c>
      <c r="AU710" s="34">
        <v>2764.25</v>
      </c>
      <c r="AV710" s="34">
        <v>2764.25</v>
      </c>
      <c r="AW710" s="34">
        <v>2764.25</v>
      </c>
      <c r="AX710" s="34">
        <v>2764.25</v>
      </c>
      <c r="AY710" s="34">
        <v>2764.25</v>
      </c>
      <c r="AZ710" s="34">
        <v>2764.25</v>
      </c>
      <c r="BA710" s="34">
        <v>11057</v>
      </c>
      <c r="BB710" s="40">
        <f t="shared" si="31"/>
        <v>33171</v>
      </c>
      <c r="BC710" s="40">
        <f t="shared" si="32"/>
        <v>0</v>
      </c>
      <c r="BD710" s="104" t="str">
        <f>+IF(Tabla1[[#This Row],[NO CERT]]=0,"NO","SI")</f>
        <v>NO</v>
      </c>
    </row>
    <row r="711" spans="1:56" x14ac:dyDescent="0.25">
      <c r="A711" s="41" t="s">
        <v>437</v>
      </c>
      <c r="B711" s="42"/>
      <c r="C711" s="43" t="s">
        <v>1447</v>
      </c>
      <c r="D711" s="44" t="s">
        <v>438</v>
      </c>
      <c r="E711" s="43" t="s">
        <v>439</v>
      </c>
      <c r="F711" s="43" t="s">
        <v>440</v>
      </c>
      <c r="G711" s="43" t="s">
        <v>1541</v>
      </c>
      <c r="H711" s="44" t="s">
        <v>514</v>
      </c>
      <c r="I711" s="44" t="s">
        <v>514</v>
      </c>
      <c r="J711" s="44"/>
      <c r="K711" s="44" t="s">
        <v>511</v>
      </c>
      <c r="L711" s="44" t="s">
        <v>1103</v>
      </c>
      <c r="M711" s="44" t="s">
        <v>1103</v>
      </c>
      <c r="N711" s="43" t="s">
        <v>1428</v>
      </c>
      <c r="O711" s="43" t="s">
        <v>1555</v>
      </c>
      <c r="P711" s="45" t="s">
        <v>158</v>
      </c>
      <c r="Q711" s="44" t="s">
        <v>1428</v>
      </c>
      <c r="R711" s="44" t="s">
        <v>1371</v>
      </c>
      <c r="S711" s="44" t="s">
        <v>1374</v>
      </c>
      <c r="T711" s="46" t="s">
        <v>1338</v>
      </c>
      <c r="U711" s="37" t="s">
        <v>1341</v>
      </c>
      <c r="V711" s="163">
        <v>0</v>
      </c>
      <c r="W711" s="163">
        <v>2601</v>
      </c>
      <c r="X711" s="33"/>
      <c r="Y711" s="164"/>
      <c r="Z711" s="160"/>
      <c r="AA711" s="33"/>
      <c r="AB711" s="165">
        <v>2601</v>
      </c>
      <c r="AC711" s="33"/>
      <c r="AD711" s="135">
        <v>2601</v>
      </c>
      <c r="AE711" s="49">
        <v>1</v>
      </c>
      <c r="AF711" s="135">
        <v>0</v>
      </c>
      <c r="AG711" s="158">
        <v>0</v>
      </c>
      <c r="AH711" s="47"/>
      <c r="AI711" s="135">
        <v>2601</v>
      </c>
      <c r="AJ711" s="135">
        <v>0</v>
      </c>
      <c r="AK711" s="47"/>
      <c r="AL711" s="135">
        <v>0</v>
      </c>
      <c r="AM711" s="49">
        <v>0</v>
      </c>
      <c r="AN711" s="135">
        <v>2601</v>
      </c>
      <c r="AO711" s="34">
        <v>0</v>
      </c>
      <c r="AP711" s="34">
        <v>0</v>
      </c>
      <c r="AQ711" s="34">
        <v>0</v>
      </c>
      <c r="AR711" s="34">
        <v>0</v>
      </c>
      <c r="AS711" s="34">
        <v>216.75</v>
      </c>
      <c r="AT711" s="34">
        <v>216.75</v>
      </c>
      <c r="AU711" s="34">
        <v>216.75</v>
      </c>
      <c r="AV711" s="34">
        <v>216.75</v>
      </c>
      <c r="AW711" s="34">
        <v>216.75</v>
      </c>
      <c r="AX711" s="34">
        <v>216.75</v>
      </c>
      <c r="AY711" s="34">
        <v>216.75</v>
      </c>
      <c r="AZ711" s="34">
        <v>216.75</v>
      </c>
      <c r="BA711" s="34">
        <v>867</v>
      </c>
      <c r="BB711" s="40">
        <f>+SUM(AO711:BA711)</f>
        <v>2601</v>
      </c>
      <c r="BC711" s="40">
        <f>+W711-BB711</f>
        <v>0</v>
      </c>
      <c r="BD711" s="166" t="str">
        <f>+IF(Tabla1[[#This Row],[NO CERT]]=0,"NO","SI")</f>
        <v>NO</v>
      </c>
    </row>
    <row r="712" spans="1:56" x14ac:dyDescent="0.25">
      <c r="A712" s="41" t="s">
        <v>437</v>
      </c>
      <c r="B712" s="42"/>
      <c r="C712" s="43" t="s">
        <v>1447</v>
      </c>
      <c r="D712" s="44" t="s">
        <v>438</v>
      </c>
      <c r="E712" s="43" t="s">
        <v>439</v>
      </c>
      <c r="F712" s="43" t="s">
        <v>440</v>
      </c>
      <c r="G712" s="43" t="s">
        <v>1541</v>
      </c>
      <c r="H712" s="44" t="s">
        <v>519</v>
      </c>
      <c r="I712" s="44" t="s">
        <v>71</v>
      </c>
      <c r="J712" s="44"/>
      <c r="K712" s="44" t="s">
        <v>515</v>
      </c>
      <c r="L712" s="44" t="s">
        <v>1103</v>
      </c>
      <c r="M712" s="44" t="s">
        <v>1103</v>
      </c>
      <c r="N712" s="43" t="s">
        <v>1428</v>
      </c>
      <c r="O712" s="43" t="s">
        <v>1555</v>
      </c>
      <c r="P712" s="45" t="s">
        <v>158</v>
      </c>
      <c r="Q712" s="44" t="s">
        <v>1428</v>
      </c>
      <c r="R712" s="44" t="s">
        <v>552</v>
      </c>
      <c r="S712" s="44" t="s">
        <v>361</v>
      </c>
      <c r="T712" s="46" t="s">
        <v>22</v>
      </c>
      <c r="U712" s="37" t="s">
        <v>23</v>
      </c>
      <c r="V712" s="163">
        <v>0</v>
      </c>
      <c r="W712" s="163">
        <v>12000</v>
      </c>
      <c r="X712" s="33"/>
      <c r="Y712" s="164"/>
      <c r="Z712" s="160"/>
      <c r="AA712" s="33"/>
      <c r="AB712" s="165">
        <v>12000</v>
      </c>
      <c r="AC712" s="33"/>
      <c r="AD712" s="135">
        <v>4857.5</v>
      </c>
      <c r="AE712" s="49">
        <v>0.40479166666666666</v>
      </c>
      <c r="AF712" s="135">
        <v>7142.5</v>
      </c>
      <c r="AG712" s="158">
        <v>7142.5</v>
      </c>
      <c r="AH712" s="47"/>
      <c r="AI712" s="135">
        <v>0</v>
      </c>
      <c r="AJ712" s="135">
        <v>0</v>
      </c>
      <c r="AK712" s="47"/>
      <c r="AL712" s="135">
        <v>0</v>
      </c>
      <c r="AM712" s="49">
        <v>0</v>
      </c>
      <c r="AN712" s="135">
        <v>4857.5</v>
      </c>
      <c r="AO712" s="34">
        <v>0</v>
      </c>
      <c r="AP712" s="34">
        <v>0</v>
      </c>
      <c r="AQ712" s="34">
        <v>0</v>
      </c>
      <c r="AR712" s="34">
        <v>0</v>
      </c>
      <c r="AS712" s="34">
        <v>12000</v>
      </c>
      <c r="AT712" s="34">
        <v>0</v>
      </c>
      <c r="AU712" s="34">
        <v>0</v>
      </c>
      <c r="AV712" s="34">
        <v>0</v>
      </c>
      <c r="AW712" s="34">
        <v>0</v>
      </c>
      <c r="AX712" s="34">
        <v>0</v>
      </c>
      <c r="AY712" s="34">
        <v>0</v>
      </c>
      <c r="AZ712" s="34">
        <v>0</v>
      </c>
      <c r="BA712" s="34">
        <v>0</v>
      </c>
      <c r="BB712" s="40">
        <f>+SUM(AO712:BA712)</f>
        <v>12000</v>
      </c>
      <c r="BC712" s="40">
        <f>+W712-BB712</f>
        <v>0</v>
      </c>
      <c r="BD712" s="166" t="str">
        <f>+IF(Tabla1[[#This Row],[NO CERT]]=0,"NO","SI")</f>
        <v>SI</v>
      </c>
    </row>
    <row r="713" spans="1:56" x14ac:dyDescent="0.25">
      <c r="A713" s="41" t="s">
        <v>437</v>
      </c>
      <c r="B713" s="42"/>
      <c r="C713" s="43" t="s">
        <v>1447</v>
      </c>
      <c r="D713" s="44" t="s">
        <v>438</v>
      </c>
      <c r="E713" s="43" t="s">
        <v>439</v>
      </c>
      <c r="F713" s="43" t="s">
        <v>440</v>
      </c>
      <c r="G713" s="43" t="s">
        <v>1541</v>
      </c>
      <c r="H713" s="44" t="s">
        <v>71</v>
      </c>
      <c r="I713" s="44" t="s">
        <v>71</v>
      </c>
      <c r="J713" s="44"/>
      <c r="K713" s="44" t="s">
        <v>515</v>
      </c>
      <c r="L713" s="44" t="s">
        <v>1103</v>
      </c>
      <c r="M713" s="44" t="s">
        <v>1103</v>
      </c>
      <c r="N713" s="43" t="s">
        <v>1428</v>
      </c>
      <c r="O713" s="43" t="s">
        <v>1555</v>
      </c>
      <c r="P713" s="45" t="s">
        <v>158</v>
      </c>
      <c r="Q713" s="44" t="s">
        <v>1428</v>
      </c>
      <c r="R713" s="44" t="s">
        <v>552</v>
      </c>
      <c r="S713" s="44" t="s">
        <v>364</v>
      </c>
      <c r="T713" s="46" t="s">
        <v>17</v>
      </c>
      <c r="U713" s="37" t="s">
        <v>18</v>
      </c>
      <c r="V713" s="163">
        <v>0</v>
      </c>
      <c r="W713" s="163">
        <v>1200</v>
      </c>
      <c r="X713" s="33"/>
      <c r="Y713" s="164"/>
      <c r="Z713" s="160"/>
      <c r="AA713" s="33"/>
      <c r="AB713" s="165">
        <v>1200</v>
      </c>
      <c r="AC713" s="33"/>
      <c r="AD713" s="135">
        <v>1200</v>
      </c>
      <c r="AE713" s="49">
        <v>1</v>
      </c>
      <c r="AF713" s="135">
        <v>0</v>
      </c>
      <c r="AG713" s="158">
        <v>0</v>
      </c>
      <c r="AH713" s="47"/>
      <c r="AI713" s="135">
        <v>1200</v>
      </c>
      <c r="AJ713" s="135">
        <v>837.9</v>
      </c>
      <c r="AK713" s="47"/>
      <c r="AL713" s="135">
        <v>837.9</v>
      </c>
      <c r="AM713" s="49">
        <v>0.69824999999999993</v>
      </c>
      <c r="AN713" s="135">
        <v>362.1</v>
      </c>
      <c r="AO713" s="34">
        <v>500</v>
      </c>
      <c r="AP713" s="34">
        <v>0</v>
      </c>
      <c r="AQ713" s="34">
        <v>337.9</v>
      </c>
      <c r="AR713" s="34">
        <v>0</v>
      </c>
      <c r="AS713" s="34">
        <v>70</v>
      </c>
      <c r="AT713" s="34">
        <v>70</v>
      </c>
      <c r="AU713" s="34">
        <v>70</v>
      </c>
      <c r="AV713" s="34">
        <v>70</v>
      </c>
      <c r="AW713" s="34">
        <v>70</v>
      </c>
      <c r="AX713" s="34">
        <v>12.099999999999909</v>
      </c>
      <c r="AY713" s="34">
        <v>0</v>
      </c>
      <c r="AZ713" s="34">
        <v>0</v>
      </c>
      <c r="BA713" s="34">
        <v>0</v>
      </c>
      <c r="BB713" s="40">
        <f>+SUM(AO713:BA713)</f>
        <v>1200</v>
      </c>
      <c r="BC713" s="40">
        <f>+W713-BB713</f>
        <v>0</v>
      </c>
      <c r="BD713" s="166" t="str">
        <f>+IF(Tabla1[[#This Row],[NO CERT]]=0,"NO","SI")</f>
        <v>NO</v>
      </c>
    </row>
    <row r="714" spans="1:56" x14ac:dyDescent="0.25">
      <c r="A714" s="41" t="s">
        <v>437</v>
      </c>
      <c r="B714" s="42"/>
      <c r="C714" s="43" t="s">
        <v>1447</v>
      </c>
      <c r="D714" s="44" t="s">
        <v>438</v>
      </c>
      <c r="E714" s="43" t="s">
        <v>439</v>
      </c>
      <c r="F714" s="43" t="s">
        <v>440</v>
      </c>
      <c r="G714" s="43" t="s">
        <v>1541</v>
      </c>
      <c r="H714" s="44" t="s">
        <v>1407</v>
      </c>
      <c r="I714" s="44" t="s">
        <v>484</v>
      </c>
      <c r="J714" s="44"/>
      <c r="K714" s="44" t="s">
        <v>515</v>
      </c>
      <c r="L714" s="44" t="s">
        <v>1103</v>
      </c>
      <c r="M714" s="44" t="s">
        <v>1103</v>
      </c>
      <c r="N714" s="43" t="s">
        <v>1428</v>
      </c>
      <c r="O714" s="43" t="s">
        <v>1555</v>
      </c>
      <c r="P714" s="45" t="s">
        <v>158</v>
      </c>
      <c r="Q714" s="44" t="s">
        <v>1428</v>
      </c>
      <c r="R714" s="44" t="s">
        <v>552</v>
      </c>
      <c r="S714" s="44" t="s">
        <v>357</v>
      </c>
      <c r="T714" s="46" t="s">
        <v>24</v>
      </c>
      <c r="U714" s="37" t="s">
        <v>25</v>
      </c>
      <c r="V714" s="163">
        <v>0</v>
      </c>
      <c r="W714" s="163">
        <v>3800</v>
      </c>
      <c r="X714" s="33"/>
      <c r="Y714" s="164"/>
      <c r="Z714" s="160"/>
      <c r="AA714" s="33"/>
      <c r="AB714" s="165">
        <v>3800</v>
      </c>
      <c r="AC714" s="33"/>
      <c r="AD714" s="135">
        <v>1800</v>
      </c>
      <c r="AE714" s="49">
        <v>0.47368421052631576</v>
      </c>
      <c r="AF714" s="135">
        <v>2000</v>
      </c>
      <c r="AG714" s="158">
        <v>2000</v>
      </c>
      <c r="AH714" s="47"/>
      <c r="AI714" s="135">
        <v>1800</v>
      </c>
      <c r="AJ714" s="135">
        <v>0</v>
      </c>
      <c r="AK714" s="47"/>
      <c r="AL714" s="135">
        <v>0</v>
      </c>
      <c r="AM714" s="49">
        <v>0</v>
      </c>
      <c r="AN714" s="135">
        <v>1800</v>
      </c>
      <c r="AO714" s="34">
        <v>0</v>
      </c>
      <c r="AP714" s="34">
        <v>0</v>
      </c>
      <c r="AQ714" s="34">
        <v>0</v>
      </c>
      <c r="AR714" s="34">
        <v>0</v>
      </c>
      <c r="AS714" s="34">
        <v>180</v>
      </c>
      <c r="AT714" s="34">
        <v>180</v>
      </c>
      <c r="AU714" s="34">
        <v>180</v>
      </c>
      <c r="AV714" s="34">
        <v>180</v>
      </c>
      <c r="AW714" s="34">
        <v>180</v>
      </c>
      <c r="AX714" s="34">
        <v>180</v>
      </c>
      <c r="AY714" s="34">
        <v>180</v>
      </c>
      <c r="AZ714" s="34">
        <v>180</v>
      </c>
      <c r="BA714" s="34">
        <v>2360</v>
      </c>
      <c r="BB714" s="40">
        <f>+SUM(AO714:BA714)</f>
        <v>3800</v>
      </c>
      <c r="BC714" s="40">
        <f>+W714-BB714</f>
        <v>0</v>
      </c>
      <c r="BD714" s="166" t="str">
        <f>+IF(Tabla1[[#This Row],[NO CERT]]=0,"NO","SI")</f>
        <v>SI</v>
      </c>
    </row>
    <row r="715" spans="1:56" x14ac:dyDescent="0.25">
      <c r="A715" s="41" t="s">
        <v>437</v>
      </c>
      <c r="B715" s="42"/>
      <c r="C715" s="43" t="s">
        <v>1447</v>
      </c>
      <c r="D715" s="44" t="s">
        <v>438</v>
      </c>
      <c r="E715" s="43" t="s">
        <v>439</v>
      </c>
      <c r="F715" s="43" t="s">
        <v>440</v>
      </c>
      <c r="G715" s="43" t="s">
        <v>1541</v>
      </c>
      <c r="H715" s="44" t="s">
        <v>1407</v>
      </c>
      <c r="I715" s="44" t="s">
        <v>484</v>
      </c>
      <c r="J715" s="44"/>
      <c r="K715" s="44" t="s">
        <v>515</v>
      </c>
      <c r="L715" s="44" t="s">
        <v>1103</v>
      </c>
      <c r="M715" s="44" t="s">
        <v>1103</v>
      </c>
      <c r="N715" s="43" t="s">
        <v>1428</v>
      </c>
      <c r="O715" s="43" t="s">
        <v>1555</v>
      </c>
      <c r="P715" s="45" t="s">
        <v>158</v>
      </c>
      <c r="Q715" s="44" t="s">
        <v>1428</v>
      </c>
      <c r="R715" s="44" t="s">
        <v>552</v>
      </c>
      <c r="S715" s="44" t="s">
        <v>358</v>
      </c>
      <c r="T715" s="46" t="s">
        <v>26</v>
      </c>
      <c r="U715" s="37" t="s">
        <v>27</v>
      </c>
      <c r="V715" s="134">
        <v>0</v>
      </c>
      <c r="W715" s="134">
        <v>3600</v>
      </c>
      <c r="X715" s="33"/>
      <c r="Y715" s="164"/>
      <c r="Z715" s="160"/>
      <c r="AA715" s="33"/>
      <c r="AB715" s="7">
        <v>3600</v>
      </c>
      <c r="AC715" s="33"/>
      <c r="AD715" s="48">
        <v>3600</v>
      </c>
      <c r="AE715" s="49">
        <v>1</v>
      </c>
      <c r="AF715" s="48">
        <v>0</v>
      </c>
      <c r="AG715" s="158">
        <v>0</v>
      </c>
      <c r="AH715" s="47"/>
      <c r="AI715" s="48">
        <v>3600</v>
      </c>
      <c r="AJ715" s="48">
        <v>55</v>
      </c>
      <c r="AK715" s="47"/>
      <c r="AL715" s="48">
        <v>55</v>
      </c>
      <c r="AM715" s="49">
        <v>1.5277777777777777E-2</v>
      </c>
      <c r="AN715" s="48">
        <v>3545</v>
      </c>
      <c r="AO715" s="34">
        <v>0</v>
      </c>
      <c r="AP715" s="34">
        <v>0</v>
      </c>
      <c r="AQ715" s="34">
        <v>55</v>
      </c>
      <c r="AR715" s="34">
        <v>0</v>
      </c>
      <c r="AS715" s="34">
        <v>360</v>
      </c>
      <c r="AT715" s="34">
        <v>360</v>
      </c>
      <c r="AU715" s="34">
        <v>360</v>
      </c>
      <c r="AV715" s="34">
        <v>360</v>
      </c>
      <c r="AW715" s="34">
        <v>360</v>
      </c>
      <c r="AX715" s="34">
        <v>360</v>
      </c>
      <c r="AY715" s="34">
        <v>360</v>
      </c>
      <c r="AZ715" s="34">
        <v>360</v>
      </c>
      <c r="BA715" s="34">
        <v>665</v>
      </c>
      <c r="BB715" s="40">
        <f>+SUM(AO715:BA715)</f>
        <v>3600</v>
      </c>
      <c r="BC715" s="40">
        <f>+W715-BB715</f>
        <v>0</v>
      </c>
      <c r="BD715" s="104" t="str">
        <f>+IF(Tabla1[[#This Row],[NO CERT]]=0,"NO","SI")</f>
        <v>NO</v>
      </c>
    </row>
    <row r="716" spans="1:56" x14ac:dyDescent="0.25">
      <c r="A716" s="41" t="s">
        <v>437</v>
      </c>
      <c r="B716" s="42"/>
      <c r="C716" s="43" t="s">
        <v>1447</v>
      </c>
      <c r="D716" s="44" t="s">
        <v>438</v>
      </c>
      <c r="E716" s="43" t="s">
        <v>439</v>
      </c>
      <c r="F716" s="43" t="s">
        <v>440</v>
      </c>
      <c r="G716" s="43" t="s">
        <v>1541</v>
      </c>
      <c r="H716" s="44" t="s">
        <v>484</v>
      </c>
      <c r="I716" s="44" t="s">
        <v>484</v>
      </c>
      <c r="J716" s="44"/>
      <c r="K716" s="44" t="s">
        <v>515</v>
      </c>
      <c r="L716" s="44" t="s">
        <v>1103</v>
      </c>
      <c r="M716" s="44" t="s">
        <v>1103</v>
      </c>
      <c r="N716" s="43" t="s">
        <v>1428</v>
      </c>
      <c r="O716" s="43" t="s">
        <v>1555</v>
      </c>
      <c r="P716" s="45" t="s">
        <v>158</v>
      </c>
      <c r="Q716" s="44" t="s">
        <v>1428</v>
      </c>
      <c r="R716" s="44" t="s">
        <v>552</v>
      </c>
      <c r="S716" s="44" t="s">
        <v>369</v>
      </c>
      <c r="T716" s="46" t="s">
        <v>28</v>
      </c>
      <c r="U716" s="37" t="s">
        <v>29</v>
      </c>
      <c r="V716" s="163">
        <v>0</v>
      </c>
      <c r="W716" s="163">
        <v>500</v>
      </c>
      <c r="X716" s="33"/>
      <c r="Y716" s="164"/>
      <c r="Z716" s="160"/>
      <c r="AA716" s="33"/>
      <c r="AB716" s="165">
        <v>500</v>
      </c>
      <c r="AC716" s="33"/>
      <c r="AD716" s="135">
        <v>500</v>
      </c>
      <c r="AE716" s="49">
        <v>1</v>
      </c>
      <c r="AF716" s="135">
        <v>0</v>
      </c>
      <c r="AG716" s="158">
        <v>0</v>
      </c>
      <c r="AH716" s="47"/>
      <c r="AI716" s="135">
        <v>500</v>
      </c>
      <c r="AJ716" s="135">
        <v>0</v>
      </c>
      <c r="AK716" s="47"/>
      <c r="AL716" s="135">
        <v>0</v>
      </c>
      <c r="AM716" s="49">
        <v>0</v>
      </c>
      <c r="AN716" s="135">
        <v>500</v>
      </c>
      <c r="AO716" s="34">
        <v>0</v>
      </c>
      <c r="AP716" s="34">
        <v>0</v>
      </c>
      <c r="AQ716" s="34">
        <v>0</v>
      </c>
      <c r="AR716" s="34">
        <v>0</v>
      </c>
      <c r="AS716" s="34">
        <v>50</v>
      </c>
      <c r="AT716" s="34">
        <v>50</v>
      </c>
      <c r="AU716" s="34">
        <v>50</v>
      </c>
      <c r="AV716" s="34">
        <v>50</v>
      </c>
      <c r="AW716" s="34">
        <v>50</v>
      </c>
      <c r="AX716" s="34">
        <v>50</v>
      </c>
      <c r="AY716" s="34">
        <v>50</v>
      </c>
      <c r="AZ716" s="34">
        <v>50</v>
      </c>
      <c r="BA716" s="34">
        <v>100</v>
      </c>
      <c r="BB716" s="40">
        <f t="shared" ref="BB716:BB725" si="33">+SUM(AO716:BA716)</f>
        <v>500</v>
      </c>
      <c r="BC716" s="40">
        <f t="shared" ref="BC716:BC725" si="34">+W716-BB716</f>
        <v>0</v>
      </c>
      <c r="BD716" s="166" t="str">
        <f>+IF(Tabla1[[#This Row],[NO CERT]]=0,"NO","SI")</f>
        <v>NO</v>
      </c>
    </row>
    <row r="717" spans="1:56" x14ac:dyDescent="0.25">
      <c r="A717" s="41" t="s">
        <v>437</v>
      </c>
      <c r="B717" s="42"/>
      <c r="C717" s="43" t="s">
        <v>1447</v>
      </c>
      <c r="D717" s="44" t="s">
        <v>438</v>
      </c>
      <c r="E717" s="43" t="s">
        <v>439</v>
      </c>
      <c r="F717" s="43" t="s">
        <v>440</v>
      </c>
      <c r="G717" s="43" t="s">
        <v>1541</v>
      </c>
      <c r="H717" s="44" t="s">
        <v>2816</v>
      </c>
      <c r="I717" s="44" t="s">
        <v>484</v>
      </c>
      <c r="J717" s="44"/>
      <c r="K717" s="44" t="s">
        <v>511</v>
      </c>
      <c r="L717" s="44" t="s">
        <v>1103</v>
      </c>
      <c r="M717" s="44" t="s">
        <v>1103</v>
      </c>
      <c r="N717" s="43" t="s">
        <v>1428</v>
      </c>
      <c r="O717" s="43" t="s">
        <v>1555</v>
      </c>
      <c r="P717" s="45" t="s">
        <v>158</v>
      </c>
      <c r="Q717" s="44" t="s">
        <v>1428</v>
      </c>
      <c r="R717" s="44" t="s">
        <v>552</v>
      </c>
      <c r="S717" s="44" t="s">
        <v>371</v>
      </c>
      <c r="T717" s="46" t="s">
        <v>48</v>
      </c>
      <c r="U717" s="37" t="s">
        <v>49</v>
      </c>
      <c r="V717" s="163">
        <v>0</v>
      </c>
      <c r="W717" s="163">
        <v>1800</v>
      </c>
      <c r="X717" s="33"/>
      <c r="Y717" s="164"/>
      <c r="Z717" s="160"/>
      <c r="AA717" s="33"/>
      <c r="AB717" s="165">
        <v>1800</v>
      </c>
      <c r="AC717" s="33"/>
      <c r="AD717" s="135">
        <v>0</v>
      </c>
      <c r="AE717" s="49">
        <v>0</v>
      </c>
      <c r="AF717" s="135">
        <v>1800</v>
      </c>
      <c r="AG717" s="158">
        <v>1800</v>
      </c>
      <c r="AH717" s="47"/>
      <c r="AI717" s="135">
        <v>0</v>
      </c>
      <c r="AJ717" s="135">
        <v>0</v>
      </c>
      <c r="AK717" s="47"/>
      <c r="AL717" s="135">
        <v>0</v>
      </c>
      <c r="AM717" s="49">
        <v>0</v>
      </c>
      <c r="AN717" s="135">
        <v>0</v>
      </c>
      <c r="AO717" s="34">
        <v>0</v>
      </c>
      <c r="AP717" s="34">
        <v>0</v>
      </c>
      <c r="AQ717" s="34">
        <v>0</v>
      </c>
      <c r="AR717" s="34">
        <v>0</v>
      </c>
      <c r="AS717" s="34">
        <v>180</v>
      </c>
      <c r="AT717" s="34">
        <v>180</v>
      </c>
      <c r="AU717" s="34">
        <v>180</v>
      </c>
      <c r="AV717" s="34">
        <v>180</v>
      </c>
      <c r="AW717" s="34">
        <v>180</v>
      </c>
      <c r="AX717" s="34">
        <v>180</v>
      </c>
      <c r="AY717" s="34">
        <v>180</v>
      </c>
      <c r="AZ717" s="34">
        <v>180</v>
      </c>
      <c r="BA717" s="34">
        <v>360</v>
      </c>
      <c r="BB717" s="40">
        <f t="shared" si="33"/>
        <v>1800</v>
      </c>
      <c r="BC717" s="40">
        <f t="shared" si="34"/>
        <v>0</v>
      </c>
      <c r="BD717" s="166" t="str">
        <f>+IF(Tabla1[[#This Row],[NO CERT]]=0,"NO","SI")</f>
        <v>SI</v>
      </c>
    </row>
    <row r="718" spans="1:56" x14ac:dyDescent="0.25">
      <c r="A718" s="41" t="s">
        <v>437</v>
      </c>
      <c r="B718" s="42"/>
      <c r="C718" s="43" t="s">
        <v>1447</v>
      </c>
      <c r="D718" s="44" t="s">
        <v>438</v>
      </c>
      <c r="E718" s="43" t="s">
        <v>439</v>
      </c>
      <c r="F718" s="43" t="s">
        <v>440</v>
      </c>
      <c r="G718" s="43" t="s">
        <v>1541</v>
      </c>
      <c r="H718" s="44" t="s">
        <v>2818</v>
      </c>
      <c r="I718" s="44" t="s">
        <v>484</v>
      </c>
      <c r="J718" s="44"/>
      <c r="K718" s="44" t="s">
        <v>515</v>
      </c>
      <c r="L718" s="44" t="s">
        <v>1103</v>
      </c>
      <c r="M718" s="44" t="s">
        <v>1103</v>
      </c>
      <c r="N718" s="43" t="s">
        <v>1428</v>
      </c>
      <c r="O718" s="43" t="s">
        <v>1555</v>
      </c>
      <c r="P718" s="45" t="s">
        <v>158</v>
      </c>
      <c r="Q718" s="44" t="s">
        <v>1428</v>
      </c>
      <c r="R718" s="44" t="s">
        <v>552</v>
      </c>
      <c r="S718" s="44" t="s">
        <v>375</v>
      </c>
      <c r="T718" s="46" t="s">
        <v>74</v>
      </c>
      <c r="U718" s="37" t="s">
        <v>75</v>
      </c>
      <c r="V718" s="163">
        <v>0</v>
      </c>
      <c r="W718" s="163">
        <v>1200</v>
      </c>
      <c r="X718" s="33"/>
      <c r="Y718" s="164"/>
      <c r="Z718" s="160"/>
      <c r="AA718" s="33"/>
      <c r="AB718" s="165">
        <v>1200</v>
      </c>
      <c r="AC718" s="33"/>
      <c r="AD718" s="135">
        <v>1200</v>
      </c>
      <c r="AE718" s="49">
        <v>1</v>
      </c>
      <c r="AF718" s="135">
        <v>0</v>
      </c>
      <c r="AG718" s="158">
        <v>0</v>
      </c>
      <c r="AH718" s="47"/>
      <c r="AI718" s="135">
        <v>1200</v>
      </c>
      <c r="AJ718" s="135">
        <v>68</v>
      </c>
      <c r="AK718" s="47"/>
      <c r="AL718" s="135">
        <v>68</v>
      </c>
      <c r="AM718" s="49">
        <v>5.6666666666666664E-2</v>
      </c>
      <c r="AN718" s="135">
        <v>1132</v>
      </c>
      <c r="AO718" s="34">
        <v>0</v>
      </c>
      <c r="AP718" s="34">
        <v>0</v>
      </c>
      <c r="AQ718" s="34">
        <v>68</v>
      </c>
      <c r="AR718" s="34">
        <v>0</v>
      </c>
      <c r="AS718" s="34">
        <v>120</v>
      </c>
      <c r="AT718" s="34">
        <v>120</v>
      </c>
      <c r="AU718" s="34">
        <v>120</v>
      </c>
      <c r="AV718" s="34">
        <v>120</v>
      </c>
      <c r="AW718" s="34">
        <v>120</v>
      </c>
      <c r="AX718" s="34">
        <v>120</v>
      </c>
      <c r="AY718" s="34">
        <v>120</v>
      </c>
      <c r="AZ718" s="34">
        <v>120</v>
      </c>
      <c r="BA718" s="34">
        <v>172</v>
      </c>
      <c r="BB718" s="40">
        <f t="shared" si="33"/>
        <v>1200</v>
      </c>
      <c r="BC718" s="40">
        <f t="shared" si="34"/>
        <v>0</v>
      </c>
      <c r="BD718" s="166" t="str">
        <f>+IF(Tabla1[[#This Row],[NO CERT]]=0,"NO","SI")</f>
        <v>NO</v>
      </c>
    </row>
    <row r="719" spans="1:56" x14ac:dyDescent="0.25">
      <c r="A719" s="41" t="s">
        <v>437</v>
      </c>
      <c r="B719" s="42"/>
      <c r="C719" s="43" t="s">
        <v>1447</v>
      </c>
      <c r="D719" s="44" t="s">
        <v>438</v>
      </c>
      <c r="E719" s="43" t="s">
        <v>439</v>
      </c>
      <c r="F719" s="43" t="s">
        <v>440</v>
      </c>
      <c r="G719" s="43" t="s">
        <v>1541</v>
      </c>
      <c r="H719" s="44" t="s">
        <v>42</v>
      </c>
      <c r="I719" s="44" t="s">
        <v>484</v>
      </c>
      <c r="J719" s="44"/>
      <c r="K719" s="44" t="s">
        <v>511</v>
      </c>
      <c r="L719" s="44" t="s">
        <v>1103</v>
      </c>
      <c r="M719" s="44" t="s">
        <v>1103</v>
      </c>
      <c r="N719" s="43" t="s">
        <v>1428</v>
      </c>
      <c r="O719" s="43" t="s">
        <v>1555</v>
      </c>
      <c r="P719" s="45" t="s">
        <v>158</v>
      </c>
      <c r="Q719" s="44" t="s">
        <v>1428</v>
      </c>
      <c r="R719" s="44" t="s">
        <v>552</v>
      </c>
      <c r="S719" s="44" t="s">
        <v>359</v>
      </c>
      <c r="T719" s="46" t="s">
        <v>41</v>
      </c>
      <c r="U719" s="37" t="s">
        <v>42</v>
      </c>
      <c r="V719" s="163">
        <v>0</v>
      </c>
      <c r="W719" s="163">
        <v>28800</v>
      </c>
      <c r="X719" s="33"/>
      <c r="Y719" s="164"/>
      <c r="Z719" s="160"/>
      <c r="AA719" s="33"/>
      <c r="AB719" s="165">
        <v>28800</v>
      </c>
      <c r="AC719" s="33"/>
      <c r="AD719" s="135">
        <v>6800</v>
      </c>
      <c r="AE719" s="49">
        <v>0.2361111111111111</v>
      </c>
      <c r="AF719" s="135">
        <v>22000</v>
      </c>
      <c r="AG719" s="158">
        <v>22000</v>
      </c>
      <c r="AH719" s="47"/>
      <c r="AI719" s="135">
        <v>6800</v>
      </c>
      <c r="AJ719" s="135">
        <v>6555</v>
      </c>
      <c r="AK719" s="47"/>
      <c r="AL719" s="135">
        <v>2155</v>
      </c>
      <c r="AM719" s="49">
        <v>7.4826388888888887E-2</v>
      </c>
      <c r="AN719" s="135">
        <v>4645</v>
      </c>
      <c r="AO719" s="34">
        <v>1000</v>
      </c>
      <c r="AP719" s="34">
        <v>0</v>
      </c>
      <c r="AQ719" s="34">
        <v>1155</v>
      </c>
      <c r="AR719" s="34">
        <v>0</v>
      </c>
      <c r="AS719" s="34">
        <v>140</v>
      </c>
      <c r="AT719" s="34">
        <v>140</v>
      </c>
      <c r="AU719" s="34">
        <v>140</v>
      </c>
      <c r="AV719" s="34">
        <v>140</v>
      </c>
      <c r="AW719" s="34">
        <v>140</v>
      </c>
      <c r="AX719" s="34">
        <v>140</v>
      </c>
      <c r="AY719" s="34">
        <v>140</v>
      </c>
      <c r="AZ719" s="34">
        <v>140</v>
      </c>
      <c r="BA719" s="34">
        <v>25525</v>
      </c>
      <c r="BB719" s="40">
        <f t="shared" si="33"/>
        <v>28800</v>
      </c>
      <c r="BC719" s="40">
        <f t="shared" si="34"/>
        <v>0</v>
      </c>
      <c r="BD719" s="166" t="str">
        <f>+IF(Tabla1[[#This Row],[NO CERT]]=0,"NO","SI")</f>
        <v>SI</v>
      </c>
    </row>
    <row r="720" spans="1:56" x14ac:dyDescent="0.25">
      <c r="A720" s="41" t="s">
        <v>437</v>
      </c>
      <c r="B720" s="42"/>
      <c r="C720" s="43" t="s">
        <v>1447</v>
      </c>
      <c r="D720" s="44" t="s">
        <v>438</v>
      </c>
      <c r="E720" s="43" t="s">
        <v>439</v>
      </c>
      <c r="F720" s="43" t="s">
        <v>440</v>
      </c>
      <c r="G720" s="43" t="s">
        <v>1541</v>
      </c>
      <c r="H720" s="44" t="s">
        <v>521</v>
      </c>
      <c r="I720" s="44" t="s">
        <v>521</v>
      </c>
      <c r="J720" s="44"/>
      <c r="K720" s="44" t="s">
        <v>515</v>
      </c>
      <c r="L720" s="44" t="s">
        <v>1103</v>
      </c>
      <c r="M720" s="44" t="s">
        <v>1103</v>
      </c>
      <c r="N720" s="43" t="s">
        <v>1428</v>
      </c>
      <c r="O720" s="43" t="s">
        <v>1555</v>
      </c>
      <c r="P720" s="45" t="s">
        <v>158</v>
      </c>
      <c r="Q720" s="44" t="s">
        <v>1428</v>
      </c>
      <c r="R720" s="44" t="s">
        <v>552</v>
      </c>
      <c r="S720" s="44" t="s">
        <v>1375</v>
      </c>
      <c r="T720" s="46" t="s">
        <v>43</v>
      </c>
      <c r="U720" s="37" t="s">
        <v>1377</v>
      </c>
      <c r="V720" s="163">
        <v>0</v>
      </c>
      <c r="W720" s="163">
        <v>27500</v>
      </c>
      <c r="X720" s="33"/>
      <c r="Y720" s="164"/>
      <c r="Z720" s="160"/>
      <c r="AA720" s="33"/>
      <c r="AB720" s="165">
        <v>27500</v>
      </c>
      <c r="AC720" s="33"/>
      <c r="AD720" s="135">
        <v>2500</v>
      </c>
      <c r="AE720" s="49">
        <v>9.0909090909090912E-2</v>
      </c>
      <c r="AF720" s="135">
        <v>25000</v>
      </c>
      <c r="AG720" s="158">
        <v>25000</v>
      </c>
      <c r="AH720" s="47"/>
      <c r="AI720" s="135">
        <v>2500</v>
      </c>
      <c r="AJ720" s="135">
        <v>2500</v>
      </c>
      <c r="AK720" s="47"/>
      <c r="AL720" s="135">
        <v>0</v>
      </c>
      <c r="AM720" s="49">
        <v>0</v>
      </c>
      <c r="AN720" s="135">
        <v>2500</v>
      </c>
      <c r="AO720" s="34">
        <v>0</v>
      </c>
      <c r="AP720" s="34">
        <v>0</v>
      </c>
      <c r="AQ720" s="34">
        <v>0</v>
      </c>
      <c r="AR720" s="34">
        <v>0</v>
      </c>
      <c r="AS720" s="34">
        <v>27500</v>
      </c>
      <c r="AT720" s="34">
        <v>0</v>
      </c>
      <c r="AU720" s="34">
        <v>0</v>
      </c>
      <c r="AV720" s="34">
        <v>0</v>
      </c>
      <c r="AW720" s="34">
        <v>0</v>
      </c>
      <c r="AX720" s="34">
        <v>0</v>
      </c>
      <c r="AY720" s="34">
        <v>0</v>
      </c>
      <c r="AZ720" s="34">
        <v>0</v>
      </c>
      <c r="BA720" s="34">
        <v>0</v>
      </c>
      <c r="BB720" s="40">
        <f t="shared" si="33"/>
        <v>27500</v>
      </c>
      <c r="BC720" s="40">
        <f t="shared" si="34"/>
        <v>0</v>
      </c>
      <c r="BD720" s="166" t="str">
        <f>+IF(Tabla1[[#This Row],[NO CERT]]=0,"NO","SI")</f>
        <v>SI</v>
      </c>
    </row>
    <row r="721" spans="1:56" x14ac:dyDescent="0.25">
      <c r="A721" s="41" t="s">
        <v>437</v>
      </c>
      <c r="B721" s="42"/>
      <c r="C721" s="43" t="s">
        <v>1447</v>
      </c>
      <c r="D721" s="44" t="s">
        <v>442</v>
      </c>
      <c r="E721" s="43" t="s">
        <v>443</v>
      </c>
      <c r="F721" s="43" t="s">
        <v>444</v>
      </c>
      <c r="G721" s="43" t="s">
        <v>1542</v>
      </c>
      <c r="H721" s="44" t="s">
        <v>521</v>
      </c>
      <c r="I721" s="44" t="s">
        <v>521</v>
      </c>
      <c r="J721" s="44"/>
      <c r="K721" s="44" t="s">
        <v>515</v>
      </c>
      <c r="L721" s="44" t="s">
        <v>1104</v>
      </c>
      <c r="M721" s="44" t="s">
        <v>1104</v>
      </c>
      <c r="N721" s="43" t="s">
        <v>1090</v>
      </c>
      <c r="O721" s="43" t="s">
        <v>1556</v>
      </c>
      <c r="P721" s="45" t="s">
        <v>159</v>
      </c>
      <c r="Q721" s="44" t="s">
        <v>1090</v>
      </c>
      <c r="R721" s="44" t="s">
        <v>552</v>
      </c>
      <c r="S721" s="44" t="s">
        <v>1375</v>
      </c>
      <c r="T721" s="46" t="s">
        <v>43</v>
      </c>
      <c r="U721" s="37" t="s">
        <v>1377</v>
      </c>
      <c r="V721" s="163">
        <v>0</v>
      </c>
      <c r="W721" s="163">
        <v>56100</v>
      </c>
      <c r="X721" s="33"/>
      <c r="Y721" s="164"/>
      <c r="Z721" s="160"/>
      <c r="AA721" s="33"/>
      <c r="AB721" s="165">
        <v>56100</v>
      </c>
      <c r="AC721" s="33"/>
      <c r="AD721" s="135">
        <v>54100</v>
      </c>
      <c r="AE721" s="49">
        <v>0.964349376114082</v>
      </c>
      <c r="AF721" s="135">
        <v>2000</v>
      </c>
      <c r="AG721" s="158">
        <v>2000</v>
      </c>
      <c r="AH721" s="47"/>
      <c r="AI721" s="135">
        <v>53200</v>
      </c>
      <c r="AJ721" s="135">
        <v>53200</v>
      </c>
      <c r="AK721" s="47"/>
      <c r="AL721" s="135">
        <v>7200</v>
      </c>
      <c r="AM721" s="49">
        <v>0.12834224598930483</v>
      </c>
      <c r="AN721" s="135">
        <v>46900</v>
      </c>
      <c r="AO721" s="34">
        <v>0</v>
      </c>
      <c r="AP721" s="34">
        <v>0</v>
      </c>
      <c r="AQ721" s="34">
        <v>7200</v>
      </c>
      <c r="AR721" s="34">
        <v>0</v>
      </c>
      <c r="AS721" s="34">
        <v>8100</v>
      </c>
      <c r="AT721" s="34">
        <v>12000</v>
      </c>
      <c r="AU721" s="34">
        <v>12000</v>
      </c>
      <c r="AV721" s="34">
        <v>12000</v>
      </c>
      <c r="AW721" s="34">
        <v>4800</v>
      </c>
      <c r="AX721" s="34">
        <v>0</v>
      </c>
      <c r="AY721" s="34">
        <v>0</v>
      </c>
      <c r="AZ721" s="34">
        <v>0</v>
      </c>
      <c r="BA721" s="34">
        <v>0</v>
      </c>
      <c r="BB721" s="40">
        <f t="shared" si="33"/>
        <v>56100</v>
      </c>
      <c r="BC721" s="40">
        <f t="shared" si="34"/>
        <v>0</v>
      </c>
      <c r="BD721" s="166" t="str">
        <f>+IF(Tabla1[[#This Row],[NO CERT]]=0,"NO","SI")</f>
        <v>SI</v>
      </c>
    </row>
    <row r="722" spans="1:56" x14ac:dyDescent="0.25">
      <c r="A722" s="41" t="s">
        <v>437</v>
      </c>
      <c r="B722" s="42"/>
      <c r="C722" s="43" t="s">
        <v>1447</v>
      </c>
      <c r="D722" s="44" t="s">
        <v>442</v>
      </c>
      <c r="E722" s="43" t="s">
        <v>443</v>
      </c>
      <c r="F722" s="43" t="s">
        <v>444</v>
      </c>
      <c r="G722" s="43" t="s">
        <v>2835</v>
      </c>
      <c r="H722" s="44" t="s">
        <v>521</v>
      </c>
      <c r="I722" s="44" t="s">
        <v>521</v>
      </c>
      <c r="J722" s="44"/>
      <c r="K722" s="44" t="s">
        <v>515</v>
      </c>
      <c r="L722" s="44" t="s">
        <v>1104</v>
      </c>
      <c r="M722" s="44" t="s">
        <v>1104</v>
      </c>
      <c r="N722" s="43" t="s">
        <v>1094</v>
      </c>
      <c r="O722" s="43" t="s">
        <v>2838</v>
      </c>
      <c r="P722" s="45" t="s">
        <v>162</v>
      </c>
      <c r="Q722" s="44" t="s">
        <v>1094</v>
      </c>
      <c r="R722" s="44" t="s">
        <v>552</v>
      </c>
      <c r="S722" s="44" t="s">
        <v>1375</v>
      </c>
      <c r="T722" s="46" t="s">
        <v>43</v>
      </c>
      <c r="U722" s="37" t="s">
        <v>1377</v>
      </c>
      <c r="V722" s="163">
        <v>0</v>
      </c>
      <c r="W722" s="163">
        <v>22400</v>
      </c>
      <c r="X722" s="33"/>
      <c r="Y722" s="164"/>
      <c r="Z722" s="160"/>
      <c r="AA722" s="33"/>
      <c r="AB722" s="165">
        <v>22400</v>
      </c>
      <c r="AC722" s="33"/>
      <c r="AD722" s="135">
        <v>22400</v>
      </c>
      <c r="AE722" s="49">
        <v>1</v>
      </c>
      <c r="AF722" s="135">
        <v>0</v>
      </c>
      <c r="AG722" s="158">
        <v>0</v>
      </c>
      <c r="AH722" s="47"/>
      <c r="AI722" s="135">
        <v>20800</v>
      </c>
      <c r="AJ722" s="135">
        <v>20800</v>
      </c>
      <c r="AK722" s="47"/>
      <c r="AL722" s="135">
        <v>12800</v>
      </c>
      <c r="AM722" s="49">
        <v>0.5714285714285714</v>
      </c>
      <c r="AN722" s="135">
        <v>9600</v>
      </c>
      <c r="AO722" s="34">
        <v>0</v>
      </c>
      <c r="AP722" s="34">
        <v>0</v>
      </c>
      <c r="AQ722" s="34">
        <v>12800</v>
      </c>
      <c r="AR722" s="34">
        <v>0</v>
      </c>
      <c r="AS722" s="34">
        <v>5600</v>
      </c>
      <c r="AT722" s="34">
        <v>4000</v>
      </c>
      <c r="AU722" s="34">
        <v>0</v>
      </c>
      <c r="AV722" s="34">
        <v>0</v>
      </c>
      <c r="AW722" s="34">
        <v>0</v>
      </c>
      <c r="AX722" s="34">
        <v>0</v>
      </c>
      <c r="AY722" s="34">
        <v>0</v>
      </c>
      <c r="AZ722" s="34">
        <v>0</v>
      </c>
      <c r="BA722" s="34">
        <v>0</v>
      </c>
      <c r="BB722" s="40">
        <f t="shared" si="33"/>
        <v>22400</v>
      </c>
      <c r="BC722" s="40">
        <f t="shared" si="34"/>
        <v>0</v>
      </c>
      <c r="BD722" s="166" t="str">
        <f>+IF(Tabla1[[#This Row],[NO CERT]]=0,"NO","SI")</f>
        <v>NO</v>
      </c>
    </row>
    <row r="723" spans="1:56" x14ac:dyDescent="0.25">
      <c r="A723" s="41" t="s">
        <v>437</v>
      </c>
      <c r="B723" s="42"/>
      <c r="C723" s="43" t="s">
        <v>1447</v>
      </c>
      <c r="D723" s="44" t="s">
        <v>442</v>
      </c>
      <c r="E723" s="43" t="s">
        <v>443</v>
      </c>
      <c r="F723" s="43" t="s">
        <v>444</v>
      </c>
      <c r="G723" s="43" t="s">
        <v>2841</v>
      </c>
      <c r="H723" s="44" t="s">
        <v>521</v>
      </c>
      <c r="I723" s="44" t="s">
        <v>521</v>
      </c>
      <c r="J723" s="44"/>
      <c r="K723" s="44" t="s">
        <v>515</v>
      </c>
      <c r="L723" s="44" t="s">
        <v>1104</v>
      </c>
      <c r="M723" s="44" t="s">
        <v>1104</v>
      </c>
      <c r="N723" s="43" t="s">
        <v>1161</v>
      </c>
      <c r="O723" s="43" t="s">
        <v>2842</v>
      </c>
      <c r="P723" s="45" t="s">
        <v>163</v>
      </c>
      <c r="Q723" s="44" t="s">
        <v>1161</v>
      </c>
      <c r="R723" s="44" t="s">
        <v>552</v>
      </c>
      <c r="S723" s="44" t="s">
        <v>1375</v>
      </c>
      <c r="T723" s="46" t="s">
        <v>43</v>
      </c>
      <c r="U723" s="37" t="s">
        <v>1377</v>
      </c>
      <c r="V723" s="163">
        <v>0</v>
      </c>
      <c r="W723" s="163">
        <v>13500</v>
      </c>
      <c r="X723" s="33"/>
      <c r="Y723" s="164"/>
      <c r="Z723" s="160"/>
      <c r="AA723" s="33"/>
      <c r="AB723" s="165">
        <v>13500</v>
      </c>
      <c r="AC723" s="33"/>
      <c r="AD723" s="135">
        <v>13500</v>
      </c>
      <c r="AE723" s="49">
        <v>1</v>
      </c>
      <c r="AF723" s="135">
        <v>0</v>
      </c>
      <c r="AG723" s="158">
        <v>0</v>
      </c>
      <c r="AH723" s="47"/>
      <c r="AI723" s="135">
        <v>12800</v>
      </c>
      <c r="AJ723" s="135">
        <v>12800</v>
      </c>
      <c r="AK723" s="47"/>
      <c r="AL723" s="135">
        <v>5600</v>
      </c>
      <c r="AM723" s="49">
        <v>0.4148148148148148</v>
      </c>
      <c r="AN723" s="135">
        <v>7900</v>
      </c>
      <c r="AO723" s="34">
        <v>0</v>
      </c>
      <c r="AP723" s="34">
        <v>0</v>
      </c>
      <c r="AQ723" s="34">
        <v>5600</v>
      </c>
      <c r="AR723" s="34">
        <v>0</v>
      </c>
      <c r="AS723" s="34">
        <v>6300</v>
      </c>
      <c r="AT723" s="34">
        <v>-1600</v>
      </c>
      <c r="AU723" s="34">
        <v>3200</v>
      </c>
      <c r="AV723" s="34">
        <v>0</v>
      </c>
      <c r="AW723" s="34">
        <v>0</v>
      </c>
      <c r="AX723" s="34">
        <v>0</v>
      </c>
      <c r="AY723" s="34">
        <v>0</v>
      </c>
      <c r="AZ723" s="34">
        <v>0</v>
      </c>
      <c r="BA723" s="34">
        <v>0</v>
      </c>
      <c r="BB723" s="40">
        <f t="shared" si="33"/>
        <v>13500</v>
      </c>
      <c r="BC723" s="40">
        <f t="shared" si="34"/>
        <v>0</v>
      </c>
      <c r="BD723" s="166" t="str">
        <f>+IF(Tabla1[[#This Row],[NO CERT]]=0,"NO","SI")</f>
        <v>NO</v>
      </c>
    </row>
    <row r="724" spans="1:56" x14ac:dyDescent="0.25">
      <c r="A724" s="41" t="s">
        <v>437</v>
      </c>
      <c r="B724" s="42"/>
      <c r="C724" s="43" t="s">
        <v>1447</v>
      </c>
      <c r="D724" s="44" t="s">
        <v>442</v>
      </c>
      <c r="E724" s="43" t="s">
        <v>443</v>
      </c>
      <c r="F724" s="43" t="s">
        <v>444</v>
      </c>
      <c r="G724" s="43" t="s">
        <v>1543</v>
      </c>
      <c r="H724" s="44" t="s">
        <v>521</v>
      </c>
      <c r="I724" s="44" t="s">
        <v>521</v>
      </c>
      <c r="J724" s="44"/>
      <c r="K724" s="44" t="s">
        <v>515</v>
      </c>
      <c r="L724" s="44" t="s">
        <v>1104</v>
      </c>
      <c r="M724" s="44" t="s">
        <v>1104</v>
      </c>
      <c r="N724" s="43" t="s">
        <v>1101</v>
      </c>
      <c r="O724" s="43" t="s">
        <v>1557</v>
      </c>
      <c r="P724" s="45" t="s">
        <v>164</v>
      </c>
      <c r="Q724" s="44" t="s">
        <v>1101</v>
      </c>
      <c r="R724" s="44" t="s">
        <v>552</v>
      </c>
      <c r="S724" s="44" t="s">
        <v>1375</v>
      </c>
      <c r="T724" s="46" t="s">
        <v>43</v>
      </c>
      <c r="U724" s="37" t="s">
        <v>1377</v>
      </c>
      <c r="V724" s="163">
        <v>0</v>
      </c>
      <c r="W724" s="163">
        <v>96200</v>
      </c>
      <c r="X724" s="33"/>
      <c r="Y724" s="164"/>
      <c r="Z724" s="160"/>
      <c r="AA724" s="33"/>
      <c r="AB724" s="165">
        <v>96200</v>
      </c>
      <c r="AC724" s="33"/>
      <c r="AD724" s="135">
        <v>96200</v>
      </c>
      <c r="AE724" s="49">
        <v>1</v>
      </c>
      <c r="AF724" s="135">
        <v>0</v>
      </c>
      <c r="AG724" s="158">
        <v>0</v>
      </c>
      <c r="AH724" s="47"/>
      <c r="AI724" s="135">
        <v>55600</v>
      </c>
      <c r="AJ724" s="135">
        <v>55600</v>
      </c>
      <c r="AK724" s="47"/>
      <c r="AL724" s="135">
        <v>10000</v>
      </c>
      <c r="AM724" s="49">
        <v>0.10395010395010396</v>
      </c>
      <c r="AN724" s="135">
        <v>86200</v>
      </c>
      <c r="AO724" s="34">
        <v>0</v>
      </c>
      <c r="AP724" s="34">
        <v>5000</v>
      </c>
      <c r="AQ724" s="34">
        <v>5000</v>
      </c>
      <c r="AR724" s="34">
        <v>0</v>
      </c>
      <c r="AS724" s="34">
        <v>12000</v>
      </c>
      <c r="AT724" s="34">
        <v>12000</v>
      </c>
      <c r="AU724" s="34">
        <v>12000</v>
      </c>
      <c r="AV724" s="34">
        <v>7000</v>
      </c>
      <c r="AW724" s="34">
        <v>7000</v>
      </c>
      <c r="AX724" s="34">
        <v>35400</v>
      </c>
      <c r="AY724" s="34">
        <v>800</v>
      </c>
      <c r="AZ724" s="34">
        <v>0</v>
      </c>
      <c r="BA724" s="34">
        <v>0</v>
      </c>
      <c r="BB724" s="40">
        <f t="shared" si="33"/>
        <v>96200</v>
      </c>
      <c r="BC724" s="40">
        <f t="shared" si="34"/>
        <v>0</v>
      </c>
      <c r="BD724" s="166" t="str">
        <f>+IF(Tabla1[[#This Row],[NO CERT]]=0,"NO","SI")</f>
        <v>NO</v>
      </c>
    </row>
    <row r="725" spans="1:56" x14ac:dyDescent="0.25">
      <c r="A725" s="41" t="s">
        <v>437</v>
      </c>
      <c r="B725" s="42"/>
      <c r="C725" s="43" t="s">
        <v>1447</v>
      </c>
      <c r="D725" s="44" t="s">
        <v>442</v>
      </c>
      <c r="E725" s="43" t="s">
        <v>443</v>
      </c>
      <c r="F725" s="43" t="s">
        <v>444</v>
      </c>
      <c r="G725" s="43" t="s">
        <v>1544</v>
      </c>
      <c r="H725" s="44" t="s">
        <v>521</v>
      </c>
      <c r="I725" s="44" t="s">
        <v>521</v>
      </c>
      <c r="J725" s="44"/>
      <c r="K725" s="44" t="s">
        <v>515</v>
      </c>
      <c r="L725" s="44" t="s">
        <v>1104</v>
      </c>
      <c r="M725" s="44" t="s">
        <v>1104</v>
      </c>
      <c r="N725" s="43" t="s">
        <v>1158</v>
      </c>
      <c r="O725" s="43" t="s">
        <v>1558</v>
      </c>
      <c r="P725" s="45" t="s">
        <v>165</v>
      </c>
      <c r="Q725" s="44" t="s">
        <v>1158</v>
      </c>
      <c r="R725" s="44" t="s">
        <v>552</v>
      </c>
      <c r="S725" s="44" t="s">
        <v>1375</v>
      </c>
      <c r="T725" s="46" t="s">
        <v>43</v>
      </c>
      <c r="U725" s="37" t="s">
        <v>1377</v>
      </c>
      <c r="V725" s="134">
        <v>0</v>
      </c>
      <c r="W725" s="134">
        <v>80200</v>
      </c>
      <c r="X725" s="33"/>
      <c r="Y725" s="164"/>
      <c r="Z725" s="160"/>
      <c r="AA725" s="33"/>
      <c r="AB725" s="7">
        <v>80200</v>
      </c>
      <c r="AC725" s="33"/>
      <c r="AD725" s="48">
        <v>80200</v>
      </c>
      <c r="AE725" s="49">
        <v>1</v>
      </c>
      <c r="AF725" s="48">
        <v>0</v>
      </c>
      <c r="AG725" s="158">
        <v>0</v>
      </c>
      <c r="AH725" s="47"/>
      <c r="AI725" s="48">
        <v>38800</v>
      </c>
      <c r="AJ725" s="48">
        <v>38800</v>
      </c>
      <c r="AK725" s="47"/>
      <c r="AL725" s="48">
        <v>21200</v>
      </c>
      <c r="AM725" s="49">
        <v>0.26433915211970077</v>
      </c>
      <c r="AN725" s="48">
        <v>59000</v>
      </c>
      <c r="AO725" s="34">
        <v>0</v>
      </c>
      <c r="AP725" s="34">
        <v>5000</v>
      </c>
      <c r="AQ725" s="34">
        <v>16200</v>
      </c>
      <c r="AR725" s="34">
        <v>0</v>
      </c>
      <c r="AS725" s="34">
        <v>12000</v>
      </c>
      <c r="AT725" s="34">
        <v>12000</v>
      </c>
      <c r="AU725" s="34">
        <v>12000</v>
      </c>
      <c r="AV725" s="34">
        <v>7000</v>
      </c>
      <c r="AW725" s="34">
        <v>7000</v>
      </c>
      <c r="AX725" s="34">
        <v>7400</v>
      </c>
      <c r="AY725" s="34">
        <v>1600</v>
      </c>
      <c r="AZ725" s="34">
        <v>0</v>
      </c>
      <c r="BA725" s="34">
        <v>0</v>
      </c>
      <c r="BB725" s="40">
        <f t="shared" si="33"/>
        <v>80200</v>
      </c>
      <c r="BC725" s="40">
        <f t="shared" si="34"/>
        <v>0</v>
      </c>
      <c r="BD725" s="104" t="str">
        <f>+IF(Tabla1[[#This Row],[NO CERT]]=0,"NO","SI")</f>
        <v>NO</v>
      </c>
    </row>
    <row r="726" spans="1:56" x14ac:dyDescent="0.25">
      <c r="A726" s="41" t="s">
        <v>437</v>
      </c>
      <c r="B726" s="42"/>
      <c r="C726" s="43" t="s">
        <v>1447</v>
      </c>
      <c r="D726" s="44" t="s">
        <v>442</v>
      </c>
      <c r="E726" s="43" t="s">
        <v>443</v>
      </c>
      <c r="F726" s="43" t="s">
        <v>444</v>
      </c>
      <c r="G726" s="43" t="s">
        <v>1545</v>
      </c>
      <c r="H726" s="44" t="s">
        <v>521</v>
      </c>
      <c r="I726" s="44" t="s">
        <v>521</v>
      </c>
      <c r="J726" s="44"/>
      <c r="K726" s="44" t="s">
        <v>515</v>
      </c>
      <c r="L726" s="44" t="s">
        <v>1104</v>
      </c>
      <c r="M726" s="44" t="s">
        <v>1104</v>
      </c>
      <c r="N726" s="43" t="s">
        <v>1156</v>
      </c>
      <c r="O726" s="43" t="s">
        <v>2327</v>
      </c>
      <c r="P726" s="45" t="s">
        <v>172</v>
      </c>
      <c r="Q726" s="44" t="s">
        <v>1434</v>
      </c>
      <c r="R726" s="44" t="s">
        <v>552</v>
      </c>
      <c r="S726" s="44" t="s">
        <v>1375</v>
      </c>
      <c r="T726" s="46" t="s">
        <v>43</v>
      </c>
      <c r="U726" s="37" t="s">
        <v>1377</v>
      </c>
      <c r="V726" s="163">
        <v>0</v>
      </c>
      <c r="W726" s="163">
        <v>71100</v>
      </c>
      <c r="X726" s="33"/>
      <c r="Y726" s="164"/>
      <c r="Z726" s="160"/>
      <c r="AA726" s="33"/>
      <c r="AB726" s="165">
        <v>71100</v>
      </c>
      <c r="AC726" s="33"/>
      <c r="AD726" s="135">
        <v>71100</v>
      </c>
      <c r="AE726" s="49">
        <v>1</v>
      </c>
      <c r="AF726" s="135">
        <v>0</v>
      </c>
      <c r="AG726" s="158">
        <v>0</v>
      </c>
      <c r="AH726" s="47"/>
      <c r="AI726" s="135">
        <v>30800</v>
      </c>
      <c r="AJ726" s="135">
        <v>30800</v>
      </c>
      <c r="AK726" s="47"/>
      <c r="AL726" s="135">
        <v>10000</v>
      </c>
      <c r="AM726" s="49">
        <v>0.14064697609001406</v>
      </c>
      <c r="AN726" s="135">
        <v>61100</v>
      </c>
      <c r="AO726" s="34">
        <v>0</v>
      </c>
      <c r="AP726" s="34">
        <v>5000</v>
      </c>
      <c r="AQ726" s="34">
        <v>5000</v>
      </c>
      <c r="AR726" s="34">
        <v>0</v>
      </c>
      <c r="AS726" s="34">
        <v>12000</v>
      </c>
      <c r="AT726" s="34">
        <v>12000</v>
      </c>
      <c r="AU726" s="34">
        <v>12000</v>
      </c>
      <c r="AV726" s="34">
        <v>7000</v>
      </c>
      <c r="AW726" s="34">
        <v>7000</v>
      </c>
      <c r="AX726" s="34">
        <v>2700</v>
      </c>
      <c r="AY726" s="34">
        <v>6000</v>
      </c>
      <c r="AZ726" s="34">
        <v>2400</v>
      </c>
      <c r="BA726" s="34">
        <v>0</v>
      </c>
      <c r="BB726" s="40">
        <f>+SUM(AO726:BA726)</f>
        <v>71100</v>
      </c>
      <c r="BC726" s="40">
        <f>+W726-BB726</f>
        <v>0</v>
      </c>
      <c r="BD726" s="166" t="str">
        <f>+IF(Tabla1[[#This Row],[NO CERT]]=0,"NO","SI")</f>
        <v>NO</v>
      </c>
    </row>
    <row r="727" spans="1:56" x14ac:dyDescent="0.25">
      <c r="A727" s="41" t="s">
        <v>437</v>
      </c>
      <c r="B727" s="42"/>
      <c r="C727" s="43" t="s">
        <v>1447</v>
      </c>
      <c r="D727" s="44" t="s">
        <v>442</v>
      </c>
      <c r="E727" s="43" t="s">
        <v>443</v>
      </c>
      <c r="F727" s="43" t="s">
        <v>444</v>
      </c>
      <c r="G727" s="43" t="s">
        <v>2836</v>
      </c>
      <c r="H727" s="44" t="s">
        <v>521</v>
      </c>
      <c r="I727" s="44" t="s">
        <v>521</v>
      </c>
      <c r="J727" s="44"/>
      <c r="K727" s="44" t="s">
        <v>515</v>
      </c>
      <c r="L727" s="44" t="s">
        <v>1104</v>
      </c>
      <c r="M727" s="44" t="s">
        <v>1104</v>
      </c>
      <c r="N727" s="43" t="s">
        <v>1097</v>
      </c>
      <c r="O727" s="43" t="s">
        <v>2839</v>
      </c>
      <c r="P727" s="45" t="s">
        <v>14</v>
      </c>
      <c r="Q727" s="44" t="s">
        <v>1097</v>
      </c>
      <c r="R727" s="44" t="s">
        <v>552</v>
      </c>
      <c r="S727" s="44" t="s">
        <v>1375</v>
      </c>
      <c r="T727" s="46" t="s">
        <v>43</v>
      </c>
      <c r="U727" s="37" t="s">
        <v>1377</v>
      </c>
      <c r="V727" s="163">
        <v>0</v>
      </c>
      <c r="W727" s="163">
        <v>3600</v>
      </c>
      <c r="X727" s="33"/>
      <c r="Y727" s="164"/>
      <c r="Z727" s="160"/>
      <c r="AA727" s="33"/>
      <c r="AB727" s="165">
        <v>3600</v>
      </c>
      <c r="AC727" s="33"/>
      <c r="AD727" s="135">
        <v>3600</v>
      </c>
      <c r="AE727" s="49">
        <v>1</v>
      </c>
      <c r="AF727" s="135">
        <v>0</v>
      </c>
      <c r="AG727" s="158">
        <v>0</v>
      </c>
      <c r="AH727" s="47"/>
      <c r="AI727" s="135">
        <v>3200</v>
      </c>
      <c r="AJ727" s="135">
        <v>3200</v>
      </c>
      <c r="AK727" s="47"/>
      <c r="AL727" s="135">
        <v>3200</v>
      </c>
      <c r="AM727" s="49">
        <v>0.88888888888888884</v>
      </c>
      <c r="AN727" s="135">
        <v>400</v>
      </c>
      <c r="AO727" s="34">
        <v>0</v>
      </c>
      <c r="AP727" s="34">
        <v>0</v>
      </c>
      <c r="AQ727" s="34">
        <v>3200</v>
      </c>
      <c r="AR727" s="34">
        <v>0</v>
      </c>
      <c r="AS727" s="34">
        <v>0</v>
      </c>
      <c r="AT727" s="34">
        <v>0</v>
      </c>
      <c r="AU727" s="34">
        <v>0</v>
      </c>
      <c r="AV727" s="34">
        <v>0</v>
      </c>
      <c r="AW727" s="34">
        <v>0</v>
      </c>
      <c r="AX727" s="34">
        <v>0</v>
      </c>
      <c r="AY727" s="34">
        <v>0</v>
      </c>
      <c r="AZ727" s="34">
        <v>400</v>
      </c>
      <c r="BA727" s="34">
        <v>0</v>
      </c>
      <c r="BB727" s="40">
        <f>+SUM(AO727:BA727)</f>
        <v>3600</v>
      </c>
      <c r="BC727" s="40">
        <f>+W727-BB727</f>
        <v>0</v>
      </c>
      <c r="BD727" s="166" t="str">
        <f>+IF(Tabla1[[#This Row],[NO CERT]]=0,"NO","SI")</f>
        <v>NO</v>
      </c>
    </row>
    <row r="728" spans="1:56" x14ac:dyDescent="0.25">
      <c r="A728" s="41" t="s">
        <v>437</v>
      </c>
      <c r="B728" s="42"/>
      <c r="C728" s="43" t="s">
        <v>1447</v>
      </c>
      <c r="D728" s="44" t="s">
        <v>442</v>
      </c>
      <c r="E728" s="43" t="s">
        <v>443</v>
      </c>
      <c r="F728" s="43" t="s">
        <v>444</v>
      </c>
      <c r="G728" s="43" t="s">
        <v>2837</v>
      </c>
      <c r="H728" s="44" t="s">
        <v>521</v>
      </c>
      <c r="I728" s="44" t="s">
        <v>521</v>
      </c>
      <c r="J728" s="44"/>
      <c r="K728" s="44" t="s">
        <v>515</v>
      </c>
      <c r="L728" s="44" t="s">
        <v>1104</v>
      </c>
      <c r="M728" s="44" t="s">
        <v>1104</v>
      </c>
      <c r="N728" s="43" t="s">
        <v>1102</v>
      </c>
      <c r="O728" s="43" t="s">
        <v>2840</v>
      </c>
      <c r="P728" s="45" t="s">
        <v>173</v>
      </c>
      <c r="Q728" s="44" t="s">
        <v>1102</v>
      </c>
      <c r="R728" s="44" t="s">
        <v>552</v>
      </c>
      <c r="S728" s="44" t="s">
        <v>1375</v>
      </c>
      <c r="T728" s="46" t="s">
        <v>43</v>
      </c>
      <c r="U728" s="37" t="s">
        <v>1377</v>
      </c>
      <c r="V728" s="134">
        <v>0</v>
      </c>
      <c r="W728" s="134">
        <v>19400</v>
      </c>
      <c r="X728" s="33"/>
      <c r="Y728" s="164"/>
      <c r="Z728" s="160"/>
      <c r="AA728" s="33"/>
      <c r="AB728" s="7">
        <v>19400</v>
      </c>
      <c r="AC728" s="33"/>
      <c r="AD728" s="48">
        <v>19400</v>
      </c>
      <c r="AE728" s="49">
        <v>1</v>
      </c>
      <c r="AF728" s="48">
        <v>0</v>
      </c>
      <c r="AG728" s="158">
        <v>0</v>
      </c>
      <c r="AH728" s="47"/>
      <c r="AI728" s="48">
        <v>18800</v>
      </c>
      <c r="AJ728" s="48">
        <v>18800</v>
      </c>
      <c r="AK728" s="47"/>
      <c r="AL728" s="48">
        <v>4800</v>
      </c>
      <c r="AM728" s="49">
        <v>0.24742268041237114</v>
      </c>
      <c r="AN728" s="48">
        <v>14600</v>
      </c>
      <c r="AO728" s="34">
        <v>0</v>
      </c>
      <c r="AP728" s="34">
        <v>0</v>
      </c>
      <c r="AQ728" s="34">
        <v>4800</v>
      </c>
      <c r="AR728" s="34">
        <v>0</v>
      </c>
      <c r="AS728" s="34">
        <v>5400</v>
      </c>
      <c r="AT728" s="34">
        <v>9200</v>
      </c>
      <c r="AU728" s="34">
        <v>0</v>
      </c>
      <c r="AV728" s="34">
        <v>0</v>
      </c>
      <c r="AW728" s="34">
        <v>0</v>
      </c>
      <c r="AX728" s="34">
        <v>0</v>
      </c>
      <c r="AY728" s="34">
        <v>0</v>
      </c>
      <c r="AZ728" s="34">
        <v>0</v>
      </c>
      <c r="BA728" s="34">
        <v>0</v>
      </c>
      <c r="BB728" s="40">
        <f>+SUM(AO728:BA728)</f>
        <v>19400</v>
      </c>
      <c r="BC728" s="40">
        <f>+W728-BB728</f>
        <v>0</v>
      </c>
      <c r="BD728" s="104" t="str">
        <f>+IF(Tabla1[[#This Row],[NO CERT]]=0,"NO","SI")</f>
        <v>NO</v>
      </c>
    </row>
    <row r="729" spans="1:56" x14ac:dyDescent="0.25">
      <c r="A729" s="41" t="s">
        <v>437</v>
      </c>
      <c r="B729" s="42"/>
      <c r="C729" s="43" t="s">
        <v>1447</v>
      </c>
      <c r="D729" s="44" t="s">
        <v>442</v>
      </c>
      <c r="E729" s="43" t="s">
        <v>443</v>
      </c>
      <c r="F729" s="43" t="s">
        <v>444</v>
      </c>
      <c r="G729" s="43" t="s">
        <v>1546</v>
      </c>
      <c r="H729" s="44" t="s">
        <v>521</v>
      </c>
      <c r="I729" s="44" t="s">
        <v>521</v>
      </c>
      <c r="J729" s="44"/>
      <c r="K729" s="44" t="s">
        <v>515</v>
      </c>
      <c r="L729" s="44" t="s">
        <v>1104</v>
      </c>
      <c r="M729" s="44" t="s">
        <v>1104</v>
      </c>
      <c r="N729" s="43" t="s">
        <v>1099</v>
      </c>
      <c r="O729" s="43" t="s">
        <v>1559</v>
      </c>
      <c r="P729" s="45" t="s">
        <v>174</v>
      </c>
      <c r="Q729" s="44" t="s">
        <v>1099</v>
      </c>
      <c r="R729" s="44" t="s">
        <v>552</v>
      </c>
      <c r="S729" s="44" t="s">
        <v>1375</v>
      </c>
      <c r="T729" s="46" t="s">
        <v>43</v>
      </c>
      <c r="U729" s="37" t="s">
        <v>1377</v>
      </c>
      <c r="V729" s="163">
        <v>0</v>
      </c>
      <c r="W729" s="163">
        <v>65600</v>
      </c>
      <c r="X729" s="33"/>
      <c r="Y729" s="164"/>
      <c r="Z729" s="160"/>
      <c r="AA729" s="33"/>
      <c r="AB729" s="165">
        <v>65600</v>
      </c>
      <c r="AC729" s="33"/>
      <c r="AD729" s="135">
        <v>65600</v>
      </c>
      <c r="AE729" s="49">
        <v>1</v>
      </c>
      <c r="AF729" s="135">
        <v>0</v>
      </c>
      <c r="AG729" s="158">
        <v>0</v>
      </c>
      <c r="AH729" s="47"/>
      <c r="AI729" s="135">
        <v>25200</v>
      </c>
      <c r="AJ729" s="135">
        <v>25200</v>
      </c>
      <c r="AK729" s="47"/>
      <c r="AL729" s="135">
        <v>13200</v>
      </c>
      <c r="AM729" s="49">
        <v>0.20121951219512196</v>
      </c>
      <c r="AN729" s="135">
        <v>52400</v>
      </c>
      <c r="AO729" s="34">
        <v>0</v>
      </c>
      <c r="AP729" s="34">
        <v>5000</v>
      </c>
      <c r="AQ729" s="34">
        <v>8200</v>
      </c>
      <c r="AR729" s="34">
        <v>0</v>
      </c>
      <c r="AS729" s="34">
        <v>12000</v>
      </c>
      <c r="AT729" s="34">
        <v>12000</v>
      </c>
      <c r="AU729" s="34">
        <v>12000</v>
      </c>
      <c r="AV729" s="34">
        <v>7000</v>
      </c>
      <c r="AW729" s="34">
        <v>7000</v>
      </c>
      <c r="AX729" s="34">
        <v>2400</v>
      </c>
      <c r="AY729" s="34">
        <v>0</v>
      </c>
      <c r="AZ729" s="34">
        <v>0</v>
      </c>
      <c r="BA729" s="34">
        <v>0</v>
      </c>
      <c r="BB729" s="40">
        <f t="shared" ref="BB729:BB752" si="35">+SUM(AO729:BA729)</f>
        <v>65600</v>
      </c>
      <c r="BC729" s="40">
        <f t="shared" ref="BC729:BC752" si="36">+W729-BB729</f>
        <v>0</v>
      </c>
      <c r="BD729" s="166" t="str">
        <f>+IF(Tabla1[[#This Row],[NO CERT]]=0,"NO","SI")</f>
        <v>NO</v>
      </c>
    </row>
    <row r="730" spans="1:56" x14ac:dyDescent="0.25">
      <c r="A730" s="41" t="s">
        <v>437</v>
      </c>
      <c r="B730" s="42"/>
      <c r="C730" s="43" t="s">
        <v>1447</v>
      </c>
      <c r="D730" s="44" t="s">
        <v>442</v>
      </c>
      <c r="E730" s="43" t="s">
        <v>443</v>
      </c>
      <c r="F730" s="43" t="s">
        <v>444</v>
      </c>
      <c r="G730" s="43" t="s">
        <v>1547</v>
      </c>
      <c r="H730" s="44" t="s">
        <v>514</v>
      </c>
      <c r="I730" s="44" t="s">
        <v>514</v>
      </c>
      <c r="J730" s="44"/>
      <c r="K730" s="44" t="s">
        <v>511</v>
      </c>
      <c r="L730" s="44" t="s">
        <v>1104</v>
      </c>
      <c r="M730" s="44" t="s">
        <v>1104</v>
      </c>
      <c r="N730" s="43" t="s">
        <v>1427</v>
      </c>
      <c r="O730" s="43" t="s">
        <v>1560</v>
      </c>
      <c r="P730" s="45" t="s">
        <v>175</v>
      </c>
      <c r="Q730" s="44" t="s">
        <v>1427</v>
      </c>
      <c r="R730" s="44" t="s">
        <v>1371</v>
      </c>
      <c r="S730" s="44" t="s">
        <v>1372</v>
      </c>
      <c r="T730" s="46" t="s">
        <v>1337</v>
      </c>
      <c r="U730" s="37" t="s">
        <v>1340</v>
      </c>
      <c r="V730" s="163">
        <v>0</v>
      </c>
      <c r="W730" s="163">
        <v>600</v>
      </c>
      <c r="X730" s="33"/>
      <c r="Y730" s="164"/>
      <c r="Z730" s="160"/>
      <c r="AA730" s="33"/>
      <c r="AB730" s="165">
        <v>600</v>
      </c>
      <c r="AC730" s="33"/>
      <c r="AD730" s="135">
        <v>600</v>
      </c>
      <c r="AE730" s="49">
        <v>1</v>
      </c>
      <c r="AF730" s="135">
        <v>0</v>
      </c>
      <c r="AG730" s="158">
        <v>0</v>
      </c>
      <c r="AH730" s="47"/>
      <c r="AI730" s="135">
        <v>600</v>
      </c>
      <c r="AJ730" s="135">
        <v>0</v>
      </c>
      <c r="AK730" s="47"/>
      <c r="AL730" s="135">
        <v>0</v>
      </c>
      <c r="AM730" s="49">
        <v>0</v>
      </c>
      <c r="AN730" s="135">
        <v>600</v>
      </c>
      <c r="AO730" s="34">
        <v>0</v>
      </c>
      <c r="AP730" s="34">
        <v>0</v>
      </c>
      <c r="AQ730" s="34">
        <v>0</v>
      </c>
      <c r="AR730" s="34">
        <v>0</v>
      </c>
      <c r="AS730" s="34">
        <v>0</v>
      </c>
      <c r="AT730" s="34">
        <v>0</v>
      </c>
      <c r="AU730" s="34">
        <v>0</v>
      </c>
      <c r="AV730" s="34">
        <v>300</v>
      </c>
      <c r="AW730" s="34">
        <v>0</v>
      </c>
      <c r="AX730" s="34">
        <v>0</v>
      </c>
      <c r="AY730" s="34">
        <v>0</v>
      </c>
      <c r="AZ730" s="34">
        <v>0</v>
      </c>
      <c r="BA730" s="34">
        <v>300</v>
      </c>
      <c r="BB730" s="40">
        <f t="shared" si="35"/>
        <v>600</v>
      </c>
      <c r="BC730" s="40">
        <f t="shared" si="36"/>
        <v>0</v>
      </c>
      <c r="BD730" s="166" t="str">
        <f>+IF(Tabla1[[#This Row],[NO CERT]]=0,"NO","SI")</f>
        <v>NO</v>
      </c>
    </row>
    <row r="731" spans="1:56" x14ac:dyDescent="0.25">
      <c r="A731" s="41" t="s">
        <v>437</v>
      </c>
      <c r="B731" s="42"/>
      <c r="C731" s="43" t="s">
        <v>1447</v>
      </c>
      <c r="D731" s="44" t="s">
        <v>442</v>
      </c>
      <c r="E731" s="43" t="s">
        <v>443</v>
      </c>
      <c r="F731" s="43" t="s">
        <v>444</v>
      </c>
      <c r="G731" s="43" t="s">
        <v>1547</v>
      </c>
      <c r="H731" s="44" t="s">
        <v>514</v>
      </c>
      <c r="I731" s="44" t="s">
        <v>514</v>
      </c>
      <c r="J731" s="44"/>
      <c r="K731" s="44" t="s">
        <v>511</v>
      </c>
      <c r="L731" s="44" t="s">
        <v>1104</v>
      </c>
      <c r="M731" s="44" t="s">
        <v>1104</v>
      </c>
      <c r="N731" s="43" t="s">
        <v>1427</v>
      </c>
      <c r="O731" s="43" t="s">
        <v>1560</v>
      </c>
      <c r="P731" s="45" t="s">
        <v>175</v>
      </c>
      <c r="Q731" s="44" t="s">
        <v>1427</v>
      </c>
      <c r="R731" s="44" t="s">
        <v>1371</v>
      </c>
      <c r="S731" s="44" t="s">
        <v>1380</v>
      </c>
      <c r="T731" s="46" t="s">
        <v>1378</v>
      </c>
      <c r="U731" s="37" t="s">
        <v>1379</v>
      </c>
      <c r="V731" s="163">
        <v>0</v>
      </c>
      <c r="W731" s="163">
        <v>31642</v>
      </c>
      <c r="X731" s="33"/>
      <c r="Y731" s="164"/>
      <c r="Z731" s="160"/>
      <c r="AA731" s="33"/>
      <c r="AB731" s="165">
        <v>31642</v>
      </c>
      <c r="AC731" s="33"/>
      <c r="AD731" s="135">
        <v>31642</v>
      </c>
      <c r="AE731" s="49">
        <v>1</v>
      </c>
      <c r="AF731" s="135">
        <v>0</v>
      </c>
      <c r="AG731" s="158">
        <v>0</v>
      </c>
      <c r="AH731" s="47"/>
      <c r="AI731" s="135">
        <v>31642</v>
      </c>
      <c r="AJ731" s="135">
        <v>3164.19</v>
      </c>
      <c r="AK731" s="47"/>
      <c r="AL731" s="135">
        <v>3164.19</v>
      </c>
      <c r="AM731" s="49">
        <v>9.9999683964351174E-2</v>
      </c>
      <c r="AN731" s="135">
        <v>28477.81</v>
      </c>
      <c r="AO731" s="34">
        <v>0</v>
      </c>
      <c r="AP731" s="34">
        <v>0</v>
      </c>
      <c r="AQ731" s="34">
        <v>3164.19</v>
      </c>
      <c r="AR731" s="34">
        <v>0</v>
      </c>
      <c r="AS731" s="34">
        <v>3164</v>
      </c>
      <c r="AT731" s="34">
        <v>3164</v>
      </c>
      <c r="AU731" s="34">
        <v>3164</v>
      </c>
      <c r="AV731" s="34">
        <v>3164</v>
      </c>
      <c r="AW731" s="34">
        <v>3164</v>
      </c>
      <c r="AX731" s="34">
        <v>3164</v>
      </c>
      <c r="AY731" s="34">
        <v>3164</v>
      </c>
      <c r="AZ731" s="34">
        <v>3164</v>
      </c>
      <c r="BA731" s="34">
        <v>3165.8099999999977</v>
      </c>
      <c r="BB731" s="40">
        <f t="shared" si="35"/>
        <v>31642</v>
      </c>
      <c r="BC731" s="40">
        <f t="shared" si="36"/>
        <v>0</v>
      </c>
      <c r="BD731" s="166" t="str">
        <f>+IF(Tabla1[[#This Row],[NO CERT]]=0,"NO","SI")</f>
        <v>NO</v>
      </c>
    </row>
    <row r="732" spans="1:56" x14ac:dyDescent="0.25">
      <c r="A732" s="41" t="s">
        <v>437</v>
      </c>
      <c r="B732" s="42"/>
      <c r="C732" s="43" t="s">
        <v>1447</v>
      </c>
      <c r="D732" s="44" t="s">
        <v>442</v>
      </c>
      <c r="E732" s="43" t="s">
        <v>443</v>
      </c>
      <c r="F732" s="43" t="s">
        <v>444</v>
      </c>
      <c r="G732" s="43" t="s">
        <v>1547</v>
      </c>
      <c r="H732" s="44" t="s">
        <v>514</v>
      </c>
      <c r="I732" s="44" t="s">
        <v>514</v>
      </c>
      <c r="J732" s="44"/>
      <c r="K732" s="44" t="s">
        <v>511</v>
      </c>
      <c r="L732" s="44" t="s">
        <v>1104</v>
      </c>
      <c r="M732" s="44" t="s">
        <v>1104</v>
      </c>
      <c r="N732" s="43" t="s">
        <v>1427</v>
      </c>
      <c r="O732" s="43" t="s">
        <v>1560</v>
      </c>
      <c r="P732" s="45" t="s">
        <v>175</v>
      </c>
      <c r="Q732" s="44" t="s">
        <v>1427</v>
      </c>
      <c r="R732" s="44" t="s">
        <v>1371</v>
      </c>
      <c r="S732" s="44" t="s">
        <v>1374</v>
      </c>
      <c r="T732" s="46" t="s">
        <v>1338</v>
      </c>
      <c r="U732" s="37" t="s">
        <v>1341</v>
      </c>
      <c r="V732" s="163">
        <v>0</v>
      </c>
      <c r="W732" s="163">
        <v>2167</v>
      </c>
      <c r="X732" s="33"/>
      <c r="Y732" s="164"/>
      <c r="Z732" s="160"/>
      <c r="AA732" s="33"/>
      <c r="AB732" s="165">
        <v>2167</v>
      </c>
      <c r="AC732" s="33"/>
      <c r="AD732" s="135">
        <v>2167</v>
      </c>
      <c r="AE732" s="49">
        <v>1</v>
      </c>
      <c r="AF732" s="135">
        <v>0</v>
      </c>
      <c r="AG732" s="158">
        <v>0</v>
      </c>
      <c r="AH732" s="47"/>
      <c r="AI732" s="135">
        <v>2167</v>
      </c>
      <c r="AJ732" s="135">
        <v>216.68</v>
      </c>
      <c r="AK732" s="47"/>
      <c r="AL732" s="135">
        <v>216.68</v>
      </c>
      <c r="AM732" s="49">
        <v>9.9990770650669136E-2</v>
      </c>
      <c r="AN732" s="135">
        <v>1950.32</v>
      </c>
      <c r="AO732" s="34">
        <v>0</v>
      </c>
      <c r="AP732" s="34">
        <v>0</v>
      </c>
      <c r="AQ732" s="34">
        <v>216.68</v>
      </c>
      <c r="AR732" s="34">
        <v>0</v>
      </c>
      <c r="AS732" s="34">
        <v>216.7</v>
      </c>
      <c r="AT732" s="34">
        <v>216.7</v>
      </c>
      <c r="AU732" s="34">
        <v>216.7</v>
      </c>
      <c r="AV732" s="34">
        <v>216.7</v>
      </c>
      <c r="AW732" s="34">
        <v>216.7</v>
      </c>
      <c r="AX732" s="34">
        <v>216.7</v>
      </c>
      <c r="AY732" s="34">
        <v>216.7</v>
      </c>
      <c r="AZ732" s="34">
        <v>216.7</v>
      </c>
      <c r="BA732" s="34">
        <v>216.7199999999998</v>
      </c>
      <c r="BB732" s="40">
        <f t="shared" si="35"/>
        <v>2167</v>
      </c>
      <c r="BC732" s="40">
        <f t="shared" si="36"/>
        <v>0</v>
      </c>
      <c r="BD732" s="166" t="str">
        <f>+IF(Tabla1[[#This Row],[NO CERT]]=0,"NO","SI")</f>
        <v>NO</v>
      </c>
    </row>
    <row r="733" spans="1:56" x14ac:dyDescent="0.25">
      <c r="A733" s="41" t="s">
        <v>437</v>
      </c>
      <c r="B733" s="42"/>
      <c r="C733" s="43" t="s">
        <v>1447</v>
      </c>
      <c r="D733" s="44" t="s">
        <v>442</v>
      </c>
      <c r="E733" s="43" t="s">
        <v>443</v>
      </c>
      <c r="F733" s="43" t="s">
        <v>444</v>
      </c>
      <c r="G733" s="43" t="s">
        <v>1547</v>
      </c>
      <c r="H733" s="44" t="s">
        <v>521</v>
      </c>
      <c r="I733" s="44" t="s">
        <v>521</v>
      </c>
      <c r="J733" s="44"/>
      <c r="K733" s="44" t="s">
        <v>515</v>
      </c>
      <c r="L733" s="44" t="s">
        <v>1104</v>
      </c>
      <c r="M733" s="44" t="s">
        <v>1104</v>
      </c>
      <c r="N733" s="43" t="s">
        <v>1427</v>
      </c>
      <c r="O733" s="43" t="s">
        <v>1560</v>
      </c>
      <c r="P733" s="45" t="s">
        <v>175</v>
      </c>
      <c r="Q733" s="44" t="s">
        <v>1427</v>
      </c>
      <c r="R733" s="44" t="s">
        <v>552</v>
      </c>
      <c r="S733" s="44" t="s">
        <v>1375</v>
      </c>
      <c r="T733" s="46" t="s">
        <v>43</v>
      </c>
      <c r="U733" s="37" t="s">
        <v>1377</v>
      </c>
      <c r="V733" s="163">
        <v>0</v>
      </c>
      <c r="W733" s="163">
        <v>66900</v>
      </c>
      <c r="X733" s="33"/>
      <c r="Y733" s="164"/>
      <c r="Z733" s="160"/>
      <c r="AA733" s="33"/>
      <c r="AB733" s="165">
        <v>66900</v>
      </c>
      <c r="AC733" s="33"/>
      <c r="AD733" s="135">
        <v>66900</v>
      </c>
      <c r="AE733" s="49">
        <v>1</v>
      </c>
      <c r="AF733" s="135">
        <v>0</v>
      </c>
      <c r="AG733" s="158">
        <v>0</v>
      </c>
      <c r="AH733" s="47"/>
      <c r="AI733" s="135">
        <v>26800</v>
      </c>
      <c r="AJ733" s="135">
        <v>26800</v>
      </c>
      <c r="AK733" s="47"/>
      <c r="AL733" s="135">
        <v>10800</v>
      </c>
      <c r="AM733" s="49">
        <v>0.16143497757847533</v>
      </c>
      <c r="AN733" s="135">
        <v>56100</v>
      </c>
      <c r="AO733" s="34">
        <v>0</v>
      </c>
      <c r="AP733" s="34">
        <v>5000</v>
      </c>
      <c r="AQ733" s="34">
        <v>5800</v>
      </c>
      <c r="AR733" s="34">
        <v>0</v>
      </c>
      <c r="AS733" s="34">
        <v>12000</v>
      </c>
      <c r="AT733" s="34">
        <v>12000</v>
      </c>
      <c r="AU733" s="34">
        <v>12000</v>
      </c>
      <c r="AV733" s="34">
        <v>7000</v>
      </c>
      <c r="AW733" s="34">
        <v>7000</v>
      </c>
      <c r="AX733" s="34">
        <v>6100</v>
      </c>
      <c r="AY733" s="34">
        <v>0</v>
      </c>
      <c r="AZ733" s="34">
        <v>0</v>
      </c>
      <c r="BA733" s="34">
        <v>0</v>
      </c>
      <c r="BB733" s="40">
        <f t="shared" si="35"/>
        <v>66900</v>
      </c>
      <c r="BC733" s="40">
        <f t="shared" si="36"/>
        <v>0</v>
      </c>
      <c r="BD733" s="166" t="str">
        <f>+IF(Tabla1[[#This Row],[NO CERT]]=0,"NO","SI")</f>
        <v>NO</v>
      </c>
    </row>
    <row r="734" spans="1:56" x14ac:dyDescent="0.25">
      <c r="A734" s="41" t="s">
        <v>437</v>
      </c>
      <c r="B734" s="42"/>
      <c r="C734" s="43" t="s">
        <v>1447</v>
      </c>
      <c r="D734" s="44" t="s">
        <v>442</v>
      </c>
      <c r="E734" s="43" t="s">
        <v>443</v>
      </c>
      <c r="F734" s="43" t="s">
        <v>444</v>
      </c>
      <c r="G734" s="43" t="s">
        <v>1548</v>
      </c>
      <c r="H734" s="44" t="s">
        <v>521</v>
      </c>
      <c r="I734" s="44" t="s">
        <v>521</v>
      </c>
      <c r="J734" s="44"/>
      <c r="K734" s="44" t="s">
        <v>515</v>
      </c>
      <c r="L734" s="44" t="s">
        <v>1104</v>
      </c>
      <c r="M734" s="44" t="s">
        <v>1104</v>
      </c>
      <c r="N734" s="43" t="s">
        <v>1510</v>
      </c>
      <c r="O734" s="43" t="s">
        <v>2383</v>
      </c>
      <c r="P734" s="45" t="s">
        <v>176</v>
      </c>
      <c r="Q734" s="44" t="s">
        <v>1429</v>
      </c>
      <c r="R734" s="44" t="s">
        <v>552</v>
      </c>
      <c r="S734" s="44" t="s">
        <v>1375</v>
      </c>
      <c r="T734" s="46" t="s">
        <v>43</v>
      </c>
      <c r="U734" s="37" t="s">
        <v>1377</v>
      </c>
      <c r="V734" s="163">
        <v>0</v>
      </c>
      <c r="W734" s="163">
        <v>75200</v>
      </c>
      <c r="X734" s="33"/>
      <c r="Y734" s="164"/>
      <c r="Z734" s="160"/>
      <c r="AA734" s="33"/>
      <c r="AB734" s="165">
        <v>75200</v>
      </c>
      <c r="AC734" s="33"/>
      <c r="AD734" s="135">
        <v>50000</v>
      </c>
      <c r="AE734" s="49">
        <v>0.66489361702127658</v>
      </c>
      <c r="AF734" s="135">
        <v>25200</v>
      </c>
      <c r="AG734" s="158">
        <v>25200</v>
      </c>
      <c r="AH734" s="47"/>
      <c r="AI734" s="135">
        <v>24800</v>
      </c>
      <c r="AJ734" s="135">
        <v>24800</v>
      </c>
      <c r="AK734" s="47"/>
      <c r="AL734" s="135">
        <v>8200</v>
      </c>
      <c r="AM734" s="49">
        <v>0.10904255319148937</v>
      </c>
      <c r="AN734" s="135">
        <v>41800</v>
      </c>
      <c r="AO734" s="34">
        <v>0</v>
      </c>
      <c r="AP734" s="34">
        <v>0</v>
      </c>
      <c r="AQ734" s="34">
        <v>8200</v>
      </c>
      <c r="AR734" s="34">
        <v>0</v>
      </c>
      <c r="AS734" s="34">
        <v>12000</v>
      </c>
      <c r="AT734" s="34">
        <v>12000</v>
      </c>
      <c r="AU734" s="34">
        <v>12000</v>
      </c>
      <c r="AV734" s="34">
        <v>7000</v>
      </c>
      <c r="AW734" s="34">
        <v>7000</v>
      </c>
      <c r="AX734" s="34">
        <v>3600</v>
      </c>
      <c r="AY734" s="34">
        <v>5000</v>
      </c>
      <c r="AZ734" s="34">
        <v>5000</v>
      </c>
      <c r="BA734" s="34">
        <v>3400</v>
      </c>
      <c r="BB734" s="40">
        <f t="shared" si="35"/>
        <v>75200</v>
      </c>
      <c r="BC734" s="40">
        <f t="shared" si="36"/>
        <v>0</v>
      </c>
      <c r="BD734" s="166" t="str">
        <f>+IF(Tabla1[[#This Row],[NO CERT]]=0,"NO","SI")</f>
        <v>SI</v>
      </c>
    </row>
    <row r="735" spans="1:56" x14ac:dyDescent="0.25">
      <c r="A735" s="41" t="s">
        <v>437</v>
      </c>
      <c r="B735" s="42"/>
      <c r="C735" s="43" t="s">
        <v>1447</v>
      </c>
      <c r="D735" s="44" t="s">
        <v>442</v>
      </c>
      <c r="E735" s="43" t="s">
        <v>443</v>
      </c>
      <c r="F735" s="43" t="s">
        <v>444</v>
      </c>
      <c r="G735" s="43" t="s">
        <v>1549</v>
      </c>
      <c r="H735" s="44" t="s">
        <v>521</v>
      </c>
      <c r="I735" s="44" t="s">
        <v>521</v>
      </c>
      <c r="J735" s="44"/>
      <c r="K735" s="44" t="s">
        <v>515</v>
      </c>
      <c r="L735" s="44" t="s">
        <v>1104</v>
      </c>
      <c r="M735" s="44" t="s">
        <v>1104</v>
      </c>
      <c r="N735" s="43" t="s">
        <v>1428</v>
      </c>
      <c r="O735" s="43" t="s">
        <v>1561</v>
      </c>
      <c r="P735" s="45" t="s">
        <v>177</v>
      </c>
      <c r="Q735" s="44" t="s">
        <v>1428</v>
      </c>
      <c r="R735" s="44" t="s">
        <v>552</v>
      </c>
      <c r="S735" s="44" t="s">
        <v>1375</v>
      </c>
      <c r="T735" s="46" t="s">
        <v>43</v>
      </c>
      <c r="U735" s="37" t="s">
        <v>1377</v>
      </c>
      <c r="V735" s="163">
        <v>0</v>
      </c>
      <c r="W735" s="163">
        <v>62000</v>
      </c>
      <c r="X735" s="33"/>
      <c r="Y735" s="164"/>
      <c r="Z735" s="160"/>
      <c r="AA735" s="33"/>
      <c r="AB735" s="165">
        <v>62000</v>
      </c>
      <c r="AC735" s="33"/>
      <c r="AD735" s="135">
        <v>52000</v>
      </c>
      <c r="AE735" s="49">
        <v>0.83870967741935487</v>
      </c>
      <c r="AF735" s="135">
        <v>10000</v>
      </c>
      <c r="AG735" s="158">
        <v>10000</v>
      </c>
      <c r="AH735" s="47"/>
      <c r="AI735" s="135">
        <v>12000</v>
      </c>
      <c r="AJ735" s="135">
        <v>12000</v>
      </c>
      <c r="AK735" s="47"/>
      <c r="AL735" s="135">
        <v>5000</v>
      </c>
      <c r="AM735" s="49">
        <v>8.0645161290322578E-2</v>
      </c>
      <c r="AN735" s="135">
        <v>47000</v>
      </c>
      <c r="AO735" s="34">
        <v>0</v>
      </c>
      <c r="AP735" s="34">
        <v>0</v>
      </c>
      <c r="AQ735" s="34">
        <v>5000</v>
      </c>
      <c r="AR735" s="34">
        <v>0</v>
      </c>
      <c r="AS735" s="34">
        <v>12000</v>
      </c>
      <c r="AT735" s="34">
        <v>12000</v>
      </c>
      <c r="AU735" s="34">
        <v>12000</v>
      </c>
      <c r="AV735" s="34">
        <v>7000</v>
      </c>
      <c r="AW735" s="34">
        <v>7000</v>
      </c>
      <c r="AX735" s="34">
        <v>5000</v>
      </c>
      <c r="AY735" s="34">
        <v>2000</v>
      </c>
      <c r="AZ735" s="34">
        <v>0</v>
      </c>
      <c r="BA735" s="34">
        <v>0</v>
      </c>
      <c r="BB735" s="40">
        <f t="shared" si="35"/>
        <v>62000</v>
      </c>
      <c r="BC735" s="40">
        <f t="shared" si="36"/>
        <v>0</v>
      </c>
      <c r="BD735" s="166" t="str">
        <f>+IF(Tabla1[[#This Row],[NO CERT]]=0,"NO","SI")</f>
        <v>SI</v>
      </c>
    </row>
    <row r="736" spans="1:56" x14ac:dyDescent="0.25">
      <c r="A736" s="41" t="s">
        <v>437</v>
      </c>
      <c r="B736" s="42"/>
      <c r="C736" s="43" t="s">
        <v>1447</v>
      </c>
      <c r="D736" s="44" t="s">
        <v>442</v>
      </c>
      <c r="E736" s="43" t="s">
        <v>445</v>
      </c>
      <c r="F736" s="43" t="s">
        <v>446</v>
      </c>
      <c r="G736" s="43" t="s">
        <v>1550</v>
      </c>
      <c r="H736" s="44" t="s">
        <v>521</v>
      </c>
      <c r="I736" s="44" t="s">
        <v>521</v>
      </c>
      <c r="J736" s="44"/>
      <c r="K736" s="44" t="s">
        <v>515</v>
      </c>
      <c r="L736" s="44" t="s">
        <v>1422</v>
      </c>
      <c r="M736" s="44" t="s">
        <v>1422</v>
      </c>
      <c r="N736" s="43" t="s">
        <v>1427</v>
      </c>
      <c r="O736" s="43" t="s">
        <v>1562</v>
      </c>
      <c r="P736" s="45" t="s">
        <v>178</v>
      </c>
      <c r="Q736" s="44" t="s">
        <v>1427</v>
      </c>
      <c r="R736" s="44" t="s">
        <v>552</v>
      </c>
      <c r="S736" s="44" t="s">
        <v>1375</v>
      </c>
      <c r="T736" s="46" t="s">
        <v>43</v>
      </c>
      <c r="U736" s="37" t="s">
        <v>1377</v>
      </c>
      <c r="V736" s="163">
        <v>0</v>
      </c>
      <c r="W736" s="163">
        <v>53340</v>
      </c>
      <c r="X736" s="33"/>
      <c r="Y736" s="164"/>
      <c r="Z736" s="160"/>
      <c r="AA736" s="33"/>
      <c r="AB736" s="165">
        <v>53340</v>
      </c>
      <c r="AC736" s="33"/>
      <c r="AD736" s="135">
        <v>39850</v>
      </c>
      <c r="AE736" s="49">
        <v>0.74709411323584551</v>
      </c>
      <c r="AF736" s="135">
        <v>13490</v>
      </c>
      <c r="AG736" s="158">
        <v>13490</v>
      </c>
      <c r="AH736" s="47"/>
      <c r="AI736" s="135">
        <v>39850</v>
      </c>
      <c r="AJ736" s="135">
        <v>39850</v>
      </c>
      <c r="AK736" s="47"/>
      <c r="AL736" s="135">
        <v>13500</v>
      </c>
      <c r="AM736" s="49">
        <v>0.25309336332958382</v>
      </c>
      <c r="AN736" s="135">
        <v>26350</v>
      </c>
      <c r="AO736" s="34">
        <v>0</v>
      </c>
      <c r="AP736" s="34">
        <v>5000</v>
      </c>
      <c r="AQ736" s="34">
        <v>8500</v>
      </c>
      <c r="AR736" s="34">
        <v>0</v>
      </c>
      <c r="AS736" s="34">
        <v>3500</v>
      </c>
      <c r="AT736" s="34">
        <v>5000</v>
      </c>
      <c r="AU736" s="34">
        <v>5000</v>
      </c>
      <c r="AV736" s="34">
        <v>5000</v>
      </c>
      <c r="AW736" s="34">
        <v>5000</v>
      </c>
      <c r="AX736" s="34">
        <v>9340</v>
      </c>
      <c r="AY736" s="34">
        <v>7000</v>
      </c>
      <c r="AZ736" s="34">
        <v>0</v>
      </c>
      <c r="BA736" s="34">
        <v>0</v>
      </c>
      <c r="BB736" s="40">
        <f t="shared" si="35"/>
        <v>53340</v>
      </c>
      <c r="BC736" s="40">
        <f t="shared" si="36"/>
        <v>0</v>
      </c>
      <c r="BD736" s="166" t="str">
        <f>+IF(Tabla1[[#This Row],[NO CERT]]=0,"NO","SI")</f>
        <v>SI</v>
      </c>
    </row>
    <row r="737" spans="1:56" x14ac:dyDescent="0.25">
      <c r="A737" s="41" t="s">
        <v>437</v>
      </c>
      <c r="B737" s="42"/>
      <c r="C737" s="43" t="s">
        <v>1447</v>
      </c>
      <c r="D737" s="44" t="s">
        <v>442</v>
      </c>
      <c r="E737" s="43" t="s">
        <v>445</v>
      </c>
      <c r="F737" s="43" t="s">
        <v>446</v>
      </c>
      <c r="G737" s="43" t="s">
        <v>1551</v>
      </c>
      <c r="H737" s="44" t="s">
        <v>514</v>
      </c>
      <c r="I737" s="44" t="s">
        <v>514</v>
      </c>
      <c r="J737" s="44"/>
      <c r="K737" s="44" t="s">
        <v>511</v>
      </c>
      <c r="L737" s="44" t="s">
        <v>1422</v>
      </c>
      <c r="M737" s="44" t="s">
        <v>1422</v>
      </c>
      <c r="N737" s="43" t="s">
        <v>1510</v>
      </c>
      <c r="O737" s="43" t="s">
        <v>2304</v>
      </c>
      <c r="P737" s="45" t="s">
        <v>179</v>
      </c>
      <c r="Q737" s="44" t="s">
        <v>1429</v>
      </c>
      <c r="R737" s="44" t="s">
        <v>1371</v>
      </c>
      <c r="S737" s="44" t="s">
        <v>1372</v>
      </c>
      <c r="T737" s="46" t="s">
        <v>1337</v>
      </c>
      <c r="U737" s="37" t="s">
        <v>1340</v>
      </c>
      <c r="V737" s="163">
        <v>0</v>
      </c>
      <c r="W737" s="163">
        <v>1800</v>
      </c>
      <c r="X737" s="33"/>
      <c r="Y737" s="164"/>
      <c r="Z737" s="160"/>
      <c r="AA737" s="33"/>
      <c r="AB737" s="165">
        <v>1800</v>
      </c>
      <c r="AC737" s="33"/>
      <c r="AD737" s="135">
        <v>1800</v>
      </c>
      <c r="AE737" s="49">
        <v>1</v>
      </c>
      <c r="AF737" s="135">
        <v>0</v>
      </c>
      <c r="AG737" s="158">
        <v>0</v>
      </c>
      <c r="AH737" s="47"/>
      <c r="AI737" s="135">
        <v>1800</v>
      </c>
      <c r="AJ737" s="135">
        <v>0</v>
      </c>
      <c r="AK737" s="47"/>
      <c r="AL737" s="135">
        <v>0</v>
      </c>
      <c r="AM737" s="49">
        <v>0</v>
      </c>
      <c r="AN737" s="135">
        <v>1800</v>
      </c>
      <c r="AO737" s="34">
        <v>0</v>
      </c>
      <c r="AP737" s="34">
        <v>0</v>
      </c>
      <c r="AQ737" s="34">
        <v>0</v>
      </c>
      <c r="AR737" s="34">
        <v>0</v>
      </c>
      <c r="AS737" s="34">
        <v>0</v>
      </c>
      <c r="AT737" s="34">
        <v>0</v>
      </c>
      <c r="AU737" s="34">
        <v>0</v>
      </c>
      <c r="AV737" s="34">
        <v>900</v>
      </c>
      <c r="AW737" s="34">
        <v>0</v>
      </c>
      <c r="AX737" s="34">
        <v>0</v>
      </c>
      <c r="AY737" s="34">
        <v>0</v>
      </c>
      <c r="AZ737" s="34">
        <v>0</v>
      </c>
      <c r="BA737" s="34">
        <v>900</v>
      </c>
      <c r="BB737" s="40">
        <f t="shared" si="35"/>
        <v>1800</v>
      </c>
      <c r="BC737" s="40">
        <f t="shared" si="36"/>
        <v>0</v>
      </c>
      <c r="BD737" s="166" t="str">
        <f>+IF(Tabla1[[#This Row],[NO CERT]]=0,"NO","SI")</f>
        <v>NO</v>
      </c>
    </row>
    <row r="738" spans="1:56" x14ac:dyDescent="0.25">
      <c r="A738" s="41" t="s">
        <v>437</v>
      </c>
      <c r="B738" s="42"/>
      <c r="C738" s="43" t="s">
        <v>1447</v>
      </c>
      <c r="D738" s="44" t="s">
        <v>442</v>
      </c>
      <c r="E738" s="43" t="s">
        <v>445</v>
      </c>
      <c r="F738" s="43" t="s">
        <v>446</v>
      </c>
      <c r="G738" s="43" t="s">
        <v>1551</v>
      </c>
      <c r="H738" s="44" t="s">
        <v>514</v>
      </c>
      <c r="I738" s="44" t="s">
        <v>514</v>
      </c>
      <c r="J738" s="44"/>
      <c r="K738" s="44" t="s">
        <v>511</v>
      </c>
      <c r="L738" s="44" t="s">
        <v>1422</v>
      </c>
      <c r="M738" s="44" t="s">
        <v>1422</v>
      </c>
      <c r="N738" s="43" t="s">
        <v>1510</v>
      </c>
      <c r="O738" s="43" t="s">
        <v>2304</v>
      </c>
      <c r="P738" s="45" t="s">
        <v>179</v>
      </c>
      <c r="Q738" s="44" t="s">
        <v>1429</v>
      </c>
      <c r="R738" s="44" t="s">
        <v>1371</v>
      </c>
      <c r="S738" s="44" t="s">
        <v>1380</v>
      </c>
      <c r="T738" s="46" t="s">
        <v>1378</v>
      </c>
      <c r="U738" s="37" t="s">
        <v>1379</v>
      </c>
      <c r="V738" s="163">
        <v>0</v>
      </c>
      <c r="W738" s="163">
        <v>90284</v>
      </c>
      <c r="X738" s="33"/>
      <c r="Y738" s="164"/>
      <c r="Z738" s="160"/>
      <c r="AA738" s="33"/>
      <c r="AB738" s="165">
        <v>90284</v>
      </c>
      <c r="AC738" s="33"/>
      <c r="AD738" s="135">
        <v>90284</v>
      </c>
      <c r="AE738" s="49">
        <v>1</v>
      </c>
      <c r="AF738" s="135">
        <v>0</v>
      </c>
      <c r="AG738" s="158">
        <v>0</v>
      </c>
      <c r="AH738" s="47"/>
      <c r="AI738" s="135">
        <v>90284</v>
      </c>
      <c r="AJ738" s="135">
        <v>8771.59</v>
      </c>
      <c r="AK738" s="47"/>
      <c r="AL738" s="135">
        <v>8771.59</v>
      </c>
      <c r="AM738" s="49">
        <v>9.7155531434141157E-2</v>
      </c>
      <c r="AN738" s="135">
        <v>81512.41</v>
      </c>
      <c r="AO738" s="34">
        <v>0</v>
      </c>
      <c r="AP738" s="34">
        <v>0</v>
      </c>
      <c r="AQ738" s="34">
        <v>8771.59</v>
      </c>
      <c r="AR738" s="34">
        <v>0</v>
      </c>
      <c r="AS738" s="34">
        <v>9028.4</v>
      </c>
      <c r="AT738" s="34">
        <v>9028.4</v>
      </c>
      <c r="AU738" s="34">
        <v>9028.4</v>
      </c>
      <c r="AV738" s="34">
        <v>9028.4</v>
      </c>
      <c r="AW738" s="34">
        <v>9028.4</v>
      </c>
      <c r="AX738" s="34">
        <v>9028.4</v>
      </c>
      <c r="AY738" s="34">
        <v>9028.4</v>
      </c>
      <c r="AZ738" s="34">
        <v>9028.4</v>
      </c>
      <c r="BA738" s="34">
        <v>9285.2100000000064</v>
      </c>
      <c r="BB738" s="40">
        <f t="shared" si="35"/>
        <v>90284</v>
      </c>
      <c r="BC738" s="40">
        <f t="shared" si="36"/>
        <v>0</v>
      </c>
      <c r="BD738" s="166" t="str">
        <f>+IF(Tabla1[[#This Row],[NO CERT]]=0,"NO","SI")</f>
        <v>NO</v>
      </c>
    </row>
    <row r="739" spans="1:56" x14ac:dyDescent="0.25">
      <c r="A739" s="41" t="s">
        <v>437</v>
      </c>
      <c r="B739" s="42"/>
      <c r="C739" s="43" t="s">
        <v>1447</v>
      </c>
      <c r="D739" s="44" t="s">
        <v>442</v>
      </c>
      <c r="E739" s="43" t="s">
        <v>445</v>
      </c>
      <c r="F739" s="43" t="s">
        <v>446</v>
      </c>
      <c r="G739" s="43" t="s">
        <v>1551</v>
      </c>
      <c r="H739" s="44" t="s">
        <v>514</v>
      </c>
      <c r="I739" s="44" t="s">
        <v>514</v>
      </c>
      <c r="J739" s="44"/>
      <c r="K739" s="44" t="s">
        <v>511</v>
      </c>
      <c r="L739" s="44" t="s">
        <v>1422</v>
      </c>
      <c r="M739" s="44" t="s">
        <v>1422</v>
      </c>
      <c r="N739" s="43" t="s">
        <v>1510</v>
      </c>
      <c r="O739" s="43" t="s">
        <v>2304</v>
      </c>
      <c r="P739" s="45" t="s">
        <v>179</v>
      </c>
      <c r="Q739" s="44" t="s">
        <v>1429</v>
      </c>
      <c r="R739" s="44" t="s">
        <v>1371</v>
      </c>
      <c r="S739" s="44" t="s">
        <v>1373</v>
      </c>
      <c r="T739" s="46" t="s">
        <v>1336</v>
      </c>
      <c r="U739" s="37" t="s">
        <v>1339</v>
      </c>
      <c r="V739" s="163">
        <v>0</v>
      </c>
      <c r="W739" s="163">
        <v>132341</v>
      </c>
      <c r="X739" s="33"/>
      <c r="Y739" s="164"/>
      <c r="Z739" s="160"/>
      <c r="AA739" s="33"/>
      <c r="AB739" s="165">
        <v>132341</v>
      </c>
      <c r="AC739" s="33"/>
      <c r="AD739" s="135">
        <v>132341</v>
      </c>
      <c r="AE739" s="49">
        <v>1</v>
      </c>
      <c r="AF739" s="135">
        <v>0</v>
      </c>
      <c r="AG739" s="158">
        <v>0</v>
      </c>
      <c r="AH739" s="47"/>
      <c r="AI739" s="135">
        <v>132341</v>
      </c>
      <c r="AJ739" s="135">
        <v>16905.259999999998</v>
      </c>
      <c r="AK739" s="47"/>
      <c r="AL739" s="135">
        <v>16905.259999999998</v>
      </c>
      <c r="AM739" s="49">
        <v>0.12774015611186251</v>
      </c>
      <c r="AN739" s="135">
        <v>115435.74</v>
      </c>
      <c r="AO739" s="34">
        <v>5612.33</v>
      </c>
      <c r="AP739" s="34">
        <v>5648.82</v>
      </c>
      <c r="AQ739" s="34">
        <v>5644.11</v>
      </c>
      <c r="AR739" s="34">
        <v>0</v>
      </c>
      <c r="AS739" s="34">
        <v>0</v>
      </c>
      <c r="AT739" s="34">
        <v>0</v>
      </c>
      <c r="AU739" s="34">
        <v>0</v>
      </c>
      <c r="AV739" s="34">
        <v>0</v>
      </c>
      <c r="AW739" s="34">
        <v>0</v>
      </c>
      <c r="AX739" s="34">
        <v>0</v>
      </c>
      <c r="AY739" s="34">
        <v>0</v>
      </c>
      <c r="AZ739" s="34">
        <v>0</v>
      </c>
      <c r="BA739" s="34">
        <v>115435.74</v>
      </c>
      <c r="BB739" s="40">
        <f t="shared" si="35"/>
        <v>132341</v>
      </c>
      <c r="BC739" s="40">
        <f t="shared" si="36"/>
        <v>0</v>
      </c>
      <c r="BD739" s="166" t="str">
        <f>+IF(Tabla1[[#This Row],[NO CERT]]=0,"NO","SI")</f>
        <v>NO</v>
      </c>
    </row>
    <row r="740" spans="1:56" x14ac:dyDescent="0.25">
      <c r="A740" s="41" t="s">
        <v>437</v>
      </c>
      <c r="B740" s="42"/>
      <c r="C740" s="43" t="s">
        <v>1447</v>
      </c>
      <c r="D740" s="44" t="s">
        <v>442</v>
      </c>
      <c r="E740" s="43" t="s">
        <v>445</v>
      </c>
      <c r="F740" s="43" t="s">
        <v>446</v>
      </c>
      <c r="G740" s="43" t="s">
        <v>1551</v>
      </c>
      <c r="H740" s="44" t="s">
        <v>514</v>
      </c>
      <c r="I740" s="44" t="s">
        <v>514</v>
      </c>
      <c r="J740" s="44"/>
      <c r="K740" s="44" t="s">
        <v>511</v>
      </c>
      <c r="L740" s="44" t="s">
        <v>1422</v>
      </c>
      <c r="M740" s="44" t="s">
        <v>1422</v>
      </c>
      <c r="N740" s="43" t="s">
        <v>1510</v>
      </c>
      <c r="O740" s="43" t="s">
        <v>2304</v>
      </c>
      <c r="P740" s="45" t="s">
        <v>179</v>
      </c>
      <c r="Q740" s="44" t="s">
        <v>1429</v>
      </c>
      <c r="R740" s="44" t="s">
        <v>1371</v>
      </c>
      <c r="S740" s="44" t="s">
        <v>1374</v>
      </c>
      <c r="T740" s="46" t="s">
        <v>1338</v>
      </c>
      <c r="U740" s="37" t="s">
        <v>1341</v>
      </c>
      <c r="V740" s="163">
        <v>0</v>
      </c>
      <c r="W740" s="163">
        <v>9535</v>
      </c>
      <c r="X740" s="33"/>
      <c r="Y740" s="164"/>
      <c r="Z740" s="160"/>
      <c r="AA740" s="33"/>
      <c r="AB740" s="165">
        <v>9535</v>
      </c>
      <c r="AC740" s="33"/>
      <c r="AD740" s="135">
        <v>9535</v>
      </c>
      <c r="AE740" s="49">
        <v>1</v>
      </c>
      <c r="AF740" s="135">
        <v>0</v>
      </c>
      <c r="AG740" s="158">
        <v>0</v>
      </c>
      <c r="AH740" s="47"/>
      <c r="AI740" s="135">
        <v>9535</v>
      </c>
      <c r="AJ740" s="135">
        <v>1083.4000000000001</v>
      </c>
      <c r="AK740" s="47"/>
      <c r="AL740" s="135">
        <v>1083.4000000000001</v>
      </c>
      <c r="AM740" s="49">
        <v>0.1136234923964342</v>
      </c>
      <c r="AN740" s="135">
        <v>8451.6</v>
      </c>
      <c r="AO740" s="34">
        <v>216.68</v>
      </c>
      <c r="AP740" s="34">
        <v>216.68</v>
      </c>
      <c r="AQ740" s="34">
        <v>650.04</v>
      </c>
      <c r="AR740" s="34">
        <v>0</v>
      </c>
      <c r="AS740" s="34">
        <v>910.16</v>
      </c>
      <c r="AT740" s="34">
        <v>910.16</v>
      </c>
      <c r="AU740" s="34">
        <v>910.16</v>
      </c>
      <c r="AV740" s="34">
        <v>910.16</v>
      </c>
      <c r="AW740" s="34">
        <v>910.16</v>
      </c>
      <c r="AX740" s="34">
        <v>910.16</v>
      </c>
      <c r="AY740" s="34">
        <v>910.16</v>
      </c>
      <c r="AZ740" s="34">
        <v>910.16</v>
      </c>
      <c r="BA740" s="34">
        <v>1170.3199999999997</v>
      </c>
      <c r="BB740" s="40">
        <f t="shared" si="35"/>
        <v>9535</v>
      </c>
      <c r="BC740" s="40">
        <f t="shared" si="36"/>
        <v>0</v>
      </c>
      <c r="BD740" s="166" t="str">
        <f>+IF(Tabla1[[#This Row],[NO CERT]]=0,"NO","SI")</f>
        <v>NO</v>
      </c>
    </row>
    <row r="741" spans="1:56" x14ac:dyDescent="0.25">
      <c r="A741" s="41" t="s">
        <v>437</v>
      </c>
      <c r="B741" s="42"/>
      <c r="C741" s="43" t="s">
        <v>1447</v>
      </c>
      <c r="D741" s="44" t="s">
        <v>442</v>
      </c>
      <c r="E741" s="43" t="s">
        <v>445</v>
      </c>
      <c r="F741" s="43" t="s">
        <v>446</v>
      </c>
      <c r="G741" s="43" t="s">
        <v>1551</v>
      </c>
      <c r="H741" s="44" t="s">
        <v>521</v>
      </c>
      <c r="I741" s="44" t="s">
        <v>521</v>
      </c>
      <c r="J741" s="44"/>
      <c r="K741" s="44" t="s">
        <v>515</v>
      </c>
      <c r="L741" s="44" t="s">
        <v>1422</v>
      </c>
      <c r="M741" s="44" t="s">
        <v>1422</v>
      </c>
      <c r="N741" s="43" t="s">
        <v>1510</v>
      </c>
      <c r="O741" s="43" t="s">
        <v>2304</v>
      </c>
      <c r="P741" s="45" t="s">
        <v>179</v>
      </c>
      <c r="Q741" s="44" t="s">
        <v>1429</v>
      </c>
      <c r="R741" s="44" t="s">
        <v>552</v>
      </c>
      <c r="S741" s="44" t="s">
        <v>1375</v>
      </c>
      <c r="T741" s="46" t="s">
        <v>43</v>
      </c>
      <c r="U741" s="37" t="s">
        <v>1377</v>
      </c>
      <c r="V741" s="163">
        <v>0</v>
      </c>
      <c r="W741" s="163">
        <v>43340</v>
      </c>
      <c r="X741" s="33"/>
      <c r="Y741" s="164"/>
      <c r="Z741" s="160"/>
      <c r="AA741" s="33"/>
      <c r="AB741" s="165">
        <v>43340</v>
      </c>
      <c r="AC741" s="33"/>
      <c r="AD741" s="135">
        <v>23500</v>
      </c>
      <c r="AE741" s="49">
        <v>0.54222427318874022</v>
      </c>
      <c r="AF741" s="135">
        <v>19840</v>
      </c>
      <c r="AG741" s="158">
        <v>19840</v>
      </c>
      <c r="AH741" s="47"/>
      <c r="AI741" s="135">
        <v>23500</v>
      </c>
      <c r="AJ741" s="135">
        <v>23500</v>
      </c>
      <c r="AK741" s="47"/>
      <c r="AL741" s="135">
        <v>3500</v>
      </c>
      <c r="AM741" s="49">
        <v>8.0756806645131518E-2</v>
      </c>
      <c r="AN741" s="135">
        <v>20000</v>
      </c>
      <c r="AO741" s="34">
        <v>0</v>
      </c>
      <c r="AP741" s="34">
        <v>0</v>
      </c>
      <c r="AQ741" s="34">
        <v>3500</v>
      </c>
      <c r="AR741" s="34">
        <v>0</v>
      </c>
      <c r="AS741" s="34">
        <v>5000</v>
      </c>
      <c r="AT741" s="34">
        <v>3500</v>
      </c>
      <c r="AU741" s="34">
        <v>5000</v>
      </c>
      <c r="AV741" s="34">
        <v>5000</v>
      </c>
      <c r="AW741" s="34">
        <v>7340</v>
      </c>
      <c r="AX741" s="34">
        <v>14000</v>
      </c>
      <c r="AY741" s="34">
        <v>0</v>
      </c>
      <c r="AZ741" s="34">
        <v>0</v>
      </c>
      <c r="BA741" s="34">
        <v>0</v>
      </c>
      <c r="BB741" s="40">
        <f t="shared" si="35"/>
        <v>43340</v>
      </c>
      <c r="BC741" s="40">
        <f t="shared" si="36"/>
        <v>0</v>
      </c>
      <c r="BD741" s="166" t="str">
        <f>+IF(Tabla1[[#This Row],[NO CERT]]=0,"NO","SI")</f>
        <v>SI</v>
      </c>
    </row>
    <row r="742" spans="1:56" x14ac:dyDescent="0.25">
      <c r="A742" s="41" t="s">
        <v>437</v>
      </c>
      <c r="B742" s="42"/>
      <c r="C742" s="43" t="s">
        <v>1447</v>
      </c>
      <c r="D742" s="44" t="s">
        <v>442</v>
      </c>
      <c r="E742" s="43" t="s">
        <v>445</v>
      </c>
      <c r="F742" s="43" t="s">
        <v>446</v>
      </c>
      <c r="G742" s="43" t="s">
        <v>1552</v>
      </c>
      <c r="H742" s="44" t="s">
        <v>514</v>
      </c>
      <c r="I742" s="44" t="s">
        <v>514</v>
      </c>
      <c r="J742" s="44"/>
      <c r="K742" s="44" t="s">
        <v>511</v>
      </c>
      <c r="L742" s="44" t="s">
        <v>1422</v>
      </c>
      <c r="M742" s="44" t="s">
        <v>1422</v>
      </c>
      <c r="N742" s="43" t="s">
        <v>1428</v>
      </c>
      <c r="O742" s="43" t="s">
        <v>1563</v>
      </c>
      <c r="P742" s="45" t="s">
        <v>180</v>
      </c>
      <c r="Q742" s="44" t="s">
        <v>1428</v>
      </c>
      <c r="R742" s="44" t="s">
        <v>1371</v>
      </c>
      <c r="S742" s="44" t="s">
        <v>1372</v>
      </c>
      <c r="T742" s="46" t="s">
        <v>1337</v>
      </c>
      <c r="U742" s="37" t="s">
        <v>1340</v>
      </c>
      <c r="V742" s="163">
        <v>0</v>
      </c>
      <c r="W742" s="163">
        <v>1800</v>
      </c>
      <c r="X742" s="33"/>
      <c r="Y742" s="164"/>
      <c r="Z742" s="160"/>
      <c r="AA742" s="33"/>
      <c r="AB742" s="165">
        <v>1800</v>
      </c>
      <c r="AC742" s="33"/>
      <c r="AD742" s="135">
        <v>1800</v>
      </c>
      <c r="AE742" s="49">
        <v>1</v>
      </c>
      <c r="AF742" s="135">
        <v>0</v>
      </c>
      <c r="AG742" s="158">
        <v>0</v>
      </c>
      <c r="AH742" s="47"/>
      <c r="AI742" s="135">
        <v>1800</v>
      </c>
      <c r="AJ742" s="135">
        <v>0</v>
      </c>
      <c r="AK742" s="47"/>
      <c r="AL742" s="135">
        <v>0</v>
      </c>
      <c r="AM742" s="49">
        <v>0</v>
      </c>
      <c r="AN742" s="135">
        <v>1800</v>
      </c>
      <c r="AO742" s="34">
        <v>0</v>
      </c>
      <c r="AP742" s="34">
        <v>0</v>
      </c>
      <c r="AQ742" s="34">
        <v>0</v>
      </c>
      <c r="AR742" s="34">
        <v>0</v>
      </c>
      <c r="AS742" s="34">
        <v>0</v>
      </c>
      <c r="AT742" s="34">
        <v>0</v>
      </c>
      <c r="AU742" s="34">
        <v>0</v>
      </c>
      <c r="AV742" s="34">
        <v>900</v>
      </c>
      <c r="AW742" s="34">
        <v>0</v>
      </c>
      <c r="AX742" s="34">
        <v>0</v>
      </c>
      <c r="AY742" s="34">
        <v>0</v>
      </c>
      <c r="AZ742" s="34">
        <v>0</v>
      </c>
      <c r="BA742" s="34">
        <v>900</v>
      </c>
      <c r="BB742" s="40">
        <f t="shared" si="35"/>
        <v>1800</v>
      </c>
      <c r="BC742" s="40">
        <f t="shared" si="36"/>
        <v>0</v>
      </c>
      <c r="BD742" s="166" t="str">
        <f>+IF(Tabla1[[#This Row],[NO CERT]]=0,"NO","SI")</f>
        <v>NO</v>
      </c>
    </row>
    <row r="743" spans="1:56" x14ac:dyDescent="0.25">
      <c r="A743" s="41" t="s">
        <v>437</v>
      </c>
      <c r="B743" s="42"/>
      <c r="C743" s="43" t="s">
        <v>1447</v>
      </c>
      <c r="D743" s="44" t="s">
        <v>442</v>
      </c>
      <c r="E743" s="43" t="s">
        <v>445</v>
      </c>
      <c r="F743" s="43" t="s">
        <v>446</v>
      </c>
      <c r="G743" s="43" t="s">
        <v>1552</v>
      </c>
      <c r="H743" s="44" t="s">
        <v>514</v>
      </c>
      <c r="I743" s="44" t="s">
        <v>514</v>
      </c>
      <c r="J743" s="44"/>
      <c r="K743" s="44" t="s">
        <v>511</v>
      </c>
      <c r="L743" s="44" t="s">
        <v>1422</v>
      </c>
      <c r="M743" s="44" t="s">
        <v>1422</v>
      </c>
      <c r="N743" s="43" t="s">
        <v>1428</v>
      </c>
      <c r="O743" s="43" t="s">
        <v>1563</v>
      </c>
      <c r="P743" s="45" t="s">
        <v>180</v>
      </c>
      <c r="Q743" s="44" t="s">
        <v>1428</v>
      </c>
      <c r="R743" s="44" t="s">
        <v>1371</v>
      </c>
      <c r="S743" s="44" t="s">
        <v>1373</v>
      </c>
      <c r="T743" s="46" t="s">
        <v>1336</v>
      </c>
      <c r="U743" s="37" t="s">
        <v>1339</v>
      </c>
      <c r="V743" s="163">
        <v>0</v>
      </c>
      <c r="W743" s="163">
        <v>177511</v>
      </c>
      <c r="X743" s="33"/>
      <c r="Y743" s="164"/>
      <c r="Z743" s="160"/>
      <c r="AA743" s="33"/>
      <c r="AB743" s="165">
        <v>177511</v>
      </c>
      <c r="AC743" s="33"/>
      <c r="AD743" s="135">
        <v>177511</v>
      </c>
      <c r="AE743" s="49">
        <v>1</v>
      </c>
      <c r="AF743" s="135">
        <v>0</v>
      </c>
      <c r="AG743" s="158">
        <v>0</v>
      </c>
      <c r="AH743" s="47"/>
      <c r="AI743" s="135">
        <v>177511</v>
      </c>
      <c r="AJ743" s="135">
        <v>16951.669999999998</v>
      </c>
      <c r="AK743" s="47"/>
      <c r="AL743" s="135">
        <v>16951.669999999998</v>
      </c>
      <c r="AM743" s="49">
        <v>9.549644810744122E-2</v>
      </c>
      <c r="AN743" s="135">
        <v>160559.33000000002</v>
      </c>
      <c r="AO743" s="34">
        <v>5651.67</v>
      </c>
      <c r="AP743" s="34">
        <v>5650</v>
      </c>
      <c r="AQ743" s="34">
        <v>5650</v>
      </c>
      <c r="AR743" s="34">
        <v>0</v>
      </c>
      <c r="AS743" s="34">
        <v>0</v>
      </c>
      <c r="AT743" s="34">
        <v>0</v>
      </c>
      <c r="AU743" s="34">
        <v>0</v>
      </c>
      <c r="AV743" s="34">
        <v>0</v>
      </c>
      <c r="AW743" s="34">
        <v>0</v>
      </c>
      <c r="AX743" s="34">
        <v>0</v>
      </c>
      <c r="AY743" s="34">
        <v>0</v>
      </c>
      <c r="AZ743" s="34">
        <v>0</v>
      </c>
      <c r="BA743" s="34">
        <v>160559.33000000002</v>
      </c>
      <c r="BB743" s="40">
        <f t="shared" si="35"/>
        <v>177511</v>
      </c>
      <c r="BC743" s="40">
        <f t="shared" si="36"/>
        <v>0</v>
      </c>
      <c r="BD743" s="166" t="str">
        <f>+IF(Tabla1[[#This Row],[NO CERT]]=0,"NO","SI")</f>
        <v>NO</v>
      </c>
    </row>
    <row r="744" spans="1:56" x14ac:dyDescent="0.25">
      <c r="A744" s="41" t="s">
        <v>437</v>
      </c>
      <c r="B744" s="42"/>
      <c r="C744" s="43" t="s">
        <v>1447</v>
      </c>
      <c r="D744" s="44" t="s">
        <v>442</v>
      </c>
      <c r="E744" s="43" t="s">
        <v>445</v>
      </c>
      <c r="F744" s="43" t="s">
        <v>446</v>
      </c>
      <c r="G744" s="43" t="s">
        <v>1552</v>
      </c>
      <c r="H744" s="44" t="s">
        <v>514</v>
      </c>
      <c r="I744" s="44" t="s">
        <v>514</v>
      </c>
      <c r="J744" s="44"/>
      <c r="K744" s="44" t="s">
        <v>511</v>
      </c>
      <c r="L744" s="44" t="s">
        <v>1422</v>
      </c>
      <c r="M744" s="44" t="s">
        <v>1422</v>
      </c>
      <c r="N744" s="43" t="s">
        <v>1428</v>
      </c>
      <c r="O744" s="43" t="s">
        <v>1563</v>
      </c>
      <c r="P744" s="45" t="s">
        <v>180</v>
      </c>
      <c r="Q744" s="44" t="s">
        <v>1428</v>
      </c>
      <c r="R744" s="44" t="s">
        <v>1371</v>
      </c>
      <c r="S744" s="44" t="s">
        <v>1374</v>
      </c>
      <c r="T744" s="46" t="s">
        <v>1338</v>
      </c>
      <c r="U744" s="37" t="s">
        <v>1341</v>
      </c>
      <c r="V744" s="163">
        <v>0</v>
      </c>
      <c r="W744" s="163">
        <v>7801</v>
      </c>
      <c r="X744" s="33"/>
      <c r="Y744" s="164"/>
      <c r="Z744" s="160"/>
      <c r="AA744" s="33"/>
      <c r="AB744" s="165">
        <v>7801</v>
      </c>
      <c r="AC744" s="33"/>
      <c r="AD744" s="135">
        <v>7801</v>
      </c>
      <c r="AE744" s="49">
        <v>1</v>
      </c>
      <c r="AF744" s="135">
        <v>0</v>
      </c>
      <c r="AG744" s="158">
        <v>0</v>
      </c>
      <c r="AH744" s="47"/>
      <c r="AI744" s="135">
        <v>7801</v>
      </c>
      <c r="AJ744" s="135">
        <v>650.04</v>
      </c>
      <c r="AK744" s="47"/>
      <c r="AL744" s="135">
        <v>650.04</v>
      </c>
      <c r="AM744" s="49">
        <v>8.3327778489937179E-2</v>
      </c>
      <c r="AN744" s="135">
        <v>7150.96</v>
      </c>
      <c r="AO744" s="34">
        <v>216.68</v>
      </c>
      <c r="AP744" s="34">
        <v>216.68</v>
      </c>
      <c r="AQ744" s="34">
        <v>216.68</v>
      </c>
      <c r="AR744" s="34">
        <v>0</v>
      </c>
      <c r="AS744" s="34">
        <v>0</v>
      </c>
      <c r="AT744" s="34">
        <v>0</v>
      </c>
      <c r="AU744" s="34">
        <v>0</v>
      </c>
      <c r="AV744" s="34">
        <v>0</v>
      </c>
      <c r="AW744" s="34">
        <v>0</v>
      </c>
      <c r="AX744" s="34">
        <v>0</v>
      </c>
      <c r="AY744" s="34">
        <v>0</v>
      </c>
      <c r="AZ744" s="34">
        <v>0</v>
      </c>
      <c r="BA744" s="34">
        <v>7150.96</v>
      </c>
      <c r="BB744" s="40">
        <f t="shared" si="35"/>
        <v>7801</v>
      </c>
      <c r="BC744" s="40">
        <f t="shared" si="36"/>
        <v>0</v>
      </c>
      <c r="BD744" s="166" t="str">
        <f>+IF(Tabla1[[#This Row],[NO CERT]]=0,"NO","SI")</f>
        <v>NO</v>
      </c>
    </row>
    <row r="745" spans="1:56" x14ac:dyDescent="0.25">
      <c r="A745" s="41" t="s">
        <v>437</v>
      </c>
      <c r="B745" s="42"/>
      <c r="C745" s="43" t="s">
        <v>1447</v>
      </c>
      <c r="D745" s="44" t="s">
        <v>442</v>
      </c>
      <c r="E745" s="43" t="s">
        <v>445</v>
      </c>
      <c r="F745" s="43" t="s">
        <v>446</v>
      </c>
      <c r="G745" s="43" t="s">
        <v>1552</v>
      </c>
      <c r="H745" s="44" t="s">
        <v>521</v>
      </c>
      <c r="I745" s="44" t="s">
        <v>521</v>
      </c>
      <c r="J745" s="44"/>
      <c r="K745" s="44" t="s">
        <v>515</v>
      </c>
      <c r="L745" s="44" t="s">
        <v>1422</v>
      </c>
      <c r="M745" s="44" t="s">
        <v>1422</v>
      </c>
      <c r="N745" s="43" t="s">
        <v>1428</v>
      </c>
      <c r="O745" s="43" t="s">
        <v>1563</v>
      </c>
      <c r="P745" s="45" t="s">
        <v>180</v>
      </c>
      <c r="Q745" s="44" t="s">
        <v>1428</v>
      </c>
      <c r="R745" s="44" t="s">
        <v>552</v>
      </c>
      <c r="S745" s="44" t="s">
        <v>1375</v>
      </c>
      <c r="T745" s="46" t="s">
        <v>43</v>
      </c>
      <c r="U745" s="37" t="s">
        <v>1377</v>
      </c>
      <c r="V745" s="163">
        <v>0</v>
      </c>
      <c r="W745" s="163">
        <v>34840</v>
      </c>
      <c r="X745" s="33"/>
      <c r="Y745" s="164"/>
      <c r="Z745" s="160"/>
      <c r="AA745" s="33"/>
      <c r="AB745" s="165">
        <v>34840</v>
      </c>
      <c r="AC745" s="33"/>
      <c r="AD745" s="135">
        <v>11000</v>
      </c>
      <c r="AE745" s="49">
        <v>0.31572904707233068</v>
      </c>
      <c r="AF745" s="135">
        <v>23840</v>
      </c>
      <c r="AG745" s="158">
        <v>23840</v>
      </c>
      <c r="AH745" s="47"/>
      <c r="AI745" s="135">
        <v>11000</v>
      </c>
      <c r="AJ745" s="135">
        <v>11000</v>
      </c>
      <c r="AK745" s="47"/>
      <c r="AL745" s="135">
        <v>7500</v>
      </c>
      <c r="AM745" s="49">
        <v>0.21526980482204364</v>
      </c>
      <c r="AN745" s="135">
        <v>3500</v>
      </c>
      <c r="AO745" s="34">
        <v>0</v>
      </c>
      <c r="AP745" s="34">
        <v>0</v>
      </c>
      <c r="AQ745" s="34">
        <v>7500</v>
      </c>
      <c r="AR745" s="34">
        <v>0</v>
      </c>
      <c r="AS745" s="34">
        <v>4000</v>
      </c>
      <c r="AT745" s="34">
        <v>3500</v>
      </c>
      <c r="AU745" s="34">
        <v>3500</v>
      </c>
      <c r="AV745" s="34">
        <v>5840</v>
      </c>
      <c r="AW745" s="34">
        <v>3000</v>
      </c>
      <c r="AX745" s="34">
        <v>7500</v>
      </c>
      <c r="AY745" s="34">
        <v>0</v>
      </c>
      <c r="AZ745" s="34">
        <v>0</v>
      </c>
      <c r="BA745" s="34">
        <v>0</v>
      </c>
      <c r="BB745" s="40">
        <f t="shared" si="35"/>
        <v>34840</v>
      </c>
      <c r="BC745" s="40">
        <f t="shared" si="36"/>
        <v>0</v>
      </c>
      <c r="BD745" s="166" t="str">
        <f>+IF(Tabla1[[#This Row],[NO CERT]]=0,"NO","SI")</f>
        <v>SI</v>
      </c>
    </row>
    <row r="746" spans="1:56" x14ac:dyDescent="0.25">
      <c r="A746" s="41" t="s">
        <v>437</v>
      </c>
      <c r="B746" s="42"/>
      <c r="C746" s="43" t="s">
        <v>1447</v>
      </c>
      <c r="D746" s="44" t="s">
        <v>442</v>
      </c>
      <c r="E746" s="43" t="s">
        <v>549</v>
      </c>
      <c r="F746" s="43" t="s">
        <v>550</v>
      </c>
      <c r="G746" s="43" t="s">
        <v>1552</v>
      </c>
      <c r="H746" s="44" t="s">
        <v>2832</v>
      </c>
      <c r="I746" s="44" t="s">
        <v>2832</v>
      </c>
      <c r="J746" s="44"/>
      <c r="K746" s="44" t="s">
        <v>515</v>
      </c>
      <c r="L746" s="44" t="s">
        <v>1421</v>
      </c>
      <c r="M746" s="44" t="s">
        <v>1421</v>
      </c>
      <c r="N746" s="43" t="s">
        <v>1421</v>
      </c>
      <c r="O746" s="43" t="s">
        <v>3733</v>
      </c>
      <c r="P746" s="45" t="s">
        <v>181</v>
      </c>
      <c r="Q746" s="44" t="s">
        <v>400</v>
      </c>
      <c r="R746" s="44" t="s">
        <v>553</v>
      </c>
      <c r="S746" s="44" t="s">
        <v>396</v>
      </c>
      <c r="T746" s="46" t="s">
        <v>160</v>
      </c>
      <c r="U746" s="37" t="s">
        <v>161</v>
      </c>
      <c r="V746" s="163">
        <v>0</v>
      </c>
      <c r="W746" s="163">
        <v>1361253</v>
      </c>
      <c r="X746" s="33"/>
      <c r="Y746" s="164"/>
      <c r="Z746" s="160"/>
      <c r="AA746" s="33"/>
      <c r="AB746" s="165">
        <v>1361253</v>
      </c>
      <c r="AC746" s="33"/>
      <c r="AD746" s="135">
        <v>1361253</v>
      </c>
      <c r="AE746" s="49">
        <v>1</v>
      </c>
      <c r="AF746" s="135">
        <v>0</v>
      </c>
      <c r="AG746" s="158">
        <v>0</v>
      </c>
      <c r="AH746" s="47"/>
      <c r="AI746" s="135">
        <v>1074724</v>
      </c>
      <c r="AJ746" s="135">
        <v>1074724</v>
      </c>
      <c r="AK746" s="47"/>
      <c r="AL746" s="135">
        <v>1074724</v>
      </c>
      <c r="AM746" s="49">
        <v>0.78951084038014974</v>
      </c>
      <c r="AN746" s="135">
        <v>286529</v>
      </c>
      <c r="AO746" s="34">
        <v>0</v>
      </c>
      <c r="AP746" s="34">
        <v>0</v>
      </c>
      <c r="AQ746" s="34">
        <v>1074724</v>
      </c>
      <c r="AR746" s="34">
        <v>0</v>
      </c>
      <c r="AS746" s="34">
        <v>0</v>
      </c>
      <c r="AT746" s="34">
        <v>286529</v>
      </c>
      <c r="AU746" s="34">
        <v>0</v>
      </c>
      <c r="AV746" s="34">
        <v>0</v>
      </c>
      <c r="AW746" s="34">
        <v>0</v>
      </c>
      <c r="AX746" s="34">
        <v>0</v>
      </c>
      <c r="AY746" s="34">
        <v>0</v>
      </c>
      <c r="AZ746" s="34">
        <v>0</v>
      </c>
      <c r="BA746" s="34">
        <v>0</v>
      </c>
      <c r="BB746" s="40">
        <f t="shared" si="35"/>
        <v>1361253</v>
      </c>
      <c r="BC746" s="40">
        <f t="shared" si="36"/>
        <v>0</v>
      </c>
      <c r="BD746" s="166" t="str">
        <f>+IF(Tabla1[[#This Row],[NO CERT]]=0,"NO","SI")</f>
        <v>NO</v>
      </c>
    </row>
    <row r="747" spans="1:56" x14ac:dyDescent="0.25">
      <c r="A747" s="41" t="s">
        <v>437</v>
      </c>
      <c r="B747" s="42"/>
      <c r="C747" s="43" t="s">
        <v>1447</v>
      </c>
      <c r="D747" s="44" t="s">
        <v>442</v>
      </c>
      <c r="E747" s="43" t="s">
        <v>549</v>
      </c>
      <c r="F747" s="43" t="s">
        <v>550</v>
      </c>
      <c r="G747" s="43" t="s">
        <v>1552</v>
      </c>
      <c r="H747" s="44" t="s">
        <v>2832</v>
      </c>
      <c r="I747" s="44" t="s">
        <v>2832</v>
      </c>
      <c r="J747" s="44"/>
      <c r="K747" s="44" t="s">
        <v>515</v>
      </c>
      <c r="L747" s="44" t="s">
        <v>1421</v>
      </c>
      <c r="M747" s="44" t="s">
        <v>1421</v>
      </c>
      <c r="N747" s="43" t="s">
        <v>1421</v>
      </c>
      <c r="O747" s="43" t="s">
        <v>3734</v>
      </c>
      <c r="P747" s="45" t="s">
        <v>182</v>
      </c>
      <c r="Q747" s="44" t="s">
        <v>402</v>
      </c>
      <c r="R747" s="44" t="s">
        <v>553</v>
      </c>
      <c r="S747" s="44" t="s">
        <v>396</v>
      </c>
      <c r="T747" s="46" t="s">
        <v>160</v>
      </c>
      <c r="U747" s="37" t="s">
        <v>161</v>
      </c>
      <c r="V747" s="163">
        <v>0</v>
      </c>
      <c r="W747" s="163">
        <v>2084161</v>
      </c>
      <c r="X747" s="33"/>
      <c r="Y747" s="164"/>
      <c r="Z747" s="160"/>
      <c r="AA747" s="33"/>
      <c r="AB747" s="165">
        <v>2084161</v>
      </c>
      <c r="AC747" s="33"/>
      <c r="AD747" s="135">
        <v>2084161</v>
      </c>
      <c r="AE747" s="49">
        <v>1</v>
      </c>
      <c r="AF747" s="135">
        <v>0</v>
      </c>
      <c r="AG747" s="158">
        <v>0</v>
      </c>
      <c r="AH747" s="47"/>
      <c r="AI747" s="135">
        <v>1770710</v>
      </c>
      <c r="AJ747" s="135">
        <v>1770710</v>
      </c>
      <c r="AK747" s="47"/>
      <c r="AL747" s="135">
        <v>1770710</v>
      </c>
      <c r="AM747" s="49">
        <v>0.84960326961304811</v>
      </c>
      <c r="AN747" s="135">
        <v>313451</v>
      </c>
      <c r="AO747" s="34">
        <v>0</v>
      </c>
      <c r="AP747" s="34">
        <v>0</v>
      </c>
      <c r="AQ747" s="34">
        <v>1770710</v>
      </c>
      <c r="AR747" s="34">
        <v>0</v>
      </c>
      <c r="AS747" s="34">
        <v>0</v>
      </c>
      <c r="AT747" s="34">
        <v>313451</v>
      </c>
      <c r="AU747" s="34">
        <v>0</v>
      </c>
      <c r="AV747" s="34">
        <v>0</v>
      </c>
      <c r="AW747" s="34">
        <v>0</v>
      </c>
      <c r="AX747" s="34">
        <v>0</v>
      </c>
      <c r="AY747" s="34">
        <v>0</v>
      </c>
      <c r="AZ747" s="34">
        <v>0</v>
      </c>
      <c r="BA747" s="34">
        <v>0</v>
      </c>
      <c r="BB747" s="40">
        <f t="shared" si="35"/>
        <v>2084161</v>
      </c>
      <c r="BC747" s="40">
        <f t="shared" si="36"/>
        <v>0</v>
      </c>
      <c r="BD747" s="166" t="str">
        <f>+IF(Tabla1[[#This Row],[NO CERT]]=0,"NO","SI")</f>
        <v>NO</v>
      </c>
    </row>
    <row r="748" spans="1:56" x14ac:dyDescent="0.25">
      <c r="A748" s="41" t="s">
        <v>437</v>
      </c>
      <c r="B748" s="42"/>
      <c r="C748" s="43" t="s">
        <v>1447</v>
      </c>
      <c r="D748" s="44" t="s">
        <v>442</v>
      </c>
      <c r="E748" s="43" t="s">
        <v>549</v>
      </c>
      <c r="F748" s="43" t="s">
        <v>550</v>
      </c>
      <c r="G748" s="43" t="s">
        <v>1552</v>
      </c>
      <c r="H748" s="44" t="s">
        <v>2832</v>
      </c>
      <c r="I748" s="44" t="s">
        <v>2832</v>
      </c>
      <c r="J748" s="44"/>
      <c r="K748" s="44" t="s">
        <v>515</v>
      </c>
      <c r="L748" s="44" t="s">
        <v>1421</v>
      </c>
      <c r="M748" s="44" t="s">
        <v>1421</v>
      </c>
      <c r="N748" s="43" t="s">
        <v>1421</v>
      </c>
      <c r="O748" s="43" t="s">
        <v>3735</v>
      </c>
      <c r="P748" s="45" t="s">
        <v>183</v>
      </c>
      <c r="Q748" s="44" t="s">
        <v>404</v>
      </c>
      <c r="R748" s="44" t="s">
        <v>553</v>
      </c>
      <c r="S748" s="44" t="s">
        <v>396</v>
      </c>
      <c r="T748" s="46" t="s">
        <v>160</v>
      </c>
      <c r="U748" s="37" t="s">
        <v>161</v>
      </c>
      <c r="V748" s="163">
        <v>0</v>
      </c>
      <c r="W748" s="163">
        <v>2741100</v>
      </c>
      <c r="X748" s="33"/>
      <c r="Y748" s="164"/>
      <c r="Z748" s="160"/>
      <c r="AA748" s="33"/>
      <c r="AB748" s="165">
        <v>2741100</v>
      </c>
      <c r="AC748" s="33"/>
      <c r="AD748" s="135">
        <v>2741100</v>
      </c>
      <c r="AE748" s="49">
        <v>1</v>
      </c>
      <c r="AF748" s="135">
        <v>0</v>
      </c>
      <c r="AG748" s="158">
        <v>0</v>
      </c>
      <c r="AH748" s="47"/>
      <c r="AI748" s="135">
        <v>2504711</v>
      </c>
      <c r="AJ748" s="135">
        <v>2504711</v>
      </c>
      <c r="AK748" s="47"/>
      <c r="AL748" s="135">
        <v>2504711</v>
      </c>
      <c r="AM748" s="49">
        <v>0.91376126372624134</v>
      </c>
      <c r="AN748" s="135">
        <v>236389</v>
      </c>
      <c r="AO748" s="34">
        <v>0</v>
      </c>
      <c r="AP748" s="34">
        <v>0</v>
      </c>
      <c r="AQ748" s="34">
        <v>2504711</v>
      </c>
      <c r="AR748" s="34">
        <v>0</v>
      </c>
      <c r="AS748" s="34">
        <v>0</v>
      </c>
      <c r="AT748" s="34">
        <v>236389</v>
      </c>
      <c r="AU748" s="34">
        <v>0</v>
      </c>
      <c r="AV748" s="34">
        <v>0</v>
      </c>
      <c r="AW748" s="34">
        <v>0</v>
      </c>
      <c r="AX748" s="34">
        <v>0</v>
      </c>
      <c r="AY748" s="34">
        <v>0</v>
      </c>
      <c r="AZ748" s="34">
        <v>0</v>
      </c>
      <c r="BA748" s="34">
        <v>0</v>
      </c>
      <c r="BB748" s="40">
        <f t="shared" si="35"/>
        <v>2741100</v>
      </c>
      <c r="BC748" s="40">
        <f t="shared" si="36"/>
        <v>0</v>
      </c>
      <c r="BD748" s="166" t="str">
        <f>+IF(Tabla1[[#This Row],[NO CERT]]=0,"NO","SI")</f>
        <v>NO</v>
      </c>
    </row>
    <row r="749" spans="1:56" x14ac:dyDescent="0.25">
      <c r="A749" s="41" t="s">
        <v>437</v>
      </c>
      <c r="B749" s="42"/>
      <c r="C749" s="43" t="s">
        <v>1447</v>
      </c>
      <c r="D749" s="44" t="s">
        <v>442</v>
      </c>
      <c r="E749" s="43" t="s">
        <v>549</v>
      </c>
      <c r="F749" s="43" t="s">
        <v>550</v>
      </c>
      <c r="G749" s="43" t="s">
        <v>1552</v>
      </c>
      <c r="H749" s="44" t="s">
        <v>2832</v>
      </c>
      <c r="I749" s="44" t="s">
        <v>2832</v>
      </c>
      <c r="J749" s="44"/>
      <c r="K749" s="44" t="s">
        <v>515</v>
      </c>
      <c r="L749" s="44" t="s">
        <v>1421</v>
      </c>
      <c r="M749" s="44" t="s">
        <v>1421</v>
      </c>
      <c r="N749" s="43" t="s">
        <v>1421</v>
      </c>
      <c r="O749" s="43" t="s">
        <v>3736</v>
      </c>
      <c r="P749" s="45" t="s">
        <v>184</v>
      </c>
      <c r="Q749" s="44" t="s">
        <v>406</v>
      </c>
      <c r="R749" s="44" t="s">
        <v>553</v>
      </c>
      <c r="S749" s="44" t="s">
        <v>396</v>
      </c>
      <c r="T749" s="46" t="s">
        <v>160</v>
      </c>
      <c r="U749" s="37" t="s">
        <v>161</v>
      </c>
      <c r="V749" s="163">
        <v>0</v>
      </c>
      <c r="W749" s="163">
        <v>766021</v>
      </c>
      <c r="X749" s="33"/>
      <c r="Y749" s="164"/>
      <c r="Z749" s="160"/>
      <c r="AA749" s="33"/>
      <c r="AB749" s="165">
        <v>766021</v>
      </c>
      <c r="AC749" s="33"/>
      <c r="AD749" s="135">
        <v>766021</v>
      </c>
      <c r="AE749" s="49">
        <v>1</v>
      </c>
      <c r="AF749" s="135">
        <v>0</v>
      </c>
      <c r="AG749" s="158">
        <v>0</v>
      </c>
      <c r="AH749" s="47"/>
      <c r="AI749" s="135">
        <v>240687</v>
      </c>
      <c r="AJ749" s="135">
        <v>240687</v>
      </c>
      <c r="AK749" s="47"/>
      <c r="AL749" s="135">
        <v>240687</v>
      </c>
      <c r="AM749" s="49">
        <v>0.31420417978097204</v>
      </c>
      <c r="AN749" s="135">
        <v>525334</v>
      </c>
      <c r="AO749" s="34">
        <v>0</v>
      </c>
      <c r="AP749" s="34">
        <v>0</v>
      </c>
      <c r="AQ749" s="34">
        <v>240687</v>
      </c>
      <c r="AR749" s="34">
        <v>0</v>
      </c>
      <c r="AS749" s="34">
        <v>49</v>
      </c>
      <c r="AT749" s="34">
        <v>0</v>
      </c>
      <c r="AU749" s="34">
        <v>0</v>
      </c>
      <c r="AV749" s="34">
        <v>0</v>
      </c>
      <c r="AW749" s="34">
        <v>0</v>
      </c>
      <c r="AX749" s="34">
        <v>0</v>
      </c>
      <c r="AY749" s="34">
        <v>0</v>
      </c>
      <c r="AZ749" s="34">
        <v>0</v>
      </c>
      <c r="BA749" s="34">
        <v>0</v>
      </c>
      <c r="BB749" s="40">
        <f t="shared" si="35"/>
        <v>240736</v>
      </c>
      <c r="BC749" s="40">
        <f t="shared" si="36"/>
        <v>525285</v>
      </c>
      <c r="BD749" s="166" t="str">
        <f>+IF(Tabla1[[#This Row],[NO CERT]]=0,"NO","SI")</f>
        <v>NO</v>
      </c>
    </row>
    <row r="750" spans="1:56" x14ac:dyDescent="0.25">
      <c r="A750" s="41" t="s">
        <v>437</v>
      </c>
      <c r="B750" s="42"/>
      <c r="C750" s="43" t="s">
        <v>1447</v>
      </c>
      <c r="D750" s="44" t="s">
        <v>442</v>
      </c>
      <c r="E750" s="43" t="s">
        <v>549</v>
      </c>
      <c r="F750" s="43" t="s">
        <v>550</v>
      </c>
      <c r="G750" s="43" t="s">
        <v>1552</v>
      </c>
      <c r="H750" s="44" t="s">
        <v>2832</v>
      </c>
      <c r="I750" s="44" t="s">
        <v>2832</v>
      </c>
      <c r="J750" s="44"/>
      <c r="K750" s="44" t="s">
        <v>515</v>
      </c>
      <c r="L750" s="44" t="s">
        <v>1421</v>
      </c>
      <c r="M750" s="44" t="s">
        <v>1421</v>
      </c>
      <c r="N750" s="43" t="s">
        <v>1421</v>
      </c>
      <c r="O750" s="43" t="s">
        <v>3737</v>
      </c>
      <c r="P750" s="45" t="s">
        <v>185</v>
      </c>
      <c r="Q750" s="44" t="s">
        <v>408</v>
      </c>
      <c r="R750" s="44" t="s">
        <v>553</v>
      </c>
      <c r="S750" s="44" t="s">
        <v>396</v>
      </c>
      <c r="T750" s="46" t="s">
        <v>160</v>
      </c>
      <c r="U750" s="37" t="s">
        <v>161</v>
      </c>
      <c r="V750" s="163">
        <v>0</v>
      </c>
      <c r="W750" s="163">
        <v>2895916</v>
      </c>
      <c r="X750" s="33"/>
      <c r="Y750" s="164"/>
      <c r="Z750" s="160"/>
      <c r="AA750" s="33"/>
      <c r="AB750" s="165">
        <v>2895916</v>
      </c>
      <c r="AC750" s="33"/>
      <c r="AD750" s="135">
        <v>2895916</v>
      </c>
      <c r="AE750" s="49">
        <v>1</v>
      </c>
      <c r="AF750" s="135">
        <v>0</v>
      </c>
      <c r="AG750" s="158">
        <v>0</v>
      </c>
      <c r="AH750" s="47"/>
      <c r="AI750" s="135">
        <v>2647619</v>
      </c>
      <c r="AJ750" s="135">
        <v>2647619</v>
      </c>
      <c r="AK750" s="47"/>
      <c r="AL750" s="135">
        <v>2647619</v>
      </c>
      <c r="AM750" s="49">
        <v>0.91425959869001727</v>
      </c>
      <c r="AN750" s="135">
        <v>248297</v>
      </c>
      <c r="AO750" s="34">
        <v>0</v>
      </c>
      <c r="AP750" s="34">
        <v>0</v>
      </c>
      <c r="AQ750" s="34">
        <v>2647619</v>
      </c>
      <c r="AR750" s="34">
        <v>0</v>
      </c>
      <c r="AS750" s="34">
        <v>35957</v>
      </c>
      <c r="AT750" s="34">
        <v>0</v>
      </c>
      <c r="AU750" s="34">
        <v>0</v>
      </c>
      <c r="AV750" s="34">
        <v>0</v>
      </c>
      <c r="AW750" s="34">
        <v>0</v>
      </c>
      <c r="AX750" s="34">
        <v>0</v>
      </c>
      <c r="AY750" s="34">
        <v>0</v>
      </c>
      <c r="AZ750" s="34">
        <v>0</v>
      </c>
      <c r="BA750" s="34">
        <v>0</v>
      </c>
      <c r="BB750" s="40">
        <f t="shared" si="35"/>
        <v>2683576</v>
      </c>
      <c r="BC750" s="40">
        <f t="shared" si="36"/>
        <v>212340</v>
      </c>
      <c r="BD750" s="166" t="str">
        <f>+IF(Tabla1[[#This Row],[NO CERT]]=0,"NO","SI")</f>
        <v>NO</v>
      </c>
    </row>
    <row r="751" spans="1:56" x14ac:dyDescent="0.25">
      <c r="A751" s="41" t="s">
        <v>437</v>
      </c>
      <c r="B751" s="42"/>
      <c r="C751" s="43" t="s">
        <v>1447</v>
      </c>
      <c r="D751" s="44" t="s">
        <v>442</v>
      </c>
      <c r="E751" s="43" t="s">
        <v>549</v>
      </c>
      <c r="F751" s="43" t="s">
        <v>550</v>
      </c>
      <c r="G751" s="43" t="s">
        <v>1552</v>
      </c>
      <c r="H751" s="44" t="s">
        <v>2832</v>
      </c>
      <c r="I751" s="44" t="s">
        <v>2832</v>
      </c>
      <c r="J751" s="44"/>
      <c r="K751" s="44" t="s">
        <v>515</v>
      </c>
      <c r="L751" s="44" t="s">
        <v>1421</v>
      </c>
      <c r="M751" s="44" t="s">
        <v>1421</v>
      </c>
      <c r="N751" s="43" t="s">
        <v>1421</v>
      </c>
      <c r="O751" s="43" t="s">
        <v>3738</v>
      </c>
      <c r="P751" s="45" t="s">
        <v>186</v>
      </c>
      <c r="Q751" s="44" t="s">
        <v>410</v>
      </c>
      <c r="R751" s="44" t="s">
        <v>553</v>
      </c>
      <c r="S751" s="44" t="s">
        <v>396</v>
      </c>
      <c r="T751" s="46" t="s">
        <v>160</v>
      </c>
      <c r="U751" s="37" t="s">
        <v>161</v>
      </c>
      <c r="V751" s="163">
        <v>0</v>
      </c>
      <c r="W751" s="163">
        <v>3334768</v>
      </c>
      <c r="X751" s="33"/>
      <c r="Y751" s="164"/>
      <c r="Z751" s="160"/>
      <c r="AA751" s="33"/>
      <c r="AB751" s="165">
        <v>3334768</v>
      </c>
      <c r="AC751" s="33"/>
      <c r="AD751" s="135">
        <v>3334768</v>
      </c>
      <c r="AE751" s="49">
        <v>1</v>
      </c>
      <c r="AF751" s="135">
        <v>0</v>
      </c>
      <c r="AG751" s="158">
        <v>0</v>
      </c>
      <c r="AH751" s="47"/>
      <c r="AI751" s="135">
        <v>2941100</v>
      </c>
      <c r="AJ751" s="135">
        <v>2941100</v>
      </c>
      <c r="AK751" s="47"/>
      <c r="AL751" s="135">
        <v>2941100</v>
      </c>
      <c r="AM751" s="49">
        <v>0.88195040854416262</v>
      </c>
      <c r="AN751" s="135">
        <v>393668</v>
      </c>
      <c r="AO751" s="34">
        <v>0</v>
      </c>
      <c r="AP751" s="34">
        <v>0</v>
      </c>
      <c r="AQ751" s="34">
        <v>2941100</v>
      </c>
      <c r="AR751" s="34">
        <v>0</v>
      </c>
      <c r="AS751" s="34">
        <v>0</v>
      </c>
      <c r="AT751" s="34">
        <v>393668</v>
      </c>
      <c r="AU751" s="34">
        <v>0</v>
      </c>
      <c r="AV751" s="34">
        <v>0</v>
      </c>
      <c r="AW751" s="34">
        <v>0</v>
      </c>
      <c r="AX751" s="34">
        <v>0</v>
      </c>
      <c r="AY751" s="34">
        <v>0</v>
      </c>
      <c r="AZ751" s="34">
        <v>0</v>
      </c>
      <c r="BA751" s="34">
        <v>0</v>
      </c>
      <c r="BB751" s="40">
        <f t="shared" si="35"/>
        <v>3334768</v>
      </c>
      <c r="BC751" s="40">
        <f t="shared" si="36"/>
        <v>0</v>
      </c>
      <c r="BD751" s="166" t="str">
        <f>+IF(Tabla1[[#This Row],[NO CERT]]=0,"NO","SI")</f>
        <v>NO</v>
      </c>
    </row>
    <row r="752" spans="1:56" x14ac:dyDescent="0.25">
      <c r="A752" s="41" t="s">
        <v>437</v>
      </c>
      <c r="B752" s="42"/>
      <c r="C752" s="43" t="s">
        <v>1447</v>
      </c>
      <c r="D752" s="44" t="s">
        <v>442</v>
      </c>
      <c r="E752" s="43" t="s">
        <v>549</v>
      </c>
      <c r="F752" s="43" t="s">
        <v>550</v>
      </c>
      <c r="G752" s="43" t="s">
        <v>1552</v>
      </c>
      <c r="H752" s="44" t="s">
        <v>2832</v>
      </c>
      <c r="I752" s="44" t="s">
        <v>2832</v>
      </c>
      <c r="J752" s="44"/>
      <c r="K752" s="44" t="s">
        <v>515</v>
      </c>
      <c r="L752" s="44" t="s">
        <v>1421</v>
      </c>
      <c r="M752" s="44" t="s">
        <v>1421</v>
      </c>
      <c r="N752" s="43" t="s">
        <v>1421</v>
      </c>
      <c r="O752" s="43" t="s">
        <v>3739</v>
      </c>
      <c r="P752" s="45" t="s">
        <v>187</v>
      </c>
      <c r="Q752" s="44" t="s">
        <v>3648</v>
      </c>
      <c r="R752" s="44" t="s">
        <v>553</v>
      </c>
      <c r="S752" s="44" t="s">
        <v>396</v>
      </c>
      <c r="T752" s="46" t="s">
        <v>160</v>
      </c>
      <c r="U752" s="37" t="s">
        <v>161</v>
      </c>
      <c r="V752" s="134">
        <v>0</v>
      </c>
      <c r="W752" s="134">
        <v>143536</v>
      </c>
      <c r="X752" s="33"/>
      <c r="Y752" s="164"/>
      <c r="Z752" s="160"/>
      <c r="AA752" s="33"/>
      <c r="AB752" s="7">
        <v>143536</v>
      </c>
      <c r="AC752" s="33"/>
      <c r="AD752" s="48">
        <v>143536</v>
      </c>
      <c r="AE752" s="49">
        <v>1</v>
      </c>
      <c r="AF752" s="48">
        <v>0</v>
      </c>
      <c r="AG752" s="158">
        <v>0</v>
      </c>
      <c r="AH752" s="47"/>
      <c r="AI752" s="48">
        <v>92357</v>
      </c>
      <c r="AJ752" s="48">
        <v>92357</v>
      </c>
      <c r="AK752" s="47"/>
      <c r="AL752" s="48">
        <v>92357</v>
      </c>
      <c r="AM752" s="49">
        <v>0.64344136662579421</v>
      </c>
      <c r="AN752" s="48">
        <v>51179</v>
      </c>
      <c r="AO752" s="34">
        <v>0</v>
      </c>
      <c r="AP752" s="34">
        <v>0</v>
      </c>
      <c r="AQ752" s="34">
        <v>92357</v>
      </c>
      <c r="AR752" s="34">
        <v>0</v>
      </c>
      <c r="AS752" s="34">
        <v>51179</v>
      </c>
      <c r="AT752" s="34">
        <v>0</v>
      </c>
      <c r="AU752" s="34">
        <v>0</v>
      </c>
      <c r="AV752" s="34">
        <v>0</v>
      </c>
      <c r="AW752" s="34">
        <v>0</v>
      </c>
      <c r="AX752" s="34">
        <v>0</v>
      </c>
      <c r="AY752" s="34">
        <v>0</v>
      </c>
      <c r="AZ752" s="34">
        <v>0</v>
      </c>
      <c r="BA752" s="34">
        <v>0</v>
      </c>
      <c r="BB752" s="40">
        <f t="shared" si="35"/>
        <v>143536</v>
      </c>
      <c r="BC752" s="40">
        <f t="shared" si="36"/>
        <v>0</v>
      </c>
      <c r="BD752" s="104" t="str">
        <f>+IF(Tabla1[[#This Row],[NO CERT]]=0,"NO","SI")</f>
        <v>NO</v>
      </c>
    </row>
    <row r="753" spans="1:56" x14ac:dyDescent="0.25">
      <c r="A753" s="41" t="s">
        <v>437</v>
      </c>
      <c r="B753" s="42"/>
      <c r="C753" s="43" t="s">
        <v>1447</v>
      </c>
      <c r="D753" s="44" t="s">
        <v>442</v>
      </c>
      <c r="E753" s="43" t="s">
        <v>549</v>
      </c>
      <c r="F753" s="43" t="s">
        <v>550</v>
      </c>
      <c r="G753" s="43" t="s">
        <v>1552</v>
      </c>
      <c r="H753" s="44" t="s">
        <v>2832</v>
      </c>
      <c r="I753" s="44" t="s">
        <v>2832</v>
      </c>
      <c r="J753" s="44"/>
      <c r="K753" s="44" t="s">
        <v>515</v>
      </c>
      <c r="L753" s="44" t="s">
        <v>1421</v>
      </c>
      <c r="M753" s="44" t="s">
        <v>1421</v>
      </c>
      <c r="N753" s="43" t="s">
        <v>1421</v>
      </c>
      <c r="O753" s="43" t="s">
        <v>3740</v>
      </c>
      <c r="P753" s="45" t="s">
        <v>188</v>
      </c>
      <c r="Q753" s="44" t="s">
        <v>412</v>
      </c>
      <c r="R753" s="44" t="s">
        <v>553</v>
      </c>
      <c r="S753" s="44" t="s">
        <v>396</v>
      </c>
      <c r="T753" s="46" t="s">
        <v>160</v>
      </c>
      <c r="U753" s="37" t="s">
        <v>161</v>
      </c>
      <c r="V753" s="163">
        <v>0</v>
      </c>
      <c r="W753" s="163">
        <v>891157</v>
      </c>
      <c r="X753" s="33"/>
      <c r="Y753" s="164"/>
      <c r="Z753" s="160"/>
      <c r="AA753" s="33"/>
      <c r="AB753" s="165">
        <v>891157</v>
      </c>
      <c r="AC753" s="33"/>
      <c r="AD753" s="135">
        <v>891157</v>
      </c>
      <c r="AE753" s="49">
        <v>1</v>
      </c>
      <c r="AF753" s="135">
        <v>0</v>
      </c>
      <c r="AG753" s="158">
        <v>0</v>
      </c>
      <c r="AH753" s="47"/>
      <c r="AI753" s="135">
        <v>567078</v>
      </c>
      <c r="AJ753" s="135">
        <v>567078</v>
      </c>
      <c r="AK753" s="47"/>
      <c r="AL753" s="135">
        <v>567078</v>
      </c>
      <c r="AM753" s="49">
        <v>0.63633905136805302</v>
      </c>
      <c r="AN753" s="135">
        <v>324079</v>
      </c>
      <c r="AO753" s="34">
        <v>0</v>
      </c>
      <c r="AP753" s="34">
        <v>0</v>
      </c>
      <c r="AQ753" s="34">
        <v>567078</v>
      </c>
      <c r="AR753" s="34">
        <v>0</v>
      </c>
      <c r="AS753" s="34">
        <v>324079</v>
      </c>
      <c r="AT753" s="34">
        <v>0</v>
      </c>
      <c r="AU753" s="34">
        <v>0</v>
      </c>
      <c r="AV753" s="34">
        <v>0</v>
      </c>
      <c r="AW753" s="34">
        <v>0</v>
      </c>
      <c r="AX753" s="34">
        <v>0</v>
      </c>
      <c r="AY753" s="34">
        <v>0</v>
      </c>
      <c r="AZ753" s="34">
        <v>0</v>
      </c>
      <c r="BA753" s="34">
        <v>0</v>
      </c>
      <c r="BB753" s="40">
        <f t="shared" ref="BB753:BB759" si="37">+SUM(AO753:BA753)</f>
        <v>891157</v>
      </c>
      <c r="BC753" s="40">
        <f t="shared" ref="BC753:BC759" si="38">+W753-BB753</f>
        <v>0</v>
      </c>
      <c r="BD753" s="166" t="str">
        <f>+IF(Tabla1[[#This Row],[NO CERT]]=0,"NO","SI")</f>
        <v>NO</v>
      </c>
    </row>
    <row r="754" spans="1:56" x14ac:dyDescent="0.25">
      <c r="A754" s="41" t="s">
        <v>437</v>
      </c>
      <c r="B754" s="42"/>
      <c r="C754" s="43" t="s">
        <v>1447</v>
      </c>
      <c r="D754" s="44" t="s">
        <v>442</v>
      </c>
      <c r="E754" s="43" t="s">
        <v>549</v>
      </c>
      <c r="F754" s="43" t="s">
        <v>550</v>
      </c>
      <c r="G754" s="43" t="s">
        <v>1552</v>
      </c>
      <c r="H754" s="44" t="s">
        <v>2832</v>
      </c>
      <c r="I754" s="44" t="s">
        <v>2832</v>
      </c>
      <c r="J754" s="44"/>
      <c r="K754" s="44" t="s">
        <v>515</v>
      </c>
      <c r="L754" s="44" t="s">
        <v>1421</v>
      </c>
      <c r="M754" s="44" t="s">
        <v>1421</v>
      </c>
      <c r="N754" s="43" t="s">
        <v>1421</v>
      </c>
      <c r="O754" s="43" t="s">
        <v>3741</v>
      </c>
      <c r="P754" s="45" t="s">
        <v>189</v>
      </c>
      <c r="Q754" s="44" t="s">
        <v>414</v>
      </c>
      <c r="R754" s="44" t="s">
        <v>553</v>
      </c>
      <c r="S754" s="44" t="s">
        <v>396</v>
      </c>
      <c r="T754" s="46" t="s">
        <v>160</v>
      </c>
      <c r="U754" s="37" t="s">
        <v>161</v>
      </c>
      <c r="V754" s="163">
        <v>0</v>
      </c>
      <c r="W754" s="163">
        <v>2527407</v>
      </c>
      <c r="X754" s="33"/>
      <c r="Y754" s="164"/>
      <c r="Z754" s="160"/>
      <c r="AA754" s="33"/>
      <c r="AB754" s="165">
        <v>2527407</v>
      </c>
      <c r="AC754" s="33"/>
      <c r="AD754" s="135">
        <v>2527407</v>
      </c>
      <c r="AE754" s="49">
        <v>1</v>
      </c>
      <c r="AF754" s="135">
        <v>0</v>
      </c>
      <c r="AG754" s="158">
        <v>0</v>
      </c>
      <c r="AH754" s="47"/>
      <c r="AI754" s="135">
        <v>1696697</v>
      </c>
      <c r="AJ754" s="135">
        <v>1696697</v>
      </c>
      <c r="AK754" s="47"/>
      <c r="AL754" s="135">
        <v>1696697</v>
      </c>
      <c r="AM754" s="49">
        <v>0.67131926120328067</v>
      </c>
      <c r="AN754" s="135">
        <v>830710</v>
      </c>
      <c r="AO754" s="34">
        <v>0</v>
      </c>
      <c r="AP754" s="34">
        <v>0</v>
      </c>
      <c r="AQ754" s="34">
        <v>1696697</v>
      </c>
      <c r="AR754" s="34">
        <v>0</v>
      </c>
      <c r="AS754" s="34">
        <v>0</v>
      </c>
      <c r="AT754" s="34">
        <v>0</v>
      </c>
      <c r="AU754" s="34">
        <v>0</v>
      </c>
      <c r="AV754" s="34">
        <v>0</v>
      </c>
      <c r="AW754" s="34">
        <v>0</v>
      </c>
      <c r="AX754" s="34">
        <v>0</v>
      </c>
      <c r="AY754" s="34">
        <v>0</v>
      </c>
      <c r="AZ754" s="34">
        <v>0</v>
      </c>
      <c r="BA754" s="34">
        <v>0</v>
      </c>
      <c r="BB754" s="40">
        <f t="shared" si="37"/>
        <v>1696697</v>
      </c>
      <c r="BC754" s="40">
        <f t="shared" si="38"/>
        <v>830710</v>
      </c>
      <c r="BD754" s="166" t="str">
        <f>+IF(Tabla1[[#This Row],[NO CERT]]=0,"NO","SI")</f>
        <v>NO</v>
      </c>
    </row>
    <row r="755" spans="1:56" x14ac:dyDescent="0.25">
      <c r="A755" s="41" t="s">
        <v>437</v>
      </c>
      <c r="B755" s="42"/>
      <c r="C755" s="43" t="s">
        <v>1447</v>
      </c>
      <c r="D755" s="44" t="s">
        <v>442</v>
      </c>
      <c r="E755" s="43" t="s">
        <v>549</v>
      </c>
      <c r="F755" s="43" t="s">
        <v>550</v>
      </c>
      <c r="G755" s="43" t="s">
        <v>1552</v>
      </c>
      <c r="H755" s="44" t="s">
        <v>2832</v>
      </c>
      <c r="I755" s="44" t="s">
        <v>2832</v>
      </c>
      <c r="J755" s="44"/>
      <c r="K755" s="44" t="s">
        <v>515</v>
      </c>
      <c r="L755" s="44" t="s">
        <v>1421</v>
      </c>
      <c r="M755" s="44" t="s">
        <v>1421</v>
      </c>
      <c r="N755" s="43" t="s">
        <v>1421</v>
      </c>
      <c r="O755" s="43" t="s">
        <v>3742</v>
      </c>
      <c r="P755" s="45" t="s">
        <v>190</v>
      </c>
      <c r="Q755" s="44" t="s">
        <v>416</v>
      </c>
      <c r="R755" s="44" t="s">
        <v>553</v>
      </c>
      <c r="S755" s="44" t="s">
        <v>396</v>
      </c>
      <c r="T755" s="46" t="s">
        <v>160</v>
      </c>
      <c r="U755" s="37" t="s">
        <v>161</v>
      </c>
      <c r="V755" s="134">
        <v>0</v>
      </c>
      <c r="W755" s="134">
        <v>2105323</v>
      </c>
      <c r="X755" s="33"/>
      <c r="Y755" s="164"/>
      <c r="Z755" s="160"/>
      <c r="AA755" s="33"/>
      <c r="AB755" s="7">
        <v>2105323</v>
      </c>
      <c r="AC755" s="33"/>
      <c r="AD755" s="48">
        <v>2105323</v>
      </c>
      <c r="AE755" s="49">
        <v>1</v>
      </c>
      <c r="AF755" s="48">
        <v>0</v>
      </c>
      <c r="AG755" s="158">
        <v>0</v>
      </c>
      <c r="AH755" s="47"/>
      <c r="AI755" s="48">
        <v>1863866</v>
      </c>
      <c r="AJ755" s="48">
        <v>1863866</v>
      </c>
      <c r="AK755" s="47"/>
      <c r="AL755" s="48">
        <v>1863866</v>
      </c>
      <c r="AM755" s="49">
        <v>0.88531118502956552</v>
      </c>
      <c r="AN755" s="48">
        <v>241457</v>
      </c>
      <c r="AO755" s="34">
        <v>0</v>
      </c>
      <c r="AP755" s="34">
        <v>0</v>
      </c>
      <c r="AQ755" s="34">
        <v>1863866</v>
      </c>
      <c r="AR755" s="34">
        <v>0</v>
      </c>
      <c r="AS755" s="34">
        <v>241457</v>
      </c>
      <c r="AT755" s="34">
        <v>0</v>
      </c>
      <c r="AU755" s="34">
        <v>0</v>
      </c>
      <c r="AV755" s="34">
        <v>0</v>
      </c>
      <c r="AW755" s="34">
        <v>0</v>
      </c>
      <c r="AX755" s="34">
        <v>0</v>
      </c>
      <c r="AY755" s="34">
        <v>0</v>
      </c>
      <c r="AZ755" s="34">
        <v>0</v>
      </c>
      <c r="BA755" s="34">
        <v>0</v>
      </c>
      <c r="BB755" s="40">
        <f t="shared" si="37"/>
        <v>2105323</v>
      </c>
      <c r="BC755" s="40">
        <f t="shared" si="38"/>
        <v>0</v>
      </c>
      <c r="BD755" s="104" t="str">
        <f>+IF(Tabla1[[#This Row],[NO CERT]]=0,"NO","SI")</f>
        <v>NO</v>
      </c>
    </row>
    <row r="756" spans="1:56" x14ac:dyDescent="0.25">
      <c r="A756" s="41" t="s">
        <v>437</v>
      </c>
      <c r="B756" s="42"/>
      <c r="C756" s="43" t="s">
        <v>1447</v>
      </c>
      <c r="D756" s="44" t="s">
        <v>442</v>
      </c>
      <c r="E756" s="43" t="s">
        <v>549</v>
      </c>
      <c r="F756" s="43" t="s">
        <v>550</v>
      </c>
      <c r="G756" s="43" t="s">
        <v>1552</v>
      </c>
      <c r="H756" s="44" t="s">
        <v>2832</v>
      </c>
      <c r="I756" s="44" t="s">
        <v>2832</v>
      </c>
      <c r="J756" s="44"/>
      <c r="K756" s="44" t="s">
        <v>515</v>
      </c>
      <c r="L756" s="44" t="s">
        <v>1421</v>
      </c>
      <c r="M756" s="44" t="s">
        <v>1421</v>
      </c>
      <c r="N756" s="43" t="s">
        <v>1421</v>
      </c>
      <c r="O756" s="43" t="s">
        <v>3743</v>
      </c>
      <c r="P756" s="45" t="s">
        <v>191</v>
      </c>
      <c r="Q756" s="44" t="s">
        <v>418</v>
      </c>
      <c r="R756" s="44" t="s">
        <v>553</v>
      </c>
      <c r="S756" s="44" t="s">
        <v>396</v>
      </c>
      <c r="T756" s="46" t="s">
        <v>160</v>
      </c>
      <c r="U756" s="37" t="s">
        <v>161</v>
      </c>
      <c r="V756" s="163">
        <v>0</v>
      </c>
      <c r="W756" s="163">
        <v>867690</v>
      </c>
      <c r="X756" s="33"/>
      <c r="Y756" s="164"/>
      <c r="Z756" s="160"/>
      <c r="AA756" s="33"/>
      <c r="AB756" s="165">
        <v>867690</v>
      </c>
      <c r="AC756" s="33"/>
      <c r="AD756" s="135">
        <v>867690</v>
      </c>
      <c r="AE756" s="49">
        <v>1</v>
      </c>
      <c r="AF756" s="135">
        <v>0</v>
      </c>
      <c r="AG756" s="158">
        <v>0</v>
      </c>
      <c r="AH756" s="47"/>
      <c r="AI756" s="135">
        <v>390065</v>
      </c>
      <c r="AJ756" s="135">
        <v>390065</v>
      </c>
      <c r="AK756" s="47"/>
      <c r="AL756" s="135">
        <v>390065</v>
      </c>
      <c r="AM756" s="49">
        <v>0.44954419205015617</v>
      </c>
      <c r="AN756" s="135">
        <v>477625</v>
      </c>
      <c r="AO756" s="34">
        <v>0</v>
      </c>
      <c r="AP756" s="34">
        <v>0</v>
      </c>
      <c r="AQ756" s="34">
        <v>390065</v>
      </c>
      <c r="AR756" s="34">
        <v>0</v>
      </c>
      <c r="AS756" s="34">
        <v>0</v>
      </c>
      <c r="AT756" s="34">
        <v>0</v>
      </c>
      <c r="AU756" s="34">
        <v>0</v>
      </c>
      <c r="AV756" s="34">
        <v>0</v>
      </c>
      <c r="AW756" s="34">
        <v>0</v>
      </c>
      <c r="AX756" s="34">
        <v>0</v>
      </c>
      <c r="AY756" s="34">
        <v>0</v>
      </c>
      <c r="AZ756" s="34">
        <v>0</v>
      </c>
      <c r="BA756" s="34">
        <v>0</v>
      </c>
      <c r="BB756" s="40">
        <f t="shared" si="37"/>
        <v>390065</v>
      </c>
      <c r="BC756" s="40">
        <f t="shared" si="38"/>
        <v>477625</v>
      </c>
      <c r="BD756" s="166" t="str">
        <f>+IF(Tabla1[[#This Row],[NO CERT]]=0,"NO","SI")</f>
        <v>NO</v>
      </c>
    </row>
    <row r="757" spans="1:56" x14ac:dyDescent="0.25">
      <c r="A757" s="41" t="s">
        <v>437</v>
      </c>
      <c r="B757" s="42"/>
      <c r="C757" s="43" t="s">
        <v>1447</v>
      </c>
      <c r="D757" s="44" t="s">
        <v>442</v>
      </c>
      <c r="E757" s="43" t="s">
        <v>549</v>
      </c>
      <c r="F757" s="43" t="s">
        <v>550</v>
      </c>
      <c r="G757" s="43" t="s">
        <v>1552</v>
      </c>
      <c r="H757" s="44" t="s">
        <v>2832</v>
      </c>
      <c r="I757" s="44" t="s">
        <v>2832</v>
      </c>
      <c r="J757" s="44"/>
      <c r="K757" s="44" t="s">
        <v>515</v>
      </c>
      <c r="L757" s="44" t="s">
        <v>1421</v>
      </c>
      <c r="M757" s="44" t="s">
        <v>1421</v>
      </c>
      <c r="N757" s="43" t="s">
        <v>1421</v>
      </c>
      <c r="O757" s="43" t="s">
        <v>3744</v>
      </c>
      <c r="P757" s="45" t="s">
        <v>192</v>
      </c>
      <c r="Q757" s="44" t="s">
        <v>436</v>
      </c>
      <c r="R757" s="44" t="s">
        <v>553</v>
      </c>
      <c r="S757" s="44" t="s">
        <v>396</v>
      </c>
      <c r="T757" s="46" t="s">
        <v>160</v>
      </c>
      <c r="U757" s="37" t="s">
        <v>161</v>
      </c>
      <c r="V757" s="163">
        <v>0</v>
      </c>
      <c r="W757" s="163">
        <v>1207039</v>
      </c>
      <c r="X757" s="33"/>
      <c r="Y757" s="164"/>
      <c r="Z757" s="160"/>
      <c r="AA757" s="33"/>
      <c r="AB757" s="165">
        <v>1207039</v>
      </c>
      <c r="AC757" s="33"/>
      <c r="AD757" s="135">
        <v>1207039</v>
      </c>
      <c r="AE757" s="49">
        <v>1</v>
      </c>
      <c r="AF757" s="135">
        <v>0</v>
      </c>
      <c r="AG757" s="158">
        <v>0</v>
      </c>
      <c r="AH757" s="47"/>
      <c r="AI757" s="135">
        <v>763722</v>
      </c>
      <c r="AJ757" s="135">
        <v>763722</v>
      </c>
      <c r="AK757" s="47"/>
      <c r="AL757" s="135">
        <v>763722</v>
      </c>
      <c r="AM757" s="49">
        <v>0.63272354911481732</v>
      </c>
      <c r="AN757" s="135">
        <v>443317</v>
      </c>
      <c r="AO757" s="34">
        <v>0</v>
      </c>
      <c r="AP757" s="34">
        <v>0</v>
      </c>
      <c r="AQ757" s="34">
        <v>763722</v>
      </c>
      <c r="AR757" s="34">
        <v>0</v>
      </c>
      <c r="AS757" s="34">
        <v>241674</v>
      </c>
      <c r="AT757" s="34">
        <v>0</v>
      </c>
      <c r="AU757" s="34">
        <v>0</v>
      </c>
      <c r="AV757" s="34">
        <v>0</v>
      </c>
      <c r="AW757" s="34">
        <v>0</v>
      </c>
      <c r="AX757" s="34">
        <v>0</v>
      </c>
      <c r="AY757" s="34">
        <v>0</v>
      </c>
      <c r="AZ757" s="34">
        <v>0</v>
      </c>
      <c r="BA757" s="34">
        <v>0</v>
      </c>
      <c r="BB757" s="40">
        <f t="shared" si="37"/>
        <v>1005396</v>
      </c>
      <c r="BC757" s="40">
        <f t="shared" si="38"/>
        <v>201643</v>
      </c>
      <c r="BD757" s="166" t="str">
        <f>+IF(Tabla1[[#This Row],[NO CERT]]=0,"NO","SI")</f>
        <v>NO</v>
      </c>
    </row>
    <row r="758" spans="1:56" x14ac:dyDescent="0.25">
      <c r="A758" s="41" t="s">
        <v>437</v>
      </c>
      <c r="B758" s="42"/>
      <c r="C758" s="43" t="s">
        <v>1447</v>
      </c>
      <c r="D758" s="44" t="s">
        <v>442</v>
      </c>
      <c r="E758" s="43" t="s">
        <v>549</v>
      </c>
      <c r="F758" s="43" t="s">
        <v>550</v>
      </c>
      <c r="G758" s="43" t="s">
        <v>1552</v>
      </c>
      <c r="H758" s="44" t="s">
        <v>2832</v>
      </c>
      <c r="I758" s="44" t="s">
        <v>2832</v>
      </c>
      <c r="J758" s="44"/>
      <c r="K758" s="44" t="s">
        <v>515</v>
      </c>
      <c r="L758" s="44" t="s">
        <v>1421</v>
      </c>
      <c r="M758" s="44" t="s">
        <v>1421</v>
      </c>
      <c r="N758" s="43" t="s">
        <v>1421</v>
      </c>
      <c r="O758" s="43" t="s">
        <v>3745</v>
      </c>
      <c r="P758" s="45" t="s">
        <v>193</v>
      </c>
      <c r="Q758" s="44" t="s">
        <v>420</v>
      </c>
      <c r="R758" s="44" t="s">
        <v>553</v>
      </c>
      <c r="S758" s="44" t="s">
        <v>396</v>
      </c>
      <c r="T758" s="46" t="s">
        <v>160</v>
      </c>
      <c r="U758" s="37" t="s">
        <v>161</v>
      </c>
      <c r="V758" s="163">
        <v>0</v>
      </c>
      <c r="W758" s="163">
        <v>1779066</v>
      </c>
      <c r="X758" s="33"/>
      <c r="Y758" s="164"/>
      <c r="Z758" s="160"/>
      <c r="AA758" s="33"/>
      <c r="AB758" s="165">
        <v>1779066</v>
      </c>
      <c r="AC758" s="33"/>
      <c r="AD758" s="135">
        <v>1779066</v>
      </c>
      <c r="AE758" s="49">
        <v>1</v>
      </c>
      <c r="AF758" s="135">
        <v>0</v>
      </c>
      <c r="AG758" s="158">
        <v>0</v>
      </c>
      <c r="AH758" s="47"/>
      <c r="AI758" s="135">
        <v>1382762</v>
      </c>
      <c r="AJ758" s="135">
        <v>1382762</v>
      </c>
      <c r="AK758" s="47"/>
      <c r="AL758" s="135">
        <v>1382762</v>
      </c>
      <c r="AM758" s="49">
        <v>0.77724041716271342</v>
      </c>
      <c r="AN758" s="135">
        <v>396304</v>
      </c>
      <c r="AO758" s="34">
        <v>0</v>
      </c>
      <c r="AP758" s="34">
        <v>0</v>
      </c>
      <c r="AQ758" s="34">
        <v>1382762</v>
      </c>
      <c r="AR758" s="34">
        <v>0</v>
      </c>
      <c r="AS758" s="34">
        <v>0</v>
      </c>
      <c r="AT758" s="34">
        <v>79167</v>
      </c>
      <c r="AU758" s="34">
        <v>0</v>
      </c>
      <c r="AV758" s="34">
        <v>0</v>
      </c>
      <c r="AW758" s="34">
        <v>0</v>
      </c>
      <c r="AX758" s="34">
        <v>0</v>
      </c>
      <c r="AY758" s="34">
        <v>0</v>
      </c>
      <c r="AZ758" s="34">
        <v>0</v>
      </c>
      <c r="BA758" s="34">
        <v>0</v>
      </c>
      <c r="BB758" s="40">
        <f t="shared" si="37"/>
        <v>1461929</v>
      </c>
      <c r="BC758" s="40">
        <f t="shared" si="38"/>
        <v>317137</v>
      </c>
      <c r="BD758" s="166" t="str">
        <f>+IF(Tabla1[[#This Row],[NO CERT]]=0,"NO","SI")</f>
        <v>NO</v>
      </c>
    </row>
    <row r="759" spans="1:56" x14ac:dyDescent="0.25">
      <c r="A759" s="41" t="s">
        <v>437</v>
      </c>
      <c r="B759" s="42"/>
      <c r="C759" s="43" t="s">
        <v>1447</v>
      </c>
      <c r="D759" s="44" t="s">
        <v>442</v>
      </c>
      <c r="E759" s="43" t="s">
        <v>549</v>
      </c>
      <c r="F759" s="43" t="s">
        <v>550</v>
      </c>
      <c r="G759" s="43" t="s">
        <v>1552</v>
      </c>
      <c r="H759" s="44" t="s">
        <v>2832</v>
      </c>
      <c r="I759" s="44" t="s">
        <v>2832</v>
      </c>
      <c r="J759" s="44"/>
      <c r="K759" s="44" t="s">
        <v>515</v>
      </c>
      <c r="L759" s="44" t="s">
        <v>1421</v>
      </c>
      <c r="M759" s="44" t="s">
        <v>1421</v>
      </c>
      <c r="N759" s="43" t="s">
        <v>1421</v>
      </c>
      <c r="O759" s="43" t="s">
        <v>3746</v>
      </c>
      <c r="P759" s="45" t="s">
        <v>194</v>
      </c>
      <c r="Q759" s="44" t="s">
        <v>422</v>
      </c>
      <c r="R759" s="44" t="s">
        <v>553</v>
      </c>
      <c r="S759" s="44" t="s">
        <v>396</v>
      </c>
      <c r="T759" s="46" t="s">
        <v>160</v>
      </c>
      <c r="U759" s="37" t="s">
        <v>161</v>
      </c>
      <c r="V759" s="134">
        <v>0</v>
      </c>
      <c r="W759" s="134">
        <v>220000</v>
      </c>
      <c r="X759" s="33"/>
      <c r="Y759" s="164"/>
      <c r="Z759" s="160"/>
      <c r="AA759" s="33"/>
      <c r="AB759" s="7">
        <v>220000</v>
      </c>
      <c r="AC759" s="33"/>
      <c r="AD759" s="48">
        <v>220000</v>
      </c>
      <c r="AE759" s="49">
        <v>1</v>
      </c>
      <c r="AF759" s="48">
        <v>0</v>
      </c>
      <c r="AG759" s="158">
        <v>0</v>
      </c>
      <c r="AH759" s="47"/>
      <c r="AI759" s="48">
        <v>219711</v>
      </c>
      <c r="AJ759" s="48">
        <v>219711</v>
      </c>
      <c r="AK759" s="47"/>
      <c r="AL759" s="48">
        <v>219711</v>
      </c>
      <c r="AM759" s="49">
        <v>0.99868636363636365</v>
      </c>
      <c r="AN759" s="48">
        <v>289</v>
      </c>
      <c r="AO759" s="34">
        <v>0</v>
      </c>
      <c r="AP759" s="34">
        <v>0</v>
      </c>
      <c r="AQ759" s="34">
        <v>219711</v>
      </c>
      <c r="AR759" s="34">
        <v>0</v>
      </c>
      <c r="AS759" s="34">
        <v>289</v>
      </c>
      <c r="AT759" s="34">
        <v>0</v>
      </c>
      <c r="AU759" s="34">
        <v>0</v>
      </c>
      <c r="AV759" s="34">
        <v>0</v>
      </c>
      <c r="AW759" s="34">
        <v>0</v>
      </c>
      <c r="AX759" s="34">
        <v>0</v>
      </c>
      <c r="AY759" s="34">
        <v>0</v>
      </c>
      <c r="AZ759" s="34">
        <v>0</v>
      </c>
      <c r="BA759" s="34">
        <v>0</v>
      </c>
      <c r="BB759" s="40">
        <f t="shared" si="37"/>
        <v>220000</v>
      </c>
      <c r="BC759" s="40">
        <f t="shared" si="38"/>
        <v>0</v>
      </c>
      <c r="BD759" s="104" t="str">
        <f>+IF(Tabla1[[#This Row],[NO CERT]]=0,"NO","SI")</f>
        <v>NO</v>
      </c>
    </row>
    <row r="760" spans="1:56" x14ac:dyDescent="0.25">
      <c r="A760" s="41" t="s">
        <v>437</v>
      </c>
      <c r="B760" s="42"/>
      <c r="C760" s="43" t="s">
        <v>1447</v>
      </c>
      <c r="D760" s="44" t="s">
        <v>442</v>
      </c>
      <c r="E760" s="43" t="s">
        <v>549</v>
      </c>
      <c r="F760" s="43" t="s">
        <v>550</v>
      </c>
      <c r="G760" s="43" t="s">
        <v>1552</v>
      </c>
      <c r="H760" s="44" t="s">
        <v>2832</v>
      </c>
      <c r="I760" s="44" t="s">
        <v>2832</v>
      </c>
      <c r="J760" s="44"/>
      <c r="K760" s="44" t="s">
        <v>515</v>
      </c>
      <c r="L760" s="44" t="s">
        <v>1421</v>
      </c>
      <c r="M760" s="44" t="s">
        <v>1421</v>
      </c>
      <c r="N760" s="43" t="s">
        <v>1421</v>
      </c>
      <c r="O760" s="43" t="s">
        <v>3747</v>
      </c>
      <c r="P760" s="45" t="s">
        <v>195</v>
      </c>
      <c r="Q760" s="44" t="s">
        <v>424</v>
      </c>
      <c r="R760" s="44" t="s">
        <v>553</v>
      </c>
      <c r="S760" s="44" t="s">
        <v>396</v>
      </c>
      <c r="T760" s="46" t="s">
        <v>160</v>
      </c>
      <c r="U760" s="37" t="s">
        <v>161</v>
      </c>
      <c r="V760" s="163">
        <v>0</v>
      </c>
      <c r="W760" s="163">
        <v>690768</v>
      </c>
      <c r="X760" s="33"/>
      <c r="Y760" s="164"/>
      <c r="Z760" s="160"/>
      <c r="AA760" s="33"/>
      <c r="AB760" s="165">
        <v>690768</v>
      </c>
      <c r="AC760" s="33"/>
      <c r="AD760" s="135">
        <v>690768</v>
      </c>
      <c r="AE760" s="49">
        <v>1</v>
      </c>
      <c r="AF760" s="135">
        <v>0</v>
      </c>
      <c r="AG760" s="158">
        <v>0</v>
      </c>
      <c r="AH760" s="47"/>
      <c r="AI760" s="135">
        <v>508057</v>
      </c>
      <c r="AJ760" s="135">
        <v>508057</v>
      </c>
      <c r="AK760" s="47"/>
      <c r="AL760" s="135">
        <v>508057</v>
      </c>
      <c r="AM760" s="49">
        <v>0.73549585389016281</v>
      </c>
      <c r="AN760" s="135">
        <v>182711</v>
      </c>
      <c r="AO760" s="34">
        <v>0</v>
      </c>
      <c r="AP760" s="34">
        <v>0</v>
      </c>
      <c r="AQ760" s="34">
        <v>508057</v>
      </c>
      <c r="AR760" s="34">
        <v>0</v>
      </c>
      <c r="AS760" s="34">
        <v>0</v>
      </c>
      <c r="AT760" s="34">
        <v>182711</v>
      </c>
      <c r="AU760" s="34">
        <v>0</v>
      </c>
      <c r="AV760" s="34">
        <v>0</v>
      </c>
      <c r="AW760" s="34">
        <v>0</v>
      </c>
      <c r="AX760" s="34">
        <v>0</v>
      </c>
      <c r="AY760" s="34">
        <v>0</v>
      </c>
      <c r="AZ760" s="34">
        <v>0</v>
      </c>
      <c r="BA760" s="34">
        <v>0</v>
      </c>
      <c r="BB760" s="40">
        <f t="shared" ref="BB760:BB766" si="39">+SUM(AO760:BA760)</f>
        <v>690768</v>
      </c>
      <c r="BC760" s="40">
        <f t="shared" ref="BC760:BC766" si="40">+W760-BB760</f>
        <v>0</v>
      </c>
      <c r="BD760" s="166" t="str">
        <f>+IF(Tabla1[[#This Row],[NO CERT]]=0,"NO","SI")</f>
        <v>NO</v>
      </c>
    </row>
    <row r="761" spans="1:56" x14ac:dyDescent="0.25">
      <c r="A761" s="41" t="s">
        <v>437</v>
      </c>
      <c r="B761" s="42"/>
      <c r="C761" s="43" t="s">
        <v>1447</v>
      </c>
      <c r="D761" s="44" t="s">
        <v>442</v>
      </c>
      <c r="E761" s="43" t="s">
        <v>549</v>
      </c>
      <c r="F761" s="43" t="s">
        <v>550</v>
      </c>
      <c r="G761" s="43" t="s">
        <v>1552</v>
      </c>
      <c r="H761" s="44" t="s">
        <v>2832</v>
      </c>
      <c r="I761" s="44" t="s">
        <v>2832</v>
      </c>
      <c r="J761" s="44"/>
      <c r="K761" s="44" t="s">
        <v>515</v>
      </c>
      <c r="L761" s="44" t="s">
        <v>1421</v>
      </c>
      <c r="M761" s="44" t="s">
        <v>1421</v>
      </c>
      <c r="N761" s="43" t="s">
        <v>1421</v>
      </c>
      <c r="O761" s="43" t="s">
        <v>3748</v>
      </c>
      <c r="P761" s="45" t="s">
        <v>196</v>
      </c>
      <c r="Q761" s="44" t="s">
        <v>428</v>
      </c>
      <c r="R761" s="44" t="s">
        <v>553</v>
      </c>
      <c r="S761" s="44" t="s">
        <v>396</v>
      </c>
      <c r="T761" s="46" t="s">
        <v>160</v>
      </c>
      <c r="U761" s="37" t="s">
        <v>161</v>
      </c>
      <c r="V761" s="163">
        <v>0</v>
      </c>
      <c r="W761" s="163">
        <v>719718</v>
      </c>
      <c r="X761" s="33"/>
      <c r="Y761" s="164"/>
      <c r="Z761" s="160"/>
      <c r="AA761" s="33"/>
      <c r="AB761" s="165">
        <v>719718</v>
      </c>
      <c r="AC761" s="33"/>
      <c r="AD761" s="135">
        <v>719718</v>
      </c>
      <c r="AE761" s="49">
        <v>1</v>
      </c>
      <c r="AF761" s="135">
        <v>0</v>
      </c>
      <c r="AG761" s="158">
        <v>0</v>
      </c>
      <c r="AH761" s="47"/>
      <c r="AI761" s="135">
        <v>604526</v>
      </c>
      <c r="AJ761" s="135">
        <v>604526</v>
      </c>
      <c r="AK761" s="47"/>
      <c r="AL761" s="135">
        <v>604526</v>
      </c>
      <c r="AM761" s="49">
        <v>0.83994842424394001</v>
      </c>
      <c r="AN761" s="135">
        <v>115192</v>
      </c>
      <c r="AO761" s="34">
        <v>0</v>
      </c>
      <c r="AP761" s="34">
        <v>0</v>
      </c>
      <c r="AQ761" s="34">
        <v>604526</v>
      </c>
      <c r="AR761" s="34">
        <v>0</v>
      </c>
      <c r="AS761" s="34">
        <v>115192</v>
      </c>
      <c r="AT761" s="34">
        <v>0</v>
      </c>
      <c r="AU761" s="34">
        <v>0</v>
      </c>
      <c r="AV761" s="34">
        <v>0</v>
      </c>
      <c r="AW761" s="34">
        <v>0</v>
      </c>
      <c r="AX761" s="34">
        <v>0</v>
      </c>
      <c r="AY761" s="34">
        <v>0</v>
      </c>
      <c r="AZ761" s="34">
        <v>0</v>
      </c>
      <c r="BA761" s="34">
        <v>0</v>
      </c>
      <c r="BB761" s="40">
        <f t="shared" si="39"/>
        <v>719718</v>
      </c>
      <c r="BC761" s="40">
        <f t="shared" si="40"/>
        <v>0</v>
      </c>
      <c r="BD761" s="166" t="str">
        <f>+IF(Tabla1[[#This Row],[NO CERT]]=0,"NO","SI")</f>
        <v>NO</v>
      </c>
    </row>
    <row r="762" spans="1:56" x14ac:dyDescent="0.25">
      <c r="A762" s="41" t="s">
        <v>437</v>
      </c>
      <c r="B762" s="42"/>
      <c r="C762" s="43" t="s">
        <v>1447</v>
      </c>
      <c r="D762" s="44" t="s">
        <v>442</v>
      </c>
      <c r="E762" s="43" t="s">
        <v>549</v>
      </c>
      <c r="F762" s="43" t="s">
        <v>550</v>
      </c>
      <c r="G762" s="43" t="s">
        <v>1552</v>
      </c>
      <c r="H762" s="44" t="s">
        <v>2832</v>
      </c>
      <c r="I762" s="44" t="s">
        <v>2832</v>
      </c>
      <c r="J762" s="44"/>
      <c r="K762" s="44" t="s">
        <v>515</v>
      </c>
      <c r="L762" s="44" t="s">
        <v>1421</v>
      </c>
      <c r="M762" s="44" t="s">
        <v>1421</v>
      </c>
      <c r="N762" s="43" t="s">
        <v>1421</v>
      </c>
      <c r="O762" s="43" t="s">
        <v>3749</v>
      </c>
      <c r="P762" s="45" t="s">
        <v>197</v>
      </c>
      <c r="Q762" s="44" t="s">
        <v>426</v>
      </c>
      <c r="R762" s="44" t="s">
        <v>553</v>
      </c>
      <c r="S762" s="44" t="s">
        <v>396</v>
      </c>
      <c r="T762" s="46" t="s">
        <v>160</v>
      </c>
      <c r="U762" s="37" t="s">
        <v>161</v>
      </c>
      <c r="V762" s="163">
        <v>0</v>
      </c>
      <c r="W762" s="163">
        <v>0</v>
      </c>
      <c r="X762" s="33"/>
      <c r="Y762" s="164"/>
      <c r="Z762" s="160"/>
      <c r="AA762" s="33"/>
      <c r="AB762" s="165">
        <v>0</v>
      </c>
      <c r="AC762" s="33"/>
      <c r="AD762" s="135">
        <v>0</v>
      </c>
      <c r="AE762" s="49">
        <v>0</v>
      </c>
      <c r="AF762" s="135">
        <v>0</v>
      </c>
      <c r="AG762" s="158">
        <v>0</v>
      </c>
      <c r="AH762" s="47"/>
      <c r="AI762" s="135">
        <v>0</v>
      </c>
      <c r="AJ762" s="135">
        <v>0</v>
      </c>
      <c r="AK762" s="47"/>
      <c r="AL762" s="135">
        <v>0</v>
      </c>
      <c r="AM762" s="49">
        <v>0</v>
      </c>
      <c r="AN762" s="135">
        <v>0</v>
      </c>
      <c r="AO762" s="34">
        <v>0</v>
      </c>
      <c r="AP762" s="34">
        <v>0</v>
      </c>
      <c r="AQ762" s="34">
        <v>0</v>
      </c>
      <c r="AR762" s="34">
        <v>0</v>
      </c>
      <c r="AS762" s="34">
        <v>0</v>
      </c>
      <c r="AT762" s="34">
        <v>0</v>
      </c>
      <c r="AU762" s="34">
        <v>0</v>
      </c>
      <c r="AV762" s="34">
        <v>0</v>
      </c>
      <c r="AW762" s="34">
        <v>0</v>
      </c>
      <c r="AX762" s="34">
        <v>0</v>
      </c>
      <c r="AY762" s="34">
        <v>0</v>
      </c>
      <c r="AZ762" s="34">
        <v>0</v>
      </c>
      <c r="BA762" s="34">
        <v>0</v>
      </c>
      <c r="BB762" s="40">
        <f t="shared" si="39"/>
        <v>0</v>
      </c>
      <c r="BC762" s="40">
        <f t="shared" si="40"/>
        <v>0</v>
      </c>
      <c r="BD762" s="166" t="str">
        <f>+IF(Tabla1[[#This Row],[NO CERT]]=0,"NO","SI")</f>
        <v>NO</v>
      </c>
    </row>
    <row r="763" spans="1:56" x14ac:dyDescent="0.25">
      <c r="A763" s="41" t="s">
        <v>437</v>
      </c>
      <c r="B763" s="42"/>
      <c r="C763" s="43" t="s">
        <v>1447</v>
      </c>
      <c r="D763" s="44" t="s">
        <v>442</v>
      </c>
      <c r="E763" s="43" t="s">
        <v>549</v>
      </c>
      <c r="F763" s="43" t="s">
        <v>550</v>
      </c>
      <c r="G763" s="43" t="s">
        <v>1552</v>
      </c>
      <c r="H763" s="44" t="s">
        <v>2832</v>
      </c>
      <c r="I763" s="44" t="s">
        <v>2832</v>
      </c>
      <c r="J763" s="44"/>
      <c r="K763" s="44" t="s">
        <v>515</v>
      </c>
      <c r="L763" s="44" t="s">
        <v>1421</v>
      </c>
      <c r="M763" s="44" t="s">
        <v>1421</v>
      </c>
      <c r="N763" s="43" t="s">
        <v>1421</v>
      </c>
      <c r="O763" s="43" t="s">
        <v>3750</v>
      </c>
      <c r="P763" s="45" t="s">
        <v>198</v>
      </c>
      <c r="Q763" s="44" t="s">
        <v>429</v>
      </c>
      <c r="R763" s="44" t="s">
        <v>553</v>
      </c>
      <c r="S763" s="44" t="s">
        <v>396</v>
      </c>
      <c r="T763" s="46" t="s">
        <v>160</v>
      </c>
      <c r="U763" s="37" t="s">
        <v>161</v>
      </c>
      <c r="V763" s="163">
        <v>0</v>
      </c>
      <c r="W763" s="163">
        <v>1871133</v>
      </c>
      <c r="X763" s="33"/>
      <c r="Y763" s="164"/>
      <c r="Z763" s="160"/>
      <c r="AA763" s="33"/>
      <c r="AB763" s="165">
        <v>1871133</v>
      </c>
      <c r="AC763" s="33"/>
      <c r="AD763" s="135">
        <v>1871133</v>
      </c>
      <c r="AE763" s="49">
        <v>1</v>
      </c>
      <c r="AF763" s="135">
        <v>0</v>
      </c>
      <c r="AG763" s="158">
        <v>0</v>
      </c>
      <c r="AH763" s="47"/>
      <c r="AI763" s="135">
        <v>1672123</v>
      </c>
      <c r="AJ763" s="135">
        <v>1672123</v>
      </c>
      <c r="AK763" s="47"/>
      <c r="AL763" s="135">
        <v>1672123</v>
      </c>
      <c r="AM763" s="49">
        <v>0.89364198055402799</v>
      </c>
      <c r="AN763" s="135">
        <v>199010</v>
      </c>
      <c r="AO763" s="34">
        <v>0</v>
      </c>
      <c r="AP763" s="34">
        <v>0</v>
      </c>
      <c r="AQ763" s="34">
        <v>1672123</v>
      </c>
      <c r="AR763" s="34">
        <v>0</v>
      </c>
      <c r="AS763" s="34">
        <v>0</v>
      </c>
      <c r="AT763" s="34">
        <v>93470</v>
      </c>
      <c r="AU763" s="34">
        <v>0</v>
      </c>
      <c r="AV763" s="34">
        <v>0</v>
      </c>
      <c r="AW763" s="34">
        <v>0</v>
      </c>
      <c r="AX763" s="34">
        <v>0</v>
      </c>
      <c r="AY763" s="34">
        <v>0</v>
      </c>
      <c r="AZ763" s="34">
        <v>0</v>
      </c>
      <c r="BA763" s="34">
        <v>0</v>
      </c>
      <c r="BB763" s="40">
        <f t="shared" si="39"/>
        <v>1765593</v>
      </c>
      <c r="BC763" s="40">
        <f t="shared" si="40"/>
        <v>105540</v>
      </c>
      <c r="BD763" s="166" t="str">
        <f>+IF(Tabla1[[#This Row],[NO CERT]]=0,"NO","SI")</f>
        <v>NO</v>
      </c>
    </row>
    <row r="764" spans="1:56" x14ac:dyDescent="0.25">
      <c r="A764" s="41" t="s">
        <v>437</v>
      </c>
      <c r="B764" s="42"/>
      <c r="C764" s="43" t="s">
        <v>1447</v>
      </c>
      <c r="D764" s="44" t="s">
        <v>442</v>
      </c>
      <c r="E764" s="43" t="s">
        <v>549</v>
      </c>
      <c r="F764" s="43" t="s">
        <v>550</v>
      </c>
      <c r="G764" s="43" t="s">
        <v>1552</v>
      </c>
      <c r="H764" s="44" t="s">
        <v>2832</v>
      </c>
      <c r="I764" s="44" t="s">
        <v>2832</v>
      </c>
      <c r="J764" s="44"/>
      <c r="K764" s="44" t="s">
        <v>515</v>
      </c>
      <c r="L764" s="44" t="s">
        <v>1421</v>
      </c>
      <c r="M764" s="44" t="s">
        <v>1421</v>
      </c>
      <c r="N764" s="43" t="s">
        <v>1421</v>
      </c>
      <c r="O764" s="43" t="s">
        <v>3751</v>
      </c>
      <c r="P764" s="45" t="s">
        <v>199</v>
      </c>
      <c r="Q764" s="44" t="s">
        <v>430</v>
      </c>
      <c r="R764" s="44" t="s">
        <v>553</v>
      </c>
      <c r="S764" s="44" t="s">
        <v>396</v>
      </c>
      <c r="T764" s="46" t="s">
        <v>160</v>
      </c>
      <c r="U764" s="37" t="s">
        <v>161</v>
      </c>
      <c r="V764" s="163">
        <v>0</v>
      </c>
      <c r="W764" s="163">
        <v>7237776</v>
      </c>
      <c r="X764" s="33"/>
      <c r="Y764" s="164"/>
      <c r="Z764" s="160"/>
      <c r="AA764" s="33"/>
      <c r="AB764" s="165">
        <v>7237776</v>
      </c>
      <c r="AC764" s="33"/>
      <c r="AD764" s="135">
        <v>7237776</v>
      </c>
      <c r="AE764" s="49">
        <v>1</v>
      </c>
      <c r="AF764" s="135">
        <v>0</v>
      </c>
      <c r="AG764" s="158">
        <v>0</v>
      </c>
      <c r="AH764" s="47"/>
      <c r="AI764" s="135">
        <v>6471491</v>
      </c>
      <c r="AJ764" s="135">
        <v>6471491</v>
      </c>
      <c r="AK764" s="47"/>
      <c r="AL764" s="135">
        <v>6471491</v>
      </c>
      <c r="AM764" s="49">
        <v>0.89412700807540879</v>
      </c>
      <c r="AN764" s="135">
        <v>766285</v>
      </c>
      <c r="AO764" s="34">
        <v>0</v>
      </c>
      <c r="AP764" s="34">
        <v>0</v>
      </c>
      <c r="AQ764" s="34">
        <v>6471491</v>
      </c>
      <c r="AR764" s="34">
        <v>0</v>
      </c>
      <c r="AS764" s="34">
        <v>0</v>
      </c>
      <c r="AT764" s="34">
        <v>355077</v>
      </c>
      <c r="AU764" s="34">
        <v>0</v>
      </c>
      <c r="AV764" s="34">
        <v>0</v>
      </c>
      <c r="AW764" s="34">
        <v>0</v>
      </c>
      <c r="AX764" s="34">
        <v>0</v>
      </c>
      <c r="AY764" s="34">
        <v>0</v>
      </c>
      <c r="AZ764" s="34">
        <v>0</v>
      </c>
      <c r="BA764" s="34">
        <v>0</v>
      </c>
      <c r="BB764" s="40">
        <f t="shared" si="39"/>
        <v>6826568</v>
      </c>
      <c r="BC764" s="40">
        <f t="shared" si="40"/>
        <v>411208</v>
      </c>
      <c r="BD764" s="166" t="str">
        <f>+IF(Tabla1[[#This Row],[NO CERT]]=0,"NO","SI")</f>
        <v>NO</v>
      </c>
    </row>
    <row r="765" spans="1:56" x14ac:dyDescent="0.25">
      <c r="A765" s="41" t="s">
        <v>437</v>
      </c>
      <c r="B765" s="42"/>
      <c r="C765" s="43" t="s">
        <v>1447</v>
      </c>
      <c r="D765" s="44" t="s">
        <v>442</v>
      </c>
      <c r="E765" s="43" t="s">
        <v>549</v>
      </c>
      <c r="F765" s="43" t="s">
        <v>550</v>
      </c>
      <c r="G765" s="43" t="s">
        <v>1552</v>
      </c>
      <c r="H765" s="44" t="s">
        <v>2832</v>
      </c>
      <c r="I765" s="44" t="s">
        <v>2832</v>
      </c>
      <c r="J765" s="44"/>
      <c r="K765" s="44" t="s">
        <v>515</v>
      </c>
      <c r="L765" s="44" t="s">
        <v>1421</v>
      </c>
      <c r="M765" s="44" t="s">
        <v>1421</v>
      </c>
      <c r="N765" s="43" t="s">
        <v>1421</v>
      </c>
      <c r="O765" s="43" t="s">
        <v>3752</v>
      </c>
      <c r="P765" s="45" t="s">
        <v>200</v>
      </c>
      <c r="Q765" s="44" t="s">
        <v>431</v>
      </c>
      <c r="R765" s="44" t="s">
        <v>553</v>
      </c>
      <c r="S765" s="44" t="s">
        <v>396</v>
      </c>
      <c r="T765" s="46" t="s">
        <v>160</v>
      </c>
      <c r="U765" s="37" t="s">
        <v>161</v>
      </c>
      <c r="V765" s="163">
        <v>0</v>
      </c>
      <c r="W765" s="163">
        <v>1422805</v>
      </c>
      <c r="X765" s="33"/>
      <c r="Y765" s="164"/>
      <c r="Z765" s="160"/>
      <c r="AA765" s="33"/>
      <c r="AB765" s="165">
        <v>1422805</v>
      </c>
      <c r="AC765" s="33"/>
      <c r="AD765" s="135">
        <v>1422805</v>
      </c>
      <c r="AE765" s="49">
        <v>1</v>
      </c>
      <c r="AF765" s="135">
        <v>0</v>
      </c>
      <c r="AG765" s="158">
        <v>0</v>
      </c>
      <c r="AH765" s="47"/>
      <c r="AI765" s="135">
        <v>1195425</v>
      </c>
      <c r="AJ765" s="135">
        <v>1195425</v>
      </c>
      <c r="AK765" s="47"/>
      <c r="AL765" s="135">
        <v>1195425</v>
      </c>
      <c r="AM765" s="49">
        <v>0.84018892258601852</v>
      </c>
      <c r="AN765" s="135">
        <v>227380</v>
      </c>
      <c r="AO765" s="34">
        <v>0</v>
      </c>
      <c r="AP765" s="34">
        <v>0</v>
      </c>
      <c r="AQ765" s="34">
        <v>1195425</v>
      </c>
      <c r="AR765" s="34">
        <v>0</v>
      </c>
      <c r="AS765" s="34">
        <v>0</v>
      </c>
      <c r="AT765" s="34">
        <v>227380</v>
      </c>
      <c r="AU765" s="34">
        <v>0</v>
      </c>
      <c r="AV765" s="34">
        <v>0</v>
      </c>
      <c r="AW765" s="34">
        <v>0</v>
      </c>
      <c r="AX765" s="34">
        <v>0</v>
      </c>
      <c r="AY765" s="34">
        <v>0</v>
      </c>
      <c r="AZ765" s="34">
        <v>0</v>
      </c>
      <c r="BA765" s="34">
        <v>0</v>
      </c>
      <c r="BB765" s="40">
        <f t="shared" si="39"/>
        <v>1422805</v>
      </c>
      <c r="BC765" s="40">
        <f t="shared" si="40"/>
        <v>0</v>
      </c>
      <c r="BD765" s="166" t="str">
        <f>+IF(Tabla1[[#This Row],[NO CERT]]=0,"NO","SI")</f>
        <v>NO</v>
      </c>
    </row>
    <row r="766" spans="1:56" x14ac:dyDescent="0.25">
      <c r="A766" s="41" t="s">
        <v>437</v>
      </c>
      <c r="B766" s="42"/>
      <c r="C766" s="43" t="s">
        <v>1447</v>
      </c>
      <c r="D766" s="44" t="s">
        <v>442</v>
      </c>
      <c r="E766" s="43" t="s">
        <v>549</v>
      </c>
      <c r="F766" s="43" t="s">
        <v>550</v>
      </c>
      <c r="G766" s="43" t="s">
        <v>1552</v>
      </c>
      <c r="H766" s="44" t="s">
        <v>2832</v>
      </c>
      <c r="I766" s="44" t="s">
        <v>2832</v>
      </c>
      <c r="J766" s="44"/>
      <c r="K766" s="44" t="s">
        <v>515</v>
      </c>
      <c r="L766" s="44" t="s">
        <v>1421</v>
      </c>
      <c r="M766" s="44" t="s">
        <v>1421</v>
      </c>
      <c r="N766" s="43" t="s">
        <v>1421</v>
      </c>
      <c r="O766" s="43" t="s">
        <v>3753</v>
      </c>
      <c r="P766" s="45" t="s">
        <v>201</v>
      </c>
      <c r="Q766" s="44" t="s">
        <v>432</v>
      </c>
      <c r="R766" s="44" t="s">
        <v>553</v>
      </c>
      <c r="S766" s="44" t="s">
        <v>396</v>
      </c>
      <c r="T766" s="46" t="s">
        <v>160</v>
      </c>
      <c r="U766" s="37" t="s">
        <v>161</v>
      </c>
      <c r="V766" s="134">
        <v>0</v>
      </c>
      <c r="W766" s="134">
        <v>1200258</v>
      </c>
      <c r="X766" s="33"/>
      <c r="Y766" s="164"/>
      <c r="Z766" s="160"/>
      <c r="AA766" s="33"/>
      <c r="AB766" s="7">
        <v>1200258</v>
      </c>
      <c r="AC766" s="33"/>
      <c r="AD766" s="48">
        <v>1200258</v>
      </c>
      <c r="AE766" s="49">
        <v>1</v>
      </c>
      <c r="AF766" s="48">
        <v>0</v>
      </c>
      <c r="AG766" s="158">
        <v>0</v>
      </c>
      <c r="AH766" s="47"/>
      <c r="AI766" s="48">
        <v>813304</v>
      </c>
      <c r="AJ766" s="48">
        <v>813304</v>
      </c>
      <c r="AK766" s="47"/>
      <c r="AL766" s="48">
        <v>813304</v>
      </c>
      <c r="AM766" s="49">
        <v>0.67760764768908022</v>
      </c>
      <c r="AN766" s="48">
        <v>386954</v>
      </c>
      <c r="AO766" s="34">
        <v>0</v>
      </c>
      <c r="AP766" s="34">
        <v>0</v>
      </c>
      <c r="AQ766" s="34">
        <v>813304</v>
      </c>
      <c r="AR766" s="34">
        <v>0</v>
      </c>
      <c r="AS766" s="34">
        <v>386954</v>
      </c>
      <c r="AT766" s="34">
        <v>0</v>
      </c>
      <c r="AU766" s="34">
        <v>0</v>
      </c>
      <c r="AV766" s="34">
        <v>0</v>
      </c>
      <c r="AW766" s="34">
        <v>0</v>
      </c>
      <c r="AX766" s="34">
        <v>0</v>
      </c>
      <c r="AY766" s="34">
        <v>0</v>
      </c>
      <c r="AZ766" s="34">
        <v>0</v>
      </c>
      <c r="BA766" s="34">
        <v>0</v>
      </c>
      <c r="BB766" s="40">
        <f t="shared" si="39"/>
        <v>1200258</v>
      </c>
      <c r="BC766" s="40">
        <f t="shared" si="40"/>
        <v>0</v>
      </c>
      <c r="BD766" s="104" t="str">
        <f>+IF(Tabla1[[#This Row],[NO CERT]]=0,"NO","SI")</f>
        <v>NO</v>
      </c>
    </row>
    <row r="767" spans="1:56" x14ac:dyDescent="0.25">
      <c r="A767" s="41" t="s">
        <v>437</v>
      </c>
      <c r="B767" s="42"/>
      <c r="C767" s="43" t="s">
        <v>1447</v>
      </c>
      <c r="D767" s="44" t="s">
        <v>442</v>
      </c>
      <c r="E767" s="43" t="s">
        <v>549</v>
      </c>
      <c r="F767" s="43" t="s">
        <v>550</v>
      </c>
      <c r="G767" s="43" t="s">
        <v>1552</v>
      </c>
      <c r="H767" s="44" t="s">
        <v>2832</v>
      </c>
      <c r="I767" s="44" t="s">
        <v>2832</v>
      </c>
      <c r="J767" s="44"/>
      <c r="K767" s="44" t="s">
        <v>515</v>
      </c>
      <c r="L767" s="44" t="s">
        <v>1421</v>
      </c>
      <c r="M767" s="44" t="s">
        <v>1421</v>
      </c>
      <c r="N767" s="43" t="s">
        <v>1421</v>
      </c>
      <c r="O767" s="43" t="s">
        <v>3754</v>
      </c>
      <c r="P767" s="45" t="s">
        <v>202</v>
      </c>
      <c r="Q767" s="44" t="s">
        <v>433</v>
      </c>
      <c r="R767" s="44" t="s">
        <v>553</v>
      </c>
      <c r="S767" s="44" t="s">
        <v>396</v>
      </c>
      <c r="T767" s="46" t="s">
        <v>160</v>
      </c>
      <c r="U767" s="37" t="s">
        <v>161</v>
      </c>
      <c r="V767" s="163">
        <v>0</v>
      </c>
      <c r="W767" s="163">
        <v>499955</v>
      </c>
      <c r="X767" s="33"/>
      <c r="Y767" s="164"/>
      <c r="Z767" s="160"/>
      <c r="AA767" s="33"/>
      <c r="AB767" s="165">
        <v>499955</v>
      </c>
      <c r="AC767" s="33"/>
      <c r="AD767" s="135">
        <v>499955</v>
      </c>
      <c r="AE767" s="49">
        <v>1</v>
      </c>
      <c r="AF767" s="135">
        <v>0</v>
      </c>
      <c r="AG767" s="158">
        <v>0</v>
      </c>
      <c r="AH767" s="47"/>
      <c r="AI767" s="135">
        <v>498398</v>
      </c>
      <c r="AJ767" s="135">
        <v>498398</v>
      </c>
      <c r="AK767" s="47"/>
      <c r="AL767" s="135">
        <v>498398</v>
      </c>
      <c r="AM767" s="49">
        <v>0.99688571971477435</v>
      </c>
      <c r="AN767" s="135">
        <v>1557</v>
      </c>
      <c r="AO767" s="34">
        <v>0</v>
      </c>
      <c r="AP767" s="34">
        <v>0</v>
      </c>
      <c r="AQ767" s="34">
        <v>498398</v>
      </c>
      <c r="AR767" s="34">
        <v>0</v>
      </c>
      <c r="AS767" s="34">
        <v>1557</v>
      </c>
      <c r="AT767" s="34">
        <v>0</v>
      </c>
      <c r="AU767" s="34">
        <v>0</v>
      </c>
      <c r="AV767" s="34">
        <v>0</v>
      </c>
      <c r="AW767" s="34">
        <v>0</v>
      </c>
      <c r="AX767" s="34">
        <v>0</v>
      </c>
      <c r="AY767" s="34">
        <v>0</v>
      </c>
      <c r="AZ767" s="34">
        <v>0</v>
      </c>
      <c r="BA767" s="34">
        <v>0</v>
      </c>
      <c r="BB767" s="40">
        <f t="shared" ref="BB767:BB792" si="41">+SUM(AO767:BA767)</f>
        <v>499955</v>
      </c>
      <c r="BC767" s="40">
        <f t="shared" ref="BC767:BC792" si="42">+W767-BB767</f>
        <v>0</v>
      </c>
      <c r="BD767" s="166" t="str">
        <f>+IF(Tabla1[[#This Row],[NO CERT]]=0,"NO","SI")</f>
        <v>NO</v>
      </c>
    </row>
    <row r="768" spans="1:56" x14ac:dyDescent="0.25">
      <c r="A768" s="41" t="s">
        <v>437</v>
      </c>
      <c r="B768" s="42"/>
      <c r="C768" s="43" t="s">
        <v>1447</v>
      </c>
      <c r="D768" s="44" t="s">
        <v>442</v>
      </c>
      <c r="E768" s="43" t="s">
        <v>549</v>
      </c>
      <c r="F768" s="43" t="s">
        <v>550</v>
      </c>
      <c r="G768" s="43" t="s">
        <v>1552</v>
      </c>
      <c r="H768" s="44" t="s">
        <v>2832</v>
      </c>
      <c r="I768" s="44" t="s">
        <v>2832</v>
      </c>
      <c r="J768" s="44"/>
      <c r="K768" s="44" t="s">
        <v>515</v>
      </c>
      <c r="L768" s="44" t="s">
        <v>1421</v>
      </c>
      <c r="M768" s="44" t="s">
        <v>1421</v>
      </c>
      <c r="N768" s="43" t="s">
        <v>1421</v>
      </c>
      <c r="O768" s="43" t="s">
        <v>3755</v>
      </c>
      <c r="P768" s="45" t="s">
        <v>203</v>
      </c>
      <c r="Q768" s="44" t="s">
        <v>434</v>
      </c>
      <c r="R768" s="44" t="s">
        <v>553</v>
      </c>
      <c r="S768" s="44" t="s">
        <v>396</v>
      </c>
      <c r="T768" s="46" t="s">
        <v>160</v>
      </c>
      <c r="U768" s="37" t="s">
        <v>161</v>
      </c>
      <c r="V768" s="163">
        <v>0</v>
      </c>
      <c r="W768" s="163">
        <v>0</v>
      </c>
      <c r="X768" s="33"/>
      <c r="Y768" s="164"/>
      <c r="Z768" s="160"/>
      <c r="AA768" s="33"/>
      <c r="AB768" s="165">
        <v>0</v>
      </c>
      <c r="AC768" s="33"/>
      <c r="AD768" s="135">
        <v>0</v>
      </c>
      <c r="AE768" s="49">
        <v>0</v>
      </c>
      <c r="AF768" s="135">
        <v>0</v>
      </c>
      <c r="AG768" s="158">
        <v>0</v>
      </c>
      <c r="AH768" s="47"/>
      <c r="AI768" s="135">
        <v>0</v>
      </c>
      <c r="AJ768" s="135">
        <v>0</v>
      </c>
      <c r="AK768" s="47"/>
      <c r="AL768" s="135">
        <v>0</v>
      </c>
      <c r="AM768" s="49">
        <v>0</v>
      </c>
      <c r="AN768" s="135">
        <v>0</v>
      </c>
      <c r="AO768" s="34">
        <v>0</v>
      </c>
      <c r="AP768" s="34">
        <v>0</v>
      </c>
      <c r="AQ768" s="34">
        <v>0</v>
      </c>
      <c r="AR768" s="34">
        <v>0</v>
      </c>
      <c r="AS768" s="34">
        <v>0</v>
      </c>
      <c r="AT768" s="34">
        <v>0</v>
      </c>
      <c r="AU768" s="34">
        <v>0</v>
      </c>
      <c r="AV768" s="34">
        <v>0</v>
      </c>
      <c r="AW768" s="34">
        <v>0</v>
      </c>
      <c r="AX768" s="34">
        <v>0</v>
      </c>
      <c r="AY768" s="34">
        <v>0</v>
      </c>
      <c r="AZ768" s="34">
        <v>0</v>
      </c>
      <c r="BA768" s="34">
        <v>0</v>
      </c>
      <c r="BB768" s="40">
        <f t="shared" si="41"/>
        <v>0</v>
      </c>
      <c r="BC768" s="40">
        <f t="shared" si="42"/>
        <v>0</v>
      </c>
      <c r="BD768" s="166" t="str">
        <f>+IF(Tabla1[[#This Row],[NO CERT]]=0,"NO","SI")</f>
        <v>NO</v>
      </c>
    </row>
    <row r="769" spans="1:56" x14ac:dyDescent="0.25">
      <c r="A769" s="41" t="s">
        <v>437</v>
      </c>
      <c r="B769" s="42"/>
      <c r="C769" s="43" t="s">
        <v>1447</v>
      </c>
      <c r="D769" s="44" t="s">
        <v>442</v>
      </c>
      <c r="E769" s="43" t="s">
        <v>549</v>
      </c>
      <c r="F769" s="43" t="s">
        <v>550</v>
      </c>
      <c r="G769" s="43" t="s">
        <v>1552</v>
      </c>
      <c r="H769" s="44" t="s">
        <v>2832</v>
      </c>
      <c r="I769" s="44" t="s">
        <v>2832</v>
      </c>
      <c r="J769" s="44"/>
      <c r="K769" s="44" t="s">
        <v>515</v>
      </c>
      <c r="L769" s="44" t="s">
        <v>1421</v>
      </c>
      <c r="M769" s="44" t="s">
        <v>1421</v>
      </c>
      <c r="N769" s="43" t="s">
        <v>1421</v>
      </c>
      <c r="O769" s="43" t="s">
        <v>3756</v>
      </c>
      <c r="P769" s="45" t="s">
        <v>204</v>
      </c>
      <c r="Q769" s="44" t="s">
        <v>435</v>
      </c>
      <c r="R769" s="44" t="s">
        <v>553</v>
      </c>
      <c r="S769" s="44" t="s">
        <v>396</v>
      </c>
      <c r="T769" s="46" t="s">
        <v>160</v>
      </c>
      <c r="U769" s="37" t="s">
        <v>161</v>
      </c>
      <c r="V769" s="163">
        <v>0</v>
      </c>
      <c r="W769" s="163">
        <v>0</v>
      </c>
      <c r="X769" s="33"/>
      <c r="Y769" s="164"/>
      <c r="Z769" s="160"/>
      <c r="AA769" s="33"/>
      <c r="AB769" s="165">
        <v>0</v>
      </c>
      <c r="AC769" s="33"/>
      <c r="AD769" s="135">
        <v>0</v>
      </c>
      <c r="AE769" s="49">
        <v>0</v>
      </c>
      <c r="AF769" s="135">
        <v>0</v>
      </c>
      <c r="AG769" s="158">
        <v>0</v>
      </c>
      <c r="AH769" s="47"/>
      <c r="AI769" s="135">
        <v>0</v>
      </c>
      <c r="AJ769" s="135">
        <v>0</v>
      </c>
      <c r="AK769" s="47"/>
      <c r="AL769" s="135">
        <v>0</v>
      </c>
      <c r="AM769" s="49">
        <v>0</v>
      </c>
      <c r="AN769" s="135">
        <v>0</v>
      </c>
      <c r="AO769" s="34">
        <v>0</v>
      </c>
      <c r="AP769" s="34">
        <v>0</v>
      </c>
      <c r="AQ769" s="34">
        <v>0</v>
      </c>
      <c r="AR769" s="34">
        <v>0</v>
      </c>
      <c r="AS769" s="34">
        <v>0</v>
      </c>
      <c r="AT769" s="34">
        <v>0</v>
      </c>
      <c r="AU769" s="34">
        <v>0</v>
      </c>
      <c r="AV769" s="34">
        <v>0</v>
      </c>
      <c r="AW769" s="34">
        <v>0</v>
      </c>
      <c r="AX769" s="34">
        <v>0</v>
      </c>
      <c r="AY769" s="34">
        <v>0</v>
      </c>
      <c r="AZ769" s="34">
        <v>0</v>
      </c>
      <c r="BA769" s="34">
        <v>0</v>
      </c>
      <c r="BB769" s="40">
        <f t="shared" si="41"/>
        <v>0</v>
      </c>
      <c r="BC769" s="40">
        <f t="shared" si="42"/>
        <v>0</v>
      </c>
      <c r="BD769" s="166" t="str">
        <f>+IF(Tabla1[[#This Row],[NO CERT]]=0,"NO","SI")</f>
        <v>NO</v>
      </c>
    </row>
    <row r="770" spans="1:56" x14ac:dyDescent="0.25">
      <c r="A770" s="41" t="s">
        <v>437</v>
      </c>
      <c r="B770" s="42"/>
      <c r="C770" s="43" t="s">
        <v>1447</v>
      </c>
      <c r="D770" s="44" t="s">
        <v>442</v>
      </c>
      <c r="E770" s="43" t="s">
        <v>549</v>
      </c>
      <c r="F770" s="43" t="s">
        <v>3839</v>
      </c>
      <c r="G770" s="43" t="s">
        <v>1552</v>
      </c>
      <c r="H770" s="44" t="s">
        <v>2833</v>
      </c>
      <c r="I770" s="44" t="s">
        <v>2833</v>
      </c>
      <c r="J770" s="44"/>
      <c r="K770" s="44" t="s">
        <v>515</v>
      </c>
      <c r="L770" s="44" t="s">
        <v>3840</v>
      </c>
      <c r="M770" s="44" t="s">
        <v>3840</v>
      </c>
      <c r="N770" s="43" t="s">
        <v>3840</v>
      </c>
      <c r="O770" s="43" t="s">
        <v>3841</v>
      </c>
      <c r="P770" s="45" t="s">
        <v>205</v>
      </c>
      <c r="Q770" s="44" t="s">
        <v>508</v>
      </c>
      <c r="R770" s="44" t="s">
        <v>1376</v>
      </c>
      <c r="S770" s="44" t="s">
        <v>489</v>
      </c>
      <c r="T770" s="46" t="s">
        <v>488</v>
      </c>
      <c r="U770" s="37" t="s">
        <v>161</v>
      </c>
      <c r="V770" s="163">
        <v>0</v>
      </c>
      <c r="W770" s="163">
        <v>7290692</v>
      </c>
      <c r="X770" s="33"/>
      <c r="Y770" s="164"/>
      <c r="Z770" s="160"/>
      <c r="AA770" s="33"/>
      <c r="AB770" s="165">
        <v>7290692</v>
      </c>
      <c r="AC770" s="33"/>
      <c r="AD770" s="135">
        <v>7163476</v>
      </c>
      <c r="AE770" s="49">
        <v>0.98255090188969718</v>
      </c>
      <c r="AF770" s="135">
        <v>127216</v>
      </c>
      <c r="AG770" s="158">
        <v>127216</v>
      </c>
      <c r="AH770" s="47"/>
      <c r="AI770" s="135">
        <v>0</v>
      </c>
      <c r="AJ770" s="135">
        <v>0</v>
      </c>
      <c r="AK770" s="47"/>
      <c r="AL770" s="135">
        <v>0</v>
      </c>
      <c r="AM770" s="49">
        <v>0</v>
      </c>
      <c r="AN770" s="135">
        <v>7163476</v>
      </c>
      <c r="AO770" s="34">
        <v>0</v>
      </c>
      <c r="AP770" s="34">
        <v>0</v>
      </c>
      <c r="AQ770" s="34">
        <v>0</v>
      </c>
      <c r="AR770" s="34">
        <v>0</v>
      </c>
      <c r="AS770" s="34">
        <v>0</v>
      </c>
      <c r="AT770" s="34">
        <v>7290692</v>
      </c>
      <c r="AU770" s="34">
        <v>0</v>
      </c>
      <c r="AV770" s="34">
        <v>0</v>
      </c>
      <c r="AW770" s="34">
        <v>0</v>
      </c>
      <c r="AX770" s="34">
        <v>0</v>
      </c>
      <c r="AY770" s="34">
        <v>0</v>
      </c>
      <c r="AZ770" s="34">
        <v>0</v>
      </c>
      <c r="BA770" s="34">
        <v>0</v>
      </c>
      <c r="BB770" s="40">
        <f t="shared" si="41"/>
        <v>7290692</v>
      </c>
      <c r="BC770" s="40">
        <f t="shared" si="42"/>
        <v>0</v>
      </c>
      <c r="BD770" s="166" t="str">
        <f>+IF(Tabla1[[#This Row],[NO CERT]]=0,"NO","SI")</f>
        <v>SI</v>
      </c>
    </row>
    <row r="771" spans="1:56" x14ac:dyDescent="0.25">
      <c r="A771" s="41" t="s">
        <v>437</v>
      </c>
      <c r="B771" s="42"/>
      <c r="C771" s="43" t="s">
        <v>1447</v>
      </c>
      <c r="D771" s="44" t="s">
        <v>442</v>
      </c>
      <c r="E771" s="43" t="s">
        <v>549</v>
      </c>
      <c r="F771" s="43" t="s">
        <v>3839</v>
      </c>
      <c r="G771" s="43" t="s">
        <v>1552</v>
      </c>
      <c r="H771" s="44" t="s">
        <v>2833</v>
      </c>
      <c r="I771" s="44" t="s">
        <v>2833</v>
      </c>
      <c r="J771" s="44"/>
      <c r="K771" s="44" t="s">
        <v>515</v>
      </c>
      <c r="L771" s="44" t="s">
        <v>3840</v>
      </c>
      <c r="M771" s="44" t="s">
        <v>3840</v>
      </c>
      <c r="N771" s="43" t="s">
        <v>3840</v>
      </c>
      <c r="O771" s="43" t="s">
        <v>3842</v>
      </c>
      <c r="P771" s="45" t="s">
        <v>206</v>
      </c>
      <c r="Q771" s="44" t="s">
        <v>400</v>
      </c>
      <c r="R771" s="44" t="s">
        <v>1376</v>
      </c>
      <c r="S771" s="44" t="s">
        <v>489</v>
      </c>
      <c r="T771" s="46" t="s">
        <v>488</v>
      </c>
      <c r="U771" s="37" t="s">
        <v>161</v>
      </c>
      <c r="V771" s="163">
        <v>0</v>
      </c>
      <c r="W771" s="163">
        <v>15967169</v>
      </c>
      <c r="X771" s="33"/>
      <c r="Y771" s="164"/>
      <c r="Z771" s="160"/>
      <c r="AA771" s="33"/>
      <c r="AB771" s="165">
        <v>15967169</v>
      </c>
      <c r="AC771" s="33"/>
      <c r="AD771" s="135">
        <v>15967169</v>
      </c>
      <c r="AE771" s="49">
        <v>1</v>
      </c>
      <c r="AF771" s="135">
        <v>0</v>
      </c>
      <c r="AG771" s="158">
        <v>0</v>
      </c>
      <c r="AH771" s="47"/>
      <c r="AI771" s="135">
        <v>0</v>
      </c>
      <c r="AJ771" s="135">
        <v>0</v>
      </c>
      <c r="AK771" s="47"/>
      <c r="AL771" s="135">
        <v>0</v>
      </c>
      <c r="AM771" s="49">
        <v>0</v>
      </c>
      <c r="AN771" s="135">
        <v>15967169</v>
      </c>
      <c r="AO771" s="34">
        <v>0</v>
      </c>
      <c r="AP771" s="34">
        <v>0</v>
      </c>
      <c r="AQ771" s="34">
        <v>0</v>
      </c>
      <c r="AR771" s="34">
        <v>0</v>
      </c>
      <c r="AS771" s="34">
        <v>0</v>
      </c>
      <c r="AT771" s="34">
        <v>15967169</v>
      </c>
      <c r="AU771" s="34">
        <v>0</v>
      </c>
      <c r="AV771" s="34">
        <v>0</v>
      </c>
      <c r="AW771" s="34">
        <v>0</v>
      </c>
      <c r="AX771" s="34">
        <v>0</v>
      </c>
      <c r="AY771" s="34">
        <v>0</v>
      </c>
      <c r="AZ771" s="34">
        <v>0</v>
      </c>
      <c r="BA771" s="34">
        <v>0</v>
      </c>
      <c r="BB771" s="40">
        <f t="shared" si="41"/>
        <v>15967169</v>
      </c>
      <c r="BC771" s="40">
        <f t="shared" si="42"/>
        <v>0</v>
      </c>
      <c r="BD771" s="166" t="str">
        <f>+IF(Tabla1[[#This Row],[NO CERT]]=0,"NO","SI")</f>
        <v>NO</v>
      </c>
    </row>
    <row r="772" spans="1:56" x14ac:dyDescent="0.25">
      <c r="A772" s="41" t="s">
        <v>437</v>
      </c>
      <c r="B772" s="42"/>
      <c r="C772" s="43" t="s">
        <v>1447</v>
      </c>
      <c r="D772" s="44" t="s">
        <v>442</v>
      </c>
      <c r="E772" s="43" t="s">
        <v>549</v>
      </c>
      <c r="F772" s="43" t="s">
        <v>3839</v>
      </c>
      <c r="G772" s="43" t="s">
        <v>1552</v>
      </c>
      <c r="H772" s="44" t="s">
        <v>2833</v>
      </c>
      <c r="I772" s="44" t="s">
        <v>2833</v>
      </c>
      <c r="J772" s="44"/>
      <c r="K772" s="44" t="s">
        <v>515</v>
      </c>
      <c r="L772" s="44" t="s">
        <v>3840</v>
      </c>
      <c r="M772" s="44" t="s">
        <v>3840</v>
      </c>
      <c r="N772" s="43" t="s">
        <v>3840</v>
      </c>
      <c r="O772" s="43" t="s">
        <v>3843</v>
      </c>
      <c r="P772" s="45" t="s">
        <v>207</v>
      </c>
      <c r="Q772" s="44" t="s">
        <v>402</v>
      </c>
      <c r="R772" s="44" t="s">
        <v>1376</v>
      </c>
      <c r="S772" s="44" t="s">
        <v>489</v>
      </c>
      <c r="T772" s="46" t="s">
        <v>488</v>
      </c>
      <c r="U772" s="37" t="s">
        <v>161</v>
      </c>
      <c r="V772" s="163">
        <v>0</v>
      </c>
      <c r="W772" s="163">
        <v>3375755</v>
      </c>
      <c r="X772" s="33"/>
      <c r="Y772" s="164"/>
      <c r="Z772" s="160"/>
      <c r="AA772" s="33"/>
      <c r="AB772" s="165">
        <v>3375755</v>
      </c>
      <c r="AC772" s="33"/>
      <c r="AD772" s="135">
        <v>3375755</v>
      </c>
      <c r="AE772" s="49">
        <v>1</v>
      </c>
      <c r="AF772" s="135">
        <v>0</v>
      </c>
      <c r="AG772" s="158">
        <v>0</v>
      </c>
      <c r="AH772" s="47"/>
      <c r="AI772" s="135">
        <v>0</v>
      </c>
      <c r="AJ772" s="135">
        <v>0</v>
      </c>
      <c r="AK772" s="47"/>
      <c r="AL772" s="135">
        <v>0</v>
      </c>
      <c r="AM772" s="49">
        <v>0</v>
      </c>
      <c r="AN772" s="135">
        <v>3375755</v>
      </c>
      <c r="AO772" s="34">
        <v>0</v>
      </c>
      <c r="AP772" s="34">
        <v>0</v>
      </c>
      <c r="AQ772" s="34">
        <v>0</v>
      </c>
      <c r="AR772" s="34">
        <v>0</v>
      </c>
      <c r="AS772" s="34">
        <v>0</v>
      </c>
      <c r="AT772" s="34">
        <v>3375755</v>
      </c>
      <c r="AU772" s="34">
        <v>0</v>
      </c>
      <c r="AV772" s="34">
        <v>0</v>
      </c>
      <c r="AW772" s="34">
        <v>0</v>
      </c>
      <c r="AX772" s="34">
        <v>0</v>
      </c>
      <c r="AY772" s="34">
        <v>0</v>
      </c>
      <c r="AZ772" s="34">
        <v>0</v>
      </c>
      <c r="BA772" s="34">
        <v>0</v>
      </c>
      <c r="BB772" s="40">
        <f t="shared" si="41"/>
        <v>3375755</v>
      </c>
      <c r="BC772" s="40">
        <f t="shared" si="42"/>
        <v>0</v>
      </c>
      <c r="BD772" s="166" t="str">
        <f>+IF(Tabla1[[#This Row],[NO CERT]]=0,"NO","SI")</f>
        <v>NO</v>
      </c>
    </row>
    <row r="773" spans="1:56" x14ac:dyDescent="0.25">
      <c r="A773" s="41" t="s">
        <v>437</v>
      </c>
      <c r="B773" s="42"/>
      <c r="C773" s="43" t="s">
        <v>1447</v>
      </c>
      <c r="D773" s="44" t="s">
        <v>442</v>
      </c>
      <c r="E773" s="43" t="s">
        <v>549</v>
      </c>
      <c r="F773" s="43" t="s">
        <v>3839</v>
      </c>
      <c r="G773" s="43" t="s">
        <v>1552</v>
      </c>
      <c r="H773" s="44" t="s">
        <v>2833</v>
      </c>
      <c r="I773" s="44" t="s">
        <v>2833</v>
      </c>
      <c r="J773" s="44"/>
      <c r="K773" s="44" t="s">
        <v>515</v>
      </c>
      <c r="L773" s="44" t="s">
        <v>3840</v>
      </c>
      <c r="M773" s="44" t="s">
        <v>3840</v>
      </c>
      <c r="N773" s="43" t="s">
        <v>3840</v>
      </c>
      <c r="O773" s="43" t="s">
        <v>3844</v>
      </c>
      <c r="P773" s="45" t="s">
        <v>208</v>
      </c>
      <c r="Q773" s="44" t="s">
        <v>404</v>
      </c>
      <c r="R773" s="44" t="s">
        <v>1376</v>
      </c>
      <c r="S773" s="44" t="s">
        <v>489</v>
      </c>
      <c r="T773" s="46" t="s">
        <v>488</v>
      </c>
      <c r="U773" s="37" t="s">
        <v>161</v>
      </c>
      <c r="V773" s="163">
        <v>0</v>
      </c>
      <c r="W773" s="163">
        <v>9363088</v>
      </c>
      <c r="X773" s="33"/>
      <c r="Y773" s="164"/>
      <c r="Z773" s="160"/>
      <c r="AA773" s="33"/>
      <c r="AB773" s="165">
        <v>9363088</v>
      </c>
      <c r="AC773" s="33"/>
      <c r="AD773" s="135">
        <v>9363088</v>
      </c>
      <c r="AE773" s="49">
        <v>1</v>
      </c>
      <c r="AF773" s="135">
        <v>0</v>
      </c>
      <c r="AG773" s="158">
        <v>0</v>
      </c>
      <c r="AH773" s="47"/>
      <c r="AI773" s="135">
        <v>0</v>
      </c>
      <c r="AJ773" s="135">
        <v>0</v>
      </c>
      <c r="AK773" s="47"/>
      <c r="AL773" s="135">
        <v>0</v>
      </c>
      <c r="AM773" s="49">
        <v>0</v>
      </c>
      <c r="AN773" s="135">
        <v>9363088</v>
      </c>
      <c r="AO773" s="34">
        <v>0</v>
      </c>
      <c r="AP773" s="34">
        <v>0</v>
      </c>
      <c r="AQ773" s="34">
        <v>0</v>
      </c>
      <c r="AR773" s="34">
        <v>0</v>
      </c>
      <c r="AS773" s="34">
        <v>0</v>
      </c>
      <c r="AT773" s="34">
        <v>9363088</v>
      </c>
      <c r="AU773" s="34">
        <v>0</v>
      </c>
      <c r="AV773" s="34">
        <v>0</v>
      </c>
      <c r="AW773" s="34">
        <v>0</v>
      </c>
      <c r="AX773" s="34">
        <v>0</v>
      </c>
      <c r="AY773" s="34">
        <v>0</v>
      </c>
      <c r="AZ773" s="34">
        <v>0</v>
      </c>
      <c r="BA773" s="34">
        <v>0</v>
      </c>
      <c r="BB773" s="40">
        <f t="shared" si="41"/>
        <v>9363088</v>
      </c>
      <c r="BC773" s="40">
        <f t="shared" si="42"/>
        <v>0</v>
      </c>
      <c r="BD773" s="166" t="str">
        <f>+IF(Tabla1[[#This Row],[NO CERT]]=0,"NO","SI")</f>
        <v>NO</v>
      </c>
    </row>
    <row r="774" spans="1:56" x14ac:dyDescent="0.25">
      <c r="A774" s="41" t="s">
        <v>437</v>
      </c>
      <c r="B774" s="42"/>
      <c r="C774" s="43" t="s">
        <v>1447</v>
      </c>
      <c r="D774" s="44" t="s">
        <v>442</v>
      </c>
      <c r="E774" s="43" t="s">
        <v>549</v>
      </c>
      <c r="F774" s="43" t="s">
        <v>3839</v>
      </c>
      <c r="G774" s="43" t="s">
        <v>1552</v>
      </c>
      <c r="H774" s="44" t="s">
        <v>2833</v>
      </c>
      <c r="I774" s="44" t="s">
        <v>2833</v>
      </c>
      <c r="J774" s="44"/>
      <c r="K774" s="44" t="s">
        <v>515</v>
      </c>
      <c r="L774" s="44" t="s">
        <v>3840</v>
      </c>
      <c r="M774" s="44" t="s">
        <v>3840</v>
      </c>
      <c r="N774" s="43" t="s">
        <v>3840</v>
      </c>
      <c r="O774" s="43" t="s">
        <v>3845</v>
      </c>
      <c r="P774" s="45" t="s">
        <v>209</v>
      </c>
      <c r="Q774" s="44" t="s">
        <v>406</v>
      </c>
      <c r="R774" s="44" t="s">
        <v>1376</v>
      </c>
      <c r="S774" s="44" t="s">
        <v>489</v>
      </c>
      <c r="T774" s="46" t="s">
        <v>488</v>
      </c>
      <c r="U774" s="37" t="s">
        <v>161</v>
      </c>
      <c r="V774" s="163">
        <v>0</v>
      </c>
      <c r="W774" s="163">
        <v>1679980</v>
      </c>
      <c r="X774" s="33"/>
      <c r="Y774" s="164"/>
      <c r="Z774" s="160"/>
      <c r="AA774" s="33"/>
      <c r="AB774" s="165">
        <v>1679980</v>
      </c>
      <c r="AC774" s="33"/>
      <c r="AD774" s="135">
        <v>1679980</v>
      </c>
      <c r="AE774" s="49">
        <v>1</v>
      </c>
      <c r="AF774" s="135">
        <v>0</v>
      </c>
      <c r="AG774" s="158">
        <v>0</v>
      </c>
      <c r="AH774" s="47"/>
      <c r="AI774" s="135">
        <v>0</v>
      </c>
      <c r="AJ774" s="135">
        <v>0</v>
      </c>
      <c r="AK774" s="47"/>
      <c r="AL774" s="135">
        <v>0</v>
      </c>
      <c r="AM774" s="49">
        <v>0</v>
      </c>
      <c r="AN774" s="135">
        <v>1679980</v>
      </c>
      <c r="AO774" s="34">
        <v>0</v>
      </c>
      <c r="AP774" s="34">
        <v>0</v>
      </c>
      <c r="AQ774" s="34">
        <v>0</v>
      </c>
      <c r="AR774" s="34">
        <v>0</v>
      </c>
      <c r="AS774" s="34">
        <v>0</v>
      </c>
      <c r="AT774" s="34">
        <v>1679980</v>
      </c>
      <c r="AU774" s="34">
        <v>0</v>
      </c>
      <c r="AV774" s="34">
        <v>0</v>
      </c>
      <c r="AW774" s="34">
        <v>0</v>
      </c>
      <c r="AX774" s="34">
        <v>0</v>
      </c>
      <c r="AY774" s="34">
        <v>0</v>
      </c>
      <c r="AZ774" s="34">
        <v>0</v>
      </c>
      <c r="BA774" s="34">
        <v>0</v>
      </c>
      <c r="BB774" s="40">
        <f t="shared" si="41"/>
        <v>1679980</v>
      </c>
      <c r="BC774" s="40">
        <f t="shared" si="42"/>
        <v>0</v>
      </c>
      <c r="BD774" s="166" t="str">
        <f>+IF(Tabla1[[#This Row],[NO CERT]]=0,"NO","SI")</f>
        <v>NO</v>
      </c>
    </row>
    <row r="775" spans="1:56" x14ac:dyDescent="0.25">
      <c r="A775" s="41" t="s">
        <v>437</v>
      </c>
      <c r="B775" s="42"/>
      <c r="C775" s="43" t="s">
        <v>1447</v>
      </c>
      <c r="D775" s="44" t="s">
        <v>442</v>
      </c>
      <c r="E775" s="43" t="s">
        <v>549</v>
      </c>
      <c r="F775" s="43" t="s">
        <v>3839</v>
      </c>
      <c r="G775" s="43" t="s">
        <v>1552</v>
      </c>
      <c r="H775" s="44" t="s">
        <v>2833</v>
      </c>
      <c r="I775" s="44" t="s">
        <v>2833</v>
      </c>
      <c r="J775" s="44"/>
      <c r="K775" s="44" t="s">
        <v>515</v>
      </c>
      <c r="L775" s="44" t="s">
        <v>3840</v>
      </c>
      <c r="M775" s="44" t="s">
        <v>3840</v>
      </c>
      <c r="N775" s="43" t="s">
        <v>3840</v>
      </c>
      <c r="O775" s="43" t="s">
        <v>3846</v>
      </c>
      <c r="P775" s="45" t="s">
        <v>210</v>
      </c>
      <c r="Q775" s="44" t="s">
        <v>408</v>
      </c>
      <c r="R775" s="44" t="s">
        <v>1376</v>
      </c>
      <c r="S775" s="44" t="s">
        <v>489</v>
      </c>
      <c r="T775" s="46" t="s">
        <v>488</v>
      </c>
      <c r="U775" s="37" t="s">
        <v>161</v>
      </c>
      <c r="V775" s="163">
        <v>0</v>
      </c>
      <c r="W775" s="163">
        <v>8172006</v>
      </c>
      <c r="X775" s="33"/>
      <c r="Y775" s="164"/>
      <c r="Z775" s="160"/>
      <c r="AA775" s="33"/>
      <c r="AB775" s="165">
        <v>8172006</v>
      </c>
      <c r="AC775" s="33"/>
      <c r="AD775" s="135">
        <v>8172006</v>
      </c>
      <c r="AE775" s="49">
        <v>1</v>
      </c>
      <c r="AF775" s="135">
        <v>0</v>
      </c>
      <c r="AG775" s="158">
        <v>0</v>
      </c>
      <c r="AH775" s="47"/>
      <c r="AI775" s="135">
        <v>0</v>
      </c>
      <c r="AJ775" s="135">
        <v>0</v>
      </c>
      <c r="AK775" s="47"/>
      <c r="AL775" s="135">
        <v>0</v>
      </c>
      <c r="AM775" s="49">
        <v>0</v>
      </c>
      <c r="AN775" s="135">
        <v>8172006</v>
      </c>
      <c r="AO775" s="34">
        <v>0</v>
      </c>
      <c r="AP775" s="34">
        <v>0</v>
      </c>
      <c r="AQ775" s="34">
        <v>0</v>
      </c>
      <c r="AR775" s="34">
        <v>0</v>
      </c>
      <c r="AS775" s="34">
        <v>0</v>
      </c>
      <c r="AT775" s="34">
        <v>8172006</v>
      </c>
      <c r="AU775" s="34">
        <v>0</v>
      </c>
      <c r="AV775" s="34">
        <v>0</v>
      </c>
      <c r="AW775" s="34">
        <v>0</v>
      </c>
      <c r="AX775" s="34">
        <v>0</v>
      </c>
      <c r="AY775" s="34">
        <v>0</v>
      </c>
      <c r="AZ775" s="34">
        <v>0</v>
      </c>
      <c r="BA775" s="34">
        <v>0</v>
      </c>
      <c r="BB775" s="40">
        <f t="shared" si="41"/>
        <v>8172006</v>
      </c>
      <c r="BC775" s="40">
        <f t="shared" si="42"/>
        <v>0</v>
      </c>
      <c r="BD775" s="166" t="str">
        <f>+IF(Tabla1[[#This Row],[NO CERT]]=0,"NO","SI")</f>
        <v>NO</v>
      </c>
    </row>
    <row r="776" spans="1:56" x14ac:dyDescent="0.25">
      <c r="A776" s="41" t="s">
        <v>437</v>
      </c>
      <c r="B776" s="42"/>
      <c r="C776" s="43" t="s">
        <v>1447</v>
      </c>
      <c r="D776" s="44" t="s">
        <v>442</v>
      </c>
      <c r="E776" s="43" t="s">
        <v>549</v>
      </c>
      <c r="F776" s="43" t="s">
        <v>3839</v>
      </c>
      <c r="G776" s="43" t="s">
        <v>1552</v>
      </c>
      <c r="H776" s="44" t="s">
        <v>2833</v>
      </c>
      <c r="I776" s="44" t="s">
        <v>2833</v>
      </c>
      <c r="J776" s="44"/>
      <c r="K776" s="44" t="s">
        <v>515</v>
      </c>
      <c r="L776" s="44" t="s">
        <v>3840</v>
      </c>
      <c r="M776" s="44" t="s">
        <v>3840</v>
      </c>
      <c r="N776" s="43" t="s">
        <v>3840</v>
      </c>
      <c r="O776" s="43" t="s">
        <v>3847</v>
      </c>
      <c r="P776" s="45" t="s">
        <v>211</v>
      </c>
      <c r="Q776" s="44" t="s">
        <v>410</v>
      </c>
      <c r="R776" s="44" t="s">
        <v>1376</v>
      </c>
      <c r="S776" s="44" t="s">
        <v>489</v>
      </c>
      <c r="T776" s="46" t="s">
        <v>488</v>
      </c>
      <c r="U776" s="37" t="s">
        <v>161</v>
      </c>
      <c r="V776" s="163">
        <v>0</v>
      </c>
      <c r="W776" s="163">
        <v>2419681</v>
      </c>
      <c r="X776" s="33"/>
      <c r="Y776" s="164"/>
      <c r="Z776" s="160"/>
      <c r="AA776" s="33"/>
      <c r="AB776" s="165">
        <v>2419681</v>
      </c>
      <c r="AC776" s="33"/>
      <c r="AD776" s="135">
        <v>2419681</v>
      </c>
      <c r="AE776" s="49">
        <v>1</v>
      </c>
      <c r="AF776" s="135">
        <v>0</v>
      </c>
      <c r="AG776" s="158">
        <v>0</v>
      </c>
      <c r="AH776" s="47"/>
      <c r="AI776" s="135">
        <v>0</v>
      </c>
      <c r="AJ776" s="135">
        <v>0</v>
      </c>
      <c r="AK776" s="47"/>
      <c r="AL776" s="135">
        <v>0</v>
      </c>
      <c r="AM776" s="49">
        <v>0</v>
      </c>
      <c r="AN776" s="135">
        <v>2419681</v>
      </c>
      <c r="AO776" s="34">
        <v>0</v>
      </c>
      <c r="AP776" s="34">
        <v>0</v>
      </c>
      <c r="AQ776" s="34">
        <v>0</v>
      </c>
      <c r="AR776" s="34">
        <v>0</v>
      </c>
      <c r="AS776" s="34">
        <v>0</v>
      </c>
      <c r="AT776" s="34">
        <v>2419681</v>
      </c>
      <c r="AU776" s="34">
        <v>0</v>
      </c>
      <c r="AV776" s="34">
        <v>0</v>
      </c>
      <c r="AW776" s="34">
        <v>0</v>
      </c>
      <c r="AX776" s="34">
        <v>0</v>
      </c>
      <c r="AY776" s="34">
        <v>0</v>
      </c>
      <c r="AZ776" s="34">
        <v>0</v>
      </c>
      <c r="BA776" s="34">
        <v>0</v>
      </c>
      <c r="BB776" s="40">
        <f t="shared" si="41"/>
        <v>2419681</v>
      </c>
      <c r="BC776" s="40">
        <f t="shared" si="42"/>
        <v>0</v>
      </c>
      <c r="BD776" s="166" t="str">
        <f>+IF(Tabla1[[#This Row],[NO CERT]]=0,"NO","SI")</f>
        <v>NO</v>
      </c>
    </row>
    <row r="777" spans="1:56" x14ac:dyDescent="0.25">
      <c r="A777" s="41" t="s">
        <v>437</v>
      </c>
      <c r="B777" s="42"/>
      <c r="C777" s="43" t="s">
        <v>1447</v>
      </c>
      <c r="D777" s="44" t="s">
        <v>442</v>
      </c>
      <c r="E777" s="43" t="s">
        <v>549</v>
      </c>
      <c r="F777" s="43" t="s">
        <v>3839</v>
      </c>
      <c r="G777" s="43" t="s">
        <v>1552</v>
      </c>
      <c r="H777" s="44" t="s">
        <v>2833</v>
      </c>
      <c r="I777" s="44" t="s">
        <v>2833</v>
      </c>
      <c r="J777" s="44"/>
      <c r="K777" s="44" t="s">
        <v>515</v>
      </c>
      <c r="L777" s="44" t="s">
        <v>3840</v>
      </c>
      <c r="M777" s="44" t="s">
        <v>3840</v>
      </c>
      <c r="N777" s="43" t="s">
        <v>3840</v>
      </c>
      <c r="O777" s="43" t="s">
        <v>3848</v>
      </c>
      <c r="P777" s="45" t="s">
        <v>212</v>
      </c>
      <c r="Q777" s="44" t="s">
        <v>1176</v>
      </c>
      <c r="R777" s="44" t="s">
        <v>1376</v>
      </c>
      <c r="S777" s="44" t="s">
        <v>489</v>
      </c>
      <c r="T777" s="46" t="s">
        <v>488</v>
      </c>
      <c r="U777" s="37" t="s">
        <v>161</v>
      </c>
      <c r="V777" s="163">
        <v>0</v>
      </c>
      <c r="W777" s="163">
        <v>0</v>
      </c>
      <c r="X777" s="33"/>
      <c r="Y777" s="164"/>
      <c r="Z777" s="160"/>
      <c r="AA777" s="33"/>
      <c r="AB777" s="165">
        <v>0</v>
      </c>
      <c r="AC777" s="33"/>
      <c r="AD777" s="135">
        <v>0</v>
      </c>
      <c r="AE777" s="49">
        <v>0</v>
      </c>
      <c r="AF777" s="135">
        <v>0</v>
      </c>
      <c r="AG777" s="158">
        <v>0</v>
      </c>
      <c r="AH777" s="47"/>
      <c r="AI777" s="135">
        <v>0</v>
      </c>
      <c r="AJ777" s="135">
        <v>0</v>
      </c>
      <c r="AK777" s="47"/>
      <c r="AL777" s="135">
        <v>0</v>
      </c>
      <c r="AM777" s="49">
        <v>0</v>
      </c>
      <c r="AN777" s="135">
        <v>0</v>
      </c>
      <c r="AO777" s="34">
        <v>0</v>
      </c>
      <c r="AP777" s="34">
        <v>0</v>
      </c>
      <c r="AQ777" s="34">
        <v>0</v>
      </c>
      <c r="AR777" s="34">
        <v>0</v>
      </c>
      <c r="AS777" s="34">
        <v>0</v>
      </c>
      <c r="AT777" s="34">
        <v>0</v>
      </c>
      <c r="AU777" s="34">
        <v>0</v>
      </c>
      <c r="AV777" s="34">
        <v>0</v>
      </c>
      <c r="AW777" s="34">
        <v>0</v>
      </c>
      <c r="AX777" s="34">
        <v>0</v>
      </c>
      <c r="AY777" s="34">
        <v>0</v>
      </c>
      <c r="AZ777" s="34">
        <v>0</v>
      </c>
      <c r="BA777" s="34">
        <v>0</v>
      </c>
      <c r="BB777" s="40">
        <f t="shared" si="41"/>
        <v>0</v>
      </c>
      <c r="BC777" s="40">
        <f t="shared" si="42"/>
        <v>0</v>
      </c>
      <c r="BD777" s="166" t="str">
        <f>+IF(Tabla1[[#This Row],[NO CERT]]=0,"NO","SI")</f>
        <v>NO</v>
      </c>
    </row>
    <row r="778" spans="1:56" x14ac:dyDescent="0.25">
      <c r="A778" s="41" t="s">
        <v>437</v>
      </c>
      <c r="B778" s="42"/>
      <c r="C778" s="43" t="s">
        <v>1447</v>
      </c>
      <c r="D778" s="44" t="s">
        <v>442</v>
      </c>
      <c r="E778" s="43" t="s">
        <v>549</v>
      </c>
      <c r="F778" s="43" t="s">
        <v>3839</v>
      </c>
      <c r="G778" s="43" t="s">
        <v>1552</v>
      </c>
      <c r="H778" s="44" t="s">
        <v>2833</v>
      </c>
      <c r="I778" s="44" t="s">
        <v>2833</v>
      </c>
      <c r="J778" s="44"/>
      <c r="K778" s="44" t="s">
        <v>515</v>
      </c>
      <c r="L778" s="44" t="s">
        <v>3840</v>
      </c>
      <c r="M778" s="44" t="s">
        <v>3840</v>
      </c>
      <c r="N778" s="43" t="s">
        <v>3840</v>
      </c>
      <c r="O778" s="43" t="s">
        <v>3849</v>
      </c>
      <c r="P778" s="45" t="s">
        <v>213</v>
      </c>
      <c r="Q778" s="44" t="s">
        <v>412</v>
      </c>
      <c r="R778" s="44" t="s">
        <v>1376</v>
      </c>
      <c r="S778" s="44" t="s">
        <v>489</v>
      </c>
      <c r="T778" s="46" t="s">
        <v>488</v>
      </c>
      <c r="U778" s="37" t="s">
        <v>161</v>
      </c>
      <c r="V778" s="163">
        <v>0</v>
      </c>
      <c r="W778" s="163">
        <v>0</v>
      </c>
      <c r="X778" s="33"/>
      <c r="Y778" s="164"/>
      <c r="Z778" s="160"/>
      <c r="AA778" s="33"/>
      <c r="AB778" s="165">
        <v>0</v>
      </c>
      <c r="AC778" s="33"/>
      <c r="AD778" s="135">
        <v>0</v>
      </c>
      <c r="AE778" s="49">
        <v>0</v>
      </c>
      <c r="AF778" s="135">
        <v>0</v>
      </c>
      <c r="AG778" s="158">
        <v>0</v>
      </c>
      <c r="AH778" s="47"/>
      <c r="AI778" s="135">
        <v>0</v>
      </c>
      <c r="AJ778" s="135">
        <v>0</v>
      </c>
      <c r="AK778" s="47"/>
      <c r="AL778" s="135">
        <v>0</v>
      </c>
      <c r="AM778" s="49">
        <v>0</v>
      </c>
      <c r="AN778" s="135">
        <v>0</v>
      </c>
      <c r="AO778" s="34">
        <v>0</v>
      </c>
      <c r="AP778" s="34">
        <v>0</v>
      </c>
      <c r="AQ778" s="34">
        <v>0</v>
      </c>
      <c r="AR778" s="34">
        <v>0</v>
      </c>
      <c r="AS778" s="34">
        <v>0</v>
      </c>
      <c r="AT778" s="34">
        <v>0</v>
      </c>
      <c r="AU778" s="34">
        <v>0</v>
      </c>
      <c r="AV778" s="34">
        <v>0</v>
      </c>
      <c r="AW778" s="34">
        <v>0</v>
      </c>
      <c r="AX778" s="34">
        <v>0</v>
      </c>
      <c r="AY778" s="34">
        <v>0</v>
      </c>
      <c r="AZ778" s="34">
        <v>0</v>
      </c>
      <c r="BA778" s="34">
        <v>0</v>
      </c>
      <c r="BB778" s="40">
        <f t="shared" si="41"/>
        <v>0</v>
      </c>
      <c r="BC778" s="40">
        <f t="shared" si="42"/>
        <v>0</v>
      </c>
      <c r="BD778" s="166" t="str">
        <f>+IF(Tabla1[[#This Row],[NO CERT]]=0,"NO","SI")</f>
        <v>NO</v>
      </c>
    </row>
    <row r="779" spans="1:56" x14ac:dyDescent="0.25">
      <c r="A779" s="41" t="s">
        <v>437</v>
      </c>
      <c r="B779" s="42"/>
      <c r="C779" s="43" t="s">
        <v>1447</v>
      </c>
      <c r="D779" s="44" t="s">
        <v>442</v>
      </c>
      <c r="E779" s="43" t="s">
        <v>549</v>
      </c>
      <c r="F779" s="43" t="s">
        <v>3839</v>
      </c>
      <c r="G779" s="43" t="s">
        <v>1552</v>
      </c>
      <c r="H779" s="44" t="s">
        <v>2833</v>
      </c>
      <c r="I779" s="44" t="s">
        <v>2833</v>
      </c>
      <c r="J779" s="44"/>
      <c r="K779" s="44" t="s">
        <v>515</v>
      </c>
      <c r="L779" s="44" t="s">
        <v>3840</v>
      </c>
      <c r="M779" s="44" t="s">
        <v>3840</v>
      </c>
      <c r="N779" s="43" t="s">
        <v>3840</v>
      </c>
      <c r="O779" s="43" t="s">
        <v>3850</v>
      </c>
      <c r="P779" s="45" t="s">
        <v>399</v>
      </c>
      <c r="Q779" s="44" t="s">
        <v>414</v>
      </c>
      <c r="R779" s="44" t="s">
        <v>1376</v>
      </c>
      <c r="S779" s="44" t="s">
        <v>489</v>
      </c>
      <c r="T779" s="46" t="s">
        <v>488</v>
      </c>
      <c r="U779" s="37" t="s">
        <v>161</v>
      </c>
      <c r="V779" s="163">
        <v>0</v>
      </c>
      <c r="W779" s="163">
        <v>7466582</v>
      </c>
      <c r="X779" s="33"/>
      <c r="Y779" s="164"/>
      <c r="Z779" s="160"/>
      <c r="AA779" s="33"/>
      <c r="AB779" s="165">
        <v>7466582</v>
      </c>
      <c r="AC779" s="33"/>
      <c r="AD779" s="135">
        <v>7466582</v>
      </c>
      <c r="AE779" s="49">
        <v>1</v>
      </c>
      <c r="AF779" s="135">
        <v>0</v>
      </c>
      <c r="AG779" s="158">
        <v>0</v>
      </c>
      <c r="AH779" s="47"/>
      <c r="AI779" s="135">
        <v>0</v>
      </c>
      <c r="AJ779" s="135">
        <v>0</v>
      </c>
      <c r="AK779" s="47"/>
      <c r="AL779" s="135">
        <v>0</v>
      </c>
      <c r="AM779" s="49">
        <v>0</v>
      </c>
      <c r="AN779" s="135">
        <v>7466582</v>
      </c>
      <c r="AO779" s="34">
        <v>0</v>
      </c>
      <c r="AP779" s="34">
        <v>0</v>
      </c>
      <c r="AQ779" s="34">
        <v>0</v>
      </c>
      <c r="AR779" s="34">
        <v>0</v>
      </c>
      <c r="AS779" s="34">
        <v>0</v>
      </c>
      <c r="AT779" s="34">
        <v>7466582</v>
      </c>
      <c r="AU779" s="34">
        <v>0</v>
      </c>
      <c r="AV779" s="34">
        <v>0</v>
      </c>
      <c r="AW779" s="34">
        <v>0</v>
      </c>
      <c r="AX779" s="34">
        <v>0</v>
      </c>
      <c r="AY779" s="34">
        <v>0</v>
      </c>
      <c r="AZ779" s="34">
        <v>0</v>
      </c>
      <c r="BA779" s="34">
        <v>0</v>
      </c>
      <c r="BB779" s="40">
        <f t="shared" si="41"/>
        <v>7466582</v>
      </c>
      <c r="BC779" s="40">
        <f t="shared" si="42"/>
        <v>0</v>
      </c>
      <c r="BD779" s="166" t="str">
        <f>+IF(Tabla1[[#This Row],[NO CERT]]=0,"NO","SI")</f>
        <v>NO</v>
      </c>
    </row>
    <row r="780" spans="1:56" x14ac:dyDescent="0.25">
      <c r="A780" s="41" t="s">
        <v>437</v>
      </c>
      <c r="B780" s="42"/>
      <c r="C780" s="43" t="s">
        <v>1447</v>
      </c>
      <c r="D780" s="44" t="s">
        <v>442</v>
      </c>
      <c r="E780" s="43" t="s">
        <v>549</v>
      </c>
      <c r="F780" s="43" t="s">
        <v>3839</v>
      </c>
      <c r="G780" s="43" t="s">
        <v>1552</v>
      </c>
      <c r="H780" s="44" t="s">
        <v>2833</v>
      </c>
      <c r="I780" s="44" t="s">
        <v>2833</v>
      </c>
      <c r="J780" s="44"/>
      <c r="K780" s="44" t="s">
        <v>515</v>
      </c>
      <c r="L780" s="44" t="s">
        <v>3840</v>
      </c>
      <c r="M780" s="44" t="s">
        <v>3840</v>
      </c>
      <c r="N780" s="43" t="s">
        <v>3840</v>
      </c>
      <c r="O780" s="43" t="s">
        <v>3851</v>
      </c>
      <c r="P780" s="45" t="s">
        <v>401</v>
      </c>
      <c r="Q780" s="44" t="s">
        <v>416</v>
      </c>
      <c r="R780" s="44" t="s">
        <v>1376</v>
      </c>
      <c r="S780" s="44" t="s">
        <v>489</v>
      </c>
      <c r="T780" s="46" t="s">
        <v>488</v>
      </c>
      <c r="U780" s="37" t="s">
        <v>161</v>
      </c>
      <c r="V780" s="163">
        <v>0</v>
      </c>
      <c r="W780" s="163">
        <v>9321615</v>
      </c>
      <c r="X780" s="33"/>
      <c r="Y780" s="164"/>
      <c r="Z780" s="160"/>
      <c r="AA780" s="33"/>
      <c r="AB780" s="165">
        <v>9321615</v>
      </c>
      <c r="AC780" s="33"/>
      <c r="AD780" s="135">
        <v>9321615</v>
      </c>
      <c r="AE780" s="49">
        <v>1</v>
      </c>
      <c r="AF780" s="135">
        <v>0</v>
      </c>
      <c r="AG780" s="158">
        <v>0</v>
      </c>
      <c r="AH780" s="47"/>
      <c r="AI780" s="135">
        <v>0</v>
      </c>
      <c r="AJ780" s="135">
        <v>0</v>
      </c>
      <c r="AK780" s="47"/>
      <c r="AL780" s="135">
        <v>0</v>
      </c>
      <c r="AM780" s="49">
        <v>0</v>
      </c>
      <c r="AN780" s="135">
        <v>9321615</v>
      </c>
      <c r="AO780" s="34">
        <v>0</v>
      </c>
      <c r="AP780" s="34">
        <v>0</v>
      </c>
      <c r="AQ780" s="34">
        <v>0</v>
      </c>
      <c r="AR780" s="34">
        <v>0</v>
      </c>
      <c r="AS780" s="34">
        <v>0</v>
      </c>
      <c r="AT780" s="34">
        <v>9321615</v>
      </c>
      <c r="AU780" s="34">
        <v>0</v>
      </c>
      <c r="AV780" s="34">
        <v>0</v>
      </c>
      <c r="AW780" s="34">
        <v>0</v>
      </c>
      <c r="AX780" s="34">
        <v>0</v>
      </c>
      <c r="AY780" s="34">
        <v>0</v>
      </c>
      <c r="AZ780" s="34">
        <v>0</v>
      </c>
      <c r="BA780" s="34">
        <v>0</v>
      </c>
      <c r="BB780" s="40">
        <f t="shared" si="41"/>
        <v>9321615</v>
      </c>
      <c r="BC780" s="40">
        <f t="shared" si="42"/>
        <v>0</v>
      </c>
      <c r="BD780" s="166" t="str">
        <f>+IF(Tabla1[[#This Row],[NO CERT]]=0,"NO","SI")</f>
        <v>NO</v>
      </c>
    </row>
    <row r="781" spans="1:56" x14ac:dyDescent="0.25">
      <c r="A781" s="41" t="s">
        <v>437</v>
      </c>
      <c r="B781" s="42"/>
      <c r="C781" s="43" t="s">
        <v>1447</v>
      </c>
      <c r="D781" s="44" t="s">
        <v>442</v>
      </c>
      <c r="E781" s="43" t="s">
        <v>549</v>
      </c>
      <c r="F781" s="43" t="s">
        <v>3839</v>
      </c>
      <c r="G781" s="43" t="s">
        <v>1552</v>
      </c>
      <c r="H781" s="44" t="s">
        <v>2833</v>
      </c>
      <c r="I781" s="44" t="s">
        <v>2833</v>
      </c>
      <c r="J781" s="44"/>
      <c r="K781" s="44" t="s">
        <v>515</v>
      </c>
      <c r="L781" s="44" t="s">
        <v>3840</v>
      </c>
      <c r="M781" s="44" t="s">
        <v>3840</v>
      </c>
      <c r="N781" s="43" t="s">
        <v>3840</v>
      </c>
      <c r="O781" s="43" t="s">
        <v>3852</v>
      </c>
      <c r="P781" s="45" t="s">
        <v>403</v>
      </c>
      <c r="Q781" s="44" t="s">
        <v>418</v>
      </c>
      <c r="R781" s="44" t="s">
        <v>1376</v>
      </c>
      <c r="S781" s="44" t="s">
        <v>489</v>
      </c>
      <c r="T781" s="46" t="s">
        <v>488</v>
      </c>
      <c r="U781" s="37" t="s">
        <v>161</v>
      </c>
      <c r="V781" s="163">
        <v>0</v>
      </c>
      <c r="W781" s="163">
        <v>0</v>
      </c>
      <c r="X781" s="33"/>
      <c r="Y781" s="164"/>
      <c r="Z781" s="160"/>
      <c r="AA781" s="33"/>
      <c r="AB781" s="165">
        <v>0</v>
      </c>
      <c r="AC781" s="33"/>
      <c r="AD781" s="135">
        <v>0</v>
      </c>
      <c r="AE781" s="49">
        <v>0</v>
      </c>
      <c r="AF781" s="135">
        <v>0</v>
      </c>
      <c r="AG781" s="158">
        <v>0</v>
      </c>
      <c r="AH781" s="47"/>
      <c r="AI781" s="135">
        <v>0</v>
      </c>
      <c r="AJ781" s="135">
        <v>0</v>
      </c>
      <c r="AK781" s="47"/>
      <c r="AL781" s="135">
        <v>0</v>
      </c>
      <c r="AM781" s="49">
        <v>0</v>
      </c>
      <c r="AN781" s="135">
        <v>0</v>
      </c>
      <c r="AO781" s="34">
        <v>0</v>
      </c>
      <c r="AP781" s="34">
        <v>0</v>
      </c>
      <c r="AQ781" s="34">
        <v>0</v>
      </c>
      <c r="AR781" s="34">
        <v>0</v>
      </c>
      <c r="AS781" s="34">
        <v>0</v>
      </c>
      <c r="AT781" s="34">
        <v>0</v>
      </c>
      <c r="AU781" s="34">
        <v>0</v>
      </c>
      <c r="AV781" s="34">
        <v>0</v>
      </c>
      <c r="AW781" s="34">
        <v>0</v>
      </c>
      <c r="AX781" s="34">
        <v>0</v>
      </c>
      <c r="AY781" s="34">
        <v>0</v>
      </c>
      <c r="AZ781" s="34">
        <v>0</v>
      </c>
      <c r="BA781" s="34">
        <v>0</v>
      </c>
      <c r="BB781" s="40">
        <f t="shared" si="41"/>
        <v>0</v>
      </c>
      <c r="BC781" s="40">
        <f t="shared" si="42"/>
        <v>0</v>
      </c>
      <c r="BD781" s="166" t="str">
        <f>+IF(Tabla1[[#This Row],[NO CERT]]=0,"NO","SI")</f>
        <v>NO</v>
      </c>
    </row>
    <row r="782" spans="1:56" x14ac:dyDescent="0.25">
      <c r="A782" s="41" t="s">
        <v>437</v>
      </c>
      <c r="B782" s="42"/>
      <c r="C782" s="43" t="s">
        <v>1447</v>
      </c>
      <c r="D782" s="44" t="s">
        <v>442</v>
      </c>
      <c r="E782" s="43" t="s">
        <v>549</v>
      </c>
      <c r="F782" s="43" t="s">
        <v>3839</v>
      </c>
      <c r="G782" s="43" t="s">
        <v>1552</v>
      </c>
      <c r="H782" s="44" t="s">
        <v>2833</v>
      </c>
      <c r="I782" s="44" t="s">
        <v>2833</v>
      </c>
      <c r="J782" s="44"/>
      <c r="K782" s="44" t="s">
        <v>515</v>
      </c>
      <c r="L782" s="44" t="s">
        <v>3840</v>
      </c>
      <c r="M782" s="44" t="s">
        <v>3840</v>
      </c>
      <c r="N782" s="43" t="s">
        <v>3840</v>
      </c>
      <c r="O782" s="43" t="s">
        <v>3853</v>
      </c>
      <c r="P782" s="45" t="s">
        <v>405</v>
      </c>
      <c r="Q782" s="44" t="s">
        <v>436</v>
      </c>
      <c r="R782" s="44" t="s">
        <v>1376</v>
      </c>
      <c r="S782" s="44" t="s">
        <v>489</v>
      </c>
      <c r="T782" s="46" t="s">
        <v>488</v>
      </c>
      <c r="U782" s="37" t="s">
        <v>161</v>
      </c>
      <c r="V782" s="163">
        <v>0</v>
      </c>
      <c r="W782" s="163">
        <v>15317059</v>
      </c>
      <c r="X782" s="33"/>
      <c r="Y782" s="164"/>
      <c r="Z782" s="160"/>
      <c r="AA782" s="33"/>
      <c r="AB782" s="165">
        <v>15317059</v>
      </c>
      <c r="AC782" s="33"/>
      <c r="AD782" s="135">
        <v>15317059</v>
      </c>
      <c r="AE782" s="49">
        <v>1</v>
      </c>
      <c r="AF782" s="135">
        <v>0</v>
      </c>
      <c r="AG782" s="158">
        <v>0</v>
      </c>
      <c r="AH782" s="47"/>
      <c r="AI782" s="135">
        <v>0</v>
      </c>
      <c r="AJ782" s="135">
        <v>0</v>
      </c>
      <c r="AK782" s="47"/>
      <c r="AL782" s="135">
        <v>0</v>
      </c>
      <c r="AM782" s="49">
        <v>0</v>
      </c>
      <c r="AN782" s="135">
        <v>15317059</v>
      </c>
      <c r="AO782" s="34">
        <v>0</v>
      </c>
      <c r="AP782" s="34">
        <v>0</v>
      </c>
      <c r="AQ782" s="34">
        <v>0</v>
      </c>
      <c r="AR782" s="34">
        <v>0</v>
      </c>
      <c r="AS782" s="34">
        <v>0</v>
      </c>
      <c r="AT782" s="34">
        <v>15317059</v>
      </c>
      <c r="AU782" s="34">
        <v>0</v>
      </c>
      <c r="AV782" s="34">
        <v>0</v>
      </c>
      <c r="AW782" s="34">
        <v>0</v>
      </c>
      <c r="AX782" s="34">
        <v>0</v>
      </c>
      <c r="AY782" s="34">
        <v>0</v>
      </c>
      <c r="AZ782" s="34">
        <v>0</v>
      </c>
      <c r="BA782" s="34">
        <v>0</v>
      </c>
      <c r="BB782" s="40">
        <f t="shared" si="41"/>
        <v>15317059</v>
      </c>
      <c r="BC782" s="40">
        <f t="shared" si="42"/>
        <v>0</v>
      </c>
      <c r="BD782" s="166" t="str">
        <f>+IF(Tabla1[[#This Row],[NO CERT]]=0,"NO","SI")</f>
        <v>NO</v>
      </c>
    </row>
    <row r="783" spans="1:56" x14ac:dyDescent="0.25">
      <c r="A783" s="41" t="s">
        <v>437</v>
      </c>
      <c r="B783" s="42"/>
      <c r="C783" s="43" t="s">
        <v>1447</v>
      </c>
      <c r="D783" s="44" t="s">
        <v>442</v>
      </c>
      <c r="E783" s="43" t="s">
        <v>549</v>
      </c>
      <c r="F783" s="43" t="s">
        <v>3839</v>
      </c>
      <c r="G783" s="43" t="s">
        <v>1552</v>
      </c>
      <c r="H783" s="44" t="s">
        <v>2833</v>
      </c>
      <c r="I783" s="44" t="s">
        <v>2833</v>
      </c>
      <c r="J783" s="44"/>
      <c r="K783" s="44" t="s">
        <v>515</v>
      </c>
      <c r="L783" s="44" t="s">
        <v>3840</v>
      </c>
      <c r="M783" s="44" t="s">
        <v>3840</v>
      </c>
      <c r="N783" s="43" t="s">
        <v>3840</v>
      </c>
      <c r="O783" s="43" t="s">
        <v>3854</v>
      </c>
      <c r="P783" s="45" t="s">
        <v>407</v>
      </c>
      <c r="Q783" s="44" t="s">
        <v>420</v>
      </c>
      <c r="R783" s="44" t="s">
        <v>1376</v>
      </c>
      <c r="S783" s="44" t="s">
        <v>489</v>
      </c>
      <c r="T783" s="46" t="s">
        <v>488</v>
      </c>
      <c r="U783" s="37" t="s">
        <v>161</v>
      </c>
      <c r="V783" s="163">
        <v>0</v>
      </c>
      <c r="W783" s="163">
        <v>2135730</v>
      </c>
      <c r="X783" s="33"/>
      <c r="Y783" s="164"/>
      <c r="Z783" s="160"/>
      <c r="AA783" s="33"/>
      <c r="AB783" s="165">
        <v>2135730</v>
      </c>
      <c r="AC783" s="33"/>
      <c r="AD783" s="135">
        <v>2135730</v>
      </c>
      <c r="AE783" s="49">
        <v>1</v>
      </c>
      <c r="AF783" s="135">
        <v>0</v>
      </c>
      <c r="AG783" s="158">
        <v>0</v>
      </c>
      <c r="AH783" s="47"/>
      <c r="AI783" s="135">
        <v>0</v>
      </c>
      <c r="AJ783" s="135">
        <v>0</v>
      </c>
      <c r="AK783" s="47"/>
      <c r="AL783" s="135">
        <v>0</v>
      </c>
      <c r="AM783" s="49">
        <v>0</v>
      </c>
      <c r="AN783" s="135">
        <v>2135730</v>
      </c>
      <c r="AO783" s="34">
        <v>0</v>
      </c>
      <c r="AP783" s="34">
        <v>0</v>
      </c>
      <c r="AQ783" s="34">
        <v>0</v>
      </c>
      <c r="AR783" s="34">
        <v>0</v>
      </c>
      <c r="AS783" s="34">
        <v>0</v>
      </c>
      <c r="AT783" s="34">
        <v>2135730</v>
      </c>
      <c r="AU783" s="34">
        <v>0</v>
      </c>
      <c r="AV783" s="34">
        <v>0</v>
      </c>
      <c r="AW783" s="34">
        <v>0</v>
      </c>
      <c r="AX783" s="34">
        <v>0</v>
      </c>
      <c r="AY783" s="34">
        <v>0</v>
      </c>
      <c r="AZ783" s="34">
        <v>0</v>
      </c>
      <c r="BA783" s="34">
        <v>0</v>
      </c>
      <c r="BB783" s="40">
        <f t="shared" si="41"/>
        <v>2135730</v>
      </c>
      <c r="BC783" s="40">
        <f t="shared" si="42"/>
        <v>0</v>
      </c>
      <c r="BD783" s="166" t="str">
        <f>+IF(Tabla1[[#This Row],[NO CERT]]=0,"NO","SI")</f>
        <v>NO</v>
      </c>
    </row>
    <row r="784" spans="1:56" x14ac:dyDescent="0.25">
      <c r="A784" s="41" t="s">
        <v>437</v>
      </c>
      <c r="B784" s="42"/>
      <c r="C784" s="43" t="s">
        <v>1447</v>
      </c>
      <c r="D784" s="44" t="s">
        <v>442</v>
      </c>
      <c r="E784" s="43" t="s">
        <v>549</v>
      </c>
      <c r="F784" s="43" t="s">
        <v>3839</v>
      </c>
      <c r="G784" s="43" t="s">
        <v>1552</v>
      </c>
      <c r="H784" s="44" t="s">
        <v>2833</v>
      </c>
      <c r="I784" s="44" t="s">
        <v>2833</v>
      </c>
      <c r="J784" s="44"/>
      <c r="K784" s="44" t="s">
        <v>515</v>
      </c>
      <c r="L784" s="44" t="s">
        <v>3840</v>
      </c>
      <c r="M784" s="44" t="s">
        <v>3840</v>
      </c>
      <c r="N784" s="43" t="s">
        <v>3840</v>
      </c>
      <c r="O784" s="43" t="s">
        <v>3855</v>
      </c>
      <c r="P784" s="45" t="s">
        <v>409</v>
      </c>
      <c r="Q784" s="44" t="s">
        <v>422</v>
      </c>
      <c r="R784" s="44" t="s">
        <v>1376</v>
      </c>
      <c r="S784" s="44" t="s">
        <v>489</v>
      </c>
      <c r="T784" s="46" t="s">
        <v>488</v>
      </c>
      <c r="U784" s="37" t="s">
        <v>161</v>
      </c>
      <c r="V784" s="163">
        <v>0</v>
      </c>
      <c r="W784" s="163">
        <v>2356840</v>
      </c>
      <c r="X784" s="33"/>
      <c r="Y784" s="164"/>
      <c r="Z784" s="160"/>
      <c r="AA784" s="33"/>
      <c r="AB784" s="165">
        <v>2356840</v>
      </c>
      <c r="AC784" s="33"/>
      <c r="AD784" s="135">
        <v>2356840</v>
      </c>
      <c r="AE784" s="49">
        <v>1</v>
      </c>
      <c r="AF784" s="135">
        <v>0</v>
      </c>
      <c r="AG784" s="158">
        <v>0</v>
      </c>
      <c r="AH784" s="47"/>
      <c r="AI784" s="135">
        <v>0</v>
      </c>
      <c r="AJ784" s="135">
        <v>0</v>
      </c>
      <c r="AK784" s="47"/>
      <c r="AL784" s="135">
        <v>0</v>
      </c>
      <c r="AM784" s="49">
        <v>0</v>
      </c>
      <c r="AN784" s="135">
        <v>2356840</v>
      </c>
      <c r="AO784" s="34">
        <v>0</v>
      </c>
      <c r="AP784" s="34">
        <v>0</v>
      </c>
      <c r="AQ784" s="34">
        <v>0</v>
      </c>
      <c r="AR784" s="34">
        <v>0</v>
      </c>
      <c r="AS784" s="34">
        <v>0</v>
      </c>
      <c r="AT784" s="34">
        <v>2356840</v>
      </c>
      <c r="AU784" s="34">
        <v>0</v>
      </c>
      <c r="AV784" s="34">
        <v>0</v>
      </c>
      <c r="AW784" s="34">
        <v>0</v>
      </c>
      <c r="AX784" s="34">
        <v>0</v>
      </c>
      <c r="AY784" s="34">
        <v>0</v>
      </c>
      <c r="AZ784" s="34">
        <v>0</v>
      </c>
      <c r="BA784" s="34">
        <v>0</v>
      </c>
      <c r="BB784" s="40">
        <f t="shared" si="41"/>
        <v>2356840</v>
      </c>
      <c r="BC784" s="40">
        <f t="shared" si="42"/>
        <v>0</v>
      </c>
      <c r="BD784" s="166" t="str">
        <f>+IF(Tabla1[[#This Row],[NO CERT]]=0,"NO","SI")</f>
        <v>NO</v>
      </c>
    </row>
    <row r="785" spans="1:56" x14ac:dyDescent="0.25">
      <c r="A785" s="41" t="s">
        <v>437</v>
      </c>
      <c r="B785" s="42"/>
      <c r="C785" s="43" t="s">
        <v>1447</v>
      </c>
      <c r="D785" s="44" t="s">
        <v>442</v>
      </c>
      <c r="E785" s="43" t="s">
        <v>549</v>
      </c>
      <c r="F785" s="43" t="s">
        <v>3839</v>
      </c>
      <c r="G785" s="43" t="s">
        <v>1552</v>
      </c>
      <c r="H785" s="44" t="s">
        <v>2833</v>
      </c>
      <c r="I785" s="44" t="s">
        <v>2833</v>
      </c>
      <c r="J785" s="44"/>
      <c r="K785" s="44" t="s">
        <v>515</v>
      </c>
      <c r="L785" s="44" t="s">
        <v>3840</v>
      </c>
      <c r="M785" s="44" t="s">
        <v>3840</v>
      </c>
      <c r="N785" s="43" t="s">
        <v>3840</v>
      </c>
      <c r="O785" s="43" t="s">
        <v>3856</v>
      </c>
      <c r="P785" s="45" t="s">
        <v>411</v>
      </c>
      <c r="Q785" s="44" t="s">
        <v>424</v>
      </c>
      <c r="R785" s="44" t="s">
        <v>1376</v>
      </c>
      <c r="S785" s="44" t="s">
        <v>489</v>
      </c>
      <c r="T785" s="46" t="s">
        <v>488</v>
      </c>
      <c r="U785" s="37" t="s">
        <v>161</v>
      </c>
      <c r="V785" s="163">
        <v>0</v>
      </c>
      <c r="W785" s="163">
        <v>0</v>
      </c>
      <c r="X785" s="33"/>
      <c r="Y785" s="164"/>
      <c r="Z785" s="160"/>
      <c r="AA785" s="33"/>
      <c r="AB785" s="165">
        <v>0</v>
      </c>
      <c r="AC785" s="33"/>
      <c r="AD785" s="135">
        <v>0</v>
      </c>
      <c r="AE785" s="49">
        <v>0</v>
      </c>
      <c r="AF785" s="135">
        <v>0</v>
      </c>
      <c r="AG785" s="158">
        <v>0</v>
      </c>
      <c r="AH785" s="47"/>
      <c r="AI785" s="135">
        <v>0</v>
      </c>
      <c r="AJ785" s="135">
        <v>0</v>
      </c>
      <c r="AK785" s="47"/>
      <c r="AL785" s="135">
        <v>0</v>
      </c>
      <c r="AM785" s="49">
        <v>0</v>
      </c>
      <c r="AN785" s="135">
        <v>0</v>
      </c>
      <c r="AO785" s="34">
        <v>0</v>
      </c>
      <c r="AP785" s="34">
        <v>0</v>
      </c>
      <c r="AQ785" s="34">
        <v>0</v>
      </c>
      <c r="AR785" s="34">
        <v>0</v>
      </c>
      <c r="AS785" s="34">
        <v>0</v>
      </c>
      <c r="AT785" s="34">
        <v>0</v>
      </c>
      <c r="AU785" s="34">
        <v>0</v>
      </c>
      <c r="AV785" s="34">
        <v>0</v>
      </c>
      <c r="AW785" s="34">
        <v>0</v>
      </c>
      <c r="AX785" s="34">
        <v>0</v>
      </c>
      <c r="AY785" s="34">
        <v>0</v>
      </c>
      <c r="AZ785" s="34">
        <v>0</v>
      </c>
      <c r="BA785" s="34">
        <v>0</v>
      </c>
      <c r="BB785" s="40">
        <f t="shared" si="41"/>
        <v>0</v>
      </c>
      <c r="BC785" s="40">
        <f t="shared" si="42"/>
        <v>0</v>
      </c>
      <c r="BD785" s="166" t="str">
        <f>+IF(Tabla1[[#This Row],[NO CERT]]=0,"NO","SI")</f>
        <v>NO</v>
      </c>
    </row>
    <row r="786" spans="1:56" x14ac:dyDescent="0.25">
      <c r="A786" s="41" t="s">
        <v>437</v>
      </c>
      <c r="B786" s="42"/>
      <c r="C786" s="43" t="s">
        <v>1447</v>
      </c>
      <c r="D786" s="44" t="s">
        <v>442</v>
      </c>
      <c r="E786" s="43" t="s">
        <v>549</v>
      </c>
      <c r="F786" s="43" t="s">
        <v>3839</v>
      </c>
      <c r="G786" s="43" t="s">
        <v>1552</v>
      </c>
      <c r="H786" s="44" t="s">
        <v>2833</v>
      </c>
      <c r="I786" s="44" t="s">
        <v>2833</v>
      </c>
      <c r="J786" s="44"/>
      <c r="K786" s="44" t="s">
        <v>515</v>
      </c>
      <c r="L786" s="44" t="s">
        <v>3840</v>
      </c>
      <c r="M786" s="44" t="s">
        <v>3840</v>
      </c>
      <c r="N786" s="43" t="s">
        <v>3840</v>
      </c>
      <c r="O786" s="43" t="s">
        <v>3857</v>
      </c>
      <c r="P786" s="45" t="s">
        <v>413</v>
      </c>
      <c r="Q786" s="44" t="s">
        <v>426</v>
      </c>
      <c r="R786" s="44" t="s">
        <v>1376</v>
      </c>
      <c r="S786" s="44" t="s">
        <v>489</v>
      </c>
      <c r="T786" s="46" t="s">
        <v>488</v>
      </c>
      <c r="U786" s="37" t="s">
        <v>161</v>
      </c>
      <c r="V786" s="163">
        <v>0</v>
      </c>
      <c r="W786" s="163">
        <v>0</v>
      </c>
      <c r="X786" s="33"/>
      <c r="Y786" s="164"/>
      <c r="Z786" s="160"/>
      <c r="AA786" s="33"/>
      <c r="AB786" s="165">
        <v>0</v>
      </c>
      <c r="AC786" s="33"/>
      <c r="AD786" s="135">
        <v>0</v>
      </c>
      <c r="AE786" s="49">
        <v>0</v>
      </c>
      <c r="AF786" s="135">
        <v>0</v>
      </c>
      <c r="AG786" s="158">
        <v>0</v>
      </c>
      <c r="AH786" s="47"/>
      <c r="AI786" s="135">
        <v>0</v>
      </c>
      <c r="AJ786" s="135">
        <v>0</v>
      </c>
      <c r="AK786" s="47"/>
      <c r="AL786" s="135">
        <v>0</v>
      </c>
      <c r="AM786" s="49">
        <v>0</v>
      </c>
      <c r="AN786" s="135">
        <v>0</v>
      </c>
      <c r="AO786" s="34">
        <v>0</v>
      </c>
      <c r="AP786" s="34">
        <v>0</v>
      </c>
      <c r="AQ786" s="34">
        <v>0</v>
      </c>
      <c r="AR786" s="34">
        <v>0</v>
      </c>
      <c r="AS786" s="34">
        <v>0</v>
      </c>
      <c r="AT786" s="34">
        <v>0</v>
      </c>
      <c r="AU786" s="34">
        <v>0</v>
      </c>
      <c r="AV786" s="34">
        <v>0</v>
      </c>
      <c r="AW786" s="34">
        <v>0</v>
      </c>
      <c r="AX786" s="34">
        <v>0</v>
      </c>
      <c r="AY786" s="34">
        <v>0</v>
      </c>
      <c r="AZ786" s="34">
        <v>0</v>
      </c>
      <c r="BA786" s="34">
        <v>0</v>
      </c>
      <c r="BB786" s="40">
        <f t="shared" si="41"/>
        <v>0</v>
      </c>
      <c r="BC786" s="40">
        <f t="shared" si="42"/>
        <v>0</v>
      </c>
      <c r="BD786" s="166" t="str">
        <f>+IF(Tabla1[[#This Row],[NO CERT]]=0,"NO","SI")</f>
        <v>NO</v>
      </c>
    </row>
    <row r="787" spans="1:56" x14ac:dyDescent="0.25">
      <c r="A787" s="41" t="s">
        <v>437</v>
      </c>
      <c r="B787" s="42"/>
      <c r="C787" s="43" t="s">
        <v>1447</v>
      </c>
      <c r="D787" s="44" t="s">
        <v>442</v>
      </c>
      <c r="E787" s="43" t="s">
        <v>549</v>
      </c>
      <c r="F787" s="43" t="s">
        <v>3839</v>
      </c>
      <c r="G787" s="43" t="s">
        <v>1552</v>
      </c>
      <c r="H787" s="44" t="s">
        <v>2833</v>
      </c>
      <c r="I787" s="44" t="s">
        <v>2833</v>
      </c>
      <c r="J787" s="44"/>
      <c r="K787" s="44" t="s">
        <v>515</v>
      </c>
      <c r="L787" s="44" t="s">
        <v>3840</v>
      </c>
      <c r="M787" s="44" t="s">
        <v>3840</v>
      </c>
      <c r="N787" s="43" t="s">
        <v>3840</v>
      </c>
      <c r="O787" s="43" t="s">
        <v>3858</v>
      </c>
      <c r="P787" s="45" t="s">
        <v>415</v>
      </c>
      <c r="Q787" s="44" t="s">
        <v>428</v>
      </c>
      <c r="R787" s="44" t="s">
        <v>1376</v>
      </c>
      <c r="S787" s="44" t="s">
        <v>489</v>
      </c>
      <c r="T787" s="46" t="s">
        <v>488</v>
      </c>
      <c r="U787" s="37" t="s">
        <v>161</v>
      </c>
      <c r="V787" s="163">
        <v>0</v>
      </c>
      <c r="W787" s="163">
        <v>0</v>
      </c>
      <c r="X787" s="33"/>
      <c r="Y787" s="164"/>
      <c r="Z787" s="160"/>
      <c r="AA787" s="33"/>
      <c r="AB787" s="165">
        <v>0</v>
      </c>
      <c r="AC787" s="33"/>
      <c r="AD787" s="135">
        <v>0</v>
      </c>
      <c r="AE787" s="49">
        <v>0</v>
      </c>
      <c r="AF787" s="135">
        <v>0</v>
      </c>
      <c r="AG787" s="158">
        <v>0</v>
      </c>
      <c r="AH787" s="47"/>
      <c r="AI787" s="135">
        <v>0</v>
      </c>
      <c r="AJ787" s="135">
        <v>0</v>
      </c>
      <c r="AK787" s="47"/>
      <c r="AL787" s="135">
        <v>0</v>
      </c>
      <c r="AM787" s="49">
        <v>0</v>
      </c>
      <c r="AN787" s="135">
        <v>0</v>
      </c>
      <c r="AO787" s="34">
        <v>0</v>
      </c>
      <c r="AP787" s="34">
        <v>0</v>
      </c>
      <c r="AQ787" s="34">
        <v>0</v>
      </c>
      <c r="AR787" s="34">
        <v>0</v>
      </c>
      <c r="AS787" s="34">
        <v>0</v>
      </c>
      <c r="AT787" s="34">
        <v>0</v>
      </c>
      <c r="AU787" s="34">
        <v>0</v>
      </c>
      <c r="AV787" s="34">
        <v>0</v>
      </c>
      <c r="AW787" s="34">
        <v>0</v>
      </c>
      <c r="AX787" s="34">
        <v>0</v>
      </c>
      <c r="AY787" s="34">
        <v>0</v>
      </c>
      <c r="AZ787" s="34">
        <v>0</v>
      </c>
      <c r="BA787" s="34">
        <v>0</v>
      </c>
      <c r="BB787" s="40">
        <f t="shared" si="41"/>
        <v>0</v>
      </c>
      <c r="BC787" s="40">
        <f t="shared" si="42"/>
        <v>0</v>
      </c>
      <c r="BD787" s="166" t="str">
        <f>+IF(Tabla1[[#This Row],[NO CERT]]=0,"NO","SI")</f>
        <v>NO</v>
      </c>
    </row>
    <row r="788" spans="1:56" x14ac:dyDescent="0.25">
      <c r="A788" s="41" t="s">
        <v>437</v>
      </c>
      <c r="B788" s="42"/>
      <c r="C788" s="43" t="s">
        <v>1447</v>
      </c>
      <c r="D788" s="44" t="s">
        <v>442</v>
      </c>
      <c r="E788" s="43" t="s">
        <v>549</v>
      </c>
      <c r="F788" s="43" t="s">
        <v>3839</v>
      </c>
      <c r="G788" s="43" t="s">
        <v>1552</v>
      </c>
      <c r="H788" s="44" t="s">
        <v>2833</v>
      </c>
      <c r="I788" s="44" t="s">
        <v>2833</v>
      </c>
      <c r="J788" s="44"/>
      <c r="K788" s="44" t="s">
        <v>515</v>
      </c>
      <c r="L788" s="44" t="s">
        <v>3840</v>
      </c>
      <c r="M788" s="44" t="s">
        <v>3840</v>
      </c>
      <c r="N788" s="43" t="s">
        <v>3840</v>
      </c>
      <c r="O788" s="43" t="s">
        <v>3859</v>
      </c>
      <c r="P788" s="45" t="s">
        <v>417</v>
      </c>
      <c r="Q788" s="44" t="s">
        <v>429</v>
      </c>
      <c r="R788" s="44" t="s">
        <v>1376</v>
      </c>
      <c r="S788" s="44" t="s">
        <v>489</v>
      </c>
      <c r="T788" s="46" t="s">
        <v>488</v>
      </c>
      <c r="U788" s="37" t="s">
        <v>161</v>
      </c>
      <c r="V788" s="163">
        <v>0</v>
      </c>
      <c r="W788" s="163">
        <v>2088741</v>
      </c>
      <c r="X788" s="33"/>
      <c r="Y788" s="164"/>
      <c r="Z788" s="160"/>
      <c r="AA788" s="33"/>
      <c r="AB788" s="165">
        <v>2088741</v>
      </c>
      <c r="AC788" s="33"/>
      <c r="AD788" s="135">
        <v>2088741</v>
      </c>
      <c r="AE788" s="49">
        <v>1</v>
      </c>
      <c r="AF788" s="135">
        <v>0</v>
      </c>
      <c r="AG788" s="158">
        <v>0</v>
      </c>
      <c r="AH788" s="47"/>
      <c r="AI788" s="135">
        <v>0</v>
      </c>
      <c r="AJ788" s="135">
        <v>0</v>
      </c>
      <c r="AK788" s="47"/>
      <c r="AL788" s="135">
        <v>0</v>
      </c>
      <c r="AM788" s="49">
        <v>0</v>
      </c>
      <c r="AN788" s="135">
        <v>2088741</v>
      </c>
      <c r="AO788" s="34">
        <v>0</v>
      </c>
      <c r="AP788" s="34">
        <v>0</v>
      </c>
      <c r="AQ788" s="34">
        <v>0</v>
      </c>
      <c r="AR788" s="34">
        <v>0</v>
      </c>
      <c r="AS788" s="34">
        <v>0</v>
      </c>
      <c r="AT788" s="34">
        <v>2088741</v>
      </c>
      <c r="AU788" s="34">
        <v>0</v>
      </c>
      <c r="AV788" s="34">
        <v>0</v>
      </c>
      <c r="AW788" s="34">
        <v>0</v>
      </c>
      <c r="AX788" s="34">
        <v>0</v>
      </c>
      <c r="AY788" s="34">
        <v>0</v>
      </c>
      <c r="AZ788" s="34">
        <v>0</v>
      </c>
      <c r="BA788" s="34">
        <v>0</v>
      </c>
      <c r="BB788" s="40">
        <f t="shared" si="41"/>
        <v>2088741</v>
      </c>
      <c r="BC788" s="40">
        <f t="shared" si="42"/>
        <v>0</v>
      </c>
      <c r="BD788" s="166" t="str">
        <f>+IF(Tabla1[[#This Row],[NO CERT]]=0,"NO","SI")</f>
        <v>NO</v>
      </c>
    </row>
    <row r="789" spans="1:56" x14ac:dyDescent="0.25">
      <c r="A789" s="41" t="s">
        <v>437</v>
      </c>
      <c r="B789" s="42"/>
      <c r="C789" s="43" t="s">
        <v>1447</v>
      </c>
      <c r="D789" s="44" t="s">
        <v>442</v>
      </c>
      <c r="E789" s="43" t="s">
        <v>549</v>
      </c>
      <c r="F789" s="43" t="s">
        <v>3839</v>
      </c>
      <c r="G789" s="43" t="s">
        <v>1552</v>
      </c>
      <c r="H789" s="44" t="s">
        <v>2833</v>
      </c>
      <c r="I789" s="44" t="s">
        <v>2833</v>
      </c>
      <c r="J789" s="44"/>
      <c r="K789" s="44" t="s">
        <v>515</v>
      </c>
      <c r="L789" s="44" t="s">
        <v>3840</v>
      </c>
      <c r="M789" s="44" t="s">
        <v>3840</v>
      </c>
      <c r="N789" s="43" t="s">
        <v>3840</v>
      </c>
      <c r="O789" s="43" t="s">
        <v>3860</v>
      </c>
      <c r="P789" s="45" t="s">
        <v>1177</v>
      </c>
      <c r="Q789" s="44" t="s">
        <v>430</v>
      </c>
      <c r="R789" s="44" t="s">
        <v>1376</v>
      </c>
      <c r="S789" s="44" t="s">
        <v>489</v>
      </c>
      <c r="T789" s="46" t="s">
        <v>488</v>
      </c>
      <c r="U789" s="37" t="s">
        <v>161</v>
      </c>
      <c r="V789" s="163">
        <v>0</v>
      </c>
      <c r="W789" s="163">
        <v>811195</v>
      </c>
      <c r="X789" s="33"/>
      <c r="Y789" s="164"/>
      <c r="Z789" s="160"/>
      <c r="AA789" s="33"/>
      <c r="AB789" s="165">
        <v>811195</v>
      </c>
      <c r="AC789" s="33"/>
      <c r="AD789" s="135">
        <v>811195</v>
      </c>
      <c r="AE789" s="49">
        <v>1</v>
      </c>
      <c r="AF789" s="135">
        <v>0</v>
      </c>
      <c r="AG789" s="158">
        <v>0</v>
      </c>
      <c r="AH789" s="47"/>
      <c r="AI789" s="135">
        <v>0</v>
      </c>
      <c r="AJ789" s="135">
        <v>0</v>
      </c>
      <c r="AK789" s="47"/>
      <c r="AL789" s="135">
        <v>0</v>
      </c>
      <c r="AM789" s="49">
        <v>0</v>
      </c>
      <c r="AN789" s="135">
        <v>811195</v>
      </c>
      <c r="AO789" s="34">
        <v>0</v>
      </c>
      <c r="AP789" s="34">
        <v>0</v>
      </c>
      <c r="AQ789" s="34">
        <v>0</v>
      </c>
      <c r="AR789" s="34">
        <v>0</v>
      </c>
      <c r="AS789" s="34">
        <v>0</v>
      </c>
      <c r="AT789" s="34">
        <v>811195</v>
      </c>
      <c r="AU789" s="34">
        <v>0</v>
      </c>
      <c r="AV789" s="34">
        <v>0</v>
      </c>
      <c r="AW789" s="34">
        <v>0</v>
      </c>
      <c r="AX789" s="34">
        <v>0</v>
      </c>
      <c r="AY789" s="34">
        <v>0</v>
      </c>
      <c r="AZ789" s="34">
        <v>0</v>
      </c>
      <c r="BA789" s="34">
        <v>0</v>
      </c>
      <c r="BB789" s="40">
        <f t="shared" si="41"/>
        <v>811195</v>
      </c>
      <c r="BC789" s="40">
        <f t="shared" si="42"/>
        <v>0</v>
      </c>
      <c r="BD789" s="166" t="str">
        <f>+IF(Tabla1[[#This Row],[NO CERT]]=0,"NO","SI")</f>
        <v>NO</v>
      </c>
    </row>
    <row r="790" spans="1:56" x14ac:dyDescent="0.25">
      <c r="A790" s="41" t="s">
        <v>437</v>
      </c>
      <c r="B790" s="42"/>
      <c r="C790" s="43" t="s">
        <v>1447</v>
      </c>
      <c r="D790" s="44" t="s">
        <v>442</v>
      </c>
      <c r="E790" s="43" t="s">
        <v>549</v>
      </c>
      <c r="F790" s="43" t="s">
        <v>3839</v>
      </c>
      <c r="G790" s="43" t="s">
        <v>1552</v>
      </c>
      <c r="H790" s="44" t="s">
        <v>2833</v>
      </c>
      <c r="I790" s="44" t="s">
        <v>2833</v>
      </c>
      <c r="J790" s="44"/>
      <c r="K790" s="44" t="s">
        <v>515</v>
      </c>
      <c r="L790" s="44" t="s">
        <v>3840</v>
      </c>
      <c r="M790" s="44" t="s">
        <v>3840</v>
      </c>
      <c r="N790" s="43" t="s">
        <v>3840</v>
      </c>
      <c r="O790" s="43" t="s">
        <v>3861</v>
      </c>
      <c r="P790" s="45" t="s">
        <v>419</v>
      </c>
      <c r="Q790" s="44" t="s">
        <v>431</v>
      </c>
      <c r="R790" s="44" t="s">
        <v>1376</v>
      </c>
      <c r="S790" s="44" t="s">
        <v>489</v>
      </c>
      <c r="T790" s="46" t="s">
        <v>488</v>
      </c>
      <c r="U790" s="37" t="s">
        <v>161</v>
      </c>
      <c r="V790" s="163">
        <v>0</v>
      </c>
      <c r="W790" s="163">
        <v>10170375</v>
      </c>
      <c r="X790" s="33"/>
      <c r="Y790" s="164"/>
      <c r="Z790" s="160"/>
      <c r="AA790" s="33"/>
      <c r="AB790" s="165">
        <v>10170375</v>
      </c>
      <c r="AC790" s="33"/>
      <c r="AD790" s="135">
        <v>10170375</v>
      </c>
      <c r="AE790" s="49">
        <v>1</v>
      </c>
      <c r="AF790" s="135">
        <v>0</v>
      </c>
      <c r="AG790" s="158">
        <v>0</v>
      </c>
      <c r="AH790" s="47"/>
      <c r="AI790" s="135">
        <v>0</v>
      </c>
      <c r="AJ790" s="135">
        <v>0</v>
      </c>
      <c r="AK790" s="47"/>
      <c r="AL790" s="135">
        <v>0</v>
      </c>
      <c r="AM790" s="49">
        <v>0</v>
      </c>
      <c r="AN790" s="135">
        <v>10170375</v>
      </c>
      <c r="AO790" s="34">
        <v>0</v>
      </c>
      <c r="AP790" s="34">
        <v>0</v>
      </c>
      <c r="AQ790" s="34">
        <v>0</v>
      </c>
      <c r="AR790" s="34">
        <v>0</v>
      </c>
      <c r="AS790" s="34">
        <v>0</v>
      </c>
      <c r="AT790" s="34">
        <v>10170375</v>
      </c>
      <c r="AU790" s="34">
        <v>0</v>
      </c>
      <c r="AV790" s="34">
        <v>0</v>
      </c>
      <c r="AW790" s="34">
        <v>0</v>
      </c>
      <c r="AX790" s="34">
        <v>0</v>
      </c>
      <c r="AY790" s="34">
        <v>0</v>
      </c>
      <c r="AZ790" s="34">
        <v>0</v>
      </c>
      <c r="BA790" s="34">
        <v>0</v>
      </c>
      <c r="BB790" s="40">
        <f t="shared" si="41"/>
        <v>10170375</v>
      </c>
      <c r="BC790" s="40">
        <f t="shared" si="42"/>
        <v>0</v>
      </c>
      <c r="BD790" s="166" t="str">
        <f>+IF(Tabla1[[#This Row],[NO CERT]]=0,"NO","SI")</f>
        <v>NO</v>
      </c>
    </row>
    <row r="791" spans="1:56" x14ac:dyDescent="0.25">
      <c r="A791" s="41" t="s">
        <v>437</v>
      </c>
      <c r="B791" s="42"/>
      <c r="C791" s="43" t="s">
        <v>1447</v>
      </c>
      <c r="D791" s="44" t="s">
        <v>442</v>
      </c>
      <c r="E791" s="43" t="s">
        <v>549</v>
      </c>
      <c r="F791" s="43" t="s">
        <v>3839</v>
      </c>
      <c r="G791" s="43" t="s">
        <v>1552</v>
      </c>
      <c r="H791" s="44" t="s">
        <v>2833</v>
      </c>
      <c r="I791" s="44" t="s">
        <v>2833</v>
      </c>
      <c r="J791" s="44"/>
      <c r="K791" s="44" t="s">
        <v>515</v>
      </c>
      <c r="L791" s="44" t="s">
        <v>3840</v>
      </c>
      <c r="M791" s="44" t="s">
        <v>3840</v>
      </c>
      <c r="N791" s="43" t="s">
        <v>3840</v>
      </c>
      <c r="O791" s="43" t="s">
        <v>3862</v>
      </c>
      <c r="P791" s="45" t="s">
        <v>421</v>
      </c>
      <c r="Q791" s="44" t="s">
        <v>432</v>
      </c>
      <c r="R791" s="44" t="s">
        <v>1376</v>
      </c>
      <c r="S791" s="44" t="s">
        <v>489</v>
      </c>
      <c r="T791" s="46" t="s">
        <v>488</v>
      </c>
      <c r="U791" s="37" t="s">
        <v>161</v>
      </c>
      <c r="V791" s="163">
        <v>0</v>
      </c>
      <c r="W791" s="163">
        <v>4033242</v>
      </c>
      <c r="X791" s="33"/>
      <c r="Y791" s="164"/>
      <c r="Z791" s="160"/>
      <c r="AA791" s="33"/>
      <c r="AB791" s="165">
        <v>4033242</v>
      </c>
      <c r="AC791" s="33"/>
      <c r="AD791" s="135">
        <v>4033242</v>
      </c>
      <c r="AE791" s="49">
        <v>1</v>
      </c>
      <c r="AF791" s="135">
        <v>0</v>
      </c>
      <c r="AG791" s="158">
        <v>0</v>
      </c>
      <c r="AH791" s="47"/>
      <c r="AI791" s="135">
        <v>0</v>
      </c>
      <c r="AJ791" s="135">
        <v>0</v>
      </c>
      <c r="AK791" s="47"/>
      <c r="AL791" s="135">
        <v>0</v>
      </c>
      <c r="AM791" s="49">
        <v>0</v>
      </c>
      <c r="AN791" s="135">
        <v>4033242</v>
      </c>
      <c r="AO791" s="34">
        <v>0</v>
      </c>
      <c r="AP791" s="34">
        <v>0</v>
      </c>
      <c r="AQ791" s="34">
        <v>0</v>
      </c>
      <c r="AR791" s="34">
        <v>0</v>
      </c>
      <c r="AS791" s="34">
        <v>0</v>
      </c>
      <c r="AT791" s="34">
        <v>4033242</v>
      </c>
      <c r="AU791" s="34">
        <v>0</v>
      </c>
      <c r="AV791" s="34">
        <v>0</v>
      </c>
      <c r="AW791" s="34">
        <v>0</v>
      </c>
      <c r="AX791" s="34">
        <v>0</v>
      </c>
      <c r="AY791" s="34">
        <v>0</v>
      </c>
      <c r="AZ791" s="34">
        <v>0</v>
      </c>
      <c r="BA791" s="34">
        <v>0</v>
      </c>
      <c r="BB791" s="40">
        <f t="shared" si="41"/>
        <v>4033242</v>
      </c>
      <c r="BC791" s="40">
        <f t="shared" si="42"/>
        <v>0</v>
      </c>
      <c r="BD791" s="166" t="str">
        <f>+IF(Tabla1[[#This Row],[NO CERT]]=0,"NO","SI")</f>
        <v>NO</v>
      </c>
    </row>
    <row r="792" spans="1:56" x14ac:dyDescent="0.25">
      <c r="A792" s="41" t="s">
        <v>437</v>
      </c>
      <c r="B792" s="42"/>
      <c r="C792" s="43" t="s">
        <v>1447</v>
      </c>
      <c r="D792" s="44" t="s">
        <v>442</v>
      </c>
      <c r="E792" s="43" t="s">
        <v>549</v>
      </c>
      <c r="F792" s="43" t="s">
        <v>3839</v>
      </c>
      <c r="G792" s="43" t="s">
        <v>1552</v>
      </c>
      <c r="H792" s="44" t="s">
        <v>2833</v>
      </c>
      <c r="I792" s="44" t="s">
        <v>2833</v>
      </c>
      <c r="J792" s="44"/>
      <c r="K792" s="44" t="s">
        <v>515</v>
      </c>
      <c r="L792" s="44" t="s">
        <v>3840</v>
      </c>
      <c r="M792" s="44" t="s">
        <v>3840</v>
      </c>
      <c r="N792" s="43" t="s">
        <v>3840</v>
      </c>
      <c r="O792" s="43" t="s">
        <v>3863</v>
      </c>
      <c r="P792" s="45" t="s">
        <v>423</v>
      </c>
      <c r="Q792" s="44" t="s">
        <v>433</v>
      </c>
      <c r="R792" s="44" t="s">
        <v>1376</v>
      </c>
      <c r="S792" s="44" t="s">
        <v>489</v>
      </c>
      <c r="T792" s="46" t="s">
        <v>488</v>
      </c>
      <c r="U792" s="37" t="s">
        <v>161</v>
      </c>
      <c r="V792" s="134">
        <v>0</v>
      </c>
      <c r="W792" s="134">
        <v>723750</v>
      </c>
      <c r="X792" s="33"/>
      <c r="Y792" s="164"/>
      <c r="Z792" s="160"/>
      <c r="AA792" s="33"/>
      <c r="AB792" s="7">
        <v>723750</v>
      </c>
      <c r="AC792" s="33"/>
      <c r="AD792" s="48">
        <v>723750</v>
      </c>
      <c r="AE792" s="49">
        <v>1</v>
      </c>
      <c r="AF792" s="48">
        <v>0</v>
      </c>
      <c r="AG792" s="158">
        <v>0</v>
      </c>
      <c r="AH792" s="47"/>
      <c r="AI792" s="48">
        <v>0</v>
      </c>
      <c r="AJ792" s="48">
        <v>0</v>
      </c>
      <c r="AK792" s="47"/>
      <c r="AL792" s="48">
        <v>0</v>
      </c>
      <c r="AM792" s="49">
        <v>0</v>
      </c>
      <c r="AN792" s="48">
        <v>723750</v>
      </c>
      <c r="AO792" s="34">
        <v>0</v>
      </c>
      <c r="AP792" s="34">
        <v>0</v>
      </c>
      <c r="AQ792" s="34">
        <v>0</v>
      </c>
      <c r="AR792" s="34">
        <v>0</v>
      </c>
      <c r="AS792" s="34">
        <v>0</v>
      </c>
      <c r="AT792" s="34">
        <v>723750</v>
      </c>
      <c r="AU792" s="34">
        <v>0</v>
      </c>
      <c r="AV792" s="34">
        <v>0</v>
      </c>
      <c r="AW792" s="34">
        <v>0</v>
      </c>
      <c r="AX792" s="34">
        <v>0</v>
      </c>
      <c r="AY792" s="34">
        <v>0</v>
      </c>
      <c r="AZ792" s="34">
        <v>0</v>
      </c>
      <c r="BA792" s="34">
        <v>0</v>
      </c>
      <c r="BB792" s="40">
        <f t="shared" si="41"/>
        <v>723750</v>
      </c>
      <c r="BC792" s="40">
        <f t="shared" si="42"/>
        <v>0</v>
      </c>
      <c r="BD792" s="104" t="str">
        <f>+IF(Tabla1[[#This Row],[NO CERT]]=0,"NO","SI")</f>
        <v>NO</v>
      </c>
    </row>
    <row r="793" spans="1:56" x14ac:dyDescent="0.25">
      <c r="A793" s="41" t="s">
        <v>437</v>
      </c>
      <c r="B793" s="42"/>
      <c r="C793" s="43" t="s">
        <v>1447</v>
      </c>
      <c r="D793" s="44" t="s">
        <v>442</v>
      </c>
      <c r="E793" s="43" t="s">
        <v>549</v>
      </c>
      <c r="F793" s="43" t="s">
        <v>3839</v>
      </c>
      <c r="G793" s="43" t="s">
        <v>1552</v>
      </c>
      <c r="H793" s="44" t="s">
        <v>2833</v>
      </c>
      <c r="I793" s="44" t="s">
        <v>2833</v>
      </c>
      <c r="J793" s="44"/>
      <c r="K793" s="44" t="s">
        <v>515</v>
      </c>
      <c r="L793" s="44" t="s">
        <v>3840</v>
      </c>
      <c r="M793" s="44" t="s">
        <v>3840</v>
      </c>
      <c r="N793" s="43" t="s">
        <v>3840</v>
      </c>
      <c r="O793" s="43" t="s">
        <v>3864</v>
      </c>
      <c r="P793" s="45" t="s">
        <v>425</v>
      </c>
      <c r="Q793" s="44" t="s">
        <v>434</v>
      </c>
      <c r="R793" s="44" t="s">
        <v>1376</v>
      </c>
      <c r="S793" s="44" t="s">
        <v>489</v>
      </c>
      <c r="T793" s="46" t="s">
        <v>488</v>
      </c>
      <c r="U793" s="37" t="s">
        <v>161</v>
      </c>
      <c r="V793" s="134">
        <v>0</v>
      </c>
      <c r="W793" s="134">
        <v>1153000</v>
      </c>
      <c r="X793" s="33"/>
      <c r="Y793" s="164"/>
      <c r="Z793" s="160"/>
      <c r="AA793" s="33"/>
      <c r="AB793" s="7">
        <v>1153000</v>
      </c>
      <c r="AC793" s="33"/>
      <c r="AD793" s="48">
        <v>1153000</v>
      </c>
      <c r="AE793" s="49">
        <v>1</v>
      </c>
      <c r="AF793" s="48">
        <v>0</v>
      </c>
      <c r="AG793" s="158">
        <v>0</v>
      </c>
      <c r="AH793" s="47"/>
      <c r="AI793" s="48">
        <v>0</v>
      </c>
      <c r="AJ793" s="48">
        <v>0</v>
      </c>
      <c r="AK793" s="47"/>
      <c r="AL793" s="48">
        <v>0</v>
      </c>
      <c r="AM793" s="49">
        <v>0</v>
      </c>
      <c r="AN793" s="48">
        <v>1153000</v>
      </c>
      <c r="AO793" s="34">
        <v>0</v>
      </c>
      <c r="AP793" s="34">
        <v>0</v>
      </c>
      <c r="AQ793" s="34">
        <v>0</v>
      </c>
      <c r="AR793" s="34">
        <v>0</v>
      </c>
      <c r="AS793" s="34">
        <v>0</v>
      </c>
      <c r="AT793" s="34">
        <v>1153000</v>
      </c>
      <c r="AU793" s="34">
        <v>0</v>
      </c>
      <c r="AV793" s="34">
        <v>0</v>
      </c>
      <c r="AW793" s="34">
        <v>0</v>
      </c>
      <c r="AX793" s="34">
        <v>0</v>
      </c>
      <c r="AY793" s="34">
        <v>0</v>
      </c>
      <c r="AZ793" s="34">
        <v>0</v>
      </c>
      <c r="BA793" s="34">
        <v>0</v>
      </c>
      <c r="BB793" s="40">
        <f>+SUM(AO793:BA793)</f>
        <v>1153000</v>
      </c>
      <c r="BC793" s="40">
        <f>+W793-BB793</f>
        <v>0</v>
      </c>
      <c r="BD793" s="104" t="str">
        <f>+IF(Tabla1[[#This Row],[NO CERT]]=0,"NO","SI")</f>
        <v>NO</v>
      </c>
    </row>
    <row r="794" spans="1:56" x14ac:dyDescent="0.25">
      <c r="A794" s="41" t="s">
        <v>437</v>
      </c>
      <c r="B794" s="42"/>
      <c r="C794" s="43" t="s">
        <v>1447</v>
      </c>
      <c r="D794" s="44" t="s">
        <v>442</v>
      </c>
      <c r="E794" s="43" t="s">
        <v>549</v>
      </c>
      <c r="F794" s="43" t="s">
        <v>3839</v>
      </c>
      <c r="G794" s="43" t="s">
        <v>1552</v>
      </c>
      <c r="H794" s="44" t="s">
        <v>2833</v>
      </c>
      <c r="I794" s="44" t="s">
        <v>2833</v>
      </c>
      <c r="J794" s="44"/>
      <c r="K794" s="44" t="s">
        <v>515</v>
      </c>
      <c r="L794" s="44" t="s">
        <v>3840</v>
      </c>
      <c r="M794" s="44" t="s">
        <v>3840</v>
      </c>
      <c r="N794" s="43" t="s">
        <v>3840</v>
      </c>
      <c r="O794" s="43" t="s">
        <v>3865</v>
      </c>
      <c r="P794" s="45" t="s">
        <v>427</v>
      </c>
      <c r="Q794" s="44" t="s">
        <v>435</v>
      </c>
      <c r="R794" s="44" t="s">
        <v>1376</v>
      </c>
      <c r="S794" s="44" t="s">
        <v>489</v>
      </c>
      <c r="T794" s="46" t="s">
        <v>488</v>
      </c>
      <c r="U794" s="37" t="s">
        <v>161</v>
      </c>
      <c r="V794" s="134">
        <v>0</v>
      </c>
      <c r="W794" s="134">
        <v>1153500</v>
      </c>
      <c r="X794" s="33"/>
      <c r="Y794" s="164"/>
      <c r="Z794" s="160"/>
      <c r="AA794" s="33"/>
      <c r="AB794" s="7">
        <v>1153500</v>
      </c>
      <c r="AC794" s="33"/>
      <c r="AD794" s="48">
        <v>1153500</v>
      </c>
      <c r="AE794" s="49">
        <v>1</v>
      </c>
      <c r="AF794" s="48">
        <v>0</v>
      </c>
      <c r="AG794" s="158">
        <v>0</v>
      </c>
      <c r="AH794" s="47"/>
      <c r="AI794" s="48">
        <v>0</v>
      </c>
      <c r="AJ794" s="48">
        <v>0</v>
      </c>
      <c r="AK794" s="47"/>
      <c r="AL794" s="48">
        <v>0</v>
      </c>
      <c r="AM794" s="49">
        <v>0</v>
      </c>
      <c r="AN794" s="48">
        <v>1153500</v>
      </c>
      <c r="AO794" s="34">
        <v>0</v>
      </c>
      <c r="AP794" s="34">
        <v>0</v>
      </c>
      <c r="AQ794" s="34">
        <v>0</v>
      </c>
      <c r="AR794" s="34">
        <v>0</v>
      </c>
      <c r="AS794" s="34">
        <v>1153500</v>
      </c>
      <c r="AT794" s="34">
        <v>0</v>
      </c>
      <c r="AU794" s="34">
        <v>0</v>
      </c>
      <c r="AV794" s="34">
        <v>0</v>
      </c>
      <c r="AW794" s="34">
        <v>0</v>
      </c>
      <c r="AX794" s="34">
        <v>0</v>
      </c>
      <c r="AY794" s="34">
        <v>0</v>
      </c>
      <c r="AZ794" s="34">
        <v>0</v>
      </c>
      <c r="BA794" s="34">
        <v>0</v>
      </c>
      <c r="BB794" s="40">
        <f>+SUM(AO794:BA794)</f>
        <v>1153500</v>
      </c>
      <c r="BC794" s="40">
        <f>+W794-BB794</f>
        <v>0</v>
      </c>
      <c r="BD794" s="104" t="str">
        <f>+IF(Tabla1[[#This Row],[NO CERT]]=0,"NO","SI")</f>
        <v>NO</v>
      </c>
    </row>
  </sheetData>
  <phoneticPr fontId="24" type="noConversion"/>
  <conditionalFormatting sqref="K5:M794">
    <cfRule type="cellIs" dxfId="1" priority="2" operator="equal">
      <formula>"RESTRINGIDA"</formula>
    </cfRule>
  </conditionalFormatting>
  <conditionalFormatting sqref="BB1:BC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activeCell="Y10" sqref="Y10:AF17"/>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0" t="s">
        <v>3647</v>
      </c>
      <c r="O2" s="280"/>
      <c r="P2" s="280"/>
      <c r="Q2" s="280"/>
      <c r="R2" s="280"/>
      <c r="S2" s="280"/>
      <c r="T2" s="280"/>
      <c r="U2" s="280"/>
      <c r="V2" s="280"/>
      <c r="W2" s="280"/>
      <c r="X2" s="280"/>
      <c r="Y2" s="280"/>
      <c r="Z2" s="280"/>
      <c r="AA2" s="280"/>
      <c r="AB2" s="280"/>
      <c r="AC2" s="280"/>
      <c r="AD2" s="280"/>
      <c r="AE2" s="280"/>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0"/>
      <c r="O3" s="280"/>
      <c r="P3" s="280"/>
      <c r="Q3" s="280"/>
      <c r="R3" s="280"/>
      <c r="S3" s="280"/>
      <c r="T3" s="280"/>
      <c r="U3" s="280"/>
      <c r="V3" s="280"/>
      <c r="W3" s="280"/>
      <c r="X3" s="280"/>
      <c r="Y3" s="280"/>
      <c r="Z3" s="280"/>
      <c r="AA3" s="280"/>
      <c r="AB3" s="280"/>
      <c r="AC3" s="280"/>
      <c r="AD3" s="280"/>
      <c r="AE3" s="280"/>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0"/>
      <c r="O4" s="280"/>
      <c r="P4" s="280"/>
      <c r="Q4" s="280"/>
      <c r="R4" s="280"/>
      <c r="S4" s="280"/>
      <c r="T4" s="280"/>
      <c r="U4" s="280"/>
      <c r="V4" s="280"/>
      <c r="W4" s="280"/>
      <c r="X4" s="280"/>
      <c r="Y4" s="280"/>
      <c r="Z4" s="280"/>
      <c r="AA4" s="280"/>
      <c r="AB4" s="280"/>
      <c r="AC4" s="280"/>
      <c r="AD4" s="280"/>
      <c r="AE4" s="280"/>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2" t="s">
        <v>1301</v>
      </c>
      <c r="O5" s="193"/>
      <c r="P5" s="193"/>
      <c r="Q5" s="193"/>
      <c r="R5" s="193"/>
      <c r="S5" s="193"/>
      <c r="T5" s="193"/>
      <c r="U5" s="194"/>
      <c r="V5" s="61"/>
      <c r="W5" s="61"/>
      <c r="X5" s="192" t="s">
        <v>1311</v>
      </c>
      <c r="Y5" s="193"/>
      <c r="Z5" s="193"/>
      <c r="AA5" s="193"/>
      <c r="AB5" s="193"/>
      <c r="AC5" s="193"/>
      <c r="AD5" s="193"/>
      <c r="AE5" s="194"/>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524</v>
      </c>
      <c r="GA5" s="73">
        <v>95</v>
      </c>
      <c r="GB5" s="74">
        <v>0.98</v>
      </c>
      <c r="GC5" s="70"/>
      <c r="GD5" s="72" t="s">
        <v>537</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2"/>
      <c r="O6" s="193"/>
      <c r="P6" s="193"/>
      <c r="Q6" s="193"/>
      <c r="R6" s="193"/>
      <c r="S6" s="193"/>
      <c r="T6" s="193"/>
      <c r="U6" s="194"/>
      <c r="V6" s="61"/>
      <c r="W6" s="61"/>
      <c r="X6" s="192"/>
      <c r="Y6" s="193"/>
      <c r="Z6" s="193"/>
      <c r="AA6" s="193"/>
      <c r="AB6" s="193"/>
      <c r="AC6" s="193"/>
      <c r="AD6" s="193"/>
      <c r="AE6" s="194"/>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199">
        <f>+DETALLE_CCP!AA4</f>
        <v>170154930.82999998</v>
      </c>
      <c r="O7" s="199"/>
      <c r="P7" s="199"/>
      <c r="Q7" s="199"/>
      <c r="R7" s="199"/>
      <c r="S7" s="199"/>
      <c r="T7" s="199"/>
      <c r="U7" s="199"/>
      <c r="V7" s="61"/>
      <c r="W7" s="61"/>
      <c r="X7" s="281">
        <f>+DETALLE_CCP!Q4</f>
        <v>1178</v>
      </c>
      <c r="Y7" s="281"/>
      <c r="Z7" s="281"/>
      <c r="AA7" s="281"/>
      <c r="AB7" s="281"/>
      <c r="AC7" s="281"/>
      <c r="AD7" s="281"/>
      <c r="AE7" s="281"/>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3"/>
      <c r="O8" s="283"/>
      <c r="P8" s="283"/>
      <c r="Q8" s="283"/>
      <c r="R8" s="283"/>
      <c r="S8" s="283"/>
      <c r="T8" s="283"/>
      <c r="U8" s="283"/>
      <c r="V8" s="61"/>
      <c r="W8" s="61"/>
      <c r="X8" s="282"/>
      <c r="Y8" s="282"/>
      <c r="Z8" s="282"/>
      <c r="AA8" s="282"/>
      <c r="AB8" s="282"/>
      <c r="AC8" s="282"/>
      <c r="AD8" s="282"/>
      <c r="AE8" s="282"/>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1273</v>
      </c>
      <c r="GE8" s="69" t="e">
        <f>+#REF!</f>
        <v>#REF!</v>
      </c>
      <c r="GF8" s="68"/>
      <c r="GG8" s="68"/>
      <c r="GH8" s="68"/>
      <c r="GI8" s="70"/>
    </row>
    <row r="9" spans="1:197" ht="20.25" customHeight="1" x14ac:dyDescent="0.25">
      <c r="A9" s="61"/>
      <c r="B9" s="61"/>
      <c r="C9" s="61"/>
      <c r="D9" s="61"/>
      <c r="E9" s="61"/>
      <c r="F9" s="61"/>
      <c r="G9" s="61"/>
      <c r="H9" s="61"/>
      <c r="I9" s="61"/>
      <c r="J9" s="61"/>
      <c r="K9" s="61"/>
      <c r="L9" s="61"/>
      <c r="M9" s="61"/>
      <c r="N9" s="283"/>
      <c r="O9" s="283"/>
      <c r="P9" s="283"/>
      <c r="Q9" s="283"/>
      <c r="R9" s="283"/>
      <c r="S9" s="283"/>
      <c r="T9" s="283"/>
      <c r="U9" s="283"/>
      <c r="V9" s="61"/>
      <c r="W9" s="61"/>
      <c r="X9" s="282"/>
      <c r="Y9" s="282"/>
      <c r="Z9" s="282"/>
      <c r="AA9" s="282"/>
      <c r="AB9" s="282"/>
      <c r="AC9" s="282"/>
      <c r="AD9" s="282"/>
      <c r="AE9" s="282"/>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533</v>
      </c>
      <c r="GA9" s="83">
        <f>+IFERROR(GA8/GA3,0)</f>
        <v>0</v>
      </c>
      <c r="GB9" s="70"/>
      <c r="GC9" s="70"/>
      <c r="GD9" s="68" t="s">
        <v>533</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3"/>
      <c r="O10" s="283"/>
      <c r="P10" s="283"/>
      <c r="Q10" s="283"/>
      <c r="R10" s="283"/>
      <c r="S10" s="283"/>
      <c r="T10" s="283"/>
      <c r="U10" s="283"/>
      <c r="V10" s="61"/>
      <c r="W10" s="61"/>
      <c r="X10" s="282"/>
      <c r="Y10" s="282"/>
      <c r="Z10" s="282"/>
      <c r="AA10" s="282"/>
      <c r="AB10" s="282"/>
      <c r="AC10" s="282"/>
      <c r="AD10" s="282"/>
      <c r="AE10" s="282"/>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526</v>
      </c>
      <c r="GA11" s="68">
        <f>+GA9*PI()</f>
        <v>0</v>
      </c>
      <c r="GB11" s="68"/>
      <c r="GC11" s="70"/>
      <c r="GD11" s="68" t="s">
        <v>526</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2" t="s">
        <v>1307</v>
      </c>
      <c r="O12" s="193"/>
      <c r="P12" s="193"/>
      <c r="Q12" s="193"/>
      <c r="R12" s="193"/>
      <c r="S12" s="193"/>
      <c r="T12" s="193"/>
      <c r="U12" s="194"/>
      <c r="V12" s="61"/>
      <c r="W12" s="61"/>
      <c r="X12" s="192" t="s">
        <v>1308</v>
      </c>
      <c r="Y12" s="193"/>
      <c r="Z12" s="193"/>
      <c r="AA12" s="193"/>
      <c r="AB12" s="193"/>
      <c r="AC12" s="193"/>
      <c r="AD12" s="193"/>
      <c r="AE12" s="194"/>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527</v>
      </c>
      <c r="GA12" s="72">
        <v>0</v>
      </c>
      <c r="GB12" s="72">
        <v>0</v>
      </c>
      <c r="GC12" s="70"/>
      <c r="GD12" s="72" t="s">
        <v>527</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2"/>
      <c r="O13" s="193"/>
      <c r="P13" s="193"/>
      <c r="Q13" s="193"/>
      <c r="R13" s="193"/>
      <c r="S13" s="193"/>
      <c r="T13" s="193"/>
      <c r="U13" s="194"/>
      <c r="V13" s="61"/>
      <c r="W13" s="61"/>
      <c r="X13" s="192"/>
      <c r="Y13" s="193"/>
      <c r="Z13" s="193"/>
      <c r="AA13" s="193"/>
      <c r="AB13" s="193"/>
      <c r="AC13" s="193"/>
      <c r="AD13" s="193"/>
      <c r="AE13" s="194"/>
      <c r="AF13" s="61"/>
      <c r="AG13" s="242" t="s">
        <v>1315</v>
      </c>
      <c r="AH13" s="243"/>
      <c r="AI13" s="243"/>
      <c r="AJ13" s="243"/>
      <c r="AK13" s="243"/>
      <c r="AL13" s="244"/>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528</v>
      </c>
      <c r="GA13" s="72">
        <f>COS(GA11)*-1</f>
        <v>-1</v>
      </c>
      <c r="GB13" s="72">
        <f>+SIN(GA11)</f>
        <v>0</v>
      </c>
      <c r="GC13" s="70"/>
      <c r="GD13" s="72" t="s">
        <v>528</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199">
        <f>+DETALLE_CCP!AB4</f>
        <v>52034579.829999991</v>
      </c>
      <c r="O14" s="199"/>
      <c r="P14" s="199"/>
      <c r="Q14" s="199"/>
      <c r="R14" s="199"/>
      <c r="S14" s="199"/>
      <c r="T14" s="199"/>
      <c r="U14" s="199"/>
      <c r="V14" s="61"/>
      <c r="W14" s="61"/>
      <c r="X14" s="199">
        <f>+N7-N14</f>
        <v>118120351</v>
      </c>
      <c r="Y14" s="199"/>
      <c r="Z14" s="199"/>
      <c r="AA14" s="199"/>
      <c r="AB14" s="199"/>
      <c r="AC14" s="199"/>
      <c r="AD14" s="199"/>
      <c r="AE14" s="199"/>
      <c r="AF14" s="61"/>
      <c r="AG14" s="245"/>
      <c r="AH14" s="246"/>
      <c r="AI14" s="246"/>
      <c r="AJ14" s="246"/>
      <c r="AK14" s="246"/>
      <c r="AL14" s="247"/>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3"/>
      <c r="O15" s="283"/>
      <c r="P15" s="283"/>
      <c r="Q15" s="283"/>
      <c r="R15" s="283"/>
      <c r="S15" s="283"/>
      <c r="T15" s="283"/>
      <c r="U15" s="283"/>
      <c r="V15" s="61"/>
      <c r="W15" s="61"/>
      <c r="X15" s="283"/>
      <c r="Y15" s="283"/>
      <c r="Z15" s="283"/>
      <c r="AA15" s="283"/>
      <c r="AB15" s="283"/>
      <c r="AC15" s="283"/>
      <c r="AD15" s="283"/>
      <c r="AE15" s="283"/>
      <c r="AF15" s="61"/>
      <c r="AG15" s="275" t="s">
        <v>225</v>
      </c>
      <c r="AH15" s="276"/>
      <c r="AI15" s="277">
        <f>+DETALLE_CCP!AI4</f>
        <v>1370086.9100000011</v>
      </c>
      <c r="AJ15" s="278"/>
      <c r="AK15" s="278"/>
      <c r="AL15" s="279"/>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3"/>
      <c r="O16" s="283"/>
      <c r="P16" s="283"/>
      <c r="Q16" s="283"/>
      <c r="R16" s="283"/>
      <c r="S16" s="283"/>
      <c r="T16" s="283"/>
      <c r="U16" s="283"/>
      <c r="V16" s="61"/>
      <c r="W16" s="61"/>
      <c r="X16" s="283"/>
      <c r="Y16" s="283"/>
      <c r="Z16" s="283"/>
      <c r="AA16" s="283"/>
      <c r="AB16" s="283"/>
      <c r="AC16" s="283"/>
      <c r="AD16" s="283"/>
      <c r="AE16" s="283"/>
      <c r="AF16" s="61"/>
      <c r="AG16" s="220" t="s">
        <v>226</v>
      </c>
      <c r="AH16" s="221"/>
      <c r="AI16" s="217">
        <f>+DETALLE_CCP!AJ4</f>
        <v>1822569.8100000003</v>
      </c>
      <c r="AJ16" s="218"/>
      <c r="AK16" s="218"/>
      <c r="AL16" s="219"/>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3"/>
      <c r="O17" s="283"/>
      <c r="P17" s="283"/>
      <c r="Q17" s="283"/>
      <c r="R17" s="283"/>
      <c r="S17" s="283"/>
      <c r="T17" s="283"/>
      <c r="U17" s="283"/>
      <c r="V17" s="61"/>
      <c r="W17" s="61"/>
      <c r="X17" s="283"/>
      <c r="Y17" s="283"/>
      <c r="Z17" s="283"/>
      <c r="AA17" s="283"/>
      <c r="AB17" s="283"/>
      <c r="AC17" s="283"/>
      <c r="AD17" s="283"/>
      <c r="AE17" s="283"/>
      <c r="AF17" s="61"/>
      <c r="AG17" s="220" t="s">
        <v>227</v>
      </c>
      <c r="AH17" s="221"/>
      <c r="AI17" s="217">
        <f>+DETALLE_CCP!AK4</f>
        <v>32614718.43</v>
      </c>
      <c r="AJ17" s="218"/>
      <c r="AK17" s="218"/>
      <c r="AL17" s="219"/>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20" t="s">
        <v>228</v>
      </c>
      <c r="AH18" s="221"/>
      <c r="AI18" s="217">
        <f>+DETALLE_CCP!AL4</f>
        <v>0</v>
      </c>
      <c r="AJ18" s="218"/>
      <c r="AK18" s="218"/>
      <c r="AL18" s="219"/>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4" t="s">
        <v>1314</v>
      </c>
      <c r="O19" s="284"/>
      <c r="P19" s="284"/>
      <c r="Q19" s="284"/>
      <c r="R19" s="284"/>
      <c r="S19" s="284"/>
      <c r="T19" s="284"/>
      <c r="U19" s="284"/>
      <c r="V19" s="61"/>
      <c r="W19" s="61"/>
      <c r="X19" s="284" t="s">
        <v>1334</v>
      </c>
      <c r="Y19" s="284"/>
      <c r="Z19" s="284"/>
      <c r="AA19" s="284"/>
      <c r="AB19" s="284"/>
      <c r="AC19" s="284"/>
      <c r="AD19" s="284"/>
      <c r="AE19" s="284"/>
      <c r="AF19" s="61"/>
      <c r="AG19" s="136" t="s">
        <v>229</v>
      </c>
      <c r="AH19" s="137"/>
      <c r="AI19" s="217">
        <f>+DETALLE_CCP!AM4</f>
        <v>0</v>
      </c>
      <c r="AJ19" s="218"/>
      <c r="AK19" s="218"/>
      <c r="AL19" s="219"/>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4"/>
      <c r="O20" s="284"/>
      <c r="P20" s="284"/>
      <c r="Q20" s="284"/>
      <c r="R20" s="284"/>
      <c r="S20" s="284"/>
      <c r="T20" s="284"/>
      <c r="U20" s="284"/>
      <c r="V20" s="61"/>
      <c r="W20" s="61"/>
      <c r="X20" s="284"/>
      <c r="Y20" s="284"/>
      <c r="Z20" s="284"/>
      <c r="AA20" s="284"/>
      <c r="AB20" s="284"/>
      <c r="AC20" s="284"/>
      <c r="AD20" s="284"/>
      <c r="AE20" s="284"/>
      <c r="AF20" s="61"/>
      <c r="AG20" s="136" t="s">
        <v>230</v>
      </c>
      <c r="AH20" s="137"/>
      <c r="AI20" s="217">
        <f>+DETALLE_CCP!AN4</f>
        <v>0</v>
      </c>
      <c r="AJ20" s="218"/>
      <c r="AK20" s="218"/>
      <c r="AL20" s="219"/>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5">
        <f>+DETALLE_CCP!AE4</f>
        <v>35807375.150000006</v>
      </c>
      <c r="O21" s="285"/>
      <c r="P21" s="285"/>
      <c r="Q21" s="285"/>
      <c r="R21" s="285"/>
      <c r="S21" s="285"/>
      <c r="T21" s="285"/>
      <c r="U21" s="285"/>
      <c r="V21" s="61"/>
      <c r="W21" s="61"/>
      <c r="X21" s="285">
        <f>+N7-N21</f>
        <v>134347555.67999998</v>
      </c>
      <c r="Y21" s="285"/>
      <c r="Z21" s="285"/>
      <c r="AA21" s="285"/>
      <c r="AB21" s="285"/>
      <c r="AC21" s="285"/>
      <c r="AD21" s="285"/>
      <c r="AE21" s="285"/>
      <c r="AF21" s="61"/>
      <c r="AG21" s="136" t="s">
        <v>231</v>
      </c>
      <c r="AH21" s="137"/>
      <c r="AI21" s="217">
        <f>+DETALLE_CCP!AO4</f>
        <v>0</v>
      </c>
      <c r="AJ21" s="218"/>
      <c r="AK21" s="218"/>
      <c r="AL21" s="219"/>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5"/>
      <c r="O22" s="285"/>
      <c r="P22" s="285"/>
      <c r="Q22" s="285"/>
      <c r="R22" s="285"/>
      <c r="S22" s="285"/>
      <c r="T22" s="285"/>
      <c r="U22" s="285"/>
      <c r="V22" s="61"/>
      <c r="W22" s="61"/>
      <c r="X22" s="285"/>
      <c r="Y22" s="285"/>
      <c r="Z22" s="285"/>
      <c r="AA22" s="285"/>
      <c r="AB22" s="285"/>
      <c r="AC22" s="285"/>
      <c r="AD22" s="285"/>
      <c r="AE22" s="285"/>
      <c r="AF22" s="61"/>
      <c r="AG22" s="220" t="s">
        <v>232</v>
      </c>
      <c r="AH22" s="221"/>
      <c r="AI22" s="217">
        <f>+DETALLE_CCP!AP4</f>
        <v>0</v>
      </c>
      <c r="AJ22" s="218"/>
      <c r="AK22" s="218"/>
      <c r="AL22" s="219"/>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5"/>
      <c r="O23" s="285"/>
      <c r="P23" s="285"/>
      <c r="Q23" s="285"/>
      <c r="R23" s="285"/>
      <c r="S23" s="285"/>
      <c r="T23" s="285"/>
      <c r="U23" s="285"/>
      <c r="V23" s="61"/>
      <c r="W23" s="61"/>
      <c r="X23" s="285"/>
      <c r="Y23" s="285"/>
      <c r="Z23" s="285"/>
      <c r="AA23" s="285"/>
      <c r="AB23" s="285"/>
      <c r="AC23" s="285"/>
      <c r="AD23" s="285"/>
      <c r="AE23" s="285"/>
      <c r="AF23" s="61"/>
      <c r="AG23" s="136" t="s">
        <v>510</v>
      </c>
      <c r="AH23" s="137"/>
      <c r="AI23" s="217">
        <f>+DETALLE_CCP!AQ4</f>
        <v>0</v>
      </c>
      <c r="AJ23" s="218"/>
      <c r="AK23" s="218"/>
      <c r="AL23" s="219"/>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5"/>
      <c r="O24" s="285"/>
      <c r="P24" s="285"/>
      <c r="Q24" s="285"/>
      <c r="R24" s="285"/>
      <c r="S24" s="285"/>
      <c r="T24" s="285"/>
      <c r="U24" s="285"/>
      <c r="V24" s="61"/>
      <c r="W24" s="61"/>
      <c r="X24" s="285"/>
      <c r="Y24" s="285"/>
      <c r="Z24" s="285"/>
      <c r="AA24" s="285"/>
      <c r="AB24" s="285"/>
      <c r="AC24" s="285"/>
      <c r="AD24" s="285"/>
      <c r="AE24" s="285"/>
      <c r="AF24" s="61"/>
      <c r="AG24" s="220" t="s">
        <v>234</v>
      </c>
      <c r="AH24" s="221"/>
      <c r="AI24" s="217">
        <f>+DETALLE_CCP!AR4</f>
        <v>0</v>
      </c>
      <c r="AJ24" s="218"/>
      <c r="AK24" s="218"/>
      <c r="AL24" s="219"/>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20" t="s">
        <v>235</v>
      </c>
      <c r="AH25" s="221"/>
      <c r="AI25" s="217">
        <f>+DETALLE_CCP!AS4</f>
        <v>0</v>
      </c>
      <c r="AJ25" s="218"/>
      <c r="AK25" s="218"/>
      <c r="AL25" s="219"/>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30" t="s">
        <v>236</v>
      </c>
      <c r="AH26" s="231"/>
      <c r="AI26" s="232">
        <f>+DETALLE_CCP!AS4</f>
        <v>0</v>
      </c>
      <c r="AJ26" s="233"/>
      <c r="AK26" s="233"/>
      <c r="AL26" s="234"/>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1317</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540</v>
      </c>
      <c r="GH35" s="97"/>
      <c r="GI35" s="97" t="s">
        <v>542</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540</v>
      </c>
      <c r="GH36" s="97"/>
      <c r="GI36" s="97" t="s">
        <v>543</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540</v>
      </c>
      <c r="GH37" s="97"/>
      <c r="GI37" s="97" t="s">
        <v>544</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540</v>
      </c>
      <c r="GH38" s="97"/>
      <c r="GI38" s="97" t="s">
        <v>545</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540</v>
      </c>
      <c r="GH39" s="97"/>
      <c r="GI39" s="97" t="s">
        <v>546</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540</v>
      </c>
      <c r="GH40" s="97"/>
      <c r="GI40" s="97" t="s">
        <v>548</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540</v>
      </c>
      <c r="GH41" s="97"/>
      <c r="GI41" s="97" t="s">
        <v>542</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540</v>
      </c>
      <c r="GH42" s="97"/>
      <c r="GI42" s="97" t="s">
        <v>543</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540</v>
      </c>
      <c r="GH43" s="97"/>
      <c r="GI43" s="97" t="s">
        <v>544</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540</v>
      </c>
      <c r="GH44" s="97"/>
      <c r="GI44" s="97" t="s">
        <v>545</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540</v>
      </c>
      <c r="GH45" s="97"/>
      <c r="GI45" s="97" t="s">
        <v>546</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540</v>
      </c>
      <c r="GH46" s="97"/>
      <c r="GI46" s="97" t="s">
        <v>547</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540</v>
      </c>
      <c r="GH47" s="97"/>
      <c r="GI47" s="97" t="s">
        <v>548</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540</v>
      </c>
      <c r="GH48" s="97"/>
      <c r="GI48" s="97" t="s">
        <v>542</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540</v>
      </c>
      <c r="GH49" s="97"/>
      <c r="GI49" s="97" t="s">
        <v>543</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540</v>
      </c>
      <c r="GH50" s="97"/>
      <c r="GI50" s="97" t="s">
        <v>544</v>
      </c>
    </row>
    <row r="51" spans="14:191" ht="20.100000000000001" customHeight="1" x14ac:dyDescent="0.25">
      <c r="GA51" s="100" t="e">
        <f t="shared" si="1"/>
        <v>#REF!</v>
      </c>
      <c r="GB51" s="97"/>
      <c r="GC51" s="98" t="e">
        <f t="shared" si="2"/>
        <v>#REF!</v>
      </c>
      <c r="GD51" s="97"/>
      <c r="GE51" s="99" t="e">
        <f t="shared" si="0"/>
        <v>#REF!</v>
      </c>
      <c r="GF51" s="97"/>
      <c r="GG51" s="97" t="s">
        <v>540</v>
      </c>
      <c r="GH51" s="97"/>
      <c r="GI51" s="97" t="s">
        <v>545</v>
      </c>
    </row>
    <row r="52" spans="14:191" ht="20.100000000000001" customHeight="1" x14ac:dyDescent="0.25">
      <c r="GA52" s="100" t="e">
        <f t="shared" si="1"/>
        <v>#REF!</v>
      </c>
      <c r="GB52" s="97"/>
      <c r="GC52" s="98" t="e">
        <f t="shared" si="2"/>
        <v>#REF!</v>
      </c>
      <c r="GD52" s="97"/>
      <c r="GE52" s="99" t="e">
        <f t="shared" si="0"/>
        <v>#REF!</v>
      </c>
      <c r="GF52" s="97"/>
      <c r="GG52" s="97" t="s">
        <v>540</v>
      </c>
      <c r="GH52" s="97"/>
      <c r="GI52" s="97" t="s">
        <v>546</v>
      </c>
    </row>
    <row r="53" spans="14:191" ht="20.100000000000001" customHeight="1" x14ac:dyDescent="0.25">
      <c r="GA53" s="100" t="e">
        <f t="shared" si="1"/>
        <v>#REF!</v>
      </c>
      <c r="GB53" s="97"/>
      <c r="GC53" s="98" t="e">
        <f t="shared" si="2"/>
        <v>#REF!</v>
      </c>
      <c r="GD53" s="97"/>
      <c r="GE53" s="99" t="e">
        <f t="shared" si="0"/>
        <v>#REF!</v>
      </c>
      <c r="GF53" s="97"/>
      <c r="GG53" s="97" t="s">
        <v>540</v>
      </c>
      <c r="GH53" s="97"/>
      <c r="GI53" s="97" t="s">
        <v>547</v>
      </c>
    </row>
    <row r="54" spans="14:191" ht="20.100000000000001" customHeight="1" x14ac:dyDescent="0.25">
      <c r="GA54" s="100" t="e">
        <f t="shared" si="1"/>
        <v>#REF!</v>
      </c>
      <c r="GB54" s="97"/>
      <c r="GC54" s="98" t="e">
        <f t="shared" si="2"/>
        <v>#REF!</v>
      </c>
      <c r="GD54" s="97"/>
      <c r="GE54" s="99" t="e">
        <f t="shared" si="0"/>
        <v>#REF!</v>
      </c>
      <c r="GF54" s="97"/>
      <c r="GG54" s="97" t="s">
        <v>540</v>
      </c>
      <c r="GH54" s="97"/>
      <c r="GI54" s="97" t="s">
        <v>548</v>
      </c>
    </row>
    <row r="55" spans="14:191" ht="20.100000000000001" customHeight="1" x14ac:dyDescent="0.25">
      <c r="GA55" s="100" t="e">
        <f t="shared" si="1"/>
        <v>#REF!</v>
      </c>
      <c r="GB55" s="97"/>
      <c r="GC55" s="98" t="e">
        <f t="shared" si="2"/>
        <v>#REF!</v>
      </c>
      <c r="GD55" s="97"/>
      <c r="GE55" s="99" t="e">
        <f t="shared" si="0"/>
        <v>#REF!</v>
      </c>
      <c r="GF55" s="97"/>
      <c r="GG55" s="97" t="s">
        <v>540</v>
      </c>
      <c r="GH55" s="97"/>
      <c r="GI55" s="97" t="s">
        <v>542</v>
      </c>
    </row>
    <row r="56" spans="14:191" ht="20.100000000000001" customHeight="1" x14ac:dyDescent="0.25">
      <c r="GA56" s="100" t="e">
        <f t="shared" si="1"/>
        <v>#REF!</v>
      </c>
      <c r="GB56" s="97"/>
      <c r="GC56" s="98" t="e">
        <f t="shared" si="2"/>
        <v>#REF!</v>
      </c>
      <c r="GD56" s="97"/>
      <c r="GE56" s="99" t="e">
        <f t="shared" si="0"/>
        <v>#REF!</v>
      </c>
      <c r="GF56" s="97"/>
      <c r="GG56" s="97" t="s">
        <v>540</v>
      </c>
      <c r="GH56" s="97"/>
      <c r="GI56" s="97" t="s">
        <v>543</v>
      </c>
    </row>
    <row r="57" spans="14:191" ht="20.100000000000001" customHeight="1" x14ac:dyDescent="0.25">
      <c r="GA57" s="100" t="e">
        <f t="shared" si="1"/>
        <v>#REF!</v>
      </c>
      <c r="GB57" s="97"/>
      <c r="GC57" s="98" t="e">
        <f t="shared" si="2"/>
        <v>#REF!</v>
      </c>
      <c r="GD57" s="97"/>
      <c r="GE57" s="99" t="e">
        <f t="shared" si="0"/>
        <v>#REF!</v>
      </c>
      <c r="GF57" s="97"/>
      <c r="GG57" s="97" t="s">
        <v>540</v>
      </c>
      <c r="GH57" s="97"/>
      <c r="GI57" s="97" t="s">
        <v>544</v>
      </c>
    </row>
    <row r="58" spans="14:191" ht="20.100000000000001" customHeight="1" x14ac:dyDescent="0.25">
      <c r="GA58" s="100" t="e">
        <f t="shared" si="1"/>
        <v>#REF!</v>
      </c>
      <c r="GB58" s="97"/>
      <c r="GC58" s="98" t="e">
        <f t="shared" si="2"/>
        <v>#REF!</v>
      </c>
      <c r="GD58" s="97"/>
      <c r="GE58" s="99" t="e">
        <f t="shared" si="0"/>
        <v>#REF!</v>
      </c>
      <c r="GF58" s="97"/>
      <c r="GG58" s="97" t="s">
        <v>540</v>
      </c>
      <c r="GH58" s="97"/>
      <c r="GI58" s="97" t="s">
        <v>545</v>
      </c>
    </row>
    <row r="59" spans="14:191" ht="20.100000000000001" customHeight="1" x14ac:dyDescent="0.25">
      <c r="GA59" s="100" t="e">
        <f t="shared" si="1"/>
        <v>#REF!</v>
      </c>
      <c r="GB59" s="97"/>
      <c r="GC59" s="98" t="e">
        <f t="shared" si="2"/>
        <v>#REF!</v>
      </c>
      <c r="GD59" s="97"/>
      <c r="GE59" s="99" t="e">
        <f t="shared" si="0"/>
        <v>#REF!</v>
      </c>
      <c r="GF59" s="97"/>
      <c r="GG59" s="97" t="s">
        <v>540</v>
      </c>
      <c r="GH59" s="97"/>
      <c r="GI59" s="97" t="s">
        <v>546</v>
      </c>
    </row>
    <row r="60" spans="14:191" ht="20.100000000000001" customHeight="1" x14ac:dyDescent="0.25">
      <c r="GA60" s="100" t="e">
        <f t="shared" si="1"/>
        <v>#REF!</v>
      </c>
      <c r="GB60" s="97"/>
      <c r="GC60" s="98" t="e">
        <f t="shared" si="2"/>
        <v>#REF!</v>
      </c>
      <c r="GD60" s="97"/>
      <c r="GE60" s="99" t="e">
        <f t="shared" si="0"/>
        <v>#REF!</v>
      </c>
      <c r="GF60" s="97"/>
      <c r="GG60" s="97" t="s">
        <v>540</v>
      </c>
      <c r="GH60" s="97"/>
      <c r="GI60" s="97" t="s">
        <v>547</v>
      </c>
    </row>
    <row r="61" spans="14:191" ht="20.100000000000001" customHeight="1" x14ac:dyDescent="0.25">
      <c r="GA61" s="100" t="e">
        <f t="shared" si="1"/>
        <v>#REF!</v>
      </c>
      <c r="GB61" s="97"/>
      <c r="GC61" s="98" t="e">
        <f t="shared" si="2"/>
        <v>#REF!</v>
      </c>
      <c r="GD61" s="97"/>
      <c r="GE61" s="99" t="e">
        <f t="shared" si="0"/>
        <v>#REF!</v>
      </c>
      <c r="GF61" s="97"/>
      <c r="GG61" s="97" t="s">
        <v>540</v>
      </c>
      <c r="GH61" s="97"/>
      <c r="GI61" s="97" t="s">
        <v>548</v>
      </c>
    </row>
    <row r="62" spans="14:191" ht="20.100000000000001" customHeight="1" x14ac:dyDescent="0.25">
      <c r="GA62" s="100" t="e">
        <f t="shared" si="1"/>
        <v>#REF!</v>
      </c>
      <c r="GB62" s="97"/>
      <c r="GC62" s="98" t="e">
        <f t="shared" si="2"/>
        <v>#REF!</v>
      </c>
      <c r="GD62" s="97"/>
      <c r="GE62" s="99" t="e">
        <f t="shared" si="0"/>
        <v>#REF!</v>
      </c>
      <c r="GF62" s="97"/>
      <c r="GG62" s="97" t="s">
        <v>540</v>
      </c>
      <c r="GH62" s="97"/>
      <c r="GI62" s="97" t="s">
        <v>542</v>
      </c>
    </row>
    <row r="63" spans="14:191" ht="20.100000000000001" customHeight="1" x14ac:dyDescent="0.25">
      <c r="GA63" s="100" t="e">
        <f t="shared" si="1"/>
        <v>#REF!</v>
      </c>
      <c r="GB63" s="97"/>
      <c r="GC63" s="98" t="e">
        <f t="shared" si="2"/>
        <v>#REF!</v>
      </c>
      <c r="GD63" s="97"/>
      <c r="GE63" s="99" t="e">
        <f t="shared" si="0"/>
        <v>#REF!</v>
      </c>
      <c r="GF63" s="97"/>
      <c r="GG63" s="97" t="s">
        <v>540</v>
      </c>
      <c r="GH63" s="97"/>
      <c r="GI63" s="97" t="s">
        <v>543</v>
      </c>
    </row>
    <row r="64" spans="14:191" ht="20.100000000000001" customHeight="1" x14ac:dyDescent="0.25">
      <c r="GA64" s="100" t="e">
        <f t="shared" si="1"/>
        <v>#REF!</v>
      </c>
      <c r="GB64" s="97"/>
      <c r="GC64" s="98" t="e">
        <f t="shared" si="2"/>
        <v>#REF!</v>
      </c>
      <c r="GD64" s="97"/>
      <c r="GE64" s="99" t="e">
        <f t="shared" si="0"/>
        <v>#REF!</v>
      </c>
      <c r="GF64" s="97"/>
      <c r="GG64" s="97" t="s">
        <v>540</v>
      </c>
      <c r="GH64" s="97"/>
      <c r="GI64" s="97" t="s">
        <v>544</v>
      </c>
    </row>
    <row r="65" spans="183:191" ht="20.100000000000001" customHeight="1" x14ac:dyDescent="0.25">
      <c r="GA65" s="100" t="e">
        <f t="shared" si="1"/>
        <v>#REF!</v>
      </c>
      <c r="GB65" s="97"/>
      <c r="GC65" s="98" t="e">
        <f t="shared" si="2"/>
        <v>#REF!</v>
      </c>
      <c r="GD65" s="97"/>
      <c r="GE65" s="99" t="e">
        <f t="shared" si="0"/>
        <v>#REF!</v>
      </c>
      <c r="GF65" s="97"/>
      <c r="GG65" s="97" t="s">
        <v>540</v>
      </c>
      <c r="GH65" s="97"/>
      <c r="GI65" s="97" t="s">
        <v>545</v>
      </c>
    </row>
    <row r="66" spans="183:191" ht="20.100000000000001" customHeight="1" x14ac:dyDescent="0.25">
      <c r="GA66" s="100" t="e">
        <f t="shared" si="1"/>
        <v>#REF!</v>
      </c>
      <c r="GB66" s="97"/>
      <c r="GC66" s="98" t="e">
        <f t="shared" si="2"/>
        <v>#REF!</v>
      </c>
      <c r="GD66" s="97"/>
      <c r="GE66" s="99" t="e">
        <f t="shared" si="0"/>
        <v>#REF!</v>
      </c>
      <c r="GF66" s="97"/>
      <c r="GG66" s="97" t="s">
        <v>540</v>
      </c>
      <c r="GH66" s="97"/>
      <c r="GI66" s="97" t="s">
        <v>546</v>
      </c>
    </row>
    <row r="67" spans="183:191" ht="20.100000000000001" customHeight="1" x14ac:dyDescent="0.25">
      <c r="GA67" s="100" t="e">
        <f t="shared" si="1"/>
        <v>#REF!</v>
      </c>
      <c r="GB67" s="97"/>
      <c r="GC67" s="98" t="e">
        <f t="shared" si="2"/>
        <v>#REF!</v>
      </c>
      <c r="GD67" s="97"/>
      <c r="GE67" s="99" t="e">
        <f t="shared" si="0"/>
        <v>#REF!</v>
      </c>
      <c r="GF67" s="97"/>
      <c r="GG67" s="97" t="s">
        <v>540</v>
      </c>
      <c r="GH67" s="97"/>
      <c r="GI67" s="97" t="s">
        <v>547</v>
      </c>
    </row>
    <row r="68" spans="183:191" ht="20.100000000000001" customHeight="1" x14ac:dyDescent="0.25">
      <c r="GA68" s="100" t="e">
        <f t="shared" si="1"/>
        <v>#REF!</v>
      </c>
      <c r="GB68" s="97"/>
      <c r="GC68" s="98" t="e">
        <f t="shared" si="2"/>
        <v>#REF!</v>
      </c>
      <c r="GD68" s="97"/>
      <c r="GE68" s="99" t="e">
        <f t="shared" si="0"/>
        <v>#REF!</v>
      </c>
      <c r="GF68" s="97"/>
      <c r="GG68" s="97" t="s">
        <v>540</v>
      </c>
      <c r="GH68" s="97"/>
      <c r="GI68" s="97" t="s">
        <v>548</v>
      </c>
    </row>
    <row r="69" spans="183:191" ht="20.100000000000001" customHeight="1" x14ac:dyDescent="0.25">
      <c r="GA69" s="100" t="e">
        <f t="shared" si="1"/>
        <v>#REF!</v>
      </c>
      <c r="GB69" s="97"/>
      <c r="GC69" s="98" t="e">
        <f t="shared" si="2"/>
        <v>#REF!</v>
      </c>
      <c r="GD69" s="97"/>
      <c r="GE69" s="99" t="e">
        <f t="shared" si="0"/>
        <v>#REF!</v>
      </c>
      <c r="GF69" s="97"/>
      <c r="GG69" s="97" t="s">
        <v>540</v>
      </c>
      <c r="GH69" s="97"/>
      <c r="GI69" s="97" t="s">
        <v>542</v>
      </c>
    </row>
    <row r="70" spans="183:191" ht="20.100000000000001" customHeight="1" x14ac:dyDescent="0.25">
      <c r="GA70" s="100" t="e">
        <f t="shared" si="1"/>
        <v>#REF!</v>
      </c>
      <c r="GB70" s="97"/>
      <c r="GC70" s="98" t="e">
        <f t="shared" si="2"/>
        <v>#REF!</v>
      </c>
      <c r="GD70" s="97"/>
      <c r="GE70" s="99" t="e">
        <f t="shared" si="0"/>
        <v>#REF!</v>
      </c>
      <c r="GF70" s="97"/>
      <c r="GG70" s="97" t="s">
        <v>540</v>
      </c>
      <c r="GH70" s="97"/>
      <c r="GI70" s="97" t="s">
        <v>543</v>
      </c>
    </row>
    <row r="71" spans="183:191" ht="20.100000000000001" customHeight="1" x14ac:dyDescent="0.25">
      <c r="GA71" s="100" t="e">
        <f t="shared" si="1"/>
        <v>#REF!</v>
      </c>
      <c r="GB71" s="97"/>
      <c r="GC71" s="98" t="e">
        <f t="shared" si="2"/>
        <v>#REF!</v>
      </c>
      <c r="GD71" s="97"/>
      <c r="GE71" s="99" t="e">
        <f t="shared" si="0"/>
        <v>#REF!</v>
      </c>
      <c r="GF71" s="97"/>
      <c r="GG71" s="97" t="s">
        <v>540</v>
      </c>
      <c r="GH71" s="97"/>
      <c r="GI71" s="97" t="s">
        <v>544</v>
      </c>
    </row>
    <row r="72" spans="183:191" ht="20.100000000000001" customHeight="1" x14ac:dyDescent="0.25">
      <c r="GA72" s="100" t="e">
        <f t="shared" si="1"/>
        <v>#REF!</v>
      </c>
      <c r="GB72" s="97"/>
      <c r="GC72" s="98" t="e">
        <f t="shared" si="2"/>
        <v>#REF!</v>
      </c>
      <c r="GD72" s="97"/>
      <c r="GE72" s="99" t="e">
        <f t="shared" si="0"/>
        <v>#REF!</v>
      </c>
      <c r="GF72" s="97"/>
      <c r="GG72" s="97" t="s">
        <v>540</v>
      </c>
      <c r="GH72" s="97"/>
      <c r="GI72" s="97" t="s">
        <v>545</v>
      </c>
    </row>
    <row r="73" spans="183:191" ht="20.100000000000001" customHeight="1" x14ac:dyDescent="0.25">
      <c r="GA73" s="100" t="e">
        <f t="shared" si="1"/>
        <v>#REF!</v>
      </c>
      <c r="GB73" s="97"/>
      <c r="GC73" s="98" t="e">
        <f t="shared" si="2"/>
        <v>#REF!</v>
      </c>
      <c r="GD73" s="97"/>
      <c r="GE73" s="99" t="e">
        <f t="shared" si="0"/>
        <v>#REF!</v>
      </c>
      <c r="GF73" s="97"/>
      <c r="GG73" s="97" t="s">
        <v>540</v>
      </c>
      <c r="GH73" s="97"/>
      <c r="GI73" s="97" t="s">
        <v>546</v>
      </c>
    </row>
    <row r="74" spans="183:191" ht="20.100000000000001" customHeight="1" x14ac:dyDescent="0.25">
      <c r="GA74" s="100" t="e">
        <f t="shared" si="1"/>
        <v>#REF!</v>
      </c>
      <c r="GB74" s="97"/>
      <c r="GC74" s="98" t="e">
        <f t="shared" si="2"/>
        <v>#REF!</v>
      </c>
      <c r="GD74" s="97"/>
      <c r="GE74" s="99" t="e">
        <f t="shared" si="0"/>
        <v>#REF!</v>
      </c>
      <c r="GF74" s="97"/>
      <c r="GG74" s="97" t="s">
        <v>540</v>
      </c>
      <c r="GH74" s="97"/>
      <c r="GI74" s="97" t="s">
        <v>547</v>
      </c>
    </row>
    <row r="75" spans="183:191" ht="20.100000000000001" customHeight="1" x14ac:dyDescent="0.25">
      <c r="GA75" s="100" t="e">
        <f t="shared" si="1"/>
        <v>#REF!</v>
      </c>
      <c r="GB75" s="97"/>
      <c r="GC75" s="98" t="e">
        <f t="shared" si="2"/>
        <v>#REF!</v>
      </c>
      <c r="GD75" s="97"/>
      <c r="GE75" s="99" t="e">
        <f t="shared" si="0"/>
        <v>#REF!</v>
      </c>
      <c r="GF75" s="97"/>
      <c r="GG75" s="97" t="s">
        <v>540</v>
      </c>
      <c r="GH75" s="97"/>
      <c r="GI75" s="97" t="s">
        <v>548</v>
      </c>
    </row>
    <row r="76" spans="183:191" ht="20.100000000000001" customHeight="1" x14ac:dyDescent="0.25">
      <c r="GA76" s="100" t="e">
        <f t="shared" si="1"/>
        <v>#REF!</v>
      </c>
      <c r="GB76" s="97"/>
      <c r="GC76" s="98" t="e">
        <f t="shared" si="2"/>
        <v>#REF!</v>
      </c>
      <c r="GD76" s="97"/>
      <c r="GE76" s="99" t="e">
        <f t="shared" si="0"/>
        <v>#REF!</v>
      </c>
      <c r="GF76" s="97"/>
      <c r="GG76" s="97" t="s">
        <v>540</v>
      </c>
      <c r="GH76" s="97"/>
      <c r="GI76" s="97" t="s">
        <v>542</v>
      </c>
    </row>
    <row r="77" spans="183:191" ht="20.100000000000001" customHeight="1" x14ac:dyDescent="0.25">
      <c r="GA77" s="100" t="e">
        <f t="shared" si="1"/>
        <v>#REF!</v>
      </c>
      <c r="GB77" s="97"/>
      <c r="GC77" s="98" t="e">
        <f t="shared" si="2"/>
        <v>#REF!</v>
      </c>
      <c r="GD77" s="97"/>
      <c r="GE77" s="99" t="e">
        <f t="shared" si="0"/>
        <v>#REF!</v>
      </c>
      <c r="GF77" s="97"/>
      <c r="GG77" s="97" t="s">
        <v>540</v>
      </c>
      <c r="GH77" s="97"/>
      <c r="GI77" s="97" t="s">
        <v>543</v>
      </c>
    </row>
    <row r="78" spans="183:191" ht="20.100000000000001" customHeight="1" x14ac:dyDescent="0.25">
      <c r="GA78" s="100" t="e">
        <f t="shared" si="1"/>
        <v>#REF!</v>
      </c>
      <c r="GB78" s="97"/>
      <c r="GC78" s="98" t="e">
        <f t="shared" si="2"/>
        <v>#REF!</v>
      </c>
      <c r="GD78" s="97"/>
      <c r="GE78" s="99" t="e">
        <f t="shared" si="0"/>
        <v>#REF!</v>
      </c>
      <c r="GF78" s="97"/>
      <c r="GG78" s="97" t="s">
        <v>540</v>
      </c>
      <c r="GH78" s="97"/>
      <c r="GI78" s="97" t="s">
        <v>544</v>
      </c>
    </row>
    <row r="79" spans="183:191" ht="20.100000000000001" customHeight="1" x14ac:dyDescent="0.25">
      <c r="GA79" s="100" t="e">
        <f t="shared" si="1"/>
        <v>#REF!</v>
      </c>
      <c r="GB79" s="97"/>
      <c r="GC79" s="98" t="e">
        <f t="shared" si="2"/>
        <v>#REF!</v>
      </c>
      <c r="GD79" s="97"/>
      <c r="GE79" s="99" t="e">
        <f t="shared" si="0"/>
        <v>#REF!</v>
      </c>
      <c r="GF79" s="97"/>
      <c r="GG79" s="97" t="s">
        <v>540</v>
      </c>
      <c r="GH79" s="97"/>
      <c r="GI79" s="97" t="s">
        <v>545</v>
      </c>
    </row>
    <row r="80" spans="183:191" ht="20.100000000000001" customHeight="1" x14ac:dyDescent="0.25">
      <c r="GA80" s="100" t="e">
        <f t="shared" si="1"/>
        <v>#REF!</v>
      </c>
      <c r="GB80" s="97"/>
      <c r="GC80" s="98" t="e">
        <f t="shared" si="2"/>
        <v>#REF!</v>
      </c>
      <c r="GD80" s="97"/>
      <c r="GE80" s="99" t="e">
        <f t="shared" si="0"/>
        <v>#REF!</v>
      </c>
      <c r="GF80" s="97"/>
      <c r="GG80" s="97" t="s">
        <v>540</v>
      </c>
      <c r="GH80" s="97"/>
      <c r="GI80" s="97" t="s">
        <v>546</v>
      </c>
    </row>
    <row r="81" spans="183:191" ht="20.100000000000001" customHeight="1" x14ac:dyDescent="0.25">
      <c r="GA81" s="100" t="e">
        <f t="shared" si="1"/>
        <v>#REF!</v>
      </c>
      <c r="GB81" s="97"/>
      <c r="GC81" s="98" t="e">
        <f t="shared" si="2"/>
        <v>#REF!</v>
      </c>
      <c r="GD81" s="97"/>
      <c r="GE81" s="99" t="e">
        <f t="shared" si="0"/>
        <v>#REF!</v>
      </c>
      <c r="GF81" s="97"/>
      <c r="GG81" s="97" t="s">
        <v>540</v>
      </c>
      <c r="GH81" s="97"/>
      <c r="GI81" s="97" t="s">
        <v>547</v>
      </c>
    </row>
    <row r="82" spans="183:191" ht="20.100000000000001" customHeight="1" x14ac:dyDescent="0.25">
      <c r="GA82" s="100" t="e">
        <f t="shared" si="1"/>
        <v>#REF!</v>
      </c>
      <c r="GB82" s="97"/>
      <c r="GC82" s="98" t="e">
        <f t="shared" si="2"/>
        <v>#REF!</v>
      </c>
      <c r="GD82" s="97"/>
      <c r="GE82" s="99" t="e">
        <f t="shared" si="0"/>
        <v>#REF!</v>
      </c>
      <c r="GF82" s="97"/>
      <c r="GG82" s="97" t="s">
        <v>540</v>
      </c>
      <c r="GH82" s="97"/>
      <c r="GI82" s="97" t="s">
        <v>548</v>
      </c>
    </row>
    <row r="83" spans="183:191" ht="20.100000000000001" customHeight="1" x14ac:dyDescent="0.25">
      <c r="GA83" s="100" t="e">
        <f t="shared" si="1"/>
        <v>#REF!</v>
      </c>
      <c r="GB83" s="97"/>
      <c r="GC83" s="98" t="e">
        <f t="shared" si="2"/>
        <v>#REF!</v>
      </c>
      <c r="GD83" s="97"/>
      <c r="GE83" s="99" t="e">
        <f t="shared" si="0"/>
        <v>#REF!</v>
      </c>
      <c r="GF83" s="97"/>
      <c r="GG83" s="97" t="s">
        <v>540</v>
      </c>
      <c r="GH83" s="97"/>
      <c r="GI83" s="97" t="s">
        <v>542</v>
      </c>
    </row>
    <row r="84" spans="183:191" ht="20.100000000000001" customHeight="1" x14ac:dyDescent="0.25">
      <c r="GA84" s="100" t="e">
        <f t="shared" si="1"/>
        <v>#REF!</v>
      </c>
      <c r="GB84" s="97"/>
      <c r="GC84" s="98" t="e">
        <f t="shared" si="2"/>
        <v>#REF!</v>
      </c>
      <c r="GD84" s="97"/>
      <c r="GE84" s="99" t="e">
        <f t="shared" si="0"/>
        <v>#REF!</v>
      </c>
      <c r="GF84" s="97"/>
      <c r="GG84" s="97" t="s">
        <v>540</v>
      </c>
      <c r="GH84" s="97"/>
      <c r="GI84" s="97" t="s">
        <v>543</v>
      </c>
    </row>
    <row r="85" spans="183:191" ht="20.100000000000001" customHeight="1" x14ac:dyDescent="0.25">
      <c r="GA85" s="100" t="e">
        <f t="shared" si="1"/>
        <v>#REF!</v>
      </c>
      <c r="GB85" s="97"/>
      <c r="GC85" s="98" t="e">
        <f t="shared" si="2"/>
        <v>#REF!</v>
      </c>
      <c r="GD85" s="97"/>
      <c r="GE85" s="99" t="e">
        <f t="shared" si="0"/>
        <v>#REF!</v>
      </c>
      <c r="GF85" s="97"/>
      <c r="GG85" s="97" t="s">
        <v>540</v>
      </c>
      <c r="GH85" s="97"/>
      <c r="GI85" s="97" t="s">
        <v>544</v>
      </c>
    </row>
    <row r="86" spans="183:191" ht="20.100000000000001" customHeight="1" x14ac:dyDescent="0.25">
      <c r="GA86" s="100" t="e">
        <f t="shared" si="1"/>
        <v>#REF!</v>
      </c>
      <c r="GB86" s="97"/>
      <c r="GC86" s="98" t="e">
        <f t="shared" si="2"/>
        <v>#REF!</v>
      </c>
      <c r="GD86" s="97"/>
      <c r="GE86" s="99" t="e">
        <f t="shared" ref="GE86:GE149" si="3">+GC86/$GC$23</f>
        <v>#REF!</v>
      </c>
      <c r="GF86" s="97"/>
      <c r="GG86" s="97" t="s">
        <v>540</v>
      </c>
      <c r="GH86" s="97"/>
      <c r="GI86" s="97" t="s">
        <v>545</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540</v>
      </c>
      <c r="GH87" s="97"/>
      <c r="GI87" s="97" t="s">
        <v>546</v>
      </c>
    </row>
    <row r="88" spans="183:191" ht="20.100000000000001" customHeight="1" x14ac:dyDescent="0.25">
      <c r="GA88" s="100" t="e">
        <f t="shared" si="4"/>
        <v>#REF!</v>
      </c>
      <c r="GB88" s="97"/>
      <c r="GC88" s="98" t="e">
        <f t="shared" si="5"/>
        <v>#REF!</v>
      </c>
      <c r="GD88" s="97"/>
      <c r="GE88" s="99" t="e">
        <f t="shared" si="3"/>
        <v>#REF!</v>
      </c>
      <c r="GF88" s="97"/>
      <c r="GG88" s="97" t="s">
        <v>540</v>
      </c>
      <c r="GH88" s="97"/>
      <c r="GI88" s="97" t="s">
        <v>547</v>
      </c>
    </row>
    <row r="89" spans="183:191" ht="20.100000000000001" customHeight="1" x14ac:dyDescent="0.25">
      <c r="GA89" s="100" t="e">
        <f t="shared" si="4"/>
        <v>#REF!</v>
      </c>
      <c r="GB89" s="97"/>
      <c r="GC89" s="98" t="e">
        <f t="shared" si="5"/>
        <v>#REF!</v>
      </c>
      <c r="GD89" s="97"/>
      <c r="GE89" s="99" t="e">
        <f t="shared" si="3"/>
        <v>#REF!</v>
      </c>
      <c r="GF89" s="97"/>
      <c r="GG89" s="97" t="s">
        <v>540</v>
      </c>
      <c r="GH89" s="97"/>
      <c r="GI89" s="97" t="s">
        <v>548</v>
      </c>
    </row>
    <row r="90" spans="183:191" ht="20.100000000000001" customHeight="1" x14ac:dyDescent="0.25">
      <c r="GA90" s="100" t="e">
        <f t="shared" si="4"/>
        <v>#REF!</v>
      </c>
      <c r="GB90" s="97"/>
      <c r="GC90" s="98" t="e">
        <f t="shared" si="5"/>
        <v>#REF!</v>
      </c>
      <c r="GD90" s="97"/>
      <c r="GE90" s="99" t="e">
        <f t="shared" si="3"/>
        <v>#REF!</v>
      </c>
      <c r="GF90" s="97"/>
      <c r="GG90" s="97" t="s">
        <v>540</v>
      </c>
      <c r="GH90" s="97"/>
      <c r="GI90" s="97" t="s">
        <v>542</v>
      </c>
    </row>
    <row r="91" spans="183:191" ht="20.100000000000001" customHeight="1" x14ac:dyDescent="0.25">
      <c r="GA91" s="100" t="e">
        <f t="shared" si="4"/>
        <v>#REF!</v>
      </c>
      <c r="GB91" s="97"/>
      <c r="GC91" s="98" t="e">
        <f t="shared" si="5"/>
        <v>#REF!</v>
      </c>
      <c r="GD91" s="97"/>
      <c r="GE91" s="99" t="e">
        <f t="shared" si="3"/>
        <v>#REF!</v>
      </c>
      <c r="GF91" s="97"/>
      <c r="GG91" s="97" t="s">
        <v>540</v>
      </c>
      <c r="GH91" s="97"/>
      <c r="GI91" s="97" t="s">
        <v>543</v>
      </c>
    </row>
    <row r="92" spans="183:191" ht="20.100000000000001" customHeight="1" x14ac:dyDescent="0.25">
      <c r="GA92" s="100" t="e">
        <f t="shared" si="4"/>
        <v>#REF!</v>
      </c>
      <c r="GB92" s="97"/>
      <c r="GC92" s="98" t="e">
        <f t="shared" si="5"/>
        <v>#REF!</v>
      </c>
      <c r="GD92" s="97"/>
      <c r="GE92" s="99" t="e">
        <f t="shared" si="3"/>
        <v>#REF!</v>
      </c>
      <c r="GF92" s="97"/>
      <c r="GG92" s="97" t="s">
        <v>540</v>
      </c>
      <c r="GH92" s="97"/>
      <c r="GI92" s="97" t="s">
        <v>544</v>
      </c>
    </row>
    <row r="93" spans="183:191" ht="20.100000000000001" customHeight="1" x14ac:dyDescent="0.25">
      <c r="GA93" s="100" t="e">
        <f t="shared" si="4"/>
        <v>#REF!</v>
      </c>
      <c r="GB93" s="97"/>
      <c r="GC93" s="98" t="e">
        <f t="shared" si="5"/>
        <v>#REF!</v>
      </c>
      <c r="GD93" s="97"/>
      <c r="GE93" s="99" t="e">
        <f t="shared" si="3"/>
        <v>#REF!</v>
      </c>
      <c r="GF93" s="97"/>
      <c r="GG93" s="97" t="s">
        <v>540</v>
      </c>
      <c r="GH93" s="97"/>
      <c r="GI93" s="97" t="s">
        <v>545</v>
      </c>
    </row>
    <row r="94" spans="183:191" ht="20.100000000000001" customHeight="1" x14ac:dyDescent="0.25">
      <c r="GA94" s="100" t="e">
        <f t="shared" si="4"/>
        <v>#REF!</v>
      </c>
      <c r="GB94" s="97"/>
      <c r="GC94" s="98" t="e">
        <f t="shared" si="5"/>
        <v>#REF!</v>
      </c>
      <c r="GD94" s="97"/>
      <c r="GE94" s="99" t="e">
        <f t="shared" si="3"/>
        <v>#REF!</v>
      </c>
      <c r="GF94" s="97"/>
      <c r="GG94" s="97" t="s">
        <v>540</v>
      </c>
      <c r="GH94" s="97"/>
      <c r="GI94" s="97" t="s">
        <v>546</v>
      </c>
    </row>
    <row r="95" spans="183:191" ht="20.100000000000001" customHeight="1" x14ac:dyDescent="0.25">
      <c r="GA95" s="100" t="e">
        <f t="shared" si="4"/>
        <v>#REF!</v>
      </c>
      <c r="GB95" s="97"/>
      <c r="GC95" s="98" t="e">
        <f t="shared" si="5"/>
        <v>#REF!</v>
      </c>
      <c r="GD95" s="97"/>
      <c r="GE95" s="99" t="e">
        <f t="shared" si="3"/>
        <v>#REF!</v>
      </c>
      <c r="GF95" s="97"/>
      <c r="GG95" s="97" t="s">
        <v>540</v>
      </c>
      <c r="GH95" s="97"/>
      <c r="GI95" s="97" t="s">
        <v>547</v>
      </c>
    </row>
    <row r="96" spans="183:191" ht="20.100000000000001" customHeight="1" x14ac:dyDescent="0.25">
      <c r="GA96" s="100" t="e">
        <f t="shared" si="4"/>
        <v>#REF!</v>
      </c>
      <c r="GB96" s="97"/>
      <c r="GC96" s="98" t="e">
        <f t="shared" si="5"/>
        <v>#REF!</v>
      </c>
      <c r="GD96" s="97"/>
      <c r="GE96" s="99" t="e">
        <f t="shared" si="3"/>
        <v>#REF!</v>
      </c>
      <c r="GF96" s="97"/>
      <c r="GG96" s="97" t="s">
        <v>540</v>
      </c>
      <c r="GH96" s="97"/>
      <c r="GI96" s="97" t="s">
        <v>548</v>
      </c>
    </row>
    <row r="97" spans="183:191" ht="20.100000000000001" customHeight="1" x14ac:dyDescent="0.25">
      <c r="GA97" s="100" t="e">
        <f t="shared" si="4"/>
        <v>#REF!</v>
      </c>
      <c r="GB97" s="97"/>
      <c r="GC97" s="98" t="e">
        <f t="shared" si="5"/>
        <v>#REF!</v>
      </c>
      <c r="GD97" s="97"/>
      <c r="GE97" s="99" t="e">
        <f t="shared" si="3"/>
        <v>#REF!</v>
      </c>
      <c r="GF97" s="97"/>
      <c r="GG97" s="97" t="s">
        <v>540</v>
      </c>
      <c r="GH97" s="97"/>
      <c r="GI97" s="97" t="s">
        <v>542</v>
      </c>
    </row>
    <row r="98" spans="183:191" ht="20.100000000000001" customHeight="1" x14ac:dyDescent="0.25">
      <c r="GA98" s="100" t="e">
        <f t="shared" si="4"/>
        <v>#REF!</v>
      </c>
      <c r="GB98" s="97"/>
      <c r="GC98" s="98" t="e">
        <f t="shared" si="5"/>
        <v>#REF!</v>
      </c>
      <c r="GD98" s="97"/>
      <c r="GE98" s="99" t="e">
        <f t="shared" si="3"/>
        <v>#REF!</v>
      </c>
      <c r="GF98" s="97"/>
      <c r="GG98" s="97" t="s">
        <v>540</v>
      </c>
      <c r="GH98" s="97"/>
      <c r="GI98" s="97" t="s">
        <v>543</v>
      </c>
    </row>
    <row r="99" spans="183:191" ht="20.100000000000001" customHeight="1" x14ac:dyDescent="0.25">
      <c r="GA99" s="100" t="e">
        <f t="shared" si="4"/>
        <v>#REF!</v>
      </c>
      <c r="GB99" s="97"/>
      <c r="GC99" s="98" t="e">
        <f t="shared" si="5"/>
        <v>#REF!</v>
      </c>
      <c r="GD99" s="97"/>
      <c r="GE99" s="99" t="e">
        <f t="shared" si="3"/>
        <v>#REF!</v>
      </c>
      <c r="GF99" s="97"/>
      <c r="GG99" s="97" t="s">
        <v>540</v>
      </c>
      <c r="GH99" s="97"/>
      <c r="GI99" s="97" t="s">
        <v>544</v>
      </c>
    </row>
    <row r="100" spans="183:191" ht="20.100000000000001" customHeight="1" x14ac:dyDescent="0.25">
      <c r="GA100" s="100" t="e">
        <f t="shared" si="4"/>
        <v>#REF!</v>
      </c>
      <c r="GB100" s="97"/>
      <c r="GC100" s="98" t="e">
        <f t="shared" si="5"/>
        <v>#REF!</v>
      </c>
      <c r="GD100" s="97"/>
      <c r="GE100" s="99" t="e">
        <f t="shared" si="3"/>
        <v>#REF!</v>
      </c>
      <c r="GF100" s="97"/>
      <c r="GG100" s="97" t="s">
        <v>540</v>
      </c>
      <c r="GH100" s="97"/>
      <c r="GI100" s="97" t="s">
        <v>545</v>
      </c>
    </row>
    <row r="101" spans="183:191" ht="20.100000000000001" customHeight="1" x14ac:dyDescent="0.25">
      <c r="GA101" s="100" t="e">
        <f t="shared" si="4"/>
        <v>#REF!</v>
      </c>
      <c r="GB101" s="97"/>
      <c r="GC101" s="98" t="e">
        <f t="shared" si="5"/>
        <v>#REF!</v>
      </c>
      <c r="GD101" s="97"/>
      <c r="GE101" s="99" t="e">
        <f t="shared" si="3"/>
        <v>#REF!</v>
      </c>
      <c r="GF101" s="97"/>
      <c r="GG101" s="97" t="s">
        <v>540</v>
      </c>
      <c r="GH101" s="97"/>
      <c r="GI101" s="97" t="s">
        <v>546</v>
      </c>
    </row>
    <row r="102" spans="183:191" ht="20.100000000000001" customHeight="1" x14ac:dyDescent="0.25">
      <c r="GA102" s="100" t="e">
        <f t="shared" si="4"/>
        <v>#REF!</v>
      </c>
      <c r="GB102" s="97"/>
      <c r="GC102" s="98" t="e">
        <f t="shared" si="5"/>
        <v>#REF!</v>
      </c>
      <c r="GD102" s="97"/>
      <c r="GE102" s="99" t="e">
        <f t="shared" si="3"/>
        <v>#REF!</v>
      </c>
      <c r="GF102" s="97"/>
      <c r="GG102" s="97" t="s">
        <v>540</v>
      </c>
      <c r="GH102" s="97"/>
      <c r="GI102" s="97" t="s">
        <v>547</v>
      </c>
    </row>
    <row r="103" spans="183:191" ht="20.100000000000001" customHeight="1" x14ac:dyDescent="0.25">
      <c r="GA103" s="100" t="e">
        <f t="shared" si="4"/>
        <v>#REF!</v>
      </c>
      <c r="GB103" s="97"/>
      <c r="GC103" s="98" t="e">
        <f t="shared" si="5"/>
        <v>#REF!</v>
      </c>
      <c r="GD103" s="97"/>
      <c r="GE103" s="99" t="e">
        <f t="shared" si="3"/>
        <v>#REF!</v>
      </c>
      <c r="GF103" s="97"/>
      <c r="GG103" s="97" t="s">
        <v>540</v>
      </c>
      <c r="GH103" s="97"/>
      <c r="GI103" s="97" t="s">
        <v>548</v>
      </c>
    </row>
    <row r="104" spans="183:191" ht="20.100000000000001" customHeight="1" x14ac:dyDescent="0.25">
      <c r="GA104" s="100" t="e">
        <f t="shared" si="4"/>
        <v>#REF!</v>
      </c>
      <c r="GB104" s="97"/>
      <c r="GC104" s="98" t="e">
        <f t="shared" si="5"/>
        <v>#REF!</v>
      </c>
      <c r="GD104" s="97"/>
      <c r="GE104" s="99" t="e">
        <f t="shared" si="3"/>
        <v>#REF!</v>
      </c>
      <c r="GF104" s="97"/>
      <c r="GG104" s="97" t="s">
        <v>540</v>
      </c>
      <c r="GH104" s="97"/>
      <c r="GI104" s="97" t="s">
        <v>542</v>
      </c>
    </row>
    <row r="105" spans="183:191" ht="20.100000000000001" customHeight="1" x14ac:dyDescent="0.25">
      <c r="GA105" s="100" t="e">
        <f t="shared" si="4"/>
        <v>#REF!</v>
      </c>
      <c r="GB105" s="97"/>
      <c r="GC105" s="98" t="e">
        <f t="shared" si="5"/>
        <v>#REF!</v>
      </c>
      <c r="GD105" s="97"/>
      <c r="GE105" s="99" t="e">
        <f t="shared" si="3"/>
        <v>#REF!</v>
      </c>
      <c r="GF105" s="97"/>
      <c r="GG105" s="97" t="s">
        <v>540</v>
      </c>
      <c r="GH105" s="97"/>
      <c r="GI105" s="97" t="s">
        <v>543</v>
      </c>
    </row>
    <row r="106" spans="183:191" ht="20.100000000000001" customHeight="1" x14ac:dyDescent="0.25">
      <c r="GA106" s="100" t="e">
        <f t="shared" si="4"/>
        <v>#REF!</v>
      </c>
      <c r="GB106" s="97"/>
      <c r="GC106" s="98" t="e">
        <f t="shared" si="5"/>
        <v>#REF!</v>
      </c>
      <c r="GD106" s="97"/>
      <c r="GE106" s="99" t="e">
        <f t="shared" si="3"/>
        <v>#REF!</v>
      </c>
      <c r="GF106" s="97"/>
      <c r="GG106" s="97" t="s">
        <v>540</v>
      </c>
      <c r="GH106" s="97"/>
      <c r="GI106" s="97" t="s">
        <v>544</v>
      </c>
    </row>
    <row r="107" spans="183:191" ht="20.100000000000001" customHeight="1" x14ac:dyDescent="0.25">
      <c r="GA107" s="100" t="e">
        <f t="shared" si="4"/>
        <v>#REF!</v>
      </c>
      <c r="GB107" s="97"/>
      <c r="GC107" s="98" t="e">
        <f t="shared" si="5"/>
        <v>#REF!</v>
      </c>
      <c r="GD107" s="97"/>
      <c r="GE107" s="99" t="e">
        <f t="shared" si="3"/>
        <v>#REF!</v>
      </c>
      <c r="GF107" s="97"/>
      <c r="GG107" s="97" t="s">
        <v>540</v>
      </c>
      <c r="GH107" s="97"/>
      <c r="GI107" s="97" t="s">
        <v>545</v>
      </c>
    </row>
    <row r="108" spans="183:191" ht="20.100000000000001" customHeight="1" x14ac:dyDescent="0.25">
      <c r="GA108" s="100" t="e">
        <f t="shared" si="4"/>
        <v>#REF!</v>
      </c>
      <c r="GB108" s="97"/>
      <c r="GC108" s="98" t="e">
        <f t="shared" si="5"/>
        <v>#REF!</v>
      </c>
      <c r="GD108" s="97"/>
      <c r="GE108" s="99" t="e">
        <f t="shared" si="3"/>
        <v>#REF!</v>
      </c>
      <c r="GF108" s="97"/>
      <c r="GG108" s="97" t="s">
        <v>540</v>
      </c>
      <c r="GH108" s="97"/>
      <c r="GI108" s="97" t="s">
        <v>546</v>
      </c>
    </row>
    <row r="109" spans="183:191" ht="20.100000000000001" customHeight="1" x14ac:dyDescent="0.25">
      <c r="GA109" s="100" t="e">
        <f t="shared" si="4"/>
        <v>#REF!</v>
      </c>
      <c r="GB109" s="97"/>
      <c r="GC109" s="98" t="e">
        <f t="shared" si="5"/>
        <v>#REF!</v>
      </c>
      <c r="GD109" s="97"/>
      <c r="GE109" s="99" t="e">
        <f t="shared" si="3"/>
        <v>#REF!</v>
      </c>
      <c r="GF109" s="97"/>
      <c r="GG109" s="97" t="s">
        <v>540</v>
      </c>
      <c r="GH109" s="97"/>
      <c r="GI109" s="97" t="s">
        <v>547</v>
      </c>
    </row>
    <row r="110" spans="183:191" ht="20.100000000000001" customHeight="1" x14ac:dyDescent="0.25">
      <c r="GA110" s="100" t="e">
        <f t="shared" si="4"/>
        <v>#REF!</v>
      </c>
      <c r="GB110" s="97"/>
      <c r="GC110" s="98" t="e">
        <f t="shared" si="5"/>
        <v>#REF!</v>
      </c>
      <c r="GD110" s="97"/>
      <c r="GE110" s="99" t="e">
        <f t="shared" si="3"/>
        <v>#REF!</v>
      </c>
      <c r="GF110" s="97"/>
      <c r="GG110" s="97" t="s">
        <v>540</v>
      </c>
      <c r="GH110" s="97"/>
      <c r="GI110" s="97" t="s">
        <v>548</v>
      </c>
    </row>
    <row r="111" spans="183:191" ht="20.100000000000001" customHeight="1" x14ac:dyDescent="0.25">
      <c r="GA111" s="100" t="e">
        <f t="shared" si="4"/>
        <v>#REF!</v>
      </c>
      <c r="GB111" s="97"/>
      <c r="GC111" s="98" t="e">
        <f t="shared" si="5"/>
        <v>#REF!</v>
      </c>
      <c r="GD111" s="97"/>
      <c r="GE111" s="99" t="e">
        <f t="shared" si="3"/>
        <v>#REF!</v>
      </c>
      <c r="GF111" s="97"/>
      <c r="GG111" s="97" t="s">
        <v>540</v>
      </c>
      <c r="GH111" s="97"/>
      <c r="GI111" s="97" t="s">
        <v>542</v>
      </c>
    </row>
    <row r="112" spans="183:191" ht="20.100000000000001" customHeight="1" x14ac:dyDescent="0.25">
      <c r="GA112" s="100" t="e">
        <f t="shared" si="4"/>
        <v>#REF!</v>
      </c>
      <c r="GB112" s="97"/>
      <c r="GC112" s="98" t="e">
        <f t="shared" si="5"/>
        <v>#REF!</v>
      </c>
      <c r="GD112" s="97"/>
      <c r="GE112" s="99" t="e">
        <f t="shared" si="3"/>
        <v>#REF!</v>
      </c>
      <c r="GF112" s="97"/>
      <c r="GG112" s="97" t="s">
        <v>540</v>
      </c>
      <c r="GH112" s="97"/>
      <c r="GI112" s="97" t="s">
        <v>543</v>
      </c>
    </row>
    <row r="113" spans="183:191" ht="20.100000000000001" customHeight="1" x14ac:dyDescent="0.25">
      <c r="GA113" s="100" t="e">
        <f t="shared" si="4"/>
        <v>#REF!</v>
      </c>
      <c r="GB113" s="97"/>
      <c r="GC113" s="98" t="e">
        <f t="shared" si="5"/>
        <v>#REF!</v>
      </c>
      <c r="GD113" s="97"/>
      <c r="GE113" s="99" t="e">
        <f t="shared" si="3"/>
        <v>#REF!</v>
      </c>
      <c r="GF113" s="97"/>
      <c r="GG113" s="97" t="s">
        <v>540</v>
      </c>
      <c r="GH113" s="97"/>
      <c r="GI113" s="97" t="s">
        <v>544</v>
      </c>
    </row>
    <row r="114" spans="183:191" ht="20.100000000000001" customHeight="1" x14ac:dyDescent="0.25">
      <c r="GA114" s="100" t="e">
        <f t="shared" si="4"/>
        <v>#REF!</v>
      </c>
      <c r="GB114" s="97"/>
      <c r="GC114" s="98" t="e">
        <f t="shared" si="5"/>
        <v>#REF!</v>
      </c>
      <c r="GD114" s="97"/>
      <c r="GE114" s="99" t="e">
        <f t="shared" si="3"/>
        <v>#REF!</v>
      </c>
      <c r="GF114" s="97"/>
      <c r="GG114" s="97" t="s">
        <v>540</v>
      </c>
      <c r="GH114" s="97"/>
      <c r="GI114" s="97" t="s">
        <v>545</v>
      </c>
    </row>
    <row r="115" spans="183:191" ht="20.100000000000001" customHeight="1" x14ac:dyDescent="0.25">
      <c r="GA115" s="100" t="e">
        <f t="shared" si="4"/>
        <v>#REF!</v>
      </c>
      <c r="GB115" s="97"/>
      <c r="GC115" s="98" t="e">
        <f t="shared" si="5"/>
        <v>#REF!</v>
      </c>
      <c r="GD115" s="97"/>
      <c r="GE115" s="99" t="e">
        <f t="shared" si="3"/>
        <v>#REF!</v>
      </c>
      <c r="GF115" s="97"/>
      <c r="GG115" s="97" t="s">
        <v>540</v>
      </c>
      <c r="GH115" s="97"/>
      <c r="GI115" s="97" t="s">
        <v>546</v>
      </c>
    </row>
    <row r="116" spans="183:191" ht="20.100000000000001" customHeight="1" x14ac:dyDescent="0.25">
      <c r="GA116" s="100" t="e">
        <f t="shared" si="4"/>
        <v>#REF!</v>
      </c>
      <c r="GB116" s="97"/>
      <c r="GC116" s="98" t="e">
        <f t="shared" si="5"/>
        <v>#REF!</v>
      </c>
      <c r="GD116" s="97"/>
      <c r="GE116" s="99" t="e">
        <f t="shared" si="3"/>
        <v>#REF!</v>
      </c>
      <c r="GF116" s="97"/>
      <c r="GG116" s="97" t="s">
        <v>540</v>
      </c>
      <c r="GH116" s="97"/>
      <c r="GI116" s="97" t="s">
        <v>547</v>
      </c>
    </row>
    <row r="117" spans="183:191" ht="20.100000000000001" customHeight="1" x14ac:dyDescent="0.25">
      <c r="GA117" s="100" t="e">
        <f t="shared" si="4"/>
        <v>#REF!</v>
      </c>
      <c r="GB117" s="97"/>
      <c r="GC117" s="98" t="e">
        <f t="shared" si="5"/>
        <v>#REF!</v>
      </c>
      <c r="GD117" s="97"/>
      <c r="GE117" s="99" t="e">
        <f t="shared" si="3"/>
        <v>#REF!</v>
      </c>
      <c r="GF117" s="97"/>
      <c r="GG117" s="97" t="s">
        <v>540</v>
      </c>
      <c r="GH117" s="97"/>
      <c r="GI117" s="97" t="s">
        <v>548</v>
      </c>
    </row>
    <row r="118" spans="183:191" ht="20.100000000000001" customHeight="1" x14ac:dyDescent="0.25">
      <c r="GA118" s="100" t="e">
        <f t="shared" si="4"/>
        <v>#REF!</v>
      </c>
      <c r="GB118" s="97"/>
      <c r="GC118" s="98" t="e">
        <f t="shared" si="5"/>
        <v>#REF!</v>
      </c>
      <c r="GD118" s="97"/>
      <c r="GE118" s="99" t="e">
        <f t="shared" si="3"/>
        <v>#REF!</v>
      </c>
      <c r="GF118" s="97"/>
      <c r="GG118" s="97" t="s">
        <v>540</v>
      </c>
      <c r="GH118" s="97"/>
      <c r="GI118" s="97" t="s">
        <v>542</v>
      </c>
    </row>
    <row r="119" spans="183:191" ht="20.100000000000001" customHeight="1" x14ac:dyDescent="0.25">
      <c r="GA119" s="100" t="e">
        <f t="shared" si="4"/>
        <v>#REF!</v>
      </c>
      <c r="GB119" s="97"/>
      <c r="GC119" s="98" t="e">
        <f t="shared" si="5"/>
        <v>#REF!</v>
      </c>
      <c r="GD119" s="97"/>
      <c r="GE119" s="99" t="e">
        <f t="shared" si="3"/>
        <v>#REF!</v>
      </c>
      <c r="GF119" s="97"/>
      <c r="GG119" s="97" t="s">
        <v>540</v>
      </c>
      <c r="GH119" s="97"/>
      <c r="GI119" s="97" t="s">
        <v>543</v>
      </c>
    </row>
    <row r="120" spans="183:191" ht="20.100000000000001" customHeight="1" x14ac:dyDescent="0.25">
      <c r="GA120" s="100" t="e">
        <f t="shared" si="4"/>
        <v>#REF!</v>
      </c>
      <c r="GB120" s="97"/>
      <c r="GC120" s="98" t="e">
        <f t="shared" si="5"/>
        <v>#REF!</v>
      </c>
      <c r="GD120" s="97"/>
      <c r="GE120" s="99" t="e">
        <f t="shared" si="3"/>
        <v>#REF!</v>
      </c>
      <c r="GF120" s="97"/>
      <c r="GG120" s="97" t="s">
        <v>540</v>
      </c>
      <c r="GH120" s="97"/>
      <c r="GI120" s="97" t="s">
        <v>544</v>
      </c>
    </row>
    <row r="121" spans="183:191" ht="20.100000000000001" customHeight="1" x14ac:dyDescent="0.25">
      <c r="GA121" s="100" t="e">
        <f t="shared" si="4"/>
        <v>#REF!</v>
      </c>
      <c r="GB121" s="97"/>
      <c r="GC121" s="98" t="e">
        <f t="shared" si="5"/>
        <v>#REF!</v>
      </c>
      <c r="GD121" s="97"/>
      <c r="GE121" s="99" t="e">
        <f t="shared" si="3"/>
        <v>#REF!</v>
      </c>
      <c r="GF121" s="97"/>
      <c r="GG121" s="97" t="s">
        <v>540</v>
      </c>
      <c r="GH121" s="97"/>
      <c r="GI121" s="97" t="s">
        <v>545</v>
      </c>
    </row>
    <row r="122" spans="183:191" ht="20.100000000000001" customHeight="1" x14ac:dyDescent="0.25">
      <c r="GA122" s="100" t="e">
        <f t="shared" si="4"/>
        <v>#REF!</v>
      </c>
      <c r="GB122" s="97"/>
      <c r="GC122" s="98" t="e">
        <f t="shared" si="5"/>
        <v>#REF!</v>
      </c>
      <c r="GD122" s="97"/>
      <c r="GE122" s="99" t="e">
        <f t="shared" si="3"/>
        <v>#REF!</v>
      </c>
      <c r="GF122" s="97"/>
      <c r="GG122" s="97" t="s">
        <v>540</v>
      </c>
      <c r="GH122" s="97"/>
      <c r="GI122" s="97" t="s">
        <v>546</v>
      </c>
    </row>
    <row r="123" spans="183:191" ht="20.100000000000001" customHeight="1" x14ac:dyDescent="0.25">
      <c r="GA123" s="100" t="e">
        <f t="shared" si="4"/>
        <v>#REF!</v>
      </c>
      <c r="GB123" s="97"/>
      <c r="GC123" s="98" t="e">
        <f t="shared" si="5"/>
        <v>#REF!</v>
      </c>
      <c r="GD123" s="97"/>
      <c r="GE123" s="99" t="e">
        <f t="shared" si="3"/>
        <v>#REF!</v>
      </c>
      <c r="GF123" s="97"/>
      <c r="GG123" s="97" t="s">
        <v>540</v>
      </c>
      <c r="GH123" s="97"/>
      <c r="GI123" s="97" t="s">
        <v>547</v>
      </c>
    </row>
    <row r="124" spans="183:191" ht="20.100000000000001" customHeight="1" x14ac:dyDescent="0.25">
      <c r="GA124" s="100" t="e">
        <f t="shared" si="4"/>
        <v>#REF!</v>
      </c>
      <c r="GB124" s="97"/>
      <c r="GC124" s="98" t="e">
        <f t="shared" si="5"/>
        <v>#REF!</v>
      </c>
      <c r="GD124" s="97"/>
      <c r="GE124" s="99" t="e">
        <f t="shared" si="3"/>
        <v>#REF!</v>
      </c>
      <c r="GF124" s="97"/>
      <c r="GG124" s="97" t="s">
        <v>540</v>
      </c>
      <c r="GH124" s="97"/>
      <c r="GI124" s="97" t="s">
        <v>548</v>
      </c>
    </row>
    <row r="125" spans="183:191" ht="20.100000000000001" customHeight="1" x14ac:dyDescent="0.25">
      <c r="GA125" s="100" t="e">
        <f t="shared" si="4"/>
        <v>#REF!</v>
      </c>
      <c r="GB125" s="97"/>
      <c r="GC125" s="98" t="e">
        <f t="shared" si="5"/>
        <v>#REF!</v>
      </c>
      <c r="GD125" s="97"/>
      <c r="GE125" s="99" t="e">
        <f t="shared" si="3"/>
        <v>#REF!</v>
      </c>
      <c r="GF125" s="97"/>
      <c r="GG125" s="97" t="s">
        <v>540</v>
      </c>
      <c r="GH125" s="97"/>
      <c r="GI125" s="97" t="s">
        <v>542</v>
      </c>
    </row>
    <row r="126" spans="183:191" ht="20.100000000000001" customHeight="1" x14ac:dyDescent="0.25">
      <c r="GA126" s="100" t="e">
        <f t="shared" si="4"/>
        <v>#REF!</v>
      </c>
      <c r="GB126" s="97"/>
      <c r="GC126" s="98" t="e">
        <f t="shared" si="5"/>
        <v>#REF!</v>
      </c>
      <c r="GD126" s="97"/>
      <c r="GE126" s="99" t="e">
        <f t="shared" si="3"/>
        <v>#REF!</v>
      </c>
      <c r="GF126" s="97"/>
      <c r="GG126" s="97" t="s">
        <v>540</v>
      </c>
      <c r="GH126" s="97"/>
      <c r="GI126" s="97" t="s">
        <v>543</v>
      </c>
    </row>
    <row r="127" spans="183:191" ht="20.100000000000001" customHeight="1" x14ac:dyDescent="0.25">
      <c r="GA127" s="100" t="e">
        <f t="shared" si="4"/>
        <v>#REF!</v>
      </c>
      <c r="GB127" s="97"/>
      <c r="GC127" s="98" t="e">
        <f t="shared" si="5"/>
        <v>#REF!</v>
      </c>
      <c r="GD127" s="97"/>
      <c r="GE127" s="99" t="e">
        <f t="shared" si="3"/>
        <v>#REF!</v>
      </c>
      <c r="GF127" s="97"/>
      <c r="GG127" s="97" t="s">
        <v>540</v>
      </c>
      <c r="GH127" s="97"/>
      <c r="GI127" s="97" t="s">
        <v>544</v>
      </c>
    </row>
    <row r="128" spans="183:191" ht="20.100000000000001" customHeight="1" x14ac:dyDescent="0.25">
      <c r="GA128" s="100" t="e">
        <f t="shared" si="4"/>
        <v>#REF!</v>
      </c>
      <c r="GB128" s="97"/>
      <c r="GC128" s="98" t="e">
        <f t="shared" si="5"/>
        <v>#REF!</v>
      </c>
      <c r="GD128" s="97"/>
      <c r="GE128" s="99" t="e">
        <f t="shared" si="3"/>
        <v>#REF!</v>
      </c>
      <c r="GF128" s="97"/>
      <c r="GG128" s="97" t="s">
        <v>540</v>
      </c>
      <c r="GH128" s="97"/>
      <c r="GI128" s="97" t="s">
        <v>545</v>
      </c>
    </row>
    <row r="129" spans="183:191" ht="20.100000000000001" customHeight="1" x14ac:dyDescent="0.25">
      <c r="GA129" s="100" t="e">
        <f t="shared" si="4"/>
        <v>#REF!</v>
      </c>
      <c r="GB129" s="97"/>
      <c r="GC129" s="98" t="e">
        <f t="shared" si="5"/>
        <v>#REF!</v>
      </c>
      <c r="GD129" s="97"/>
      <c r="GE129" s="99" t="e">
        <f t="shared" si="3"/>
        <v>#REF!</v>
      </c>
      <c r="GF129" s="97"/>
      <c r="GG129" s="97" t="s">
        <v>540</v>
      </c>
      <c r="GH129" s="97"/>
      <c r="GI129" s="97" t="s">
        <v>546</v>
      </c>
    </row>
    <row r="130" spans="183:191" ht="20.100000000000001" customHeight="1" x14ac:dyDescent="0.25">
      <c r="GA130" s="100" t="e">
        <f t="shared" si="4"/>
        <v>#REF!</v>
      </c>
      <c r="GB130" s="97"/>
      <c r="GC130" s="98" t="e">
        <f t="shared" si="5"/>
        <v>#REF!</v>
      </c>
      <c r="GD130" s="97"/>
      <c r="GE130" s="99" t="e">
        <f t="shared" si="3"/>
        <v>#REF!</v>
      </c>
      <c r="GF130" s="97"/>
      <c r="GG130" s="97" t="s">
        <v>540</v>
      </c>
      <c r="GH130" s="97"/>
      <c r="GI130" s="97" t="s">
        <v>547</v>
      </c>
    </row>
    <row r="131" spans="183:191" ht="20.100000000000001" customHeight="1" x14ac:dyDescent="0.25">
      <c r="GA131" s="100" t="e">
        <f t="shared" si="4"/>
        <v>#REF!</v>
      </c>
      <c r="GB131" s="97"/>
      <c r="GC131" s="98" t="e">
        <f t="shared" si="5"/>
        <v>#REF!</v>
      </c>
      <c r="GD131" s="97"/>
      <c r="GE131" s="99" t="e">
        <f t="shared" si="3"/>
        <v>#REF!</v>
      </c>
      <c r="GF131" s="97"/>
      <c r="GG131" s="97" t="s">
        <v>540</v>
      </c>
      <c r="GH131" s="97"/>
      <c r="GI131" s="97" t="s">
        <v>548</v>
      </c>
    </row>
    <row r="132" spans="183:191" ht="20.100000000000001" customHeight="1" x14ac:dyDescent="0.25">
      <c r="GA132" s="100" t="e">
        <f t="shared" si="4"/>
        <v>#REF!</v>
      </c>
      <c r="GB132" s="97"/>
      <c r="GC132" s="98" t="e">
        <f t="shared" si="5"/>
        <v>#REF!</v>
      </c>
      <c r="GD132" s="97"/>
      <c r="GE132" s="99" t="e">
        <f t="shared" si="3"/>
        <v>#REF!</v>
      </c>
      <c r="GF132" s="97"/>
      <c r="GG132" s="97" t="s">
        <v>540</v>
      </c>
      <c r="GH132" s="97"/>
      <c r="GI132" s="97" t="s">
        <v>542</v>
      </c>
    </row>
    <row r="133" spans="183:191" ht="20.100000000000001" customHeight="1" x14ac:dyDescent="0.25">
      <c r="GA133" s="100" t="e">
        <f t="shared" si="4"/>
        <v>#REF!</v>
      </c>
      <c r="GB133" s="97"/>
      <c r="GC133" s="98" t="e">
        <f t="shared" si="5"/>
        <v>#REF!</v>
      </c>
      <c r="GD133" s="97"/>
      <c r="GE133" s="99" t="e">
        <f t="shared" si="3"/>
        <v>#REF!</v>
      </c>
      <c r="GF133" s="97"/>
      <c r="GG133" s="97" t="s">
        <v>540</v>
      </c>
      <c r="GH133" s="97"/>
      <c r="GI133" s="97" t="s">
        <v>543</v>
      </c>
    </row>
    <row r="134" spans="183:191" ht="20.100000000000001" customHeight="1" x14ac:dyDescent="0.25">
      <c r="GA134" s="100" t="e">
        <f t="shared" si="4"/>
        <v>#REF!</v>
      </c>
      <c r="GB134" s="97"/>
      <c r="GC134" s="98" t="e">
        <f t="shared" si="5"/>
        <v>#REF!</v>
      </c>
      <c r="GD134" s="97"/>
      <c r="GE134" s="99" t="e">
        <f t="shared" si="3"/>
        <v>#REF!</v>
      </c>
      <c r="GF134" s="97"/>
      <c r="GG134" s="97" t="s">
        <v>540</v>
      </c>
      <c r="GH134" s="97"/>
      <c r="GI134" s="97" t="s">
        <v>544</v>
      </c>
    </row>
    <row r="135" spans="183:191" ht="20.100000000000001" customHeight="1" x14ac:dyDescent="0.25">
      <c r="GA135" s="100" t="e">
        <f t="shared" si="4"/>
        <v>#REF!</v>
      </c>
      <c r="GB135" s="97"/>
      <c r="GC135" s="98" t="e">
        <f t="shared" si="5"/>
        <v>#REF!</v>
      </c>
      <c r="GD135" s="97"/>
      <c r="GE135" s="99" t="e">
        <f t="shared" si="3"/>
        <v>#REF!</v>
      </c>
      <c r="GF135" s="97"/>
      <c r="GG135" s="97" t="s">
        <v>540</v>
      </c>
      <c r="GH135" s="97"/>
      <c r="GI135" s="97" t="s">
        <v>545</v>
      </c>
    </row>
    <row r="136" spans="183:191" ht="20.100000000000001" customHeight="1" x14ac:dyDescent="0.25">
      <c r="GA136" s="100" t="e">
        <f t="shared" si="4"/>
        <v>#REF!</v>
      </c>
      <c r="GB136" s="97"/>
      <c r="GC136" s="98" t="e">
        <f t="shared" si="5"/>
        <v>#REF!</v>
      </c>
      <c r="GD136" s="97"/>
      <c r="GE136" s="99" t="e">
        <f t="shared" si="3"/>
        <v>#REF!</v>
      </c>
      <c r="GF136" s="97"/>
      <c r="GG136" s="97" t="s">
        <v>540</v>
      </c>
      <c r="GH136" s="97"/>
      <c r="GI136" s="97" t="s">
        <v>546</v>
      </c>
    </row>
    <row r="137" spans="183:191" ht="20.100000000000001" customHeight="1" x14ac:dyDescent="0.25">
      <c r="GA137" s="100" t="e">
        <f t="shared" si="4"/>
        <v>#REF!</v>
      </c>
      <c r="GB137" s="97"/>
      <c r="GC137" s="98" t="e">
        <f t="shared" si="5"/>
        <v>#REF!</v>
      </c>
      <c r="GD137" s="97"/>
      <c r="GE137" s="99" t="e">
        <f t="shared" si="3"/>
        <v>#REF!</v>
      </c>
      <c r="GF137" s="97"/>
      <c r="GG137" s="97" t="s">
        <v>540</v>
      </c>
      <c r="GH137" s="97"/>
      <c r="GI137" s="97" t="s">
        <v>547</v>
      </c>
    </row>
    <row r="138" spans="183:191" ht="20.100000000000001" customHeight="1" x14ac:dyDescent="0.25">
      <c r="GA138" s="100" t="e">
        <f t="shared" si="4"/>
        <v>#REF!</v>
      </c>
      <c r="GB138" s="97"/>
      <c r="GC138" s="98" t="e">
        <f t="shared" si="5"/>
        <v>#REF!</v>
      </c>
      <c r="GD138" s="97"/>
      <c r="GE138" s="99" t="e">
        <f t="shared" si="3"/>
        <v>#REF!</v>
      </c>
      <c r="GF138" s="97"/>
      <c r="GG138" s="97" t="s">
        <v>540</v>
      </c>
      <c r="GH138" s="97"/>
      <c r="GI138" s="97" t="s">
        <v>548</v>
      </c>
    </row>
    <row r="139" spans="183:191" ht="20.100000000000001" customHeight="1" x14ac:dyDescent="0.25">
      <c r="GA139" s="100" t="e">
        <f t="shared" si="4"/>
        <v>#REF!</v>
      </c>
      <c r="GB139" s="97"/>
      <c r="GC139" s="98" t="e">
        <f t="shared" si="5"/>
        <v>#REF!</v>
      </c>
      <c r="GD139" s="97"/>
      <c r="GE139" s="99" t="e">
        <f t="shared" si="3"/>
        <v>#REF!</v>
      </c>
      <c r="GF139" s="97"/>
      <c r="GG139" s="97" t="s">
        <v>540</v>
      </c>
      <c r="GH139" s="97"/>
      <c r="GI139" s="97" t="s">
        <v>542</v>
      </c>
    </row>
    <row r="140" spans="183:191" ht="20.100000000000001" customHeight="1" x14ac:dyDescent="0.25">
      <c r="GA140" s="100" t="e">
        <f t="shared" si="4"/>
        <v>#REF!</v>
      </c>
      <c r="GB140" s="97"/>
      <c r="GC140" s="98" t="e">
        <f t="shared" si="5"/>
        <v>#REF!</v>
      </c>
      <c r="GD140" s="97"/>
      <c r="GE140" s="99" t="e">
        <f t="shared" si="3"/>
        <v>#REF!</v>
      </c>
      <c r="GF140" s="97"/>
      <c r="GG140" s="97" t="s">
        <v>540</v>
      </c>
      <c r="GH140" s="97"/>
      <c r="GI140" s="97" t="s">
        <v>543</v>
      </c>
    </row>
    <row r="141" spans="183:191" ht="20.100000000000001" customHeight="1" x14ac:dyDescent="0.25">
      <c r="GA141" s="100" t="e">
        <f t="shared" si="4"/>
        <v>#REF!</v>
      </c>
      <c r="GB141" s="97"/>
      <c r="GC141" s="98" t="e">
        <f t="shared" si="5"/>
        <v>#REF!</v>
      </c>
      <c r="GD141" s="97"/>
      <c r="GE141" s="99" t="e">
        <f t="shared" si="3"/>
        <v>#REF!</v>
      </c>
      <c r="GF141" s="97"/>
      <c r="GG141" s="97" t="s">
        <v>540</v>
      </c>
      <c r="GH141" s="97"/>
      <c r="GI141" s="97" t="s">
        <v>544</v>
      </c>
    </row>
    <row r="142" spans="183:191" ht="20.100000000000001" customHeight="1" x14ac:dyDescent="0.25">
      <c r="GA142" s="100" t="e">
        <f t="shared" si="4"/>
        <v>#REF!</v>
      </c>
      <c r="GB142" s="97"/>
      <c r="GC142" s="98" t="e">
        <f t="shared" si="5"/>
        <v>#REF!</v>
      </c>
      <c r="GD142" s="97"/>
      <c r="GE142" s="99" t="e">
        <f t="shared" si="3"/>
        <v>#REF!</v>
      </c>
      <c r="GF142" s="97"/>
      <c r="GG142" s="97" t="s">
        <v>540</v>
      </c>
      <c r="GH142" s="97"/>
      <c r="GI142" s="97" t="s">
        <v>545</v>
      </c>
    </row>
    <row r="143" spans="183:191" ht="20.100000000000001" customHeight="1" x14ac:dyDescent="0.25">
      <c r="GA143" s="100" t="e">
        <f t="shared" si="4"/>
        <v>#REF!</v>
      </c>
      <c r="GB143" s="97"/>
      <c r="GC143" s="98" t="e">
        <f t="shared" si="5"/>
        <v>#REF!</v>
      </c>
      <c r="GD143" s="97"/>
      <c r="GE143" s="99" t="e">
        <f t="shared" si="3"/>
        <v>#REF!</v>
      </c>
      <c r="GF143" s="97"/>
      <c r="GG143" s="97" t="s">
        <v>540</v>
      </c>
      <c r="GH143" s="97"/>
      <c r="GI143" s="97" t="s">
        <v>546</v>
      </c>
    </row>
    <row r="144" spans="183:191" ht="20.100000000000001" customHeight="1" x14ac:dyDescent="0.25">
      <c r="GA144" s="100" t="e">
        <f t="shared" si="4"/>
        <v>#REF!</v>
      </c>
      <c r="GB144" s="97"/>
      <c r="GC144" s="98" t="e">
        <f t="shared" si="5"/>
        <v>#REF!</v>
      </c>
      <c r="GD144" s="97"/>
      <c r="GE144" s="99" t="e">
        <f t="shared" si="3"/>
        <v>#REF!</v>
      </c>
      <c r="GF144" s="97"/>
      <c r="GG144" s="97" t="s">
        <v>540</v>
      </c>
      <c r="GH144" s="97"/>
      <c r="GI144" s="97" t="s">
        <v>547</v>
      </c>
    </row>
    <row r="145" spans="183:191" ht="20.100000000000001" customHeight="1" x14ac:dyDescent="0.25">
      <c r="GA145" s="100" t="e">
        <f t="shared" si="4"/>
        <v>#REF!</v>
      </c>
      <c r="GB145" s="97"/>
      <c r="GC145" s="98" t="e">
        <f t="shared" si="5"/>
        <v>#REF!</v>
      </c>
      <c r="GD145" s="97"/>
      <c r="GE145" s="99" t="e">
        <f t="shared" si="3"/>
        <v>#REF!</v>
      </c>
      <c r="GF145" s="97"/>
      <c r="GG145" s="97" t="s">
        <v>540</v>
      </c>
      <c r="GH145" s="97"/>
      <c r="GI145" s="97" t="s">
        <v>548</v>
      </c>
    </row>
    <row r="146" spans="183:191" ht="20.100000000000001" customHeight="1" x14ac:dyDescent="0.25">
      <c r="GA146" s="100" t="e">
        <f t="shared" si="4"/>
        <v>#REF!</v>
      </c>
      <c r="GB146" s="97"/>
      <c r="GC146" s="98" t="e">
        <f t="shared" si="5"/>
        <v>#REF!</v>
      </c>
      <c r="GD146" s="97"/>
      <c r="GE146" s="99" t="e">
        <f t="shared" si="3"/>
        <v>#REF!</v>
      </c>
      <c r="GF146" s="97"/>
      <c r="GG146" s="97" t="s">
        <v>540</v>
      </c>
      <c r="GH146" s="97"/>
      <c r="GI146" s="97" t="s">
        <v>542</v>
      </c>
    </row>
    <row r="147" spans="183:191" ht="20.100000000000001" customHeight="1" x14ac:dyDescent="0.25">
      <c r="GA147" s="100" t="e">
        <f t="shared" si="4"/>
        <v>#REF!</v>
      </c>
      <c r="GB147" s="97"/>
      <c r="GC147" s="98" t="e">
        <f t="shared" si="5"/>
        <v>#REF!</v>
      </c>
      <c r="GD147" s="97"/>
      <c r="GE147" s="99" t="e">
        <f t="shared" si="3"/>
        <v>#REF!</v>
      </c>
      <c r="GF147" s="97"/>
      <c r="GG147" s="97" t="s">
        <v>540</v>
      </c>
      <c r="GH147" s="97"/>
      <c r="GI147" s="97" t="s">
        <v>543</v>
      </c>
    </row>
    <row r="148" spans="183:191" ht="20.100000000000001" customHeight="1" x14ac:dyDescent="0.25">
      <c r="GA148" s="100" t="e">
        <f t="shared" si="4"/>
        <v>#REF!</v>
      </c>
      <c r="GB148" s="97"/>
      <c r="GC148" s="98" t="e">
        <f t="shared" si="5"/>
        <v>#REF!</v>
      </c>
      <c r="GD148" s="97"/>
      <c r="GE148" s="99" t="e">
        <f t="shared" si="3"/>
        <v>#REF!</v>
      </c>
      <c r="GF148" s="97"/>
      <c r="GG148" s="97" t="s">
        <v>540</v>
      </c>
      <c r="GH148" s="97"/>
      <c r="GI148" s="97" t="s">
        <v>544</v>
      </c>
    </row>
    <row r="149" spans="183:191" ht="20.100000000000001" customHeight="1" x14ac:dyDescent="0.25">
      <c r="GA149" s="100" t="e">
        <f t="shared" si="4"/>
        <v>#REF!</v>
      </c>
      <c r="GB149" s="97"/>
      <c r="GC149" s="98" t="e">
        <f t="shared" si="5"/>
        <v>#REF!</v>
      </c>
      <c r="GD149" s="97"/>
      <c r="GE149" s="99" t="e">
        <f t="shared" si="3"/>
        <v>#REF!</v>
      </c>
      <c r="GF149" s="97"/>
      <c r="GG149" s="97" t="s">
        <v>540</v>
      </c>
      <c r="GH149" s="97"/>
      <c r="GI149" s="97" t="s">
        <v>545</v>
      </c>
    </row>
    <row r="150" spans="183:191" ht="20.100000000000001" customHeight="1" x14ac:dyDescent="0.25">
      <c r="GA150" s="100" t="e">
        <f t="shared" si="4"/>
        <v>#REF!</v>
      </c>
      <c r="GB150" s="97"/>
      <c r="GC150" s="98" t="e">
        <f t="shared" si="5"/>
        <v>#REF!</v>
      </c>
      <c r="GD150" s="97"/>
      <c r="GE150" s="99" t="e">
        <f t="shared" ref="GE150:GE213" si="6">+GC150/$GC$23</f>
        <v>#REF!</v>
      </c>
      <c r="GF150" s="97"/>
      <c r="GG150" s="97" t="s">
        <v>540</v>
      </c>
      <c r="GH150" s="97"/>
      <c r="GI150" s="97" t="s">
        <v>546</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540</v>
      </c>
      <c r="GH151" s="97"/>
      <c r="GI151" s="97" t="s">
        <v>547</v>
      </c>
    </row>
    <row r="152" spans="183:191" ht="20.100000000000001" customHeight="1" x14ac:dyDescent="0.25">
      <c r="GA152" s="100" t="e">
        <f t="shared" si="7"/>
        <v>#REF!</v>
      </c>
      <c r="GB152" s="97"/>
      <c r="GC152" s="98" t="e">
        <f t="shared" si="8"/>
        <v>#REF!</v>
      </c>
      <c r="GD152" s="97"/>
      <c r="GE152" s="99" t="e">
        <f t="shared" si="6"/>
        <v>#REF!</v>
      </c>
      <c r="GF152" s="97"/>
      <c r="GG152" s="97" t="s">
        <v>540</v>
      </c>
      <c r="GH152" s="97"/>
      <c r="GI152" s="97" t="s">
        <v>548</v>
      </c>
    </row>
    <row r="153" spans="183:191" ht="20.100000000000001" customHeight="1" x14ac:dyDescent="0.25">
      <c r="GA153" s="100" t="e">
        <f t="shared" si="7"/>
        <v>#REF!</v>
      </c>
      <c r="GB153" s="97"/>
      <c r="GC153" s="98" t="e">
        <f t="shared" si="8"/>
        <v>#REF!</v>
      </c>
      <c r="GD153" s="97"/>
      <c r="GE153" s="99" t="e">
        <f t="shared" si="6"/>
        <v>#REF!</v>
      </c>
      <c r="GF153" s="97"/>
      <c r="GG153" s="97" t="s">
        <v>540</v>
      </c>
      <c r="GH153" s="97"/>
      <c r="GI153" s="97" t="s">
        <v>542</v>
      </c>
    </row>
    <row r="154" spans="183:191" ht="20.100000000000001" customHeight="1" x14ac:dyDescent="0.25">
      <c r="GA154" s="100" t="e">
        <f t="shared" si="7"/>
        <v>#REF!</v>
      </c>
      <c r="GB154" s="97"/>
      <c r="GC154" s="98" t="e">
        <f t="shared" si="8"/>
        <v>#REF!</v>
      </c>
      <c r="GD154" s="97"/>
      <c r="GE154" s="99" t="e">
        <f t="shared" si="6"/>
        <v>#REF!</v>
      </c>
      <c r="GF154" s="97"/>
      <c r="GG154" s="97" t="s">
        <v>540</v>
      </c>
      <c r="GH154" s="97"/>
      <c r="GI154" s="97" t="s">
        <v>543</v>
      </c>
    </row>
    <row r="155" spans="183:191" ht="20.100000000000001" customHeight="1" x14ac:dyDescent="0.25">
      <c r="GA155" s="100" t="e">
        <f t="shared" si="7"/>
        <v>#REF!</v>
      </c>
      <c r="GB155" s="97"/>
      <c r="GC155" s="98" t="e">
        <f t="shared" si="8"/>
        <v>#REF!</v>
      </c>
      <c r="GD155" s="97"/>
      <c r="GE155" s="99" t="e">
        <f t="shared" si="6"/>
        <v>#REF!</v>
      </c>
      <c r="GF155" s="97"/>
      <c r="GG155" s="97" t="s">
        <v>540</v>
      </c>
      <c r="GH155" s="97"/>
      <c r="GI155" s="97" t="s">
        <v>544</v>
      </c>
    </row>
    <row r="156" spans="183:191" ht="20.100000000000001" customHeight="1" x14ac:dyDescent="0.25">
      <c r="GA156" s="100" t="e">
        <f t="shared" si="7"/>
        <v>#REF!</v>
      </c>
      <c r="GB156" s="97"/>
      <c r="GC156" s="98" t="e">
        <f t="shared" si="8"/>
        <v>#REF!</v>
      </c>
      <c r="GD156" s="97"/>
      <c r="GE156" s="99" t="e">
        <f t="shared" si="6"/>
        <v>#REF!</v>
      </c>
      <c r="GF156" s="97"/>
      <c r="GG156" s="97" t="s">
        <v>540</v>
      </c>
      <c r="GH156" s="97"/>
      <c r="GI156" s="97" t="s">
        <v>545</v>
      </c>
    </row>
    <row r="157" spans="183:191" ht="20.100000000000001" customHeight="1" x14ac:dyDescent="0.25">
      <c r="GA157" s="100" t="e">
        <f t="shared" si="7"/>
        <v>#REF!</v>
      </c>
      <c r="GB157" s="97"/>
      <c r="GC157" s="98" t="e">
        <f t="shared" si="8"/>
        <v>#REF!</v>
      </c>
      <c r="GD157" s="97"/>
      <c r="GE157" s="99" t="e">
        <f t="shared" si="6"/>
        <v>#REF!</v>
      </c>
      <c r="GF157" s="97"/>
      <c r="GG157" s="97" t="s">
        <v>540</v>
      </c>
      <c r="GH157" s="97"/>
      <c r="GI157" s="97" t="s">
        <v>546</v>
      </c>
    </row>
    <row r="158" spans="183:191" ht="20.100000000000001" customHeight="1" x14ac:dyDescent="0.25">
      <c r="GA158" s="100" t="e">
        <f t="shared" si="7"/>
        <v>#REF!</v>
      </c>
      <c r="GB158" s="97"/>
      <c r="GC158" s="98" t="e">
        <f t="shared" si="8"/>
        <v>#REF!</v>
      </c>
      <c r="GD158" s="97"/>
      <c r="GE158" s="99" t="e">
        <f t="shared" si="6"/>
        <v>#REF!</v>
      </c>
      <c r="GF158" s="97"/>
      <c r="GG158" s="97" t="s">
        <v>540</v>
      </c>
      <c r="GH158" s="97"/>
      <c r="GI158" s="97" t="s">
        <v>547</v>
      </c>
    </row>
    <row r="159" spans="183:191" ht="20.100000000000001" customHeight="1" x14ac:dyDescent="0.25">
      <c r="GA159" s="100" t="e">
        <f t="shared" si="7"/>
        <v>#REF!</v>
      </c>
      <c r="GB159" s="97"/>
      <c r="GC159" s="98" t="e">
        <f t="shared" si="8"/>
        <v>#REF!</v>
      </c>
      <c r="GD159" s="97"/>
      <c r="GE159" s="99" t="e">
        <f t="shared" si="6"/>
        <v>#REF!</v>
      </c>
      <c r="GF159" s="97"/>
      <c r="GG159" s="97" t="s">
        <v>540</v>
      </c>
      <c r="GH159" s="97"/>
      <c r="GI159" s="97" t="s">
        <v>548</v>
      </c>
    </row>
    <row r="160" spans="183:191" ht="20.100000000000001" customHeight="1" x14ac:dyDescent="0.25">
      <c r="GA160" s="100" t="e">
        <f t="shared" si="7"/>
        <v>#REF!</v>
      </c>
      <c r="GB160" s="97"/>
      <c r="GC160" s="98" t="e">
        <f t="shared" si="8"/>
        <v>#REF!</v>
      </c>
      <c r="GD160" s="97"/>
      <c r="GE160" s="99" t="e">
        <f t="shared" si="6"/>
        <v>#REF!</v>
      </c>
      <c r="GF160" s="97"/>
      <c r="GG160" s="97" t="s">
        <v>540</v>
      </c>
      <c r="GH160" s="97"/>
      <c r="GI160" s="97" t="s">
        <v>542</v>
      </c>
    </row>
    <row r="161" spans="183:191" ht="20.100000000000001" customHeight="1" x14ac:dyDescent="0.25">
      <c r="GA161" s="100" t="e">
        <f t="shared" si="7"/>
        <v>#REF!</v>
      </c>
      <c r="GB161" s="97"/>
      <c r="GC161" s="98" t="e">
        <f t="shared" si="8"/>
        <v>#REF!</v>
      </c>
      <c r="GD161" s="97"/>
      <c r="GE161" s="99" t="e">
        <f t="shared" si="6"/>
        <v>#REF!</v>
      </c>
      <c r="GF161" s="97"/>
      <c r="GG161" s="97" t="s">
        <v>540</v>
      </c>
      <c r="GH161" s="97"/>
      <c r="GI161" s="97" t="s">
        <v>543</v>
      </c>
    </row>
    <row r="162" spans="183:191" ht="20.100000000000001" customHeight="1" x14ac:dyDescent="0.25">
      <c r="GA162" s="100" t="e">
        <f t="shared" si="7"/>
        <v>#REF!</v>
      </c>
      <c r="GB162" s="97"/>
      <c r="GC162" s="98" t="e">
        <f t="shared" si="8"/>
        <v>#REF!</v>
      </c>
      <c r="GD162" s="97"/>
      <c r="GE162" s="99" t="e">
        <f t="shared" si="6"/>
        <v>#REF!</v>
      </c>
      <c r="GF162" s="97"/>
      <c r="GG162" s="97" t="s">
        <v>540</v>
      </c>
      <c r="GH162" s="97"/>
      <c r="GI162" s="97" t="s">
        <v>544</v>
      </c>
    </row>
    <row r="163" spans="183:191" ht="20.100000000000001" customHeight="1" x14ac:dyDescent="0.25">
      <c r="GA163" s="100" t="e">
        <f t="shared" si="7"/>
        <v>#REF!</v>
      </c>
      <c r="GB163" s="97"/>
      <c r="GC163" s="98" t="e">
        <f t="shared" si="8"/>
        <v>#REF!</v>
      </c>
      <c r="GD163" s="97"/>
      <c r="GE163" s="99" t="e">
        <f t="shared" si="6"/>
        <v>#REF!</v>
      </c>
      <c r="GF163" s="97"/>
      <c r="GG163" s="97" t="s">
        <v>540</v>
      </c>
      <c r="GH163" s="97"/>
      <c r="GI163" s="97" t="s">
        <v>545</v>
      </c>
    </row>
    <row r="164" spans="183:191" ht="20.100000000000001" customHeight="1" x14ac:dyDescent="0.25">
      <c r="GA164" s="100" t="e">
        <f t="shared" si="7"/>
        <v>#REF!</v>
      </c>
      <c r="GB164" s="97"/>
      <c r="GC164" s="98" t="e">
        <f t="shared" si="8"/>
        <v>#REF!</v>
      </c>
      <c r="GD164" s="97"/>
      <c r="GE164" s="99" t="e">
        <f t="shared" si="6"/>
        <v>#REF!</v>
      </c>
      <c r="GF164" s="97"/>
      <c r="GG164" s="97" t="s">
        <v>540</v>
      </c>
      <c r="GH164" s="97"/>
      <c r="GI164" s="97" t="s">
        <v>546</v>
      </c>
    </row>
    <row r="165" spans="183:191" ht="20.100000000000001" customHeight="1" x14ac:dyDescent="0.25">
      <c r="GA165" s="100" t="e">
        <f t="shared" si="7"/>
        <v>#REF!</v>
      </c>
      <c r="GB165" s="97"/>
      <c r="GC165" s="98" t="e">
        <f t="shared" si="8"/>
        <v>#REF!</v>
      </c>
      <c r="GD165" s="97"/>
      <c r="GE165" s="99" t="e">
        <f t="shared" si="6"/>
        <v>#REF!</v>
      </c>
      <c r="GF165" s="97"/>
      <c r="GG165" s="97" t="s">
        <v>540</v>
      </c>
      <c r="GH165" s="97"/>
      <c r="GI165" s="97" t="s">
        <v>547</v>
      </c>
    </row>
    <row r="166" spans="183:191" ht="20.100000000000001" customHeight="1" x14ac:dyDescent="0.25">
      <c r="GA166" s="100" t="e">
        <f t="shared" si="7"/>
        <v>#REF!</v>
      </c>
      <c r="GB166" s="97"/>
      <c r="GC166" s="98" t="e">
        <f t="shared" si="8"/>
        <v>#REF!</v>
      </c>
      <c r="GD166" s="97"/>
      <c r="GE166" s="99" t="e">
        <f t="shared" si="6"/>
        <v>#REF!</v>
      </c>
      <c r="GF166" s="97"/>
      <c r="GG166" s="97" t="s">
        <v>540</v>
      </c>
      <c r="GH166" s="97"/>
      <c r="GI166" s="97" t="s">
        <v>548</v>
      </c>
    </row>
    <row r="167" spans="183:191" ht="20.100000000000001" customHeight="1" x14ac:dyDescent="0.25">
      <c r="GA167" s="100" t="e">
        <f t="shared" si="7"/>
        <v>#REF!</v>
      </c>
      <c r="GB167" s="97"/>
      <c r="GC167" s="98" t="e">
        <f t="shared" si="8"/>
        <v>#REF!</v>
      </c>
      <c r="GD167" s="97"/>
      <c r="GE167" s="99" t="e">
        <f t="shared" si="6"/>
        <v>#REF!</v>
      </c>
      <c r="GF167" s="97"/>
      <c r="GG167" s="97" t="s">
        <v>540</v>
      </c>
      <c r="GH167" s="97"/>
      <c r="GI167" s="97" t="s">
        <v>542</v>
      </c>
    </row>
    <row r="168" spans="183:191" ht="20.100000000000001" customHeight="1" x14ac:dyDescent="0.25">
      <c r="GA168" s="100" t="e">
        <f t="shared" si="7"/>
        <v>#REF!</v>
      </c>
      <c r="GB168" s="97"/>
      <c r="GC168" s="98" t="e">
        <f t="shared" si="8"/>
        <v>#REF!</v>
      </c>
      <c r="GD168" s="97"/>
      <c r="GE168" s="99" t="e">
        <f t="shared" si="6"/>
        <v>#REF!</v>
      </c>
      <c r="GF168" s="97"/>
      <c r="GG168" s="97" t="s">
        <v>540</v>
      </c>
      <c r="GH168" s="97"/>
      <c r="GI168" s="97" t="s">
        <v>543</v>
      </c>
    </row>
    <row r="169" spans="183:191" ht="20.100000000000001" customHeight="1" x14ac:dyDescent="0.25">
      <c r="GA169" s="100" t="e">
        <f t="shared" si="7"/>
        <v>#REF!</v>
      </c>
      <c r="GB169" s="97"/>
      <c r="GC169" s="98" t="e">
        <f t="shared" si="8"/>
        <v>#REF!</v>
      </c>
      <c r="GD169" s="97"/>
      <c r="GE169" s="99" t="e">
        <f t="shared" si="6"/>
        <v>#REF!</v>
      </c>
      <c r="GF169" s="97"/>
      <c r="GG169" s="97" t="s">
        <v>540</v>
      </c>
      <c r="GH169" s="97"/>
      <c r="GI169" s="97" t="s">
        <v>544</v>
      </c>
    </row>
    <row r="170" spans="183:191" ht="20.100000000000001" customHeight="1" x14ac:dyDescent="0.25">
      <c r="GA170" s="100" t="e">
        <f t="shared" si="7"/>
        <v>#REF!</v>
      </c>
      <c r="GB170" s="97"/>
      <c r="GC170" s="98" t="e">
        <f t="shared" si="8"/>
        <v>#REF!</v>
      </c>
      <c r="GD170" s="97"/>
      <c r="GE170" s="99" t="e">
        <f t="shared" si="6"/>
        <v>#REF!</v>
      </c>
      <c r="GF170" s="97"/>
      <c r="GG170" s="97" t="s">
        <v>540</v>
      </c>
      <c r="GH170" s="97"/>
      <c r="GI170" s="97" t="s">
        <v>545</v>
      </c>
    </row>
    <row r="171" spans="183:191" ht="20.100000000000001" customHeight="1" x14ac:dyDescent="0.25">
      <c r="GA171" s="100" t="e">
        <f t="shared" si="7"/>
        <v>#REF!</v>
      </c>
      <c r="GB171" s="97"/>
      <c r="GC171" s="98" t="e">
        <f t="shared" si="8"/>
        <v>#REF!</v>
      </c>
      <c r="GD171" s="97"/>
      <c r="GE171" s="99" t="e">
        <f t="shared" si="6"/>
        <v>#REF!</v>
      </c>
      <c r="GF171" s="97"/>
      <c r="GG171" s="97" t="s">
        <v>540</v>
      </c>
      <c r="GH171" s="97"/>
      <c r="GI171" s="97" t="s">
        <v>546</v>
      </c>
    </row>
    <row r="172" spans="183:191" ht="20.100000000000001" customHeight="1" x14ac:dyDescent="0.25">
      <c r="GA172" s="100" t="e">
        <f t="shared" si="7"/>
        <v>#REF!</v>
      </c>
      <c r="GB172" s="97"/>
      <c r="GC172" s="98" t="e">
        <f t="shared" si="8"/>
        <v>#REF!</v>
      </c>
      <c r="GD172" s="97"/>
      <c r="GE172" s="99" t="e">
        <f t="shared" si="6"/>
        <v>#REF!</v>
      </c>
      <c r="GF172" s="97"/>
      <c r="GG172" s="97" t="s">
        <v>540</v>
      </c>
      <c r="GH172" s="97"/>
      <c r="GI172" s="97" t="s">
        <v>547</v>
      </c>
    </row>
    <row r="173" spans="183:191" ht="20.100000000000001" customHeight="1" x14ac:dyDescent="0.25">
      <c r="GA173" s="100" t="e">
        <f t="shared" si="7"/>
        <v>#REF!</v>
      </c>
      <c r="GB173" s="97"/>
      <c r="GC173" s="98" t="e">
        <f t="shared" si="8"/>
        <v>#REF!</v>
      </c>
      <c r="GD173" s="97"/>
      <c r="GE173" s="99" t="e">
        <f t="shared" si="6"/>
        <v>#REF!</v>
      </c>
      <c r="GF173" s="97"/>
      <c r="GG173" s="97" t="s">
        <v>540</v>
      </c>
      <c r="GH173" s="97"/>
      <c r="GI173" s="97" t="s">
        <v>548</v>
      </c>
    </row>
    <row r="174" spans="183:191" ht="20.100000000000001" customHeight="1" x14ac:dyDescent="0.25">
      <c r="GA174" s="100" t="e">
        <f t="shared" si="7"/>
        <v>#REF!</v>
      </c>
      <c r="GB174" s="97"/>
      <c r="GC174" s="98" t="e">
        <f t="shared" si="8"/>
        <v>#REF!</v>
      </c>
      <c r="GD174" s="97"/>
      <c r="GE174" s="99" t="e">
        <f t="shared" si="6"/>
        <v>#REF!</v>
      </c>
      <c r="GF174" s="97"/>
      <c r="GG174" s="97" t="s">
        <v>540</v>
      </c>
      <c r="GH174" s="97"/>
      <c r="GI174" s="97" t="s">
        <v>542</v>
      </c>
    </row>
    <row r="175" spans="183:191" ht="20.100000000000001" customHeight="1" x14ac:dyDescent="0.25">
      <c r="GA175" s="100" t="e">
        <f t="shared" si="7"/>
        <v>#REF!</v>
      </c>
      <c r="GB175" s="97"/>
      <c r="GC175" s="98" t="e">
        <f t="shared" si="8"/>
        <v>#REF!</v>
      </c>
      <c r="GD175" s="97"/>
      <c r="GE175" s="99" t="e">
        <f t="shared" si="6"/>
        <v>#REF!</v>
      </c>
      <c r="GF175" s="97"/>
      <c r="GG175" s="97" t="s">
        <v>540</v>
      </c>
      <c r="GH175" s="97"/>
      <c r="GI175" s="97" t="s">
        <v>543</v>
      </c>
    </row>
    <row r="176" spans="183:191" ht="20.100000000000001" customHeight="1" x14ac:dyDescent="0.25">
      <c r="GA176" s="100" t="e">
        <f t="shared" si="7"/>
        <v>#REF!</v>
      </c>
      <c r="GB176" s="97"/>
      <c r="GC176" s="98" t="e">
        <f t="shared" si="8"/>
        <v>#REF!</v>
      </c>
      <c r="GD176" s="97"/>
      <c r="GE176" s="99" t="e">
        <f t="shared" si="6"/>
        <v>#REF!</v>
      </c>
      <c r="GF176" s="97"/>
      <c r="GG176" s="97" t="s">
        <v>540</v>
      </c>
      <c r="GH176" s="97"/>
      <c r="GI176" s="97" t="s">
        <v>544</v>
      </c>
    </row>
    <row r="177" spans="183:191" ht="20.100000000000001" customHeight="1" x14ac:dyDescent="0.25">
      <c r="GA177" s="100" t="e">
        <f t="shared" si="7"/>
        <v>#REF!</v>
      </c>
      <c r="GB177" s="97"/>
      <c r="GC177" s="98" t="e">
        <f t="shared" si="8"/>
        <v>#REF!</v>
      </c>
      <c r="GD177" s="97"/>
      <c r="GE177" s="99" t="e">
        <f t="shared" si="6"/>
        <v>#REF!</v>
      </c>
      <c r="GF177" s="97"/>
      <c r="GG177" s="97" t="s">
        <v>540</v>
      </c>
      <c r="GH177" s="97"/>
      <c r="GI177" s="97" t="s">
        <v>545</v>
      </c>
    </row>
    <row r="178" spans="183:191" ht="20.100000000000001" customHeight="1" x14ac:dyDescent="0.25">
      <c r="GA178" s="100" t="e">
        <f t="shared" si="7"/>
        <v>#REF!</v>
      </c>
      <c r="GB178" s="97"/>
      <c r="GC178" s="98" t="e">
        <f t="shared" si="8"/>
        <v>#REF!</v>
      </c>
      <c r="GD178" s="97"/>
      <c r="GE178" s="99" t="e">
        <f t="shared" si="6"/>
        <v>#REF!</v>
      </c>
      <c r="GF178" s="97"/>
      <c r="GG178" s="97" t="s">
        <v>540</v>
      </c>
      <c r="GH178" s="97"/>
      <c r="GI178" s="97" t="s">
        <v>546</v>
      </c>
    </row>
    <row r="179" spans="183:191" ht="20.100000000000001" customHeight="1" x14ac:dyDescent="0.25">
      <c r="GA179" s="100" t="e">
        <f t="shared" si="7"/>
        <v>#REF!</v>
      </c>
      <c r="GB179" s="97"/>
      <c r="GC179" s="98" t="e">
        <f t="shared" si="8"/>
        <v>#REF!</v>
      </c>
      <c r="GD179" s="97"/>
      <c r="GE179" s="99" t="e">
        <f t="shared" si="6"/>
        <v>#REF!</v>
      </c>
      <c r="GF179" s="97"/>
      <c r="GG179" s="97" t="s">
        <v>540</v>
      </c>
      <c r="GH179" s="97"/>
      <c r="GI179" s="97" t="s">
        <v>547</v>
      </c>
    </row>
    <row r="180" spans="183:191" ht="20.100000000000001" customHeight="1" x14ac:dyDescent="0.25">
      <c r="GA180" s="100" t="e">
        <f t="shared" si="7"/>
        <v>#REF!</v>
      </c>
      <c r="GB180" s="97"/>
      <c r="GC180" s="98" t="e">
        <f t="shared" si="8"/>
        <v>#REF!</v>
      </c>
      <c r="GD180" s="97"/>
      <c r="GE180" s="99" t="e">
        <f t="shared" si="6"/>
        <v>#REF!</v>
      </c>
      <c r="GF180" s="97"/>
      <c r="GG180" s="97" t="s">
        <v>540</v>
      </c>
      <c r="GH180" s="97"/>
      <c r="GI180" s="97" t="s">
        <v>548</v>
      </c>
    </row>
    <row r="181" spans="183:191" ht="20.100000000000001" customHeight="1" x14ac:dyDescent="0.25">
      <c r="GA181" s="100" t="e">
        <f t="shared" si="7"/>
        <v>#REF!</v>
      </c>
      <c r="GB181" s="97"/>
      <c r="GC181" s="98" t="e">
        <f t="shared" si="8"/>
        <v>#REF!</v>
      </c>
      <c r="GD181" s="97"/>
      <c r="GE181" s="99" t="e">
        <f t="shared" si="6"/>
        <v>#REF!</v>
      </c>
      <c r="GF181" s="97"/>
      <c r="GG181" s="97" t="s">
        <v>540</v>
      </c>
      <c r="GH181" s="97"/>
      <c r="GI181" s="97" t="s">
        <v>542</v>
      </c>
    </row>
    <row r="182" spans="183:191" ht="20.100000000000001" customHeight="1" x14ac:dyDescent="0.25">
      <c r="GA182" s="100" t="e">
        <f t="shared" si="7"/>
        <v>#REF!</v>
      </c>
      <c r="GB182" s="97"/>
      <c r="GC182" s="98" t="e">
        <f t="shared" si="8"/>
        <v>#REF!</v>
      </c>
      <c r="GD182" s="97"/>
      <c r="GE182" s="99" t="e">
        <f t="shared" si="6"/>
        <v>#REF!</v>
      </c>
      <c r="GF182" s="97"/>
      <c r="GG182" s="97" t="s">
        <v>540</v>
      </c>
      <c r="GH182" s="97"/>
      <c r="GI182" s="97" t="s">
        <v>543</v>
      </c>
    </row>
    <row r="183" spans="183:191" ht="20.100000000000001" customHeight="1" x14ac:dyDescent="0.25">
      <c r="GA183" s="100" t="e">
        <f t="shared" si="7"/>
        <v>#REF!</v>
      </c>
      <c r="GB183" s="97"/>
      <c r="GC183" s="98" t="e">
        <f t="shared" si="8"/>
        <v>#REF!</v>
      </c>
      <c r="GD183" s="97"/>
      <c r="GE183" s="99" t="e">
        <f t="shared" si="6"/>
        <v>#REF!</v>
      </c>
      <c r="GF183" s="97"/>
      <c r="GG183" s="97" t="s">
        <v>540</v>
      </c>
      <c r="GH183" s="97"/>
      <c r="GI183" s="97" t="s">
        <v>544</v>
      </c>
    </row>
    <row r="184" spans="183:191" ht="20.100000000000001" customHeight="1" x14ac:dyDescent="0.25">
      <c r="GA184" s="100" t="e">
        <f t="shared" si="7"/>
        <v>#REF!</v>
      </c>
      <c r="GB184" s="97"/>
      <c r="GC184" s="98" t="e">
        <f t="shared" si="8"/>
        <v>#REF!</v>
      </c>
      <c r="GD184" s="97"/>
      <c r="GE184" s="99" t="e">
        <f t="shared" si="6"/>
        <v>#REF!</v>
      </c>
      <c r="GF184" s="97"/>
      <c r="GG184" s="97" t="s">
        <v>540</v>
      </c>
      <c r="GH184" s="97"/>
      <c r="GI184" s="97" t="s">
        <v>545</v>
      </c>
    </row>
    <row r="185" spans="183:191" ht="20.100000000000001" customHeight="1" x14ac:dyDescent="0.25">
      <c r="GA185" s="100" t="e">
        <f t="shared" si="7"/>
        <v>#REF!</v>
      </c>
      <c r="GB185" s="97"/>
      <c r="GC185" s="98" t="e">
        <f t="shared" si="8"/>
        <v>#REF!</v>
      </c>
      <c r="GD185" s="97"/>
      <c r="GE185" s="99" t="e">
        <f t="shared" si="6"/>
        <v>#REF!</v>
      </c>
      <c r="GF185" s="97"/>
      <c r="GG185" s="97" t="s">
        <v>540</v>
      </c>
      <c r="GH185" s="97"/>
      <c r="GI185" s="97" t="s">
        <v>546</v>
      </c>
    </row>
    <row r="186" spans="183:191" ht="20.100000000000001" customHeight="1" x14ac:dyDescent="0.25">
      <c r="GA186" s="100" t="e">
        <f t="shared" si="7"/>
        <v>#REF!</v>
      </c>
      <c r="GB186" s="97"/>
      <c r="GC186" s="98" t="e">
        <f t="shared" si="8"/>
        <v>#REF!</v>
      </c>
      <c r="GD186" s="97"/>
      <c r="GE186" s="99" t="e">
        <f t="shared" si="6"/>
        <v>#REF!</v>
      </c>
      <c r="GF186" s="97"/>
      <c r="GG186" s="97" t="s">
        <v>540</v>
      </c>
      <c r="GH186" s="97"/>
      <c r="GI186" s="97" t="s">
        <v>547</v>
      </c>
    </row>
    <row r="187" spans="183:191" ht="20.100000000000001" customHeight="1" x14ac:dyDescent="0.25">
      <c r="GA187" s="100" t="e">
        <f t="shared" si="7"/>
        <v>#REF!</v>
      </c>
      <c r="GB187" s="97"/>
      <c r="GC187" s="98" t="e">
        <f t="shared" si="8"/>
        <v>#REF!</v>
      </c>
      <c r="GD187" s="97"/>
      <c r="GE187" s="99" t="e">
        <f t="shared" si="6"/>
        <v>#REF!</v>
      </c>
      <c r="GF187" s="97"/>
      <c r="GG187" s="97" t="s">
        <v>540</v>
      </c>
      <c r="GH187" s="97"/>
      <c r="GI187" s="97" t="s">
        <v>548</v>
      </c>
    </row>
    <row r="188" spans="183:191" ht="20.100000000000001" customHeight="1" x14ac:dyDescent="0.25">
      <c r="GA188" s="100" t="e">
        <f t="shared" si="7"/>
        <v>#REF!</v>
      </c>
      <c r="GB188" s="97"/>
      <c r="GC188" s="98" t="e">
        <f t="shared" si="8"/>
        <v>#REF!</v>
      </c>
      <c r="GD188" s="97"/>
      <c r="GE188" s="99" t="e">
        <f t="shared" si="6"/>
        <v>#REF!</v>
      </c>
      <c r="GF188" s="97"/>
      <c r="GG188" s="97" t="s">
        <v>540</v>
      </c>
      <c r="GH188" s="97"/>
      <c r="GI188" s="97" t="s">
        <v>542</v>
      </c>
    </row>
    <row r="189" spans="183:191" ht="20.100000000000001" customHeight="1" x14ac:dyDescent="0.25">
      <c r="GA189" s="100" t="e">
        <f t="shared" si="7"/>
        <v>#REF!</v>
      </c>
      <c r="GB189" s="97"/>
      <c r="GC189" s="98" t="e">
        <f t="shared" si="8"/>
        <v>#REF!</v>
      </c>
      <c r="GD189" s="97"/>
      <c r="GE189" s="99" t="e">
        <f t="shared" si="6"/>
        <v>#REF!</v>
      </c>
      <c r="GF189" s="97"/>
      <c r="GG189" s="97" t="s">
        <v>540</v>
      </c>
      <c r="GH189" s="97"/>
      <c r="GI189" s="97" t="s">
        <v>543</v>
      </c>
    </row>
    <row r="190" spans="183:191" ht="20.100000000000001" customHeight="1" x14ac:dyDescent="0.25">
      <c r="GA190" s="100" t="e">
        <f t="shared" si="7"/>
        <v>#REF!</v>
      </c>
      <c r="GB190" s="97"/>
      <c r="GC190" s="98" t="e">
        <f t="shared" si="8"/>
        <v>#REF!</v>
      </c>
      <c r="GD190" s="97"/>
      <c r="GE190" s="99" t="e">
        <f t="shared" si="6"/>
        <v>#REF!</v>
      </c>
      <c r="GF190" s="97"/>
      <c r="GG190" s="97" t="s">
        <v>540</v>
      </c>
      <c r="GH190" s="97"/>
      <c r="GI190" s="97" t="s">
        <v>544</v>
      </c>
    </row>
    <row r="191" spans="183:191" ht="20.100000000000001" customHeight="1" x14ac:dyDescent="0.25">
      <c r="GA191" s="100" t="e">
        <f t="shared" si="7"/>
        <v>#REF!</v>
      </c>
      <c r="GB191" s="97"/>
      <c r="GC191" s="98" t="e">
        <f t="shared" si="8"/>
        <v>#REF!</v>
      </c>
      <c r="GD191" s="97"/>
      <c r="GE191" s="99" t="e">
        <f t="shared" si="6"/>
        <v>#REF!</v>
      </c>
      <c r="GF191" s="97"/>
      <c r="GG191" s="97" t="s">
        <v>540</v>
      </c>
      <c r="GH191" s="97"/>
      <c r="GI191" s="97" t="s">
        <v>545</v>
      </c>
    </row>
    <row r="192" spans="183:191" ht="20.100000000000001" customHeight="1" x14ac:dyDescent="0.25">
      <c r="GA192" s="100" t="e">
        <f t="shared" si="7"/>
        <v>#REF!</v>
      </c>
      <c r="GB192" s="97"/>
      <c r="GC192" s="98" t="e">
        <f t="shared" si="8"/>
        <v>#REF!</v>
      </c>
      <c r="GD192" s="97"/>
      <c r="GE192" s="99" t="e">
        <f t="shared" si="6"/>
        <v>#REF!</v>
      </c>
      <c r="GF192" s="97"/>
      <c r="GG192" s="97" t="s">
        <v>540</v>
      </c>
      <c r="GH192" s="97"/>
      <c r="GI192" s="97" t="s">
        <v>546</v>
      </c>
    </row>
    <row r="193" spans="183:191" ht="20.100000000000001" customHeight="1" x14ac:dyDescent="0.25">
      <c r="GA193" s="100" t="e">
        <f t="shared" si="7"/>
        <v>#REF!</v>
      </c>
      <c r="GB193" s="97"/>
      <c r="GC193" s="98" t="e">
        <f t="shared" si="8"/>
        <v>#REF!</v>
      </c>
      <c r="GD193" s="97"/>
      <c r="GE193" s="99" t="e">
        <f t="shared" si="6"/>
        <v>#REF!</v>
      </c>
      <c r="GF193" s="97"/>
      <c r="GG193" s="97" t="s">
        <v>540</v>
      </c>
      <c r="GH193" s="97"/>
      <c r="GI193" s="97" t="s">
        <v>547</v>
      </c>
    </row>
    <row r="194" spans="183:191" ht="20.100000000000001" customHeight="1" x14ac:dyDescent="0.25">
      <c r="GA194" s="100" t="e">
        <f t="shared" si="7"/>
        <v>#REF!</v>
      </c>
      <c r="GB194" s="97"/>
      <c r="GC194" s="98" t="e">
        <f t="shared" si="8"/>
        <v>#REF!</v>
      </c>
      <c r="GD194" s="97"/>
      <c r="GE194" s="99" t="e">
        <f t="shared" si="6"/>
        <v>#REF!</v>
      </c>
      <c r="GF194" s="97"/>
      <c r="GG194" s="97" t="s">
        <v>540</v>
      </c>
      <c r="GH194" s="97"/>
      <c r="GI194" s="97" t="s">
        <v>548</v>
      </c>
    </row>
    <row r="195" spans="183:191" ht="20.100000000000001" customHeight="1" x14ac:dyDescent="0.25">
      <c r="GA195" s="100" t="e">
        <f t="shared" si="7"/>
        <v>#REF!</v>
      </c>
      <c r="GB195" s="97"/>
      <c r="GC195" s="98" t="e">
        <f t="shared" si="8"/>
        <v>#REF!</v>
      </c>
      <c r="GD195" s="97"/>
      <c r="GE195" s="99" t="e">
        <f t="shared" si="6"/>
        <v>#REF!</v>
      </c>
      <c r="GF195" s="97"/>
      <c r="GG195" s="97" t="s">
        <v>540</v>
      </c>
      <c r="GH195" s="97"/>
      <c r="GI195" s="97" t="s">
        <v>542</v>
      </c>
    </row>
    <row r="196" spans="183:191" ht="20.100000000000001" customHeight="1" x14ac:dyDescent="0.25">
      <c r="GA196" s="100" t="e">
        <f t="shared" si="7"/>
        <v>#REF!</v>
      </c>
      <c r="GB196" s="97"/>
      <c r="GC196" s="98" t="e">
        <f t="shared" si="8"/>
        <v>#REF!</v>
      </c>
      <c r="GD196" s="97"/>
      <c r="GE196" s="99" t="e">
        <f t="shared" si="6"/>
        <v>#REF!</v>
      </c>
      <c r="GF196" s="97"/>
      <c r="GG196" s="97" t="s">
        <v>540</v>
      </c>
      <c r="GH196" s="97"/>
      <c r="GI196" s="97" t="s">
        <v>543</v>
      </c>
    </row>
    <row r="197" spans="183:191" ht="20.100000000000001" customHeight="1" x14ac:dyDescent="0.25">
      <c r="GA197" s="100" t="e">
        <f t="shared" si="7"/>
        <v>#REF!</v>
      </c>
      <c r="GB197" s="97"/>
      <c r="GC197" s="98" t="e">
        <f t="shared" si="8"/>
        <v>#REF!</v>
      </c>
      <c r="GD197" s="97"/>
      <c r="GE197" s="99" t="e">
        <f t="shared" si="6"/>
        <v>#REF!</v>
      </c>
      <c r="GF197" s="97"/>
      <c r="GG197" s="97" t="s">
        <v>540</v>
      </c>
      <c r="GH197" s="97"/>
      <c r="GI197" s="97" t="s">
        <v>544</v>
      </c>
    </row>
    <row r="198" spans="183:191" ht="20.100000000000001" customHeight="1" x14ac:dyDescent="0.25">
      <c r="GA198" s="100" t="e">
        <f t="shared" si="7"/>
        <v>#REF!</v>
      </c>
      <c r="GB198" s="97"/>
      <c r="GC198" s="98" t="e">
        <f t="shared" si="8"/>
        <v>#REF!</v>
      </c>
      <c r="GD198" s="97"/>
      <c r="GE198" s="99" t="e">
        <f t="shared" si="6"/>
        <v>#REF!</v>
      </c>
      <c r="GF198" s="97"/>
      <c r="GG198" s="97" t="s">
        <v>540</v>
      </c>
      <c r="GH198" s="97"/>
      <c r="GI198" s="97" t="s">
        <v>545</v>
      </c>
    </row>
    <row r="199" spans="183:191" ht="20.100000000000001" customHeight="1" x14ac:dyDescent="0.25">
      <c r="GA199" s="100" t="e">
        <f t="shared" si="7"/>
        <v>#REF!</v>
      </c>
      <c r="GB199" s="97"/>
      <c r="GC199" s="98" t="e">
        <f t="shared" si="8"/>
        <v>#REF!</v>
      </c>
      <c r="GD199" s="97"/>
      <c r="GE199" s="99" t="e">
        <f t="shared" si="6"/>
        <v>#REF!</v>
      </c>
      <c r="GF199" s="97"/>
      <c r="GG199" s="97" t="s">
        <v>540</v>
      </c>
      <c r="GH199" s="97"/>
      <c r="GI199" s="97" t="s">
        <v>546</v>
      </c>
    </row>
    <row r="200" spans="183:191" ht="20.100000000000001" customHeight="1" x14ac:dyDescent="0.25">
      <c r="GA200" s="100" t="e">
        <f t="shared" si="7"/>
        <v>#REF!</v>
      </c>
      <c r="GB200" s="97"/>
      <c r="GC200" s="98" t="e">
        <f t="shared" si="8"/>
        <v>#REF!</v>
      </c>
      <c r="GD200" s="97"/>
      <c r="GE200" s="99" t="e">
        <f t="shared" si="6"/>
        <v>#REF!</v>
      </c>
      <c r="GF200" s="97"/>
      <c r="GG200" s="97" t="s">
        <v>540</v>
      </c>
      <c r="GH200" s="97"/>
      <c r="GI200" s="97" t="s">
        <v>547</v>
      </c>
    </row>
    <row r="201" spans="183:191" ht="20.100000000000001" customHeight="1" x14ac:dyDescent="0.25">
      <c r="GA201" s="100" t="e">
        <f t="shared" si="7"/>
        <v>#REF!</v>
      </c>
      <c r="GB201" s="97"/>
      <c r="GC201" s="98" t="e">
        <f t="shared" si="8"/>
        <v>#REF!</v>
      </c>
      <c r="GD201" s="97"/>
      <c r="GE201" s="99" t="e">
        <f t="shared" si="6"/>
        <v>#REF!</v>
      </c>
      <c r="GF201" s="97"/>
      <c r="GG201" s="97" t="s">
        <v>540</v>
      </c>
      <c r="GH201" s="97"/>
      <c r="GI201" s="97" t="s">
        <v>548</v>
      </c>
    </row>
    <row r="202" spans="183:191" ht="20.100000000000001" customHeight="1" x14ac:dyDescent="0.25">
      <c r="GA202" s="100" t="e">
        <f t="shared" si="7"/>
        <v>#REF!</v>
      </c>
      <c r="GB202" s="97"/>
      <c r="GC202" s="98" t="e">
        <f t="shared" si="8"/>
        <v>#REF!</v>
      </c>
      <c r="GD202" s="97"/>
      <c r="GE202" s="99" t="e">
        <f t="shared" si="6"/>
        <v>#REF!</v>
      </c>
      <c r="GF202" s="97"/>
      <c r="GG202" s="97" t="s">
        <v>540</v>
      </c>
      <c r="GH202" s="97"/>
      <c r="GI202" s="97" t="s">
        <v>542</v>
      </c>
    </row>
    <row r="203" spans="183:191" ht="20.100000000000001" customHeight="1" x14ac:dyDescent="0.25">
      <c r="GA203" s="100" t="e">
        <f t="shared" si="7"/>
        <v>#REF!</v>
      </c>
      <c r="GB203" s="97"/>
      <c r="GC203" s="98" t="e">
        <f t="shared" si="8"/>
        <v>#REF!</v>
      </c>
      <c r="GD203" s="97"/>
      <c r="GE203" s="99" t="e">
        <f t="shared" si="6"/>
        <v>#REF!</v>
      </c>
      <c r="GF203" s="97"/>
      <c r="GG203" s="97" t="s">
        <v>540</v>
      </c>
      <c r="GH203" s="97"/>
      <c r="GI203" s="97" t="s">
        <v>543</v>
      </c>
    </row>
    <row r="204" spans="183:191" ht="20.100000000000001" customHeight="1" x14ac:dyDescent="0.25">
      <c r="GA204" s="100" t="e">
        <f t="shared" si="7"/>
        <v>#REF!</v>
      </c>
      <c r="GB204" s="97"/>
      <c r="GC204" s="98" t="e">
        <f t="shared" si="8"/>
        <v>#REF!</v>
      </c>
      <c r="GD204" s="97"/>
      <c r="GE204" s="99" t="e">
        <f t="shared" si="6"/>
        <v>#REF!</v>
      </c>
      <c r="GF204" s="97"/>
      <c r="GG204" s="97" t="s">
        <v>540</v>
      </c>
      <c r="GH204" s="97"/>
      <c r="GI204" s="97" t="s">
        <v>544</v>
      </c>
    </row>
    <row r="205" spans="183:191" ht="20.100000000000001" customHeight="1" x14ac:dyDescent="0.25">
      <c r="GA205" s="100" t="e">
        <f t="shared" si="7"/>
        <v>#REF!</v>
      </c>
      <c r="GB205" s="97"/>
      <c r="GC205" s="98" t="e">
        <f t="shared" si="8"/>
        <v>#REF!</v>
      </c>
      <c r="GD205" s="97"/>
      <c r="GE205" s="99" t="e">
        <f t="shared" si="6"/>
        <v>#REF!</v>
      </c>
      <c r="GF205" s="97"/>
      <c r="GG205" s="97" t="s">
        <v>540</v>
      </c>
      <c r="GH205" s="97"/>
      <c r="GI205" s="97" t="s">
        <v>545</v>
      </c>
    </row>
    <row r="206" spans="183:191" ht="20.100000000000001" customHeight="1" x14ac:dyDescent="0.25">
      <c r="GA206" s="100" t="e">
        <f t="shared" si="7"/>
        <v>#REF!</v>
      </c>
      <c r="GB206" s="97"/>
      <c r="GC206" s="98" t="e">
        <f t="shared" si="8"/>
        <v>#REF!</v>
      </c>
      <c r="GD206" s="97"/>
      <c r="GE206" s="99" t="e">
        <f t="shared" si="6"/>
        <v>#REF!</v>
      </c>
      <c r="GF206" s="97"/>
      <c r="GG206" s="97" t="s">
        <v>540</v>
      </c>
      <c r="GH206" s="97"/>
      <c r="GI206" s="97" t="s">
        <v>546</v>
      </c>
    </row>
    <row r="207" spans="183:191" ht="20.100000000000001" customHeight="1" x14ac:dyDescent="0.25">
      <c r="GA207" s="100" t="e">
        <f t="shared" si="7"/>
        <v>#REF!</v>
      </c>
      <c r="GB207" s="97"/>
      <c r="GC207" s="98" t="e">
        <f t="shared" si="8"/>
        <v>#REF!</v>
      </c>
      <c r="GD207" s="97"/>
      <c r="GE207" s="99" t="e">
        <f t="shared" si="6"/>
        <v>#REF!</v>
      </c>
      <c r="GF207" s="97"/>
      <c r="GG207" s="97" t="s">
        <v>540</v>
      </c>
      <c r="GH207" s="97"/>
      <c r="GI207" s="97" t="s">
        <v>547</v>
      </c>
    </row>
    <row r="208" spans="183:191" ht="20.100000000000001" customHeight="1" x14ac:dyDescent="0.25">
      <c r="GA208" s="100" t="e">
        <f t="shared" si="7"/>
        <v>#REF!</v>
      </c>
      <c r="GB208" s="97"/>
      <c r="GC208" s="98" t="e">
        <f t="shared" si="8"/>
        <v>#REF!</v>
      </c>
      <c r="GD208" s="97"/>
      <c r="GE208" s="99" t="e">
        <f t="shared" si="6"/>
        <v>#REF!</v>
      </c>
      <c r="GF208" s="97"/>
      <c r="GG208" s="97" t="s">
        <v>540</v>
      </c>
      <c r="GH208" s="97"/>
      <c r="GI208" s="97" t="s">
        <v>548</v>
      </c>
    </row>
    <row r="209" spans="183:191" ht="20.100000000000001" customHeight="1" x14ac:dyDescent="0.25">
      <c r="GA209" s="100" t="e">
        <f t="shared" si="7"/>
        <v>#REF!</v>
      </c>
      <c r="GB209" s="97"/>
      <c r="GC209" s="98" t="e">
        <f t="shared" si="8"/>
        <v>#REF!</v>
      </c>
      <c r="GD209" s="97"/>
      <c r="GE209" s="99" t="e">
        <f t="shared" si="6"/>
        <v>#REF!</v>
      </c>
      <c r="GF209" s="97"/>
      <c r="GG209" s="97" t="s">
        <v>540</v>
      </c>
      <c r="GH209" s="97"/>
      <c r="GI209" s="97" t="s">
        <v>542</v>
      </c>
    </row>
    <row r="210" spans="183:191" ht="20.100000000000001" customHeight="1" x14ac:dyDescent="0.25">
      <c r="GA210" s="100" t="e">
        <f t="shared" si="7"/>
        <v>#REF!</v>
      </c>
      <c r="GB210" s="97"/>
      <c r="GC210" s="98" t="e">
        <f t="shared" si="8"/>
        <v>#REF!</v>
      </c>
      <c r="GD210" s="97"/>
      <c r="GE210" s="99" t="e">
        <f t="shared" si="6"/>
        <v>#REF!</v>
      </c>
      <c r="GF210" s="97"/>
      <c r="GG210" s="97" t="s">
        <v>540</v>
      </c>
      <c r="GH210" s="97"/>
      <c r="GI210" s="97" t="s">
        <v>543</v>
      </c>
    </row>
    <row r="211" spans="183:191" ht="20.100000000000001" customHeight="1" x14ac:dyDescent="0.25">
      <c r="GA211" s="100" t="e">
        <f t="shared" si="7"/>
        <v>#REF!</v>
      </c>
      <c r="GB211" s="97"/>
      <c r="GC211" s="98" t="e">
        <f t="shared" si="8"/>
        <v>#REF!</v>
      </c>
      <c r="GD211" s="97"/>
      <c r="GE211" s="99" t="e">
        <f t="shared" si="6"/>
        <v>#REF!</v>
      </c>
      <c r="GF211" s="97"/>
      <c r="GG211" s="97" t="s">
        <v>540</v>
      </c>
      <c r="GH211" s="97"/>
      <c r="GI211" s="97" t="s">
        <v>544</v>
      </c>
    </row>
    <row r="212" spans="183:191" ht="20.100000000000001" customHeight="1" x14ac:dyDescent="0.25">
      <c r="GA212" s="100" t="e">
        <f t="shared" si="7"/>
        <v>#REF!</v>
      </c>
      <c r="GB212" s="97"/>
      <c r="GC212" s="98" t="e">
        <f t="shared" si="8"/>
        <v>#REF!</v>
      </c>
      <c r="GD212" s="97"/>
      <c r="GE212" s="99" t="e">
        <f t="shared" si="6"/>
        <v>#REF!</v>
      </c>
      <c r="GF212" s="97"/>
      <c r="GG212" s="97" t="s">
        <v>540</v>
      </c>
      <c r="GH212" s="97"/>
      <c r="GI212" s="97" t="s">
        <v>545</v>
      </c>
    </row>
    <row r="213" spans="183:191" ht="20.100000000000001" customHeight="1" x14ac:dyDescent="0.25">
      <c r="GA213" s="100" t="e">
        <f t="shared" si="7"/>
        <v>#REF!</v>
      </c>
      <c r="GB213" s="97"/>
      <c r="GC213" s="98" t="e">
        <f t="shared" si="8"/>
        <v>#REF!</v>
      </c>
      <c r="GD213" s="97"/>
      <c r="GE213" s="99" t="e">
        <f t="shared" si="6"/>
        <v>#REF!</v>
      </c>
      <c r="GF213" s="97"/>
      <c r="GG213" s="97" t="s">
        <v>540</v>
      </c>
      <c r="GH213" s="97"/>
      <c r="GI213" s="97" t="s">
        <v>546</v>
      </c>
    </row>
    <row r="214" spans="183:191" ht="20.100000000000001" customHeight="1" x14ac:dyDescent="0.25">
      <c r="GA214" s="100" t="e">
        <f t="shared" si="7"/>
        <v>#REF!</v>
      </c>
      <c r="GB214" s="97"/>
      <c r="GC214" s="98" t="e">
        <f t="shared" si="8"/>
        <v>#REF!</v>
      </c>
      <c r="GD214" s="97"/>
      <c r="GE214" s="99" t="e">
        <f t="shared" ref="GE214:GE277" si="9">+GC214/$GC$23</f>
        <v>#REF!</v>
      </c>
      <c r="GF214" s="97"/>
      <c r="GG214" s="97" t="s">
        <v>540</v>
      </c>
      <c r="GH214" s="97"/>
      <c r="GI214" s="97" t="s">
        <v>547</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540</v>
      </c>
      <c r="GH215" s="97"/>
      <c r="GI215" s="97" t="s">
        <v>548</v>
      </c>
    </row>
    <row r="216" spans="183:191" ht="20.100000000000001" customHeight="1" x14ac:dyDescent="0.25">
      <c r="GA216" s="100" t="e">
        <f t="shared" si="10"/>
        <v>#REF!</v>
      </c>
      <c r="GB216" s="97"/>
      <c r="GC216" s="98" t="e">
        <f t="shared" si="11"/>
        <v>#REF!</v>
      </c>
      <c r="GD216" s="97"/>
      <c r="GE216" s="99" t="e">
        <f t="shared" si="9"/>
        <v>#REF!</v>
      </c>
      <c r="GF216" s="97"/>
      <c r="GG216" s="97" t="s">
        <v>540</v>
      </c>
      <c r="GH216" s="97"/>
      <c r="GI216" s="97" t="s">
        <v>542</v>
      </c>
    </row>
    <row r="217" spans="183:191" ht="20.100000000000001" customHeight="1" x14ac:dyDescent="0.25">
      <c r="GA217" s="100" t="e">
        <f t="shared" si="10"/>
        <v>#REF!</v>
      </c>
      <c r="GB217" s="97"/>
      <c r="GC217" s="98" t="e">
        <f t="shared" si="11"/>
        <v>#REF!</v>
      </c>
      <c r="GD217" s="97"/>
      <c r="GE217" s="99" t="e">
        <f t="shared" si="9"/>
        <v>#REF!</v>
      </c>
      <c r="GF217" s="97"/>
      <c r="GG217" s="97" t="s">
        <v>540</v>
      </c>
      <c r="GH217" s="97"/>
      <c r="GI217" s="97" t="s">
        <v>543</v>
      </c>
    </row>
    <row r="218" spans="183:191" ht="20.100000000000001" customHeight="1" x14ac:dyDescent="0.25">
      <c r="GA218" s="100" t="e">
        <f t="shared" si="10"/>
        <v>#REF!</v>
      </c>
      <c r="GB218" s="97"/>
      <c r="GC218" s="98" t="e">
        <f t="shared" si="11"/>
        <v>#REF!</v>
      </c>
      <c r="GD218" s="97"/>
      <c r="GE218" s="99" t="e">
        <f t="shared" si="9"/>
        <v>#REF!</v>
      </c>
      <c r="GF218" s="97"/>
      <c r="GG218" s="97" t="s">
        <v>540</v>
      </c>
      <c r="GH218" s="97"/>
      <c r="GI218" s="97" t="s">
        <v>544</v>
      </c>
    </row>
    <row r="219" spans="183:191" ht="20.100000000000001" customHeight="1" x14ac:dyDescent="0.25">
      <c r="GA219" s="100" t="e">
        <f t="shared" si="10"/>
        <v>#REF!</v>
      </c>
      <c r="GB219" s="97"/>
      <c r="GC219" s="98" t="e">
        <f t="shared" si="11"/>
        <v>#REF!</v>
      </c>
      <c r="GD219" s="97"/>
      <c r="GE219" s="99" t="e">
        <f t="shared" si="9"/>
        <v>#REF!</v>
      </c>
      <c r="GF219" s="97"/>
      <c r="GG219" s="97" t="s">
        <v>540</v>
      </c>
      <c r="GH219" s="97"/>
      <c r="GI219" s="97" t="s">
        <v>545</v>
      </c>
    </row>
    <row r="220" spans="183:191" ht="20.100000000000001" customHeight="1" x14ac:dyDescent="0.25">
      <c r="GA220" s="100" t="e">
        <f t="shared" si="10"/>
        <v>#REF!</v>
      </c>
      <c r="GB220" s="97"/>
      <c r="GC220" s="98" t="e">
        <f t="shared" si="11"/>
        <v>#REF!</v>
      </c>
      <c r="GD220" s="97"/>
      <c r="GE220" s="99" t="e">
        <f t="shared" si="9"/>
        <v>#REF!</v>
      </c>
      <c r="GF220" s="97"/>
      <c r="GG220" s="97" t="s">
        <v>540</v>
      </c>
      <c r="GH220" s="97"/>
      <c r="GI220" s="97" t="s">
        <v>546</v>
      </c>
    </row>
    <row r="221" spans="183:191" ht="20.100000000000001" customHeight="1" x14ac:dyDescent="0.25">
      <c r="GA221" s="100" t="e">
        <f t="shared" si="10"/>
        <v>#REF!</v>
      </c>
      <c r="GB221" s="97"/>
      <c r="GC221" s="98" t="e">
        <f t="shared" si="11"/>
        <v>#REF!</v>
      </c>
      <c r="GD221" s="97"/>
      <c r="GE221" s="99" t="e">
        <f t="shared" si="9"/>
        <v>#REF!</v>
      </c>
      <c r="GF221" s="97"/>
      <c r="GG221" s="97" t="s">
        <v>540</v>
      </c>
      <c r="GH221" s="97"/>
      <c r="GI221" s="97" t="s">
        <v>547</v>
      </c>
    </row>
    <row r="222" spans="183:191" ht="20.100000000000001" customHeight="1" x14ac:dyDescent="0.25">
      <c r="GA222" s="100" t="e">
        <f t="shared" si="10"/>
        <v>#REF!</v>
      </c>
      <c r="GB222" s="97"/>
      <c r="GC222" s="98" t="e">
        <f t="shared" si="11"/>
        <v>#REF!</v>
      </c>
      <c r="GD222" s="97"/>
      <c r="GE222" s="99" t="e">
        <f t="shared" si="9"/>
        <v>#REF!</v>
      </c>
      <c r="GF222" s="97"/>
      <c r="GG222" s="97" t="s">
        <v>540</v>
      </c>
      <c r="GH222" s="97"/>
      <c r="GI222" s="97" t="s">
        <v>548</v>
      </c>
    </row>
    <row r="223" spans="183:191" ht="20.100000000000001" customHeight="1" x14ac:dyDescent="0.25">
      <c r="GA223" s="100" t="e">
        <f t="shared" si="10"/>
        <v>#REF!</v>
      </c>
      <c r="GB223" s="97"/>
      <c r="GC223" s="98" t="e">
        <f t="shared" si="11"/>
        <v>#REF!</v>
      </c>
      <c r="GD223" s="97"/>
      <c r="GE223" s="99" t="e">
        <f t="shared" si="9"/>
        <v>#REF!</v>
      </c>
      <c r="GF223" s="97"/>
      <c r="GG223" s="97" t="s">
        <v>540</v>
      </c>
      <c r="GH223" s="97"/>
      <c r="GI223" s="97" t="s">
        <v>542</v>
      </c>
    </row>
    <row r="224" spans="183:191" ht="20.100000000000001" customHeight="1" x14ac:dyDescent="0.25">
      <c r="GA224" s="100" t="e">
        <f t="shared" si="10"/>
        <v>#REF!</v>
      </c>
      <c r="GB224" s="97"/>
      <c r="GC224" s="98" t="e">
        <f t="shared" si="11"/>
        <v>#REF!</v>
      </c>
      <c r="GD224" s="97"/>
      <c r="GE224" s="99" t="e">
        <f t="shared" si="9"/>
        <v>#REF!</v>
      </c>
      <c r="GF224" s="97"/>
      <c r="GG224" s="97" t="s">
        <v>540</v>
      </c>
      <c r="GH224" s="97"/>
      <c r="GI224" s="97" t="s">
        <v>543</v>
      </c>
    </row>
    <row r="225" spans="183:191" ht="20.100000000000001" customHeight="1" x14ac:dyDescent="0.25">
      <c r="GA225" s="100" t="e">
        <f t="shared" si="10"/>
        <v>#REF!</v>
      </c>
      <c r="GB225" s="97"/>
      <c r="GC225" s="98" t="e">
        <f t="shared" si="11"/>
        <v>#REF!</v>
      </c>
      <c r="GD225" s="97"/>
      <c r="GE225" s="99" t="e">
        <f t="shared" si="9"/>
        <v>#REF!</v>
      </c>
      <c r="GF225" s="97"/>
      <c r="GG225" s="97" t="s">
        <v>540</v>
      </c>
      <c r="GH225" s="97"/>
      <c r="GI225" s="97" t="s">
        <v>544</v>
      </c>
    </row>
    <row r="226" spans="183:191" ht="20.100000000000001" customHeight="1" x14ac:dyDescent="0.25">
      <c r="GA226" s="100" t="e">
        <f t="shared" si="10"/>
        <v>#REF!</v>
      </c>
      <c r="GB226" s="97"/>
      <c r="GC226" s="98" t="e">
        <f t="shared" si="11"/>
        <v>#REF!</v>
      </c>
      <c r="GD226" s="97"/>
      <c r="GE226" s="99" t="e">
        <f t="shared" si="9"/>
        <v>#REF!</v>
      </c>
      <c r="GF226" s="97"/>
      <c r="GG226" s="97" t="s">
        <v>540</v>
      </c>
      <c r="GH226" s="97"/>
      <c r="GI226" s="97" t="s">
        <v>545</v>
      </c>
    </row>
    <row r="227" spans="183:191" ht="20.100000000000001" customHeight="1" x14ac:dyDescent="0.25">
      <c r="GA227" s="100" t="e">
        <f t="shared" si="10"/>
        <v>#REF!</v>
      </c>
      <c r="GB227" s="97"/>
      <c r="GC227" s="98" t="e">
        <f t="shared" si="11"/>
        <v>#REF!</v>
      </c>
      <c r="GD227" s="97"/>
      <c r="GE227" s="99" t="e">
        <f t="shared" si="9"/>
        <v>#REF!</v>
      </c>
      <c r="GF227" s="97"/>
      <c r="GG227" s="97" t="s">
        <v>540</v>
      </c>
      <c r="GH227" s="97"/>
      <c r="GI227" s="97" t="s">
        <v>546</v>
      </c>
    </row>
    <row r="228" spans="183:191" ht="20.100000000000001" customHeight="1" x14ac:dyDescent="0.25">
      <c r="GA228" s="100" t="e">
        <f t="shared" si="10"/>
        <v>#REF!</v>
      </c>
      <c r="GB228" s="97"/>
      <c r="GC228" s="98" t="e">
        <f t="shared" si="11"/>
        <v>#REF!</v>
      </c>
      <c r="GD228" s="97"/>
      <c r="GE228" s="99" t="e">
        <f t="shared" si="9"/>
        <v>#REF!</v>
      </c>
      <c r="GF228" s="97"/>
      <c r="GG228" s="97" t="s">
        <v>540</v>
      </c>
      <c r="GH228" s="97"/>
      <c r="GI228" s="97" t="s">
        <v>547</v>
      </c>
    </row>
    <row r="229" spans="183:191" ht="20.100000000000001" customHeight="1" x14ac:dyDescent="0.25">
      <c r="GA229" s="100" t="e">
        <f t="shared" si="10"/>
        <v>#REF!</v>
      </c>
      <c r="GB229" s="97"/>
      <c r="GC229" s="98" t="e">
        <f t="shared" si="11"/>
        <v>#REF!</v>
      </c>
      <c r="GD229" s="97"/>
      <c r="GE229" s="99" t="e">
        <f t="shared" si="9"/>
        <v>#REF!</v>
      </c>
      <c r="GF229" s="97"/>
      <c r="GG229" s="97" t="s">
        <v>540</v>
      </c>
      <c r="GH229" s="97"/>
      <c r="GI229" s="97" t="s">
        <v>548</v>
      </c>
    </row>
    <row r="230" spans="183:191" ht="20.100000000000001" customHeight="1" x14ac:dyDescent="0.25">
      <c r="GA230" s="100" t="e">
        <f t="shared" si="10"/>
        <v>#REF!</v>
      </c>
      <c r="GB230" s="97"/>
      <c r="GC230" s="98" t="e">
        <f t="shared" si="11"/>
        <v>#REF!</v>
      </c>
      <c r="GD230" s="97"/>
      <c r="GE230" s="99" t="e">
        <f t="shared" si="9"/>
        <v>#REF!</v>
      </c>
      <c r="GF230" s="97"/>
      <c r="GG230" s="97" t="s">
        <v>540</v>
      </c>
      <c r="GH230" s="97"/>
      <c r="GI230" s="97" t="s">
        <v>542</v>
      </c>
    </row>
    <row r="231" spans="183:191" ht="20.100000000000001" customHeight="1" x14ac:dyDescent="0.25">
      <c r="GA231" s="100" t="e">
        <f t="shared" si="10"/>
        <v>#REF!</v>
      </c>
      <c r="GB231" s="97"/>
      <c r="GC231" s="98" t="e">
        <f t="shared" si="11"/>
        <v>#REF!</v>
      </c>
      <c r="GD231" s="97"/>
      <c r="GE231" s="99" t="e">
        <f t="shared" si="9"/>
        <v>#REF!</v>
      </c>
      <c r="GF231" s="97"/>
      <c r="GG231" s="97" t="s">
        <v>540</v>
      </c>
      <c r="GH231" s="97"/>
      <c r="GI231" s="97" t="s">
        <v>543</v>
      </c>
    </row>
    <row r="232" spans="183:191" ht="20.100000000000001" customHeight="1" x14ac:dyDescent="0.25">
      <c r="GA232" s="100" t="e">
        <f t="shared" si="10"/>
        <v>#REF!</v>
      </c>
      <c r="GB232" s="97"/>
      <c r="GC232" s="98" t="e">
        <f t="shared" si="11"/>
        <v>#REF!</v>
      </c>
      <c r="GD232" s="97"/>
      <c r="GE232" s="99" t="e">
        <f t="shared" si="9"/>
        <v>#REF!</v>
      </c>
      <c r="GF232" s="97"/>
      <c r="GG232" s="97" t="s">
        <v>540</v>
      </c>
      <c r="GH232" s="97"/>
      <c r="GI232" s="97" t="s">
        <v>544</v>
      </c>
    </row>
    <row r="233" spans="183:191" ht="20.100000000000001" customHeight="1" x14ac:dyDescent="0.25">
      <c r="GA233" s="100" t="e">
        <f t="shared" si="10"/>
        <v>#REF!</v>
      </c>
      <c r="GB233" s="97"/>
      <c r="GC233" s="98" t="e">
        <f t="shared" si="11"/>
        <v>#REF!</v>
      </c>
      <c r="GD233" s="97"/>
      <c r="GE233" s="99" t="e">
        <f t="shared" si="9"/>
        <v>#REF!</v>
      </c>
      <c r="GF233" s="97"/>
      <c r="GG233" s="97" t="s">
        <v>540</v>
      </c>
      <c r="GH233" s="97"/>
      <c r="GI233" s="97" t="s">
        <v>545</v>
      </c>
    </row>
    <row r="234" spans="183:191" ht="20.100000000000001" customHeight="1" x14ac:dyDescent="0.25">
      <c r="GA234" s="100" t="e">
        <f t="shared" si="10"/>
        <v>#REF!</v>
      </c>
      <c r="GB234" s="97"/>
      <c r="GC234" s="98" t="e">
        <f t="shared" si="11"/>
        <v>#REF!</v>
      </c>
      <c r="GD234" s="97"/>
      <c r="GE234" s="99" t="e">
        <f t="shared" si="9"/>
        <v>#REF!</v>
      </c>
      <c r="GF234" s="97"/>
      <c r="GG234" s="97" t="s">
        <v>540</v>
      </c>
      <c r="GH234" s="97"/>
      <c r="GI234" s="97" t="s">
        <v>546</v>
      </c>
    </row>
    <row r="235" spans="183:191" ht="20.100000000000001" customHeight="1" x14ac:dyDescent="0.25">
      <c r="GA235" s="100" t="e">
        <f t="shared" si="10"/>
        <v>#REF!</v>
      </c>
      <c r="GB235" s="97"/>
      <c r="GC235" s="98" t="e">
        <f t="shared" si="11"/>
        <v>#REF!</v>
      </c>
      <c r="GD235" s="97"/>
      <c r="GE235" s="99" t="e">
        <f t="shared" si="9"/>
        <v>#REF!</v>
      </c>
      <c r="GF235" s="97"/>
      <c r="GG235" s="97" t="s">
        <v>540</v>
      </c>
      <c r="GH235" s="97"/>
      <c r="GI235" s="97" t="s">
        <v>547</v>
      </c>
    </row>
    <row r="236" spans="183:191" ht="20.100000000000001" customHeight="1" x14ac:dyDescent="0.25">
      <c r="GA236" s="100" t="e">
        <f t="shared" si="10"/>
        <v>#REF!</v>
      </c>
      <c r="GB236" s="97"/>
      <c r="GC236" s="98" t="e">
        <f t="shared" si="11"/>
        <v>#REF!</v>
      </c>
      <c r="GD236" s="97"/>
      <c r="GE236" s="99" t="e">
        <f t="shared" si="9"/>
        <v>#REF!</v>
      </c>
      <c r="GF236" s="97"/>
      <c r="GG236" s="97" t="s">
        <v>540</v>
      </c>
      <c r="GH236" s="97"/>
      <c r="GI236" s="97" t="s">
        <v>548</v>
      </c>
    </row>
    <row r="237" spans="183:191" ht="20.100000000000001" customHeight="1" x14ac:dyDescent="0.25">
      <c r="GA237" s="100" t="e">
        <f t="shared" si="10"/>
        <v>#REF!</v>
      </c>
      <c r="GB237" s="97"/>
      <c r="GC237" s="98" t="e">
        <f t="shared" si="11"/>
        <v>#REF!</v>
      </c>
      <c r="GD237" s="97"/>
      <c r="GE237" s="99" t="e">
        <f t="shared" si="9"/>
        <v>#REF!</v>
      </c>
      <c r="GF237" s="97"/>
      <c r="GG237" s="97" t="s">
        <v>540</v>
      </c>
      <c r="GH237" s="97"/>
      <c r="GI237" s="97" t="s">
        <v>542</v>
      </c>
    </row>
    <row r="238" spans="183:191" ht="20.100000000000001" customHeight="1" x14ac:dyDescent="0.25">
      <c r="GA238" s="100" t="e">
        <f t="shared" si="10"/>
        <v>#REF!</v>
      </c>
      <c r="GB238" s="97"/>
      <c r="GC238" s="98" t="e">
        <f t="shared" si="11"/>
        <v>#REF!</v>
      </c>
      <c r="GD238" s="97"/>
      <c r="GE238" s="99" t="e">
        <f t="shared" si="9"/>
        <v>#REF!</v>
      </c>
      <c r="GF238" s="97"/>
      <c r="GG238" s="97" t="s">
        <v>540</v>
      </c>
      <c r="GH238" s="97"/>
      <c r="GI238" s="97" t="s">
        <v>543</v>
      </c>
    </row>
    <row r="239" spans="183:191" ht="20.100000000000001" customHeight="1" x14ac:dyDescent="0.25">
      <c r="GA239" s="100" t="e">
        <f t="shared" si="10"/>
        <v>#REF!</v>
      </c>
      <c r="GB239" s="97"/>
      <c r="GC239" s="98" t="e">
        <f t="shared" si="11"/>
        <v>#REF!</v>
      </c>
      <c r="GD239" s="97"/>
      <c r="GE239" s="99" t="e">
        <f t="shared" si="9"/>
        <v>#REF!</v>
      </c>
      <c r="GF239" s="97"/>
      <c r="GG239" s="97" t="s">
        <v>540</v>
      </c>
      <c r="GH239" s="97"/>
      <c r="GI239" s="97" t="s">
        <v>544</v>
      </c>
    </row>
    <row r="240" spans="183:191" ht="20.100000000000001" customHeight="1" x14ac:dyDescent="0.25">
      <c r="GA240" s="100" t="e">
        <f t="shared" si="10"/>
        <v>#REF!</v>
      </c>
      <c r="GB240" s="97"/>
      <c r="GC240" s="98" t="e">
        <f t="shared" si="11"/>
        <v>#REF!</v>
      </c>
      <c r="GD240" s="97"/>
      <c r="GE240" s="99" t="e">
        <f t="shared" si="9"/>
        <v>#REF!</v>
      </c>
      <c r="GF240" s="97"/>
      <c r="GG240" s="97" t="s">
        <v>540</v>
      </c>
      <c r="GH240" s="97"/>
      <c r="GI240" s="97" t="s">
        <v>545</v>
      </c>
    </row>
    <row r="241" spans="183:191" ht="20.100000000000001" customHeight="1" x14ac:dyDescent="0.25">
      <c r="GA241" s="100" t="e">
        <f t="shared" si="10"/>
        <v>#REF!</v>
      </c>
      <c r="GB241" s="97"/>
      <c r="GC241" s="98" t="e">
        <f t="shared" si="11"/>
        <v>#REF!</v>
      </c>
      <c r="GD241" s="97"/>
      <c r="GE241" s="99" t="e">
        <f t="shared" si="9"/>
        <v>#REF!</v>
      </c>
      <c r="GF241" s="97"/>
      <c r="GG241" s="97" t="s">
        <v>540</v>
      </c>
      <c r="GH241" s="97"/>
      <c r="GI241" s="97" t="s">
        <v>546</v>
      </c>
    </row>
    <row r="242" spans="183:191" ht="20.100000000000001" customHeight="1" x14ac:dyDescent="0.25">
      <c r="GA242" s="100" t="e">
        <f t="shared" si="10"/>
        <v>#REF!</v>
      </c>
      <c r="GB242" s="97"/>
      <c r="GC242" s="98" t="e">
        <f t="shared" si="11"/>
        <v>#REF!</v>
      </c>
      <c r="GD242" s="97"/>
      <c r="GE242" s="99" t="e">
        <f t="shared" si="9"/>
        <v>#REF!</v>
      </c>
      <c r="GF242" s="97"/>
      <c r="GG242" s="97" t="s">
        <v>540</v>
      </c>
      <c r="GH242" s="97"/>
      <c r="GI242" s="97" t="s">
        <v>547</v>
      </c>
    </row>
    <row r="243" spans="183:191" ht="20.100000000000001" customHeight="1" x14ac:dyDescent="0.25">
      <c r="GA243" s="100" t="e">
        <f t="shared" si="10"/>
        <v>#REF!</v>
      </c>
      <c r="GB243" s="97"/>
      <c r="GC243" s="98" t="e">
        <f t="shared" si="11"/>
        <v>#REF!</v>
      </c>
      <c r="GD243" s="97"/>
      <c r="GE243" s="99" t="e">
        <f t="shared" si="9"/>
        <v>#REF!</v>
      </c>
      <c r="GF243" s="97"/>
      <c r="GG243" s="97" t="s">
        <v>540</v>
      </c>
      <c r="GH243" s="97"/>
      <c r="GI243" s="97" t="s">
        <v>548</v>
      </c>
    </row>
    <row r="244" spans="183:191" ht="20.100000000000001" customHeight="1" x14ac:dyDescent="0.25">
      <c r="GA244" s="100" t="e">
        <f t="shared" si="10"/>
        <v>#REF!</v>
      </c>
      <c r="GB244" s="97"/>
      <c r="GC244" s="98" t="e">
        <f t="shared" si="11"/>
        <v>#REF!</v>
      </c>
      <c r="GD244" s="97"/>
      <c r="GE244" s="99" t="e">
        <f t="shared" si="9"/>
        <v>#REF!</v>
      </c>
      <c r="GF244" s="97"/>
      <c r="GG244" s="97" t="s">
        <v>540</v>
      </c>
      <c r="GH244" s="97"/>
      <c r="GI244" s="97" t="s">
        <v>542</v>
      </c>
    </row>
    <row r="245" spans="183:191" ht="20.100000000000001" customHeight="1" x14ac:dyDescent="0.25">
      <c r="GA245" s="100" t="e">
        <f t="shared" si="10"/>
        <v>#REF!</v>
      </c>
      <c r="GB245" s="97"/>
      <c r="GC245" s="98" t="e">
        <f t="shared" si="11"/>
        <v>#REF!</v>
      </c>
      <c r="GD245" s="97"/>
      <c r="GE245" s="99" t="e">
        <f t="shared" si="9"/>
        <v>#REF!</v>
      </c>
      <c r="GF245" s="97"/>
      <c r="GG245" s="97" t="s">
        <v>540</v>
      </c>
      <c r="GH245" s="97"/>
      <c r="GI245" s="97" t="s">
        <v>543</v>
      </c>
    </row>
    <row r="246" spans="183:191" ht="20.100000000000001" customHeight="1" x14ac:dyDescent="0.25">
      <c r="GA246" s="100" t="e">
        <f t="shared" si="10"/>
        <v>#REF!</v>
      </c>
      <c r="GB246" s="97"/>
      <c r="GC246" s="98" t="e">
        <f t="shared" si="11"/>
        <v>#REF!</v>
      </c>
      <c r="GD246" s="97"/>
      <c r="GE246" s="99" t="e">
        <f t="shared" si="9"/>
        <v>#REF!</v>
      </c>
      <c r="GF246" s="97"/>
      <c r="GG246" s="97" t="s">
        <v>540</v>
      </c>
      <c r="GH246" s="97"/>
      <c r="GI246" s="97" t="s">
        <v>544</v>
      </c>
    </row>
    <row r="247" spans="183:191" ht="20.100000000000001" customHeight="1" x14ac:dyDescent="0.25">
      <c r="GA247" s="100" t="e">
        <f t="shared" si="10"/>
        <v>#REF!</v>
      </c>
      <c r="GB247" s="97"/>
      <c r="GC247" s="98" t="e">
        <f t="shared" si="11"/>
        <v>#REF!</v>
      </c>
      <c r="GD247" s="97"/>
      <c r="GE247" s="99" t="e">
        <f t="shared" si="9"/>
        <v>#REF!</v>
      </c>
      <c r="GF247" s="97"/>
      <c r="GG247" s="97" t="s">
        <v>540</v>
      </c>
      <c r="GH247" s="97"/>
      <c r="GI247" s="97" t="s">
        <v>545</v>
      </c>
    </row>
    <row r="248" spans="183:191" ht="20.100000000000001" customHeight="1" x14ac:dyDescent="0.25">
      <c r="GA248" s="100" t="e">
        <f t="shared" si="10"/>
        <v>#REF!</v>
      </c>
      <c r="GB248" s="97"/>
      <c r="GC248" s="98" t="e">
        <f t="shared" si="11"/>
        <v>#REF!</v>
      </c>
      <c r="GD248" s="97"/>
      <c r="GE248" s="99" t="e">
        <f t="shared" si="9"/>
        <v>#REF!</v>
      </c>
      <c r="GF248" s="97"/>
      <c r="GG248" s="97" t="s">
        <v>540</v>
      </c>
      <c r="GH248" s="97"/>
      <c r="GI248" s="97" t="s">
        <v>546</v>
      </c>
    </row>
    <row r="249" spans="183:191" ht="20.100000000000001" customHeight="1" x14ac:dyDescent="0.25">
      <c r="GA249" s="100" t="e">
        <f t="shared" si="10"/>
        <v>#REF!</v>
      </c>
      <c r="GB249" s="97"/>
      <c r="GC249" s="98" t="e">
        <f t="shared" si="11"/>
        <v>#REF!</v>
      </c>
      <c r="GD249" s="97"/>
      <c r="GE249" s="99" t="e">
        <f t="shared" si="9"/>
        <v>#REF!</v>
      </c>
      <c r="GF249" s="97"/>
      <c r="GG249" s="97" t="s">
        <v>540</v>
      </c>
      <c r="GH249" s="97"/>
      <c r="GI249" s="97" t="s">
        <v>547</v>
      </c>
    </row>
    <row r="250" spans="183:191" ht="20.100000000000001" customHeight="1" x14ac:dyDescent="0.25">
      <c r="GA250" s="100" t="e">
        <f t="shared" si="10"/>
        <v>#REF!</v>
      </c>
      <c r="GB250" s="97"/>
      <c r="GC250" s="98" t="e">
        <f t="shared" si="11"/>
        <v>#REF!</v>
      </c>
      <c r="GD250" s="97"/>
      <c r="GE250" s="99" t="e">
        <f t="shared" si="9"/>
        <v>#REF!</v>
      </c>
      <c r="GF250" s="97"/>
      <c r="GG250" s="97" t="s">
        <v>540</v>
      </c>
      <c r="GH250" s="97"/>
      <c r="GI250" s="97" t="s">
        <v>548</v>
      </c>
    </row>
    <row r="251" spans="183:191" ht="20.100000000000001" customHeight="1" x14ac:dyDescent="0.25">
      <c r="GA251" s="100" t="e">
        <f t="shared" si="10"/>
        <v>#REF!</v>
      </c>
      <c r="GB251" s="97"/>
      <c r="GC251" s="98" t="e">
        <f t="shared" si="11"/>
        <v>#REF!</v>
      </c>
      <c r="GD251" s="97"/>
      <c r="GE251" s="99" t="e">
        <f t="shared" si="9"/>
        <v>#REF!</v>
      </c>
      <c r="GF251" s="97"/>
      <c r="GG251" s="97" t="s">
        <v>540</v>
      </c>
      <c r="GH251" s="97"/>
      <c r="GI251" s="97" t="s">
        <v>542</v>
      </c>
    </row>
    <row r="252" spans="183:191" ht="20.100000000000001" customHeight="1" x14ac:dyDescent="0.25">
      <c r="GA252" s="100" t="e">
        <f t="shared" si="10"/>
        <v>#REF!</v>
      </c>
      <c r="GB252" s="97"/>
      <c r="GC252" s="98" t="e">
        <f t="shared" si="11"/>
        <v>#REF!</v>
      </c>
      <c r="GD252" s="97"/>
      <c r="GE252" s="99" t="e">
        <f t="shared" si="9"/>
        <v>#REF!</v>
      </c>
      <c r="GF252" s="97"/>
      <c r="GG252" s="97" t="s">
        <v>540</v>
      </c>
      <c r="GH252" s="97"/>
      <c r="GI252" s="97" t="s">
        <v>543</v>
      </c>
    </row>
    <row r="253" spans="183:191" ht="20.100000000000001" customHeight="1" x14ac:dyDescent="0.25">
      <c r="GA253" s="100" t="e">
        <f t="shared" si="10"/>
        <v>#REF!</v>
      </c>
      <c r="GB253" s="97"/>
      <c r="GC253" s="98" t="e">
        <f t="shared" si="11"/>
        <v>#REF!</v>
      </c>
      <c r="GD253" s="97"/>
      <c r="GE253" s="99" t="e">
        <f t="shared" si="9"/>
        <v>#REF!</v>
      </c>
      <c r="GF253" s="97"/>
      <c r="GG253" s="97" t="s">
        <v>540</v>
      </c>
      <c r="GH253" s="97"/>
      <c r="GI253" s="97" t="s">
        <v>544</v>
      </c>
    </row>
    <row r="254" spans="183:191" ht="20.100000000000001" customHeight="1" x14ac:dyDescent="0.25">
      <c r="GA254" s="100" t="e">
        <f t="shared" si="10"/>
        <v>#REF!</v>
      </c>
      <c r="GB254" s="97"/>
      <c r="GC254" s="98" t="e">
        <f t="shared" si="11"/>
        <v>#REF!</v>
      </c>
      <c r="GD254" s="97"/>
      <c r="GE254" s="99" t="e">
        <f t="shared" si="9"/>
        <v>#REF!</v>
      </c>
      <c r="GF254" s="97"/>
      <c r="GG254" s="97" t="s">
        <v>540</v>
      </c>
      <c r="GH254" s="97"/>
      <c r="GI254" s="97" t="s">
        <v>545</v>
      </c>
    </row>
    <row r="255" spans="183:191" ht="20.100000000000001" customHeight="1" x14ac:dyDescent="0.25">
      <c r="GA255" s="100" t="e">
        <f t="shared" si="10"/>
        <v>#REF!</v>
      </c>
      <c r="GB255" s="97"/>
      <c r="GC255" s="98" t="e">
        <f t="shared" si="11"/>
        <v>#REF!</v>
      </c>
      <c r="GD255" s="97"/>
      <c r="GE255" s="99" t="e">
        <f t="shared" si="9"/>
        <v>#REF!</v>
      </c>
      <c r="GF255" s="97"/>
      <c r="GG255" s="97" t="s">
        <v>540</v>
      </c>
      <c r="GH255" s="97"/>
      <c r="GI255" s="97" t="s">
        <v>546</v>
      </c>
    </row>
    <row r="256" spans="183:191" ht="20.100000000000001" customHeight="1" x14ac:dyDescent="0.25">
      <c r="GA256" s="100" t="e">
        <f t="shared" si="10"/>
        <v>#REF!</v>
      </c>
      <c r="GB256" s="97"/>
      <c r="GC256" s="98" t="e">
        <f t="shared" si="11"/>
        <v>#REF!</v>
      </c>
      <c r="GD256" s="97"/>
      <c r="GE256" s="99" t="e">
        <f t="shared" si="9"/>
        <v>#REF!</v>
      </c>
      <c r="GF256" s="97"/>
      <c r="GG256" s="97" t="s">
        <v>540</v>
      </c>
      <c r="GH256" s="97"/>
      <c r="GI256" s="97" t="s">
        <v>547</v>
      </c>
    </row>
    <row r="257" spans="183:191" ht="20.100000000000001" customHeight="1" x14ac:dyDescent="0.25">
      <c r="GA257" s="100" t="e">
        <f t="shared" si="10"/>
        <v>#REF!</v>
      </c>
      <c r="GB257" s="97"/>
      <c r="GC257" s="98" t="e">
        <f t="shared" si="11"/>
        <v>#REF!</v>
      </c>
      <c r="GD257" s="97"/>
      <c r="GE257" s="99" t="e">
        <f t="shared" si="9"/>
        <v>#REF!</v>
      </c>
      <c r="GF257" s="97"/>
      <c r="GG257" s="97" t="s">
        <v>540</v>
      </c>
      <c r="GH257" s="97"/>
      <c r="GI257" s="97" t="s">
        <v>548</v>
      </c>
    </row>
    <row r="258" spans="183:191" ht="20.100000000000001" customHeight="1" x14ac:dyDescent="0.25">
      <c r="GA258" s="100" t="e">
        <f t="shared" si="10"/>
        <v>#REF!</v>
      </c>
      <c r="GB258" s="97"/>
      <c r="GC258" s="98" t="e">
        <f t="shared" si="11"/>
        <v>#REF!</v>
      </c>
      <c r="GD258" s="97"/>
      <c r="GE258" s="99" t="e">
        <f t="shared" si="9"/>
        <v>#REF!</v>
      </c>
      <c r="GF258" s="97"/>
      <c r="GG258" s="97" t="s">
        <v>540</v>
      </c>
      <c r="GH258" s="97"/>
      <c r="GI258" s="97" t="s">
        <v>542</v>
      </c>
    </row>
    <row r="259" spans="183:191" ht="20.100000000000001" customHeight="1" x14ac:dyDescent="0.25">
      <c r="GA259" s="100" t="e">
        <f t="shared" si="10"/>
        <v>#REF!</v>
      </c>
      <c r="GB259" s="97"/>
      <c r="GC259" s="98" t="e">
        <f t="shared" si="11"/>
        <v>#REF!</v>
      </c>
      <c r="GD259" s="97"/>
      <c r="GE259" s="99" t="e">
        <f t="shared" si="9"/>
        <v>#REF!</v>
      </c>
      <c r="GF259" s="97"/>
      <c r="GG259" s="97" t="s">
        <v>540</v>
      </c>
      <c r="GH259" s="97"/>
      <c r="GI259" s="97" t="s">
        <v>543</v>
      </c>
    </row>
    <row r="260" spans="183:191" ht="20.100000000000001" customHeight="1" x14ac:dyDescent="0.25">
      <c r="GA260" s="100" t="e">
        <f t="shared" si="10"/>
        <v>#REF!</v>
      </c>
      <c r="GB260" s="97"/>
      <c r="GC260" s="98" t="e">
        <f t="shared" si="11"/>
        <v>#REF!</v>
      </c>
      <c r="GD260" s="97"/>
      <c r="GE260" s="99" t="e">
        <f t="shared" si="9"/>
        <v>#REF!</v>
      </c>
      <c r="GF260" s="97"/>
      <c r="GG260" s="97" t="s">
        <v>540</v>
      </c>
      <c r="GH260" s="97"/>
      <c r="GI260" s="97" t="s">
        <v>544</v>
      </c>
    </row>
    <row r="261" spans="183:191" ht="20.100000000000001" customHeight="1" x14ac:dyDescent="0.25">
      <c r="GA261" s="100" t="e">
        <f t="shared" si="10"/>
        <v>#REF!</v>
      </c>
      <c r="GB261" s="97"/>
      <c r="GC261" s="98" t="e">
        <f t="shared" si="11"/>
        <v>#REF!</v>
      </c>
      <c r="GD261" s="97"/>
      <c r="GE261" s="99" t="e">
        <f t="shared" si="9"/>
        <v>#REF!</v>
      </c>
      <c r="GF261" s="97"/>
      <c r="GG261" s="97" t="s">
        <v>540</v>
      </c>
      <c r="GH261" s="97"/>
      <c r="GI261" s="97" t="s">
        <v>545</v>
      </c>
    </row>
    <row r="262" spans="183:191" ht="20.100000000000001" customHeight="1" x14ac:dyDescent="0.25">
      <c r="GA262" s="100" t="e">
        <f t="shared" si="10"/>
        <v>#REF!</v>
      </c>
      <c r="GB262" s="97"/>
      <c r="GC262" s="98" t="e">
        <f t="shared" si="11"/>
        <v>#REF!</v>
      </c>
      <c r="GD262" s="97"/>
      <c r="GE262" s="99" t="e">
        <f t="shared" si="9"/>
        <v>#REF!</v>
      </c>
      <c r="GF262" s="97"/>
      <c r="GG262" s="97" t="s">
        <v>540</v>
      </c>
      <c r="GH262" s="97"/>
      <c r="GI262" s="97" t="s">
        <v>546</v>
      </c>
    </row>
    <row r="263" spans="183:191" ht="20.100000000000001" customHeight="1" x14ac:dyDescent="0.25">
      <c r="GA263" s="100" t="e">
        <f t="shared" si="10"/>
        <v>#REF!</v>
      </c>
      <c r="GB263" s="97"/>
      <c r="GC263" s="98" t="e">
        <f t="shared" si="11"/>
        <v>#REF!</v>
      </c>
      <c r="GD263" s="97"/>
      <c r="GE263" s="99" t="e">
        <f t="shared" si="9"/>
        <v>#REF!</v>
      </c>
      <c r="GF263" s="97"/>
      <c r="GG263" s="97" t="s">
        <v>540</v>
      </c>
      <c r="GH263" s="97"/>
      <c r="GI263" s="97" t="s">
        <v>547</v>
      </c>
    </row>
    <row r="264" spans="183:191" ht="20.100000000000001" customHeight="1" x14ac:dyDescent="0.25">
      <c r="GA264" s="100" t="e">
        <f t="shared" si="10"/>
        <v>#REF!</v>
      </c>
      <c r="GB264" s="97"/>
      <c r="GC264" s="98" t="e">
        <f t="shared" si="11"/>
        <v>#REF!</v>
      </c>
      <c r="GD264" s="97"/>
      <c r="GE264" s="99" t="e">
        <f t="shared" si="9"/>
        <v>#REF!</v>
      </c>
      <c r="GF264" s="97"/>
      <c r="GG264" s="97" t="s">
        <v>540</v>
      </c>
      <c r="GH264" s="97"/>
      <c r="GI264" s="97" t="s">
        <v>548</v>
      </c>
    </row>
    <row r="265" spans="183:191" ht="20.100000000000001" customHeight="1" x14ac:dyDescent="0.25">
      <c r="GA265" s="100" t="e">
        <f t="shared" si="10"/>
        <v>#REF!</v>
      </c>
      <c r="GB265" s="97"/>
      <c r="GC265" s="98" t="e">
        <f t="shared" si="11"/>
        <v>#REF!</v>
      </c>
      <c r="GD265" s="97"/>
      <c r="GE265" s="99" t="e">
        <f t="shared" si="9"/>
        <v>#REF!</v>
      </c>
      <c r="GF265" s="97"/>
      <c r="GG265" s="97" t="s">
        <v>540</v>
      </c>
      <c r="GH265" s="97"/>
      <c r="GI265" s="97" t="s">
        <v>542</v>
      </c>
    </row>
    <row r="266" spans="183:191" ht="20.100000000000001" customHeight="1" x14ac:dyDescent="0.25">
      <c r="GA266" s="100" t="e">
        <f t="shared" si="10"/>
        <v>#REF!</v>
      </c>
      <c r="GB266" s="97"/>
      <c r="GC266" s="98" t="e">
        <f t="shared" si="11"/>
        <v>#REF!</v>
      </c>
      <c r="GD266" s="97"/>
      <c r="GE266" s="99" t="e">
        <f t="shared" si="9"/>
        <v>#REF!</v>
      </c>
      <c r="GF266" s="97"/>
      <c r="GG266" s="97" t="s">
        <v>540</v>
      </c>
      <c r="GH266" s="97"/>
      <c r="GI266" s="97" t="s">
        <v>543</v>
      </c>
    </row>
    <row r="267" spans="183:191" ht="20.100000000000001" customHeight="1" x14ac:dyDescent="0.25">
      <c r="GA267" s="100" t="e">
        <f t="shared" si="10"/>
        <v>#REF!</v>
      </c>
      <c r="GB267" s="97"/>
      <c r="GC267" s="98" t="e">
        <f t="shared" si="11"/>
        <v>#REF!</v>
      </c>
      <c r="GD267" s="97"/>
      <c r="GE267" s="99" t="e">
        <f t="shared" si="9"/>
        <v>#REF!</v>
      </c>
      <c r="GF267" s="97"/>
      <c r="GG267" s="97" t="s">
        <v>540</v>
      </c>
      <c r="GH267" s="97"/>
      <c r="GI267" s="97" t="s">
        <v>544</v>
      </c>
    </row>
    <row r="268" spans="183:191" ht="20.100000000000001" customHeight="1" x14ac:dyDescent="0.25">
      <c r="GA268" s="100" t="e">
        <f t="shared" si="10"/>
        <v>#REF!</v>
      </c>
      <c r="GB268" s="97"/>
      <c r="GC268" s="98" t="e">
        <f t="shared" si="11"/>
        <v>#REF!</v>
      </c>
      <c r="GD268" s="97"/>
      <c r="GE268" s="99" t="e">
        <f t="shared" si="9"/>
        <v>#REF!</v>
      </c>
      <c r="GF268" s="97"/>
      <c r="GG268" s="97" t="s">
        <v>540</v>
      </c>
      <c r="GH268" s="97"/>
      <c r="GI268" s="97" t="s">
        <v>545</v>
      </c>
    </row>
    <row r="269" spans="183:191" ht="20.100000000000001" customHeight="1" x14ac:dyDescent="0.25">
      <c r="GA269" s="100" t="e">
        <f t="shared" si="10"/>
        <v>#REF!</v>
      </c>
      <c r="GB269" s="97"/>
      <c r="GC269" s="98" t="e">
        <f t="shared" si="11"/>
        <v>#REF!</v>
      </c>
      <c r="GD269" s="97"/>
      <c r="GE269" s="99" t="e">
        <f t="shared" si="9"/>
        <v>#REF!</v>
      </c>
      <c r="GF269" s="97"/>
      <c r="GG269" s="97" t="s">
        <v>540</v>
      </c>
      <c r="GH269" s="97"/>
      <c r="GI269" s="97" t="s">
        <v>546</v>
      </c>
    </row>
    <row r="270" spans="183:191" ht="20.100000000000001" customHeight="1" x14ac:dyDescent="0.25">
      <c r="GA270" s="100" t="e">
        <f t="shared" si="10"/>
        <v>#REF!</v>
      </c>
      <c r="GB270" s="97"/>
      <c r="GC270" s="98" t="e">
        <f t="shared" si="11"/>
        <v>#REF!</v>
      </c>
      <c r="GD270" s="97"/>
      <c r="GE270" s="99" t="e">
        <f t="shared" si="9"/>
        <v>#REF!</v>
      </c>
      <c r="GF270" s="97"/>
      <c r="GG270" s="97" t="s">
        <v>540</v>
      </c>
      <c r="GH270" s="97"/>
      <c r="GI270" s="97" t="s">
        <v>547</v>
      </c>
    </row>
    <row r="271" spans="183:191" ht="20.100000000000001" customHeight="1" x14ac:dyDescent="0.25">
      <c r="GA271" s="100" t="e">
        <f t="shared" si="10"/>
        <v>#REF!</v>
      </c>
      <c r="GB271" s="97"/>
      <c r="GC271" s="98" t="e">
        <f t="shared" si="11"/>
        <v>#REF!</v>
      </c>
      <c r="GD271" s="97"/>
      <c r="GE271" s="99" t="e">
        <f t="shared" si="9"/>
        <v>#REF!</v>
      </c>
      <c r="GF271" s="97"/>
      <c r="GG271" s="97" t="s">
        <v>540</v>
      </c>
      <c r="GH271" s="97"/>
      <c r="GI271" s="97" t="s">
        <v>548</v>
      </c>
    </row>
    <row r="272" spans="183:191" ht="20.100000000000001" customHeight="1" x14ac:dyDescent="0.25">
      <c r="GA272" s="100" t="e">
        <f t="shared" si="10"/>
        <v>#REF!</v>
      </c>
      <c r="GB272" s="97"/>
      <c r="GC272" s="98" t="e">
        <f t="shared" si="11"/>
        <v>#REF!</v>
      </c>
      <c r="GD272" s="97"/>
      <c r="GE272" s="99" t="e">
        <f t="shared" si="9"/>
        <v>#REF!</v>
      </c>
      <c r="GF272" s="97"/>
      <c r="GG272" s="97" t="s">
        <v>540</v>
      </c>
      <c r="GH272" s="97"/>
      <c r="GI272" s="97" t="s">
        <v>542</v>
      </c>
    </row>
    <row r="273" spans="183:191" ht="20.100000000000001" customHeight="1" x14ac:dyDescent="0.25">
      <c r="GA273" s="100" t="e">
        <f t="shared" si="10"/>
        <v>#REF!</v>
      </c>
      <c r="GB273" s="97"/>
      <c r="GC273" s="98" t="e">
        <f t="shared" si="11"/>
        <v>#REF!</v>
      </c>
      <c r="GD273" s="97"/>
      <c r="GE273" s="99" t="e">
        <f t="shared" si="9"/>
        <v>#REF!</v>
      </c>
      <c r="GF273" s="97"/>
      <c r="GG273" s="97" t="s">
        <v>540</v>
      </c>
      <c r="GH273" s="97"/>
      <c r="GI273" s="97" t="s">
        <v>543</v>
      </c>
    </row>
    <row r="274" spans="183:191" ht="20.100000000000001" customHeight="1" x14ac:dyDescent="0.25">
      <c r="GA274" s="100" t="e">
        <f t="shared" si="10"/>
        <v>#REF!</v>
      </c>
      <c r="GB274" s="97"/>
      <c r="GC274" s="98" t="e">
        <f t="shared" si="11"/>
        <v>#REF!</v>
      </c>
      <c r="GD274" s="97"/>
      <c r="GE274" s="99" t="e">
        <f t="shared" si="9"/>
        <v>#REF!</v>
      </c>
      <c r="GF274" s="97"/>
      <c r="GG274" s="97" t="s">
        <v>540</v>
      </c>
      <c r="GH274" s="97"/>
      <c r="GI274" s="97" t="s">
        <v>544</v>
      </c>
    </row>
    <row r="275" spans="183:191" ht="20.100000000000001" customHeight="1" x14ac:dyDescent="0.25">
      <c r="GA275" s="100" t="e">
        <f t="shared" si="10"/>
        <v>#REF!</v>
      </c>
      <c r="GB275" s="97"/>
      <c r="GC275" s="98" t="e">
        <f t="shared" si="11"/>
        <v>#REF!</v>
      </c>
      <c r="GD275" s="97"/>
      <c r="GE275" s="99" t="e">
        <f t="shared" si="9"/>
        <v>#REF!</v>
      </c>
      <c r="GF275" s="97"/>
      <c r="GG275" s="97" t="s">
        <v>540</v>
      </c>
      <c r="GH275" s="97"/>
      <c r="GI275" s="97" t="s">
        <v>545</v>
      </c>
    </row>
    <row r="276" spans="183:191" ht="20.100000000000001" customHeight="1" x14ac:dyDescent="0.25">
      <c r="GA276" s="100" t="e">
        <f t="shared" si="10"/>
        <v>#REF!</v>
      </c>
      <c r="GB276" s="97"/>
      <c r="GC276" s="98" t="e">
        <f t="shared" si="11"/>
        <v>#REF!</v>
      </c>
      <c r="GD276" s="97"/>
      <c r="GE276" s="99" t="e">
        <f t="shared" si="9"/>
        <v>#REF!</v>
      </c>
      <c r="GF276" s="97"/>
      <c r="GG276" s="97" t="s">
        <v>540</v>
      </c>
      <c r="GH276" s="97"/>
      <c r="GI276" s="97" t="s">
        <v>546</v>
      </c>
    </row>
    <row r="277" spans="183:191" ht="20.100000000000001" customHeight="1" x14ac:dyDescent="0.25">
      <c r="GA277" s="100" t="e">
        <f t="shared" si="10"/>
        <v>#REF!</v>
      </c>
      <c r="GB277" s="97"/>
      <c r="GC277" s="98" t="e">
        <f t="shared" si="11"/>
        <v>#REF!</v>
      </c>
      <c r="GD277" s="97"/>
      <c r="GE277" s="99" t="e">
        <f t="shared" si="9"/>
        <v>#REF!</v>
      </c>
      <c r="GF277" s="97"/>
      <c r="GG277" s="97" t="s">
        <v>540</v>
      </c>
      <c r="GH277" s="97"/>
      <c r="GI277" s="97" t="s">
        <v>547</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540</v>
      </c>
      <c r="GH278" s="97"/>
      <c r="GI278" s="97" t="s">
        <v>548</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540</v>
      </c>
      <c r="GH279" s="97"/>
      <c r="GI279" s="97" t="s">
        <v>542</v>
      </c>
    </row>
    <row r="280" spans="183:191" ht="20.100000000000001" customHeight="1" x14ac:dyDescent="0.25">
      <c r="GA280" s="100" t="e">
        <f t="shared" si="13"/>
        <v>#REF!</v>
      </c>
      <c r="GB280" s="97"/>
      <c r="GC280" s="98" t="e">
        <f t="shared" si="14"/>
        <v>#REF!</v>
      </c>
      <c r="GD280" s="97"/>
      <c r="GE280" s="99" t="e">
        <f t="shared" si="12"/>
        <v>#REF!</v>
      </c>
      <c r="GF280" s="97"/>
      <c r="GG280" s="97" t="s">
        <v>540</v>
      </c>
      <c r="GH280" s="97"/>
      <c r="GI280" s="97" t="s">
        <v>543</v>
      </c>
    </row>
    <row r="281" spans="183:191" ht="20.100000000000001" customHeight="1" x14ac:dyDescent="0.25">
      <c r="GA281" s="100" t="e">
        <f t="shared" si="13"/>
        <v>#REF!</v>
      </c>
      <c r="GB281" s="97"/>
      <c r="GC281" s="98" t="e">
        <f t="shared" si="14"/>
        <v>#REF!</v>
      </c>
      <c r="GD281" s="97"/>
      <c r="GE281" s="99" t="e">
        <f t="shared" si="12"/>
        <v>#REF!</v>
      </c>
      <c r="GF281" s="97"/>
      <c r="GG281" s="97" t="s">
        <v>540</v>
      </c>
      <c r="GH281" s="97"/>
      <c r="GI281" s="97" t="s">
        <v>544</v>
      </c>
    </row>
    <row r="282" spans="183:191" ht="20.100000000000001" customHeight="1" x14ac:dyDescent="0.25">
      <c r="GA282" s="100" t="e">
        <f t="shared" si="13"/>
        <v>#REF!</v>
      </c>
      <c r="GB282" s="97"/>
      <c r="GC282" s="98" t="e">
        <f t="shared" si="14"/>
        <v>#REF!</v>
      </c>
      <c r="GD282" s="97"/>
      <c r="GE282" s="99" t="e">
        <f t="shared" si="12"/>
        <v>#REF!</v>
      </c>
      <c r="GF282" s="97"/>
      <c r="GG282" s="97" t="s">
        <v>540</v>
      </c>
      <c r="GH282" s="97"/>
      <c r="GI282" s="97" t="s">
        <v>545</v>
      </c>
    </row>
    <row r="283" spans="183:191" ht="20.100000000000001" customHeight="1" x14ac:dyDescent="0.25">
      <c r="GA283" s="100" t="e">
        <f t="shared" si="13"/>
        <v>#REF!</v>
      </c>
      <c r="GB283" s="97"/>
      <c r="GC283" s="98" t="e">
        <f t="shared" si="14"/>
        <v>#REF!</v>
      </c>
      <c r="GD283" s="97"/>
      <c r="GE283" s="99" t="e">
        <f t="shared" si="12"/>
        <v>#REF!</v>
      </c>
      <c r="GF283" s="97"/>
      <c r="GG283" s="97" t="s">
        <v>540</v>
      </c>
      <c r="GH283" s="97"/>
      <c r="GI283" s="97" t="s">
        <v>546</v>
      </c>
    </row>
    <row r="284" spans="183:191" ht="20.100000000000001" customHeight="1" x14ac:dyDescent="0.25">
      <c r="GA284" s="100" t="e">
        <f t="shared" si="13"/>
        <v>#REF!</v>
      </c>
      <c r="GB284" s="97"/>
      <c r="GC284" s="98" t="e">
        <f t="shared" si="14"/>
        <v>#REF!</v>
      </c>
      <c r="GD284" s="97"/>
      <c r="GE284" s="99" t="e">
        <f t="shared" si="12"/>
        <v>#REF!</v>
      </c>
      <c r="GF284" s="97"/>
      <c r="GG284" s="97" t="s">
        <v>540</v>
      </c>
      <c r="GH284" s="97"/>
      <c r="GI284" s="97" t="s">
        <v>547</v>
      </c>
    </row>
    <row r="285" spans="183:191" ht="20.100000000000001" customHeight="1" x14ac:dyDescent="0.25">
      <c r="GA285" s="100" t="e">
        <f t="shared" si="13"/>
        <v>#REF!</v>
      </c>
      <c r="GB285" s="97"/>
      <c r="GC285" s="98" t="e">
        <f t="shared" si="14"/>
        <v>#REF!</v>
      </c>
      <c r="GD285" s="97"/>
      <c r="GE285" s="99" t="e">
        <f t="shared" si="12"/>
        <v>#REF!</v>
      </c>
      <c r="GF285" s="97"/>
      <c r="GG285" s="97" t="s">
        <v>540</v>
      </c>
      <c r="GH285" s="97"/>
      <c r="GI285" s="97" t="s">
        <v>548</v>
      </c>
    </row>
    <row r="286" spans="183:191" ht="20.100000000000001" customHeight="1" x14ac:dyDescent="0.25">
      <c r="GA286" s="100" t="e">
        <f t="shared" si="13"/>
        <v>#REF!</v>
      </c>
      <c r="GB286" s="97"/>
      <c r="GC286" s="98" t="e">
        <f t="shared" si="14"/>
        <v>#REF!</v>
      </c>
      <c r="GD286" s="97"/>
      <c r="GE286" s="99" t="e">
        <f t="shared" si="12"/>
        <v>#REF!</v>
      </c>
      <c r="GF286" s="97"/>
      <c r="GG286" s="97" t="s">
        <v>540</v>
      </c>
      <c r="GH286" s="97"/>
      <c r="GI286" s="97" t="s">
        <v>542</v>
      </c>
    </row>
    <row r="287" spans="183:191" ht="20.100000000000001" customHeight="1" x14ac:dyDescent="0.25">
      <c r="GA287" s="100" t="e">
        <f t="shared" si="13"/>
        <v>#REF!</v>
      </c>
      <c r="GB287" s="97"/>
      <c r="GC287" s="98" t="e">
        <f t="shared" si="14"/>
        <v>#REF!</v>
      </c>
      <c r="GD287" s="97"/>
      <c r="GE287" s="99" t="e">
        <f t="shared" si="12"/>
        <v>#REF!</v>
      </c>
      <c r="GF287" s="97"/>
      <c r="GG287" s="97" t="s">
        <v>540</v>
      </c>
      <c r="GH287" s="97"/>
      <c r="GI287" s="97" t="s">
        <v>543</v>
      </c>
    </row>
    <row r="288" spans="183:191" ht="20.100000000000001" customHeight="1" x14ac:dyDescent="0.25">
      <c r="GA288" s="100" t="e">
        <f t="shared" si="13"/>
        <v>#REF!</v>
      </c>
      <c r="GB288" s="97"/>
      <c r="GC288" s="98" t="e">
        <f t="shared" si="14"/>
        <v>#REF!</v>
      </c>
      <c r="GD288" s="97"/>
      <c r="GE288" s="99" t="e">
        <f t="shared" si="12"/>
        <v>#REF!</v>
      </c>
      <c r="GF288" s="97"/>
      <c r="GG288" s="97" t="s">
        <v>540</v>
      </c>
      <c r="GH288" s="97"/>
      <c r="GI288" s="97" t="s">
        <v>544</v>
      </c>
    </row>
    <row r="289" spans="183:191" ht="20.100000000000001" customHeight="1" x14ac:dyDescent="0.25">
      <c r="GA289" s="100" t="e">
        <f t="shared" si="13"/>
        <v>#REF!</v>
      </c>
      <c r="GB289" s="97"/>
      <c r="GC289" s="98" t="e">
        <f t="shared" si="14"/>
        <v>#REF!</v>
      </c>
      <c r="GD289" s="97"/>
      <c r="GE289" s="99" t="e">
        <f t="shared" si="12"/>
        <v>#REF!</v>
      </c>
      <c r="GF289" s="97"/>
      <c r="GG289" s="97" t="s">
        <v>540</v>
      </c>
      <c r="GH289" s="97"/>
      <c r="GI289" s="97" t="s">
        <v>545</v>
      </c>
    </row>
    <row r="290" spans="183:191" ht="20.100000000000001" customHeight="1" x14ac:dyDescent="0.25">
      <c r="GA290" s="100" t="e">
        <f t="shared" si="13"/>
        <v>#REF!</v>
      </c>
      <c r="GB290" s="97"/>
      <c r="GC290" s="98" t="e">
        <f t="shared" si="14"/>
        <v>#REF!</v>
      </c>
      <c r="GD290" s="97"/>
      <c r="GE290" s="99" t="e">
        <f t="shared" si="12"/>
        <v>#REF!</v>
      </c>
      <c r="GF290" s="97"/>
      <c r="GG290" s="97" t="s">
        <v>540</v>
      </c>
      <c r="GH290" s="97"/>
      <c r="GI290" s="97" t="s">
        <v>546</v>
      </c>
    </row>
    <row r="291" spans="183:191" ht="20.100000000000001" customHeight="1" x14ac:dyDescent="0.25">
      <c r="GA291" s="100" t="e">
        <f t="shared" si="13"/>
        <v>#REF!</v>
      </c>
      <c r="GB291" s="97"/>
      <c r="GC291" s="98" t="e">
        <f t="shared" si="14"/>
        <v>#REF!</v>
      </c>
      <c r="GD291" s="97"/>
      <c r="GE291" s="99" t="e">
        <f t="shared" si="12"/>
        <v>#REF!</v>
      </c>
      <c r="GF291" s="97"/>
      <c r="GG291" s="97" t="s">
        <v>540</v>
      </c>
      <c r="GH291" s="97"/>
      <c r="GI291" s="97" t="s">
        <v>547</v>
      </c>
    </row>
    <row r="292" spans="183:191" ht="20.100000000000001" customHeight="1" x14ac:dyDescent="0.25">
      <c r="GA292" s="100" t="e">
        <f t="shared" si="13"/>
        <v>#REF!</v>
      </c>
      <c r="GB292" s="97"/>
      <c r="GC292" s="98" t="e">
        <f t="shared" si="14"/>
        <v>#REF!</v>
      </c>
      <c r="GD292" s="97"/>
      <c r="GE292" s="99" t="e">
        <f t="shared" si="12"/>
        <v>#REF!</v>
      </c>
      <c r="GF292" s="97"/>
      <c r="GG292" s="97" t="s">
        <v>540</v>
      </c>
      <c r="GH292" s="97"/>
      <c r="GI292" s="97" t="s">
        <v>548</v>
      </c>
    </row>
    <row r="293" spans="183:191" ht="20.100000000000001" customHeight="1" x14ac:dyDescent="0.25">
      <c r="GA293" s="100" t="e">
        <f t="shared" si="13"/>
        <v>#REF!</v>
      </c>
      <c r="GB293" s="97"/>
      <c r="GC293" s="98" t="e">
        <f t="shared" si="14"/>
        <v>#REF!</v>
      </c>
      <c r="GD293" s="97"/>
      <c r="GE293" s="99" t="e">
        <f t="shared" si="12"/>
        <v>#REF!</v>
      </c>
      <c r="GF293" s="97"/>
      <c r="GG293" s="97" t="s">
        <v>540</v>
      </c>
      <c r="GH293" s="97"/>
      <c r="GI293" s="97" t="s">
        <v>542</v>
      </c>
    </row>
    <row r="294" spans="183:191" ht="20.100000000000001" customHeight="1" x14ac:dyDescent="0.25">
      <c r="GA294" s="100" t="e">
        <f t="shared" si="13"/>
        <v>#REF!</v>
      </c>
      <c r="GB294" s="97"/>
      <c r="GC294" s="98" t="e">
        <f t="shared" si="14"/>
        <v>#REF!</v>
      </c>
      <c r="GD294" s="97"/>
      <c r="GE294" s="99" t="e">
        <f t="shared" si="12"/>
        <v>#REF!</v>
      </c>
      <c r="GF294" s="97"/>
      <c r="GG294" s="97" t="s">
        <v>540</v>
      </c>
      <c r="GH294" s="97"/>
      <c r="GI294" s="97" t="s">
        <v>543</v>
      </c>
    </row>
    <row r="295" spans="183:191" ht="20.100000000000001" customHeight="1" x14ac:dyDescent="0.25">
      <c r="GA295" s="100" t="e">
        <f t="shared" si="13"/>
        <v>#REF!</v>
      </c>
      <c r="GB295" s="97"/>
      <c r="GC295" s="98" t="e">
        <f t="shared" si="14"/>
        <v>#REF!</v>
      </c>
      <c r="GD295" s="97"/>
      <c r="GE295" s="99" t="e">
        <f t="shared" si="12"/>
        <v>#REF!</v>
      </c>
      <c r="GF295" s="97"/>
      <c r="GG295" s="97" t="s">
        <v>540</v>
      </c>
      <c r="GH295" s="97"/>
      <c r="GI295" s="97" t="s">
        <v>544</v>
      </c>
    </row>
    <row r="296" spans="183:191" ht="20.100000000000001" customHeight="1" x14ac:dyDescent="0.25">
      <c r="GA296" s="100" t="e">
        <f t="shared" si="13"/>
        <v>#REF!</v>
      </c>
      <c r="GB296" s="97"/>
      <c r="GC296" s="98" t="e">
        <f t="shared" si="14"/>
        <v>#REF!</v>
      </c>
      <c r="GD296" s="97"/>
      <c r="GE296" s="99" t="e">
        <f t="shared" si="12"/>
        <v>#REF!</v>
      </c>
      <c r="GF296" s="97"/>
      <c r="GG296" s="97" t="s">
        <v>540</v>
      </c>
      <c r="GH296" s="97"/>
      <c r="GI296" s="97" t="s">
        <v>545</v>
      </c>
    </row>
    <row r="297" spans="183:191" ht="20.100000000000001" customHeight="1" x14ac:dyDescent="0.25">
      <c r="GA297" s="100" t="e">
        <f t="shared" si="13"/>
        <v>#REF!</v>
      </c>
      <c r="GB297" s="97"/>
      <c r="GC297" s="98" t="e">
        <f t="shared" si="14"/>
        <v>#REF!</v>
      </c>
      <c r="GD297" s="97"/>
      <c r="GE297" s="99" t="e">
        <f t="shared" si="12"/>
        <v>#REF!</v>
      </c>
      <c r="GF297" s="97"/>
      <c r="GG297" s="97" t="s">
        <v>540</v>
      </c>
      <c r="GH297" s="97"/>
      <c r="GI297" s="97" t="s">
        <v>546</v>
      </c>
    </row>
    <row r="298" spans="183:191" ht="20.100000000000001" customHeight="1" x14ac:dyDescent="0.25">
      <c r="GA298" s="100" t="e">
        <f t="shared" si="13"/>
        <v>#REF!</v>
      </c>
      <c r="GB298" s="97"/>
      <c r="GC298" s="98" t="e">
        <f t="shared" si="14"/>
        <v>#REF!</v>
      </c>
      <c r="GD298" s="97"/>
      <c r="GE298" s="99" t="e">
        <f t="shared" si="12"/>
        <v>#REF!</v>
      </c>
      <c r="GF298" s="97"/>
      <c r="GG298" s="97" t="s">
        <v>540</v>
      </c>
      <c r="GH298" s="97"/>
      <c r="GI298" s="97" t="s">
        <v>547</v>
      </c>
    </row>
    <row r="299" spans="183:191" ht="20.100000000000001" customHeight="1" x14ac:dyDescent="0.25">
      <c r="GA299" s="100" t="e">
        <f t="shared" si="13"/>
        <v>#REF!</v>
      </c>
      <c r="GB299" s="97"/>
      <c r="GC299" s="98" t="e">
        <f t="shared" si="14"/>
        <v>#REF!</v>
      </c>
      <c r="GD299" s="97"/>
      <c r="GE299" s="99" t="e">
        <f t="shared" si="12"/>
        <v>#REF!</v>
      </c>
      <c r="GF299" s="97"/>
      <c r="GG299" s="97" t="s">
        <v>540</v>
      </c>
      <c r="GH299" s="97"/>
      <c r="GI299" s="97" t="s">
        <v>548</v>
      </c>
    </row>
    <row r="300" spans="183:191" ht="20.100000000000001" customHeight="1" x14ac:dyDescent="0.25">
      <c r="GA300" s="100" t="e">
        <f t="shared" si="13"/>
        <v>#REF!</v>
      </c>
      <c r="GB300" s="97"/>
      <c r="GC300" s="98" t="e">
        <f t="shared" si="14"/>
        <v>#REF!</v>
      </c>
      <c r="GD300" s="97"/>
      <c r="GE300" s="99" t="e">
        <f t="shared" si="12"/>
        <v>#REF!</v>
      </c>
      <c r="GF300" s="97"/>
      <c r="GG300" s="97" t="s">
        <v>540</v>
      </c>
      <c r="GH300" s="97"/>
      <c r="GI300" s="97" t="s">
        <v>542</v>
      </c>
    </row>
    <row r="301" spans="183:191" ht="20.100000000000001" customHeight="1" x14ac:dyDescent="0.25">
      <c r="GA301" s="100" t="e">
        <f t="shared" si="13"/>
        <v>#REF!</v>
      </c>
      <c r="GB301" s="97"/>
      <c r="GC301" s="98" t="e">
        <f t="shared" si="14"/>
        <v>#REF!</v>
      </c>
      <c r="GD301" s="97"/>
      <c r="GE301" s="99" t="e">
        <f t="shared" si="12"/>
        <v>#REF!</v>
      </c>
      <c r="GF301" s="97"/>
      <c r="GG301" s="97" t="s">
        <v>540</v>
      </c>
      <c r="GH301" s="97"/>
      <c r="GI301" s="97" t="s">
        <v>543</v>
      </c>
    </row>
    <row r="302" spans="183:191" ht="20.100000000000001" customHeight="1" x14ac:dyDescent="0.25">
      <c r="GA302" s="100" t="e">
        <f t="shared" si="13"/>
        <v>#REF!</v>
      </c>
      <c r="GB302" s="97"/>
      <c r="GC302" s="98" t="e">
        <f t="shared" si="14"/>
        <v>#REF!</v>
      </c>
      <c r="GD302" s="97"/>
      <c r="GE302" s="99" t="e">
        <f t="shared" si="12"/>
        <v>#REF!</v>
      </c>
      <c r="GF302" s="97"/>
      <c r="GG302" s="97" t="s">
        <v>540</v>
      </c>
      <c r="GH302" s="97"/>
      <c r="GI302" s="97" t="s">
        <v>544</v>
      </c>
    </row>
    <row r="303" spans="183:191" ht="20.100000000000001" customHeight="1" x14ac:dyDescent="0.25">
      <c r="GA303" s="100" t="e">
        <f t="shared" si="13"/>
        <v>#REF!</v>
      </c>
      <c r="GB303" s="97"/>
      <c r="GC303" s="98" t="e">
        <f t="shared" si="14"/>
        <v>#REF!</v>
      </c>
      <c r="GD303" s="97"/>
      <c r="GE303" s="99" t="e">
        <f t="shared" si="12"/>
        <v>#REF!</v>
      </c>
      <c r="GF303" s="97"/>
      <c r="GG303" s="97" t="s">
        <v>540</v>
      </c>
      <c r="GH303" s="97"/>
      <c r="GI303" s="97" t="s">
        <v>545</v>
      </c>
    </row>
    <row r="304" spans="183:191" ht="20.100000000000001" customHeight="1" x14ac:dyDescent="0.25">
      <c r="GA304" s="100" t="e">
        <f t="shared" si="13"/>
        <v>#REF!</v>
      </c>
      <c r="GB304" s="97"/>
      <c r="GC304" s="98" t="e">
        <f t="shared" si="14"/>
        <v>#REF!</v>
      </c>
      <c r="GD304" s="97"/>
      <c r="GE304" s="99" t="e">
        <f t="shared" si="12"/>
        <v>#REF!</v>
      </c>
      <c r="GF304" s="97"/>
      <c r="GG304" s="97" t="s">
        <v>540</v>
      </c>
      <c r="GH304" s="97"/>
      <c r="GI304" s="97" t="s">
        <v>546</v>
      </c>
    </row>
    <row r="305" spans="183:191" ht="20.100000000000001" customHeight="1" x14ac:dyDescent="0.25">
      <c r="GA305" s="100" t="e">
        <f t="shared" si="13"/>
        <v>#REF!</v>
      </c>
      <c r="GB305" s="97"/>
      <c r="GC305" s="98" t="e">
        <f t="shared" si="14"/>
        <v>#REF!</v>
      </c>
      <c r="GD305" s="97"/>
      <c r="GE305" s="99" t="e">
        <f t="shared" si="12"/>
        <v>#REF!</v>
      </c>
      <c r="GF305" s="97"/>
      <c r="GG305" s="97" t="s">
        <v>540</v>
      </c>
      <c r="GH305" s="97"/>
      <c r="GI305" s="97" t="s">
        <v>547</v>
      </c>
    </row>
    <row r="306" spans="183:191" ht="20.100000000000001" customHeight="1" x14ac:dyDescent="0.25">
      <c r="GA306" s="100" t="e">
        <f t="shared" si="13"/>
        <v>#REF!</v>
      </c>
      <c r="GB306" s="97"/>
      <c r="GC306" s="98" t="e">
        <f t="shared" si="14"/>
        <v>#REF!</v>
      </c>
      <c r="GD306" s="97"/>
      <c r="GE306" s="99" t="e">
        <f t="shared" si="12"/>
        <v>#REF!</v>
      </c>
      <c r="GF306" s="97"/>
      <c r="GG306" s="97" t="s">
        <v>540</v>
      </c>
      <c r="GH306" s="97"/>
      <c r="GI306" s="97" t="s">
        <v>548</v>
      </c>
    </row>
    <row r="307" spans="183:191" ht="20.100000000000001" customHeight="1" x14ac:dyDescent="0.25">
      <c r="GA307" s="100" t="e">
        <f t="shared" si="13"/>
        <v>#REF!</v>
      </c>
      <c r="GB307" s="97"/>
      <c r="GC307" s="98" t="e">
        <f t="shared" si="14"/>
        <v>#REF!</v>
      </c>
      <c r="GD307" s="97"/>
      <c r="GE307" s="99" t="e">
        <f t="shared" si="12"/>
        <v>#REF!</v>
      </c>
      <c r="GF307" s="97"/>
      <c r="GG307" s="97" t="s">
        <v>540</v>
      </c>
      <c r="GH307" s="97"/>
      <c r="GI307" s="97" t="s">
        <v>542</v>
      </c>
    </row>
    <row r="308" spans="183:191" ht="20.100000000000001" customHeight="1" x14ac:dyDescent="0.25">
      <c r="GA308" s="100" t="e">
        <f t="shared" si="13"/>
        <v>#REF!</v>
      </c>
      <c r="GB308" s="97"/>
      <c r="GC308" s="98" t="e">
        <f t="shared" si="14"/>
        <v>#REF!</v>
      </c>
      <c r="GD308" s="97"/>
      <c r="GE308" s="99" t="e">
        <f t="shared" si="12"/>
        <v>#REF!</v>
      </c>
      <c r="GF308" s="97"/>
      <c r="GG308" s="97" t="s">
        <v>540</v>
      </c>
      <c r="GH308" s="97"/>
      <c r="GI308" s="97" t="s">
        <v>543</v>
      </c>
    </row>
    <row r="309" spans="183:191" ht="20.100000000000001" customHeight="1" x14ac:dyDescent="0.25">
      <c r="GA309" s="100" t="e">
        <f t="shared" si="13"/>
        <v>#REF!</v>
      </c>
      <c r="GB309" s="97"/>
      <c r="GC309" s="98" t="e">
        <f t="shared" si="14"/>
        <v>#REF!</v>
      </c>
      <c r="GD309" s="97"/>
      <c r="GE309" s="99" t="e">
        <f t="shared" si="12"/>
        <v>#REF!</v>
      </c>
      <c r="GF309" s="97"/>
      <c r="GG309" s="97" t="s">
        <v>540</v>
      </c>
      <c r="GH309" s="97"/>
      <c r="GI309" s="97" t="s">
        <v>544</v>
      </c>
    </row>
    <row r="310" spans="183:191" ht="20.100000000000001" customHeight="1" x14ac:dyDescent="0.25">
      <c r="GA310" s="100" t="e">
        <f t="shared" si="13"/>
        <v>#REF!</v>
      </c>
      <c r="GB310" s="97"/>
      <c r="GC310" s="98" t="e">
        <f t="shared" si="14"/>
        <v>#REF!</v>
      </c>
      <c r="GD310" s="97"/>
      <c r="GE310" s="99" t="e">
        <f t="shared" si="12"/>
        <v>#REF!</v>
      </c>
      <c r="GF310" s="97"/>
      <c r="GG310" s="97" t="s">
        <v>540</v>
      </c>
      <c r="GH310" s="97"/>
      <c r="GI310" s="97" t="s">
        <v>545</v>
      </c>
    </row>
    <row r="311" spans="183:191" ht="20.100000000000001" customHeight="1" x14ac:dyDescent="0.25">
      <c r="GA311" s="100" t="e">
        <f t="shared" si="13"/>
        <v>#REF!</v>
      </c>
      <c r="GB311" s="97"/>
      <c r="GC311" s="98" t="e">
        <f t="shared" si="14"/>
        <v>#REF!</v>
      </c>
      <c r="GD311" s="97"/>
      <c r="GE311" s="99" t="e">
        <f t="shared" si="12"/>
        <v>#REF!</v>
      </c>
      <c r="GF311" s="97"/>
      <c r="GG311" s="97" t="s">
        <v>540</v>
      </c>
      <c r="GH311" s="97"/>
      <c r="GI311" s="97" t="s">
        <v>546</v>
      </c>
    </row>
    <row r="312" spans="183:191" ht="20.100000000000001" customHeight="1" x14ac:dyDescent="0.25">
      <c r="GA312" s="100" t="e">
        <f t="shared" si="13"/>
        <v>#REF!</v>
      </c>
      <c r="GB312" s="97"/>
      <c r="GC312" s="98" t="e">
        <f t="shared" si="14"/>
        <v>#REF!</v>
      </c>
      <c r="GD312" s="97"/>
      <c r="GE312" s="99" t="e">
        <f t="shared" si="12"/>
        <v>#REF!</v>
      </c>
      <c r="GF312" s="97"/>
      <c r="GG312" s="97" t="s">
        <v>540</v>
      </c>
      <c r="GH312" s="97"/>
      <c r="GI312" s="97" t="s">
        <v>547</v>
      </c>
    </row>
    <row r="313" spans="183:191" ht="20.100000000000001" customHeight="1" x14ac:dyDescent="0.25">
      <c r="GA313" s="100" t="e">
        <f t="shared" si="13"/>
        <v>#REF!</v>
      </c>
      <c r="GB313" s="97"/>
      <c r="GC313" s="98" t="e">
        <f t="shared" si="14"/>
        <v>#REF!</v>
      </c>
      <c r="GD313" s="97"/>
      <c r="GE313" s="99" t="e">
        <f t="shared" si="12"/>
        <v>#REF!</v>
      </c>
      <c r="GF313" s="97"/>
      <c r="GG313" s="97" t="s">
        <v>540</v>
      </c>
      <c r="GH313" s="97"/>
      <c r="GI313" s="97" t="s">
        <v>548</v>
      </c>
    </row>
    <row r="314" spans="183:191" ht="20.100000000000001" customHeight="1" x14ac:dyDescent="0.25">
      <c r="GA314" s="100" t="e">
        <f t="shared" si="13"/>
        <v>#REF!</v>
      </c>
      <c r="GB314" s="97"/>
      <c r="GC314" s="98" t="e">
        <f t="shared" si="14"/>
        <v>#REF!</v>
      </c>
      <c r="GD314" s="97"/>
      <c r="GE314" s="99" t="e">
        <f t="shared" si="12"/>
        <v>#REF!</v>
      </c>
      <c r="GF314" s="97"/>
      <c r="GG314" s="97" t="s">
        <v>540</v>
      </c>
      <c r="GH314" s="97"/>
      <c r="GI314" s="97" t="s">
        <v>542</v>
      </c>
    </row>
    <row r="315" spans="183:191" ht="20.100000000000001" customHeight="1" x14ac:dyDescent="0.25">
      <c r="GA315" s="100" t="e">
        <f t="shared" si="13"/>
        <v>#REF!</v>
      </c>
      <c r="GB315" s="97"/>
      <c r="GC315" s="98" t="e">
        <f t="shared" si="14"/>
        <v>#REF!</v>
      </c>
      <c r="GD315" s="97"/>
      <c r="GE315" s="99" t="e">
        <f t="shared" si="12"/>
        <v>#REF!</v>
      </c>
      <c r="GF315" s="97"/>
      <c r="GG315" s="97" t="s">
        <v>540</v>
      </c>
      <c r="GH315" s="97"/>
      <c r="GI315" s="97" t="s">
        <v>543</v>
      </c>
    </row>
    <row r="316" spans="183:191" ht="20.100000000000001" customHeight="1" x14ac:dyDescent="0.25">
      <c r="GA316" s="100" t="e">
        <f t="shared" si="13"/>
        <v>#REF!</v>
      </c>
      <c r="GB316" s="97"/>
      <c r="GC316" s="98" t="e">
        <f t="shared" si="14"/>
        <v>#REF!</v>
      </c>
      <c r="GD316" s="97"/>
      <c r="GE316" s="99" t="e">
        <f t="shared" si="12"/>
        <v>#REF!</v>
      </c>
      <c r="GF316" s="97"/>
      <c r="GG316" s="97" t="s">
        <v>540</v>
      </c>
      <c r="GH316" s="97"/>
      <c r="GI316" s="97" t="s">
        <v>544</v>
      </c>
    </row>
    <row r="317" spans="183:191" ht="20.100000000000001" customHeight="1" x14ac:dyDescent="0.25">
      <c r="GA317" s="100" t="e">
        <f t="shared" si="13"/>
        <v>#REF!</v>
      </c>
      <c r="GB317" s="97"/>
      <c r="GC317" s="98" t="e">
        <f t="shared" si="14"/>
        <v>#REF!</v>
      </c>
      <c r="GD317" s="97"/>
      <c r="GE317" s="99" t="e">
        <f t="shared" si="12"/>
        <v>#REF!</v>
      </c>
      <c r="GF317" s="97"/>
      <c r="GG317" s="97" t="s">
        <v>540</v>
      </c>
      <c r="GH317" s="97"/>
      <c r="GI317" s="97" t="s">
        <v>545</v>
      </c>
    </row>
    <row r="318" spans="183:191" ht="20.100000000000001" customHeight="1" x14ac:dyDescent="0.25">
      <c r="GA318" s="100" t="e">
        <f t="shared" si="13"/>
        <v>#REF!</v>
      </c>
      <c r="GB318" s="97"/>
      <c r="GC318" s="98" t="e">
        <f t="shared" si="14"/>
        <v>#REF!</v>
      </c>
      <c r="GD318" s="97"/>
      <c r="GE318" s="99" t="e">
        <f t="shared" si="12"/>
        <v>#REF!</v>
      </c>
      <c r="GF318" s="97"/>
      <c r="GG318" s="97" t="s">
        <v>540</v>
      </c>
      <c r="GH318" s="97"/>
      <c r="GI318" s="97" t="s">
        <v>546</v>
      </c>
    </row>
    <row r="319" spans="183:191" ht="20.100000000000001" customHeight="1" x14ac:dyDescent="0.25">
      <c r="GA319" s="100" t="e">
        <f t="shared" si="13"/>
        <v>#REF!</v>
      </c>
      <c r="GB319" s="97"/>
      <c r="GC319" s="98" t="e">
        <f t="shared" si="14"/>
        <v>#REF!</v>
      </c>
      <c r="GD319" s="97"/>
      <c r="GE319" s="99" t="e">
        <f t="shared" si="12"/>
        <v>#REF!</v>
      </c>
      <c r="GF319" s="97"/>
      <c r="GG319" s="97" t="s">
        <v>540</v>
      </c>
      <c r="GH319" s="97"/>
      <c r="GI319" s="97" t="s">
        <v>547</v>
      </c>
    </row>
    <row r="320" spans="183:191" ht="20.100000000000001" customHeight="1" x14ac:dyDescent="0.25">
      <c r="GA320" s="100" t="e">
        <f t="shared" si="13"/>
        <v>#REF!</v>
      </c>
      <c r="GB320" s="97"/>
      <c r="GC320" s="98" t="e">
        <f t="shared" si="14"/>
        <v>#REF!</v>
      </c>
      <c r="GD320" s="97"/>
      <c r="GE320" s="99" t="e">
        <f t="shared" si="12"/>
        <v>#REF!</v>
      </c>
      <c r="GF320" s="97"/>
      <c r="GG320" s="97" t="s">
        <v>540</v>
      </c>
      <c r="GH320" s="97"/>
      <c r="GI320" s="97" t="s">
        <v>548</v>
      </c>
    </row>
    <row r="321" spans="183:191" ht="20.100000000000001" customHeight="1" x14ac:dyDescent="0.25">
      <c r="GA321" s="100" t="e">
        <f t="shared" si="13"/>
        <v>#REF!</v>
      </c>
      <c r="GB321" s="97"/>
      <c r="GC321" s="98" t="e">
        <f t="shared" si="14"/>
        <v>#REF!</v>
      </c>
      <c r="GD321" s="97"/>
      <c r="GE321" s="99" t="e">
        <f t="shared" si="12"/>
        <v>#REF!</v>
      </c>
      <c r="GF321" s="97"/>
      <c r="GG321" s="97" t="s">
        <v>540</v>
      </c>
      <c r="GH321" s="97"/>
      <c r="GI321" s="97" t="s">
        <v>542</v>
      </c>
    </row>
    <row r="322" spans="183:191" ht="20.100000000000001" customHeight="1" x14ac:dyDescent="0.25">
      <c r="GA322" s="100" t="e">
        <f t="shared" si="13"/>
        <v>#REF!</v>
      </c>
      <c r="GB322" s="97"/>
      <c r="GC322" s="98" t="e">
        <f t="shared" si="14"/>
        <v>#REF!</v>
      </c>
      <c r="GD322" s="97"/>
      <c r="GE322" s="99" t="e">
        <f t="shared" si="12"/>
        <v>#REF!</v>
      </c>
      <c r="GF322" s="97"/>
      <c r="GG322" s="97" t="s">
        <v>540</v>
      </c>
      <c r="GH322" s="97"/>
      <c r="GI322" s="97" t="s">
        <v>543</v>
      </c>
    </row>
    <row r="323" spans="183:191" ht="20.100000000000001" customHeight="1" x14ac:dyDescent="0.25">
      <c r="GA323" s="100" t="e">
        <f t="shared" si="13"/>
        <v>#REF!</v>
      </c>
      <c r="GB323" s="97"/>
      <c r="GC323" s="98" t="e">
        <f t="shared" si="14"/>
        <v>#REF!</v>
      </c>
      <c r="GD323" s="97"/>
      <c r="GE323" s="99" t="e">
        <f t="shared" si="12"/>
        <v>#REF!</v>
      </c>
      <c r="GF323" s="97"/>
      <c r="GG323" s="97" t="s">
        <v>540</v>
      </c>
      <c r="GH323" s="97"/>
      <c r="GI323" s="97" t="s">
        <v>544</v>
      </c>
    </row>
    <row r="324" spans="183:191" ht="20.100000000000001" customHeight="1" x14ac:dyDescent="0.25">
      <c r="GA324" s="100" t="e">
        <f t="shared" si="13"/>
        <v>#REF!</v>
      </c>
      <c r="GB324" s="97"/>
      <c r="GC324" s="98" t="e">
        <f t="shared" si="14"/>
        <v>#REF!</v>
      </c>
      <c r="GD324" s="97"/>
      <c r="GE324" s="99" t="e">
        <f t="shared" si="12"/>
        <v>#REF!</v>
      </c>
      <c r="GF324" s="97"/>
      <c r="GG324" s="97" t="s">
        <v>540</v>
      </c>
      <c r="GH324" s="97"/>
      <c r="GI324" s="97" t="s">
        <v>545</v>
      </c>
    </row>
    <row r="325" spans="183:191" ht="20.100000000000001" customHeight="1" x14ac:dyDescent="0.25">
      <c r="GA325" s="100" t="e">
        <f t="shared" si="13"/>
        <v>#REF!</v>
      </c>
      <c r="GB325" s="97"/>
      <c r="GC325" s="98" t="e">
        <f t="shared" si="14"/>
        <v>#REF!</v>
      </c>
      <c r="GD325" s="97"/>
      <c r="GE325" s="99" t="e">
        <f t="shared" si="12"/>
        <v>#REF!</v>
      </c>
      <c r="GF325" s="97"/>
      <c r="GG325" s="97" t="s">
        <v>540</v>
      </c>
      <c r="GH325" s="97"/>
      <c r="GI325" s="97" t="s">
        <v>546</v>
      </c>
    </row>
    <row r="326" spans="183:191" ht="20.100000000000001" customHeight="1" x14ac:dyDescent="0.25">
      <c r="GA326" s="100" t="e">
        <f t="shared" si="13"/>
        <v>#REF!</v>
      </c>
      <c r="GB326" s="97"/>
      <c r="GC326" s="98" t="e">
        <f t="shared" si="14"/>
        <v>#REF!</v>
      </c>
      <c r="GD326" s="97"/>
      <c r="GE326" s="99" t="e">
        <f t="shared" si="12"/>
        <v>#REF!</v>
      </c>
      <c r="GF326" s="97"/>
      <c r="GG326" s="97" t="s">
        <v>540</v>
      </c>
      <c r="GH326" s="97"/>
      <c r="GI326" s="97" t="s">
        <v>547</v>
      </c>
    </row>
    <row r="327" spans="183:191" ht="20.100000000000001" customHeight="1" x14ac:dyDescent="0.25">
      <c r="GA327" s="100" t="e">
        <f t="shared" si="13"/>
        <v>#REF!</v>
      </c>
      <c r="GB327" s="97"/>
      <c r="GC327" s="98" t="e">
        <f t="shared" si="14"/>
        <v>#REF!</v>
      </c>
      <c r="GD327" s="97"/>
      <c r="GE327" s="99" t="e">
        <f t="shared" si="12"/>
        <v>#REF!</v>
      </c>
      <c r="GF327" s="97"/>
      <c r="GG327" s="97" t="s">
        <v>540</v>
      </c>
      <c r="GH327" s="97"/>
      <c r="GI327" s="97" t="s">
        <v>548</v>
      </c>
    </row>
    <row r="328" spans="183:191" ht="20.100000000000001" customHeight="1" x14ac:dyDescent="0.25">
      <c r="GA328" s="100" t="e">
        <f t="shared" si="13"/>
        <v>#REF!</v>
      </c>
      <c r="GB328" s="97"/>
      <c r="GC328" s="98" t="e">
        <f t="shared" si="14"/>
        <v>#REF!</v>
      </c>
      <c r="GD328" s="97"/>
      <c r="GE328" s="99" t="e">
        <f t="shared" si="12"/>
        <v>#REF!</v>
      </c>
      <c r="GF328" s="97"/>
      <c r="GG328" s="97" t="s">
        <v>540</v>
      </c>
      <c r="GH328" s="97"/>
      <c r="GI328" s="97" t="s">
        <v>542</v>
      </c>
    </row>
    <row r="329" spans="183:191" ht="20.100000000000001" customHeight="1" x14ac:dyDescent="0.25">
      <c r="GA329" s="100" t="e">
        <f t="shared" si="13"/>
        <v>#REF!</v>
      </c>
      <c r="GB329" s="97"/>
      <c r="GC329" s="98" t="e">
        <f t="shared" si="14"/>
        <v>#REF!</v>
      </c>
      <c r="GD329" s="97"/>
      <c r="GE329" s="99" t="e">
        <f t="shared" si="12"/>
        <v>#REF!</v>
      </c>
      <c r="GF329" s="97"/>
      <c r="GG329" s="97" t="s">
        <v>540</v>
      </c>
      <c r="GH329" s="97"/>
      <c r="GI329" s="97" t="s">
        <v>543</v>
      </c>
    </row>
    <row r="330" spans="183:191" ht="20.100000000000001" customHeight="1" x14ac:dyDescent="0.25">
      <c r="GA330" s="100" t="e">
        <f t="shared" si="13"/>
        <v>#REF!</v>
      </c>
      <c r="GB330" s="97"/>
      <c r="GC330" s="98" t="e">
        <f t="shared" si="14"/>
        <v>#REF!</v>
      </c>
      <c r="GD330" s="97"/>
      <c r="GE330" s="99" t="e">
        <f t="shared" si="12"/>
        <v>#REF!</v>
      </c>
      <c r="GF330" s="97"/>
      <c r="GG330" s="97" t="s">
        <v>540</v>
      </c>
      <c r="GH330" s="97"/>
      <c r="GI330" s="97" t="s">
        <v>544</v>
      </c>
    </row>
    <row r="331" spans="183:191" ht="20.100000000000001" customHeight="1" x14ac:dyDescent="0.25">
      <c r="GA331" s="100" t="e">
        <f t="shared" si="13"/>
        <v>#REF!</v>
      </c>
      <c r="GB331" s="97"/>
      <c r="GC331" s="98" t="e">
        <f t="shared" si="14"/>
        <v>#REF!</v>
      </c>
      <c r="GD331" s="97"/>
      <c r="GE331" s="99" t="e">
        <f t="shared" si="12"/>
        <v>#REF!</v>
      </c>
      <c r="GF331" s="97"/>
      <c r="GG331" s="97" t="s">
        <v>540</v>
      </c>
      <c r="GH331" s="97"/>
      <c r="GI331" s="97" t="s">
        <v>545</v>
      </c>
    </row>
    <row r="332" spans="183:191" ht="20.100000000000001" customHeight="1" x14ac:dyDescent="0.25">
      <c r="GA332" s="100" t="e">
        <f t="shared" si="13"/>
        <v>#REF!</v>
      </c>
      <c r="GB332" s="97"/>
      <c r="GC332" s="98" t="e">
        <f t="shared" si="14"/>
        <v>#REF!</v>
      </c>
      <c r="GD332" s="97"/>
      <c r="GE332" s="99" t="e">
        <f t="shared" si="12"/>
        <v>#REF!</v>
      </c>
      <c r="GF332" s="97"/>
      <c r="GG332" s="97" t="s">
        <v>540</v>
      </c>
      <c r="GH332" s="97"/>
      <c r="GI332" s="97" t="s">
        <v>546</v>
      </c>
    </row>
    <row r="333" spans="183:191" ht="20.100000000000001" customHeight="1" x14ac:dyDescent="0.25">
      <c r="GA333" s="100" t="e">
        <f t="shared" si="13"/>
        <v>#REF!</v>
      </c>
      <c r="GB333" s="97"/>
      <c r="GC333" s="98" t="e">
        <f t="shared" si="14"/>
        <v>#REF!</v>
      </c>
      <c r="GD333" s="97"/>
      <c r="GE333" s="99" t="e">
        <f t="shared" si="12"/>
        <v>#REF!</v>
      </c>
      <c r="GF333" s="97"/>
      <c r="GG333" s="97" t="s">
        <v>540</v>
      </c>
      <c r="GH333" s="97"/>
      <c r="GI333" s="97" t="s">
        <v>547</v>
      </c>
    </row>
    <row r="334" spans="183:191" ht="20.100000000000001" customHeight="1" x14ac:dyDescent="0.25">
      <c r="GA334" s="100" t="e">
        <f t="shared" si="13"/>
        <v>#REF!</v>
      </c>
      <c r="GB334" s="97"/>
      <c r="GC334" s="98" t="e">
        <f t="shared" si="14"/>
        <v>#REF!</v>
      </c>
      <c r="GD334" s="97"/>
      <c r="GE334" s="99" t="e">
        <f t="shared" si="12"/>
        <v>#REF!</v>
      </c>
      <c r="GF334" s="97"/>
      <c r="GG334" s="97" t="s">
        <v>540</v>
      </c>
      <c r="GH334" s="97"/>
      <c r="GI334" s="97" t="s">
        <v>548</v>
      </c>
    </row>
    <row r="335" spans="183:191" ht="20.100000000000001" customHeight="1" x14ac:dyDescent="0.25">
      <c r="GA335" s="100" t="e">
        <f t="shared" si="13"/>
        <v>#REF!</v>
      </c>
      <c r="GB335" s="97"/>
      <c r="GC335" s="98" t="e">
        <f t="shared" si="14"/>
        <v>#REF!</v>
      </c>
      <c r="GD335" s="97"/>
      <c r="GE335" s="99" t="e">
        <f t="shared" si="12"/>
        <v>#REF!</v>
      </c>
      <c r="GF335" s="97"/>
      <c r="GG335" s="97" t="s">
        <v>540</v>
      </c>
      <c r="GH335" s="97"/>
      <c r="GI335" s="97" t="s">
        <v>542</v>
      </c>
    </row>
    <row r="336" spans="183:191" ht="20.100000000000001" customHeight="1" x14ac:dyDescent="0.25">
      <c r="GA336" s="100" t="e">
        <f t="shared" si="13"/>
        <v>#REF!</v>
      </c>
      <c r="GB336" s="97"/>
      <c r="GC336" s="98" t="e">
        <f t="shared" si="14"/>
        <v>#REF!</v>
      </c>
      <c r="GD336" s="97"/>
      <c r="GE336" s="99" t="e">
        <f t="shared" si="12"/>
        <v>#REF!</v>
      </c>
      <c r="GF336" s="97"/>
      <c r="GG336" s="97" t="s">
        <v>540</v>
      </c>
      <c r="GH336" s="97"/>
      <c r="GI336" s="97" t="s">
        <v>543</v>
      </c>
    </row>
    <row r="337" spans="183:191" ht="20.100000000000001" customHeight="1" x14ac:dyDescent="0.25">
      <c r="GA337" s="100" t="e">
        <f t="shared" si="13"/>
        <v>#REF!</v>
      </c>
      <c r="GB337" s="97"/>
      <c r="GC337" s="98" t="e">
        <f t="shared" si="14"/>
        <v>#REF!</v>
      </c>
      <c r="GD337" s="97"/>
      <c r="GE337" s="99" t="e">
        <f t="shared" si="12"/>
        <v>#REF!</v>
      </c>
      <c r="GF337" s="97"/>
      <c r="GG337" s="97" t="s">
        <v>540</v>
      </c>
      <c r="GH337" s="97"/>
      <c r="GI337" s="97" t="s">
        <v>544</v>
      </c>
    </row>
    <row r="338" spans="183:191" ht="20.100000000000001" customHeight="1" x14ac:dyDescent="0.25">
      <c r="GA338" s="100" t="e">
        <f t="shared" si="13"/>
        <v>#REF!</v>
      </c>
      <c r="GB338" s="97"/>
      <c r="GC338" s="98" t="e">
        <f t="shared" si="14"/>
        <v>#REF!</v>
      </c>
      <c r="GD338" s="97"/>
      <c r="GE338" s="99" t="e">
        <f t="shared" si="12"/>
        <v>#REF!</v>
      </c>
      <c r="GF338" s="97"/>
      <c r="GG338" s="97" t="s">
        <v>540</v>
      </c>
      <c r="GH338" s="97"/>
      <c r="GI338" s="97" t="s">
        <v>545</v>
      </c>
    </row>
    <row r="339" spans="183:191" ht="20.100000000000001" customHeight="1" x14ac:dyDescent="0.25">
      <c r="GA339" s="100" t="e">
        <f t="shared" si="13"/>
        <v>#REF!</v>
      </c>
      <c r="GB339" s="97"/>
      <c r="GC339" s="98" t="e">
        <f t="shared" si="14"/>
        <v>#REF!</v>
      </c>
      <c r="GD339" s="97"/>
      <c r="GE339" s="99" t="e">
        <f t="shared" si="12"/>
        <v>#REF!</v>
      </c>
      <c r="GF339" s="97"/>
      <c r="GG339" s="97" t="s">
        <v>540</v>
      </c>
      <c r="GH339" s="97"/>
      <c r="GI339" s="97" t="s">
        <v>546</v>
      </c>
    </row>
    <row r="340" spans="183:191" ht="20.100000000000001" customHeight="1" x14ac:dyDescent="0.25">
      <c r="GA340" s="100" t="e">
        <f t="shared" si="13"/>
        <v>#REF!</v>
      </c>
      <c r="GB340" s="97"/>
      <c r="GC340" s="98" t="e">
        <f t="shared" si="14"/>
        <v>#REF!</v>
      </c>
      <c r="GD340" s="97"/>
      <c r="GE340" s="99" t="e">
        <f t="shared" si="12"/>
        <v>#REF!</v>
      </c>
      <c r="GF340" s="97"/>
      <c r="GG340" s="97" t="s">
        <v>540</v>
      </c>
      <c r="GH340" s="97"/>
      <c r="GI340" s="97" t="s">
        <v>547</v>
      </c>
    </row>
    <row r="341" spans="183:191" ht="20.100000000000001" customHeight="1" x14ac:dyDescent="0.25">
      <c r="GA341" s="100" t="e">
        <f t="shared" si="13"/>
        <v>#REF!</v>
      </c>
      <c r="GB341" s="97"/>
      <c r="GC341" s="98" t="e">
        <f t="shared" si="14"/>
        <v>#REF!</v>
      </c>
      <c r="GD341" s="97"/>
      <c r="GE341" s="99" t="e">
        <f t="shared" si="12"/>
        <v>#REF!</v>
      </c>
      <c r="GF341" s="97"/>
      <c r="GG341" s="97" t="s">
        <v>540</v>
      </c>
      <c r="GH341" s="97"/>
      <c r="GI341" s="97" t="s">
        <v>548</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540</v>
      </c>
      <c r="GH342" s="97"/>
      <c r="GI342" s="97" t="s">
        <v>542</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541</v>
      </c>
      <c r="GH343" s="97"/>
      <c r="GI343" s="97" t="s">
        <v>543</v>
      </c>
    </row>
    <row r="344" spans="183:191" ht="20.100000000000001" customHeight="1" x14ac:dyDescent="0.25">
      <c r="GA344" s="100" t="e">
        <f t="shared" si="16"/>
        <v>#REF!</v>
      </c>
      <c r="GB344" s="97"/>
      <c r="GC344" s="98" t="e">
        <f t="shared" si="17"/>
        <v>#REF!</v>
      </c>
      <c r="GD344" s="97"/>
      <c r="GE344" s="99" t="e">
        <f t="shared" si="15"/>
        <v>#REF!</v>
      </c>
      <c r="GF344" s="97"/>
      <c r="GG344" s="97" t="s">
        <v>541</v>
      </c>
      <c r="GH344" s="97"/>
      <c r="GI344" s="97" t="s">
        <v>544</v>
      </c>
    </row>
    <row r="345" spans="183:191" ht="20.100000000000001" customHeight="1" x14ac:dyDescent="0.25">
      <c r="GA345" s="100" t="e">
        <f t="shared" si="16"/>
        <v>#REF!</v>
      </c>
      <c r="GB345" s="97"/>
      <c r="GC345" s="98" t="e">
        <f t="shared" si="17"/>
        <v>#REF!</v>
      </c>
      <c r="GD345" s="97"/>
      <c r="GE345" s="99" t="e">
        <f t="shared" si="15"/>
        <v>#REF!</v>
      </c>
      <c r="GF345" s="97"/>
      <c r="GG345" s="97" t="s">
        <v>540</v>
      </c>
      <c r="GH345" s="97"/>
      <c r="GI345" s="97" t="s">
        <v>545</v>
      </c>
    </row>
    <row r="346" spans="183:191" ht="20.100000000000001" customHeight="1" x14ac:dyDescent="0.25">
      <c r="GA346" s="100" t="e">
        <f t="shared" si="16"/>
        <v>#REF!</v>
      </c>
      <c r="GB346" s="97"/>
      <c r="GC346" s="98" t="e">
        <f t="shared" si="17"/>
        <v>#REF!</v>
      </c>
      <c r="GD346" s="97"/>
      <c r="GE346" s="99" t="e">
        <f t="shared" si="15"/>
        <v>#REF!</v>
      </c>
      <c r="GF346" s="97"/>
      <c r="GG346" s="97" t="s">
        <v>540</v>
      </c>
      <c r="GH346" s="97"/>
      <c r="GI346" s="97" t="s">
        <v>546</v>
      </c>
    </row>
    <row r="347" spans="183:191" ht="20.100000000000001" customHeight="1" x14ac:dyDescent="0.25">
      <c r="GA347" s="100" t="e">
        <f t="shared" si="16"/>
        <v>#REF!</v>
      </c>
      <c r="GB347" s="97"/>
      <c r="GC347" s="98" t="e">
        <f t="shared" si="17"/>
        <v>#REF!</v>
      </c>
      <c r="GD347" s="97"/>
      <c r="GE347" s="99" t="e">
        <f t="shared" si="15"/>
        <v>#REF!</v>
      </c>
      <c r="GF347" s="97"/>
      <c r="GG347" s="97" t="s">
        <v>540</v>
      </c>
      <c r="GH347" s="97"/>
      <c r="GI347" s="97" t="s">
        <v>547</v>
      </c>
    </row>
    <row r="348" spans="183:191" ht="20.100000000000001" customHeight="1" x14ac:dyDescent="0.25">
      <c r="GA348" s="100" t="e">
        <f t="shared" si="16"/>
        <v>#REF!</v>
      </c>
      <c r="GB348" s="97"/>
      <c r="GC348" s="98" t="e">
        <f t="shared" si="17"/>
        <v>#REF!</v>
      </c>
      <c r="GD348" s="97"/>
      <c r="GE348" s="99" t="e">
        <f t="shared" si="15"/>
        <v>#REF!</v>
      </c>
      <c r="GF348" s="97"/>
      <c r="GG348" s="97" t="s">
        <v>540</v>
      </c>
      <c r="GH348" s="97"/>
      <c r="GI348" s="97" t="s">
        <v>548</v>
      </c>
    </row>
    <row r="349" spans="183:191" ht="20.100000000000001" customHeight="1" x14ac:dyDescent="0.25">
      <c r="GA349" s="100" t="e">
        <f t="shared" si="16"/>
        <v>#REF!</v>
      </c>
      <c r="GB349" s="97"/>
      <c r="GC349" s="98" t="e">
        <f t="shared" si="17"/>
        <v>#REF!</v>
      </c>
      <c r="GD349" s="97"/>
      <c r="GE349" s="99" t="e">
        <f t="shared" si="15"/>
        <v>#REF!</v>
      </c>
      <c r="GF349" s="97"/>
      <c r="GG349" s="97" t="s">
        <v>540</v>
      </c>
      <c r="GH349" s="97"/>
      <c r="GI349" s="97" t="s">
        <v>542</v>
      </c>
    </row>
    <row r="350" spans="183:191" ht="20.100000000000001" customHeight="1" x14ac:dyDescent="0.25">
      <c r="GA350" s="100" t="e">
        <f t="shared" si="16"/>
        <v>#REF!</v>
      </c>
      <c r="GB350" s="97"/>
      <c r="GC350" s="98" t="e">
        <f t="shared" si="17"/>
        <v>#REF!</v>
      </c>
      <c r="GD350" s="97"/>
      <c r="GE350" s="99" t="e">
        <f t="shared" si="15"/>
        <v>#REF!</v>
      </c>
      <c r="GF350" s="97"/>
      <c r="GG350" s="97" t="s">
        <v>541</v>
      </c>
      <c r="GH350" s="97"/>
      <c r="GI350" s="97" t="s">
        <v>543</v>
      </c>
    </row>
    <row r="351" spans="183:191" ht="20.100000000000001" customHeight="1" x14ac:dyDescent="0.25">
      <c r="GA351" s="100" t="e">
        <f t="shared" si="16"/>
        <v>#REF!</v>
      </c>
      <c r="GB351" s="97"/>
      <c r="GC351" s="98" t="e">
        <f t="shared" si="17"/>
        <v>#REF!</v>
      </c>
      <c r="GD351" s="97"/>
      <c r="GE351" s="99" t="e">
        <f t="shared" si="15"/>
        <v>#REF!</v>
      </c>
      <c r="GF351" s="97"/>
      <c r="GG351" s="97" t="s">
        <v>541</v>
      </c>
      <c r="GH351" s="97"/>
      <c r="GI351" s="97" t="s">
        <v>544</v>
      </c>
    </row>
    <row r="352" spans="183:191" ht="20.100000000000001" customHeight="1" x14ac:dyDescent="0.25">
      <c r="GA352" s="100" t="e">
        <f t="shared" si="16"/>
        <v>#REF!</v>
      </c>
      <c r="GB352" s="97"/>
      <c r="GC352" s="98" t="e">
        <f t="shared" si="17"/>
        <v>#REF!</v>
      </c>
      <c r="GD352" s="97"/>
      <c r="GE352" s="99" t="e">
        <f t="shared" si="15"/>
        <v>#REF!</v>
      </c>
      <c r="GF352" s="97"/>
      <c r="GG352" s="97" t="s">
        <v>540</v>
      </c>
      <c r="GH352" s="97"/>
      <c r="GI352" s="97" t="s">
        <v>545</v>
      </c>
    </row>
    <row r="353" spans="183:191" ht="20.100000000000001" customHeight="1" x14ac:dyDescent="0.25">
      <c r="GA353" s="100" t="e">
        <f t="shared" si="16"/>
        <v>#REF!</v>
      </c>
      <c r="GB353" s="97"/>
      <c r="GC353" s="98" t="e">
        <f t="shared" si="17"/>
        <v>#REF!</v>
      </c>
      <c r="GD353" s="97"/>
      <c r="GE353" s="99" t="e">
        <f t="shared" si="15"/>
        <v>#REF!</v>
      </c>
      <c r="GF353" s="97"/>
      <c r="GG353" s="97" t="s">
        <v>540</v>
      </c>
      <c r="GH353" s="97"/>
      <c r="GI353" s="97" t="s">
        <v>546</v>
      </c>
    </row>
    <row r="354" spans="183:191" ht="20.100000000000001" customHeight="1" x14ac:dyDescent="0.25">
      <c r="GA354" s="100" t="e">
        <f t="shared" si="16"/>
        <v>#REF!</v>
      </c>
      <c r="GB354" s="97"/>
      <c r="GC354" s="98" t="e">
        <f t="shared" si="17"/>
        <v>#REF!</v>
      </c>
      <c r="GD354" s="97"/>
      <c r="GE354" s="99" t="e">
        <f t="shared" si="15"/>
        <v>#REF!</v>
      </c>
      <c r="GF354" s="97"/>
      <c r="GG354" s="97" t="s">
        <v>540</v>
      </c>
      <c r="GH354" s="97"/>
      <c r="GI354" s="97" t="s">
        <v>547</v>
      </c>
    </row>
    <row r="355" spans="183:191" ht="20.100000000000001" customHeight="1" x14ac:dyDescent="0.25">
      <c r="GA355" s="100" t="e">
        <f t="shared" si="16"/>
        <v>#REF!</v>
      </c>
      <c r="GB355" s="97"/>
      <c r="GC355" s="98" t="e">
        <f t="shared" si="17"/>
        <v>#REF!</v>
      </c>
      <c r="GD355" s="97"/>
      <c r="GE355" s="99" t="e">
        <f t="shared" si="15"/>
        <v>#REF!</v>
      </c>
      <c r="GF355" s="97"/>
      <c r="GG355" s="97" t="s">
        <v>540</v>
      </c>
      <c r="GH355" s="97"/>
      <c r="GI355" s="97" t="s">
        <v>548</v>
      </c>
    </row>
    <row r="356" spans="183:191" ht="20.100000000000001" customHeight="1" x14ac:dyDescent="0.25">
      <c r="GA356" s="100" t="e">
        <f t="shared" si="16"/>
        <v>#REF!</v>
      </c>
      <c r="GB356" s="97"/>
      <c r="GC356" s="98" t="e">
        <f t="shared" si="17"/>
        <v>#REF!</v>
      </c>
      <c r="GD356" s="97"/>
      <c r="GE356" s="99" t="e">
        <f t="shared" si="15"/>
        <v>#REF!</v>
      </c>
      <c r="GF356" s="97"/>
      <c r="GG356" s="97" t="s">
        <v>540</v>
      </c>
      <c r="GH356" s="97"/>
      <c r="GI356" s="97" t="s">
        <v>542</v>
      </c>
    </row>
    <row r="357" spans="183:191" ht="20.100000000000001" customHeight="1" x14ac:dyDescent="0.25">
      <c r="GA357" s="100" t="e">
        <f t="shared" si="16"/>
        <v>#REF!</v>
      </c>
      <c r="GB357" s="97"/>
      <c r="GC357" s="98" t="e">
        <f t="shared" si="17"/>
        <v>#REF!</v>
      </c>
      <c r="GD357" s="97"/>
      <c r="GE357" s="99" t="e">
        <f t="shared" si="15"/>
        <v>#REF!</v>
      </c>
      <c r="GF357" s="97"/>
      <c r="GG357" s="97" t="s">
        <v>541</v>
      </c>
      <c r="GH357" s="97"/>
      <c r="GI357" s="97" t="s">
        <v>543</v>
      </c>
    </row>
    <row r="358" spans="183:191" ht="20.100000000000001" customHeight="1" x14ac:dyDescent="0.25">
      <c r="GA358" s="100" t="e">
        <f t="shared" si="16"/>
        <v>#REF!</v>
      </c>
      <c r="GB358" s="97"/>
      <c r="GC358" s="98" t="e">
        <f t="shared" si="17"/>
        <v>#REF!</v>
      </c>
      <c r="GD358" s="97"/>
      <c r="GE358" s="99" t="e">
        <f t="shared" si="15"/>
        <v>#REF!</v>
      </c>
      <c r="GF358" s="97"/>
      <c r="GG358" s="97" t="s">
        <v>541</v>
      </c>
      <c r="GH358" s="97"/>
      <c r="GI358" s="97" t="s">
        <v>544</v>
      </c>
    </row>
    <row r="359" spans="183:191" ht="20.100000000000001" customHeight="1" x14ac:dyDescent="0.25">
      <c r="GA359" s="100" t="e">
        <f t="shared" si="16"/>
        <v>#REF!</v>
      </c>
      <c r="GB359" s="97"/>
      <c r="GC359" s="98" t="e">
        <f t="shared" si="17"/>
        <v>#REF!</v>
      </c>
      <c r="GD359" s="97"/>
      <c r="GE359" s="99" t="e">
        <f t="shared" si="15"/>
        <v>#REF!</v>
      </c>
      <c r="GF359" s="97"/>
      <c r="GG359" s="97" t="s">
        <v>540</v>
      </c>
      <c r="GH359" s="97"/>
      <c r="GI359" s="97" t="s">
        <v>545</v>
      </c>
    </row>
    <row r="360" spans="183:191" ht="20.100000000000001" customHeight="1" x14ac:dyDescent="0.25">
      <c r="GA360" s="100" t="e">
        <f t="shared" si="16"/>
        <v>#REF!</v>
      </c>
      <c r="GB360" s="97"/>
      <c r="GC360" s="98" t="e">
        <f t="shared" si="17"/>
        <v>#REF!</v>
      </c>
      <c r="GD360" s="97"/>
      <c r="GE360" s="99" t="e">
        <f t="shared" si="15"/>
        <v>#REF!</v>
      </c>
      <c r="GF360" s="97"/>
      <c r="GG360" s="97" t="s">
        <v>540</v>
      </c>
      <c r="GH360" s="97"/>
      <c r="GI360" s="97" t="s">
        <v>546</v>
      </c>
    </row>
    <row r="361" spans="183:191" ht="20.100000000000001" customHeight="1" x14ac:dyDescent="0.25">
      <c r="GA361" s="100" t="e">
        <f t="shared" si="16"/>
        <v>#REF!</v>
      </c>
      <c r="GB361" s="97"/>
      <c r="GC361" s="98" t="e">
        <f t="shared" si="17"/>
        <v>#REF!</v>
      </c>
      <c r="GD361" s="97"/>
      <c r="GE361" s="99" t="e">
        <f t="shared" si="15"/>
        <v>#REF!</v>
      </c>
      <c r="GF361" s="97"/>
      <c r="GG361" s="97" t="s">
        <v>540</v>
      </c>
      <c r="GH361" s="97"/>
      <c r="GI361" s="97" t="s">
        <v>547</v>
      </c>
    </row>
    <row r="362" spans="183:191" ht="20.100000000000001" customHeight="1" x14ac:dyDescent="0.25">
      <c r="GA362" s="100" t="e">
        <f t="shared" si="16"/>
        <v>#REF!</v>
      </c>
      <c r="GB362" s="97"/>
      <c r="GC362" s="98" t="e">
        <f t="shared" si="17"/>
        <v>#REF!</v>
      </c>
      <c r="GD362" s="97"/>
      <c r="GE362" s="99" t="e">
        <f t="shared" si="15"/>
        <v>#REF!</v>
      </c>
      <c r="GF362" s="97"/>
      <c r="GG362" s="97" t="s">
        <v>541</v>
      </c>
      <c r="GH362" s="97"/>
      <c r="GI362" s="97" t="s">
        <v>548</v>
      </c>
    </row>
    <row r="363" spans="183:191" ht="20.100000000000001" customHeight="1" x14ac:dyDescent="0.25">
      <c r="GA363" s="100" t="e">
        <f t="shared" si="16"/>
        <v>#REF!</v>
      </c>
      <c r="GB363" s="97"/>
      <c r="GC363" s="98" t="e">
        <f t="shared" si="17"/>
        <v>#REF!</v>
      </c>
      <c r="GD363" s="97"/>
      <c r="GE363" s="99" t="e">
        <f t="shared" si="15"/>
        <v>#REF!</v>
      </c>
      <c r="GF363" s="97"/>
      <c r="GG363" s="97" t="s">
        <v>541</v>
      </c>
      <c r="GH363" s="97"/>
      <c r="GI363" s="97" t="s">
        <v>542</v>
      </c>
    </row>
    <row r="364" spans="183:191" ht="20.100000000000001" customHeight="1" x14ac:dyDescent="0.25">
      <c r="GA364" s="100" t="e">
        <f t="shared" si="16"/>
        <v>#REF!</v>
      </c>
      <c r="GB364" s="97"/>
      <c r="GC364" s="98" t="e">
        <f t="shared" si="17"/>
        <v>#REF!</v>
      </c>
      <c r="GD364" s="97"/>
      <c r="GE364" s="99" t="e">
        <f t="shared" si="15"/>
        <v>#REF!</v>
      </c>
      <c r="GF364" s="97"/>
      <c r="GG364" s="97" t="s">
        <v>541</v>
      </c>
      <c r="GH364" s="97"/>
      <c r="GI364" s="97" t="s">
        <v>543</v>
      </c>
    </row>
    <row r="365" spans="183:191" ht="20.100000000000001" customHeight="1" x14ac:dyDescent="0.25">
      <c r="GA365" s="100" t="e">
        <f t="shared" si="16"/>
        <v>#REF!</v>
      </c>
      <c r="GB365" s="97"/>
      <c r="GC365" s="98" t="e">
        <f t="shared" si="17"/>
        <v>#REF!</v>
      </c>
      <c r="GD365" s="97"/>
      <c r="GE365" s="99" t="e">
        <f t="shared" si="15"/>
        <v>#REF!</v>
      </c>
      <c r="GF365" s="97"/>
      <c r="GG365" s="97" t="s">
        <v>541</v>
      </c>
      <c r="GH365" s="97"/>
      <c r="GI365" s="97" t="s">
        <v>544</v>
      </c>
    </row>
    <row r="366" spans="183:191" ht="20.100000000000001" customHeight="1" x14ac:dyDescent="0.25">
      <c r="GA366" s="100" t="e">
        <f t="shared" si="16"/>
        <v>#REF!</v>
      </c>
      <c r="GB366" s="97"/>
      <c r="GC366" s="98" t="e">
        <f t="shared" si="17"/>
        <v>#REF!</v>
      </c>
      <c r="GD366" s="97"/>
      <c r="GE366" s="99" t="e">
        <f t="shared" si="15"/>
        <v>#REF!</v>
      </c>
      <c r="GF366" s="97"/>
      <c r="GG366" s="97" t="s">
        <v>540</v>
      </c>
      <c r="GH366" s="97"/>
      <c r="GI366" s="97" t="s">
        <v>545</v>
      </c>
    </row>
    <row r="367" spans="183:191" ht="20.100000000000001" customHeight="1" x14ac:dyDescent="0.25">
      <c r="GA367" s="100" t="e">
        <f t="shared" si="16"/>
        <v>#REF!</v>
      </c>
      <c r="GB367" s="97"/>
      <c r="GC367" s="98" t="e">
        <f t="shared" si="17"/>
        <v>#REF!</v>
      </c>
      <c r="GD367" s="97"/>
      <c r="GE367" s="99" t="e">
        <f t="shared" si="15"/>
        <v>#REF!</v>
      </c>
      <c r="GF367" s="97"/>
      <c r="GG367" s="97" t="s">
        <v>540</v>
      </c>
      <c r="GH367" s="97"/>
      <c r="GI367" s="97" t="s">
        <v>546</v>
      </c>
    </row>
    <row r="368" spans="183:191" ht="20.100000000000001" customHeight="1" x14ac:dyDescent="0.25">
      <c r="GA368" s="100" t="e">
        <f t="shared" si="16"/>
        <v>#REF!</v>
      </c>
      <c r="GB368" s="97"/>
      <c r="GC368" s="98" t="e">
        <f t="shared" si="17"/>
        <v>#REF!</v>
      </c>
      <c r="GD368" s="97"/>
      <c r="GE368" s="99" t="e">
        <f t="shared" si="15"/>
        <v>#REF!</v>
      </c>
      <c r="GF368" s="97"/>
      <c r="GG368" s="97" t="s">
        <v>540</v>
      </c>
      <c r="GH368" s="97"/>
      <c r="GI368" s="97" t="s">
        <v>547</v>
      </c>
    </row>
    <row r="369" spans="183:191" ht="20.100000000000001" customHeight="1" x14ac:dyDescent="0.25">
      <c r="GA369" s="100" t="e">
        <f t="shared" si="16"/>
        <v>#REF!</v>
      </c>
      <c r="GB369" s="97"/>
      <c r="GC369" s="98" t="e">
        <f t="shared" si="17"/>
        <v>#REF!</v>
      </c>
      <c r="GD369" s="97"/>
      <c r="GE369" s="99" t="e">
        <f t="shared" si="15"/>
        <v>#REF!</v>
      </c>
      <c r="GF369" s="97"/>
      <c r="GG369" s="97" t="s">
        <v>540</v>
      </c>
      <c r="GH369" s="97"/>
      <c r="GI369" s="97" t="s">
        <v>548</v>
      </c>
    </row>
    <row r="370" spans="183:191" ht="20.100000000000001" customHeight="1" x14ac:dyDescent="0.25">
      <c r="GA370" s="100" t="e">
        <f t="shared" si="16"/>
        <v>#REF!</v>
      </c>
      <c r="GB370" s="97"/>
      <c r="GC370" s="98" t="e">
        <f t="shared" si="17"/>
        <v>#REF!</v>
      </c>
      <c r="GD370" s="97"/>
      <c r="GE370" s="99" t="e">
        <f t="shared" si="15"/>
        <v>#REF!</v>
      </c>
      <c r="GF370" s="97"/>
      <c r="GG370" s="97" t="s">
        <v>540</v>
      </c>
      <c r="GH370" s="97"/>
      <c r="GI370" s="97" t="s">
        <v>542</v>
      </c>
    </row>
    <row r="371" spans="183:191" ht="20.100000000000001" customHeight="1" x14ac:dyDescent="0.25">
      <c r="GA371" s="100" t="e">
        <f t="shared" si="16"/>
        <v>#REF!</v>
      </c>
      <c r="GB371" s="97"/>
      <c r="GC371" s="98" t="e">
        <f t="shared" si="17"/>
        <v>#REF!</v>
      </c>
      <c r="GD371" s="97"/>
      <c r="GE371" s="99" t="e">
        <f t="shared" si="15"/>
        <v>#REF!</v>
      </c>
      <c r="GF371" s="97"/>
      <c r="GG371" s="97" t="s">
        <v>541</v>
      </c>
      <c r="GH371" s="97"/>
      <c r="GI371" s="97" t="s">
        <v>543</v>
      </c>
    </row>
    <row r="372" spans="183:191" ht="20.100000000000001" customHeight="1" x14ac:dyDescent="0.25">
      <c r="GA372" s="100" t="e">
        <f t="shared" si="16"/>
        <v>#REF!</v>
      </c>
      <c r="GB372" s="97"/>
      <c r="GC372" s="98" t="e">
        <f t="shared" si="17"/>
        <v>#REF!</v>
      </c>
      <c r="GD372" s="97"/>
      <c r="GE372" s="99" t="e">
        <f t="shared" si="15"/>
        <v>#REF!</v>
      </c>
      <c r="GF372" s="97"/>
      <c r="GG372" s="97" t="s">
        <v>541</v>
      </c>
      <c r="GH372" s="97"/>
      <c r="GI372" s="97" t="s">
        <v>544</v>
      </c>
    </row>
    <row r="373" spans="183:191" ht="20.100000000000001" customHeight="1" x14ac:dyDescent="0.25">
      <c r="GA373" s="100" t="e">
        <f t="shared" si="16"/>
        <v>#REF!</v>
      </c>
      <c r="GB373" s="97"/>
      <c r="GC373" s="98" t="e">
        <f t="shared" si="17"/>
        <v>#REF!</v>
      </c>
      <c r="GD373" s="97"/>
      <c r="GE373" s="99" t="e">
        <f t="shared" si="15"/>
        <v>#REF!</v>
      </c>
      <c r="GF373" s="97"/>
      <c r="GG373" s="97" t="s">
        <v>540</v>
      </c>
      <c r="GH373" s="97"/>
      <c r="GI373" s="97" t="s">
        <v>545</v>
      </c>
    </row>
    <row r="374" spans="183:191" ht="20.100000000000001" customHeight="1" x14ac:dyDescent="0.25">
      <c r="GA374" s="100" t="e">
        <f t="shared" si="16"/>
        <v>#REF!</v>
      </c>
      <c r="GB374" s="97"/>
      <c r="GC374" s="98" t="e">
        <f t="shared" si="17"/>
        <v>#REF!</v>
      </c>
      <c r="GD374" s="97"/>
      <c r="GE374" s="99" t="e">
        <f t="shared" si="15"/>
        <v>#REF!</v>
      </c>
      <c r="GF374" s="97"/>
      <c r="GG374" s="97" t="s">
        <v>540</v>
      </c>
      <c r="GH374" s="97"/>
      <c r="GI374" s="97" t="s">
        <v>546</v>
      </c>
    </row>
    <row r="375" spans="183:191" ht="20.100000000000001" customHeight="1" x14ac:dyDescent="0.25">
      <c r="GA375" s="100" t="e">
        <f t="shared" si="16"/>
        <v>#REF!</v>
      </c>
      <c r="GB375" s="97"/>
      <c r="GC375" s="98" t="e">
        <f t="shared" si="17"/>
        <v>#REF!</v>
      </c>
      <c r="GD375" s="97"/>
      <c r="GE375" s="99" t="e">
        <f t="shared" si="15"/>
        <v>#REF!</v>
      </c>
      <c r="GF375" s="97"/>
      <c r="GG375" s="97" t="s">
        <v>540</v>
      </c>
      <c r="GH375" s="97"/>
      <c r="GI375" s="97" t="s">
        <v>547</v>
      </c>
    </row>
    <row r="376" spans="183:191" ht="20.100000000000001" customHeight="1" x14ac:dyDescent="0.25">
      <c r="GA376" s="100" t="e">
        <f t="shared" si="16"/>
        <v>#REF!</v>
      </c>
      <c r="GB376" s="97"/>
      <c r="GC376" s="98" t="e">
        <f t="shared" si="17"/>
        <v>#REF!</v>
      </c>
      <c r="GD376" s="97"/>
      <c r="GE376" s="99" t="e">
        <f t="shared" si="15"/>
        <v>#REF!</v>
      </c>
      <c r="GF376" s="97"/>
      <c r="GG376" s="97" t="s">
        <v>540</v>
      </c>
      <c r="GH376" s="97"/>
      <c r="GI376" s="97" t="s">
        <v>548</v>
      </c>
    </row>
    <row r="377" spans="183:191" ht="20.100000000000001" customHeight="1" x14ac:dyDescent="0.25">
      <c r="GA377" s="100" t="e">
        <f t="shared" si="16"/>
        <v>#REF!</v>
      </c>
      <c r="GB377" s="97"/>
      <c r="GC377" s="98" t="e">
        <f t="shared" si="17"/>
        <v>#REF!</v>
      </c>
      <c r="GD377" s="97"/>
      <c r="GE377" s="99" t="e">
        <f t="shared" si="15"/>
        <v>#REF!</v>
      </c>
      <c r="GF377" s="97"/>
      <c r="GG377" s="97" t="s">
        <v>540</v>
      </c>
      <c r="GH377" s="97"/>
      <c r="GI377" s="97" t="s">
        <v>542</v>
      </c>
    </row>
    <row r="378" spans="183:191" ht="20.100000000000001" customHeight="1" x14ac:dyDescent="0.25">
      <c r="GA378" s="100" t="e">
        <f t="shared" si="16"/>
        <v>#REF!</v>
      </c>
      <c r="GB378" s="97"/>
      <c r="GC378" s="98" t="e">
        <f t="shared" si="17"/>
        <v>#REF!</v>
      </c>
      <c r="GD378" s="97"/>
      <c r="GE378" s="99" t="e">
        <f t="shared" si="15"/>
        <v>#REF!</v>
      </c>
      <c r="GF378" s="97"/>
      <c r="GG378" s="97" t="s">
        <v>541</v>
      </c>
      <c r="GH378" s="97"/>
      <c r="GI378" s="97" t="s">
        <v>543</v>
      </c>
    </row>
    <row r="379" spans="183:191" ht="20.100000000000001" customHeight="1" x14ac:dyDescent="0.25">
      <c r="GA379" s="100" t="e">
        <f t="shared" si="16"/>
        <v>#REF!</v>
      </c>
      <c r="GB379" s="97"/>
      <c r="GC379" s="98" t="e">
        <f t="shared" si="17"/>
        <v>#REF!</v>
      </c>
      <c r="GD379" s="97"/>
      <c r="GE379" s="99" t="e">
        <f t="shared" si="15"/>
        <v>#REF!</v>
      </c>
      <c r="GF379" s="97"/>
      <c r="GG379" s="97" t="s">
        <v>541</v>
      </c>
      <c r="GH379" s="97"/>
      <c r="GI379" s="97" t="s">
        <v>544</v>
      </c>
    </row>
    <row r="380" spans="183:191" ht="20.100000000000001" customHeight="1" x14ac:dyDescent="0.25">
      <c r="GA380" s="100" t="e">
        <f t="shared" si="16"/>
        <v>#REF!</v>
      </c>
      <c r="GB380" s="97"/>
      <c r="GC380" s="98" t="e">
        <f t="shared" si="17"/>
        <v>#REF!</v>
      </c>
      <c r="GD380" s="97"/>
      <c r="GE380" s="99" t="e">
        <f t="shared" si="15"/>
        <v>#REF!</v>
      </c>
      <c r="GF380" s="97"/>
      <c r="GG380" s="97" t="s">
        <v>541</v>
      </c>
      <c r="GH380" s="97"/>
      <c r="GI380" s="97" t="s">
        <v>545</v>
      </c>
    </row>
    <row r="381" spans="183:191" ht="20.100000000000001" customHeight="1" x14ac:dyDescent="0.25">
      <c r="GA381" s="100" t="e">
        <f t="shared" si="16"/>
        <v>#REF!</v>
      </c>
      <c r="GB381" s="97"/>
      <c r="GC381" s="98" t="e">
        <f t="shared" si="17"/>
        <v>#REF!</v>
      </c>
      <c r="GD381" s="97"/>
      <c r="GE381" s="99" t="e">
        <f t="shared" si="15"/>
        <v>#REF!</v>
      </c>
      <c r="GF381" s="97"/>
      <c r="GG381" s="97" t="s">
        <v>540</v>
      </c>
      <c r="GH381" s="97"/>
      <c r="GI381" s="97" t="s">
        <v>546</v>
      </c>
    </row>
    <row r="382" spans="183:191" ht="20.100000000000001" customHeight="1" x14ac:dyDescent="0.25">
      <c r="GA382" s="100" t="e">
        <f t="shared" si="16"/>
        <v>#REF!</v>
      </c>
      <c r="GB382" s="97"/>
      <c r="GC382" s="98" t="e">
        <f t="shared" si="17"/>
        <v>#REF!</v>
      </c>
      <c r="GD382" s="97"/>
      <c r="GE382" s="99" t="e">
        <f t="shared" si="15"/>
        <v>#REF!</v>
      </c>
      <c r="GF382" s="97"/>
      <c r="GG382" s="97" t="s">
        <v>540</v>
      </c>
      <c r="GH382" s="97"/>
      <c r="GI382" s="97" t="s">
        <v>547</v>
      </c>
    </row>
    <row r="383" spans="183:191" ht="20.100000000000001" customHeight="1" x14ac:dyDescent="0.25">
      <c r="GA383" s="100" t="e">
        <f t="shared" si="16"/>
        <v>#REF!</v>
      </c>
      <c r="GB383" s="97"/>
      <c r="GC383" s="98" t="e">
        <f t="shared" si="17"/>
        <v>#REF!</v>
      </c>
      <c r="GD383" s="97"/>
      <c r="GE383" s="99" t="e">
        <f t="shared" si="15"/>
        <v>#REF!</v>
      </c>
      <c r="GF383" s="97"/>
      <c r="GG383" s="97" t="s">
        <v>540</v>
      </c>
      <c r="GH383" s="97"/>
      <c r="GI383" s="97" t="s">
        <v>548</v>
      </c>
    </row>
    <row r="384" spans="183:191" ht="20.100000000000001" customHeight="1" x14ac:dyDescent="0.25">
      <c r="GA384" s="100" t="e">
        <f t="shared" si="16"/>
        <v>#REF!</v>
      </c>
      <c r="GB384" s="97"/>
      <c r="GC384" s="98" t="e">
        <f t="shared" si="17"/>
        <v>#REF!</v>
      </c>
      <c r="GD384" s="97"/>
      <c r="GE384" s="99" t="e">
        <f t="shared" si="15"/>
        <v>#REF!</v>
      </c>
      <c r="GF384" s="97"/>
      <c r="GG384" s="97" t="s">
        <v>540</v>
      </c>
      <c r="GH384" s="97"/>
      <c r="GI384" s="97" t="s">
        <v>542</v>
      </c>
    </row>
    <row r="385" spans="46:197" ht="20.100000000000001" customHeight="1" x14ac:dyDescent="0.25">
      <c r="GA385" s="100" t="e">
        <f t="shared" si="16"/>
        <v>#REF!</v>
      </c>
      <c r="GB385" s="97"/>
      <c r="GC385" s="98" t="e">
        <f t="shared" si="17"/>
        <v>#REF!</v>
      </c>
      <c r="GD385" s="97"/>
      <c r="GE385" s="99" t="e">
        <f t="shared" si="15"/>
        <v>#REF!</v>
      </c>
      <c r="GF385" s="97"/>
      <c r="GG385" s="97" t="s">
        <v>541</v>
      </c>
      <c r="GH385" s="97"/>
      <c r="GI385" s="97" t="s">
        <v>543</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4483"/>
  <sheetViews>
    <sheetView zoomScale="85" zoomScaleNormal="85" workbookViewId="0">
      <selection activeCell="Y10" sqref="Y10:AF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1446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6" t="s">
        <v>2</v>
      </c>
      <c r="AJ1" s="286"/>
      <c r="AK1" s="286"/>
      <c r="AL1" s="286"/>
      <c r="AM1" s="286"/>
      <c r="AN1" s="286"/>
      <c r="AO1" s="286"/>
      <c r="AP1" s="286"/>
      <c r="AQ1" s="286"/>
      <c r="AR1" s="286"/>
      <c r="AS1" s="286"/>
      <c r="AT1" s="286"/>
    </row>
    <row r="2" spans="1:51" x14ac:dyDescent="0.2">
      <c r="A2" s="10" t="s">
        <v>4784</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214</v>
      </c>
      <c r="B4" s="15"/>
      <c r="C4" s="15"/>
      <c r="D4" s="15"/>
      <c r="E4" s="15"/>
      <c r="F4" s="15"/>
      <c r="G4" s="15"/>
      <c r="H4" s="15"/>
      <c r="I4" s="15"/>
      <c r="J4" s="15"/>
      <c r="K4" s="15"/>
      <c r="L4" s="15"/>
      <c r="M4" s="15"/>
      <c r="N4" s="15"/>
      <c r="O4" s="15"/>
      <c r="P4" s="15"/>
      <c r="Q4" s="123">
        <f>+SUBTOTAL(3,Tabla2[CCP])</f>
        <v>1178</v>
      </c>
      <c r="R4" s="15"/>
      <c r="S4" s="15"/>
      <c r="T4" s="15"/>
      <c r="U4" s="15"/>
      <c r="V4" s="15"/>
      <c r="W4" s="15"/>
      <c r="X4" s="35"/>
      <c r="Y4" s="35"/>
      <c r="Z4" s="35"/>
      <c r="AA4" s="16">
        <f>+SUBTOTAL(9,Tabla2[CERT])</f>
        <v>170154930.82999998</v>
      </c>
      <c r="AB4" s="16">
        <f>+SUBTOTAL(9,Tabla2[COMP ANUAL])</f>
        <v>52034579.829999991</v>
      </c>
      <c r="AC4" s="17">
        <f>+AA4-AB4</f>
        <v>118120351</v>
      </c>
      <c r="AD4" s="16">
        <f>+SUBTOTAL(9,Tabla2[COMPROMISO])</f>
        <v>40204217.210000008</v>
      </c>
      <c r="AE4" s="16">
        <f>+SUBTOTAL(9,Tabla2[DEVENGADO])</f>
        <v>35807375.150000006</v>
      </c>
      <c r="AF4" s="17">
        <f>+AB4-AE4</f>
        <v>16227204.679999985</v>
      </c>
      <c r="AG4" s="16">
        <f>+SUBTOTAL(9,Tabla2[GIRADO])</f>
        <v>35685399.140000001</v>
      </c>
      <c r="AH4" s="138">
        <f>+SUBTOTAL(9,AH7:AH1184)</f>
        <v>0</v>
      </c>
      <c r="AI4" s="16">
        <f>+SUBTOTAL(9,Tabla2[ENE])</f>
        <v>1370086.9100000011</v>
      </c>
      <c r="AJ4" s="16">
        <f>+SUBTOTAL(9,Tabla2[FEB])</f>
        <v>1822569.8100000003</v>
      </c>
      <c r="AK4" s="16">
        <f>+SUBTOTAL(9,Tabla2[MAR])</f>
        <v>32614718.43</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19" t="s">
        <v>215</v>
      </c>
      <c r="B6" s="19" t="s">
        <v>1316</v>
      </c>
      <c r="C6" s="19" t="s">
        <v>216</v>
      </c>
      <c r="D6" s="19" t="s">
        <v>218</v>
      </c>
      <c r="E6" s="19" t="s">
        <v>516</v>
      </c>
      <c r="F6" s="19" t="s">
        <v>535</v>
      </c>
      <c r="G6" s="19" t="s">
        <v>509</v>
      </c>
      <c r="H6" s="19" t="s">
        <v>551</v>
      </c>
      <c r="I6" s="19" t="s">
        <v>1327</v>
      </c>
      <c r="J6" s="19" t="s">
        <v>1271</v>
      </c>
      <c r="K6" s="19" t="s">
        <v>1294</v>
      </c>
      <c r="L6" s="19" t="s">
        <v>1295</v>
      </c>
      <c r="M6" s="19" t="s">
        <v>1296</v>
      </c>
      <c r="N6" s="19" t="s">
        <v>1297</v>
      </c>
      <c r="O6" s="19" t="s">
        <v>1298</v>
      </c>
      <c r="P6" s="19" t="s">
        <v>220</v>
      </c>
      <c r="Q6" s="19" t="s">
        <v>1312</v>
      </c>
      <c r="R6" s="19" t="s">
        <v>219</v>
      </c>
      <c r="S6" s="19" t="s">
        <v>1309</v>
      </c>
      <c r="T6" s="19" t="s">
        <v>221</v>
      </c>
      <c r="U6" s="19" t="s">
        <v>217</v>
      </c>
      <c r="V6" s="19" t="s">
        <v>1408</v>
      </c>
      <c r="W6" s="19" t="s">
        <v>1426</v>
      </c>
      <c r="X6" s="19" t="s">
        <v>4477</v>
      </c>
      <c r="Y6" s="19" t="s">
        <v>538</v>
      </c>
      <c r="Z6" s="19" t="s">
        <v>1310</v>
      </c>
      <c r="AA6" s="20" t="s">
        <v>222</v>
      </c>
      <c r="AB6" s="20" t="s">
        <v>223</v>
      </c>
      <c r="AC6" s="21" t="s">
        <v>224</v>
      </c>
      <c r="AD6" s="20" t="s">
        <v>1</v>
      </c>
      <c r="AE6" s="20" t="s">
        <v>2</v>
      </c>
      <c r="AF6" s="21" t="s">
        <v>1335</v>
      </c>
      <c r="AG6" s="20" t="s">
        <v>3</v>
      </c>
      <c r="AH6" s="22" t="s">
        <v>534</v>
      </c>
      <c r="AI6" s="19" t="s">
        <v>225</v>
      </c>
      <c r="AJ6" s="19" t="s">
        <v>226</v>
      </c>
      <c r="AK6" s="19" t="s">
        <v>227</v>
      </c>
      <c r="AL6" s="19" t="s">
        <v>228</v>
      </c>
      <c r="AM6" s="19" t="s">
        <v>229</v>
      </c>
      <c r="AN6" s="19" t="s">
        <v>230</v>
      </c>
      <c r="AO6" s="19" t="s">
        <v>231</v>
      </c>
      <c r="AP6" s="19" t="s">
        <v>232</v>
      </c>
      <c r="AQ6" s="19" t="s">
        <v>233</v>
      </c>
      <c r="AR6" s="19" t="s">
        <v>234</v>
      </c>
      <c r="AS6" s="19" t="s">
        <v>235</v>
      </c>
      <c r="AT6" s="120" t="s">
        <v>236</v>
      </c>
      <c r="AU6" s="21" t="s">
        <v>1306</v>
      </c>
      <c r="AV6" s="21" t="s">
        <v>1420</v>
      </c>
      <c r="AW6" s="21" t="s">
        <v>1419</v>
      </c>
      <c r="AX6" s="21" t="s">
        <v>1418</v>
      </c>
      <c r="AY6" s="21" t="s">
        <v>1381</v>
      </c>
    </row>
    <row r="7" spans="1:51" ht="36" x14ac:dyDescent="0.2">
      <c r="A7" s="121">
        <v>45663</v>
      </c>
      <c r="B7" s="27" t="s">
        <v>1564</v>
      </c>
      <c r="C7" s="24" t="s">
        <v>1565</v>
      </c>
      <c r="D7" s="24" t="s">
        <v>1447</v>
      </c>
      <c r="E7" s="28" t="s">
        <v>442</v>
      </c>
      <c r="F7" s="28" t="s">
        <v>443</v>
      </c>
      <c r="G7" s="28" t="s">
        <v>1407</v>
      </c>
      <c r="H7" s="28" t="s">
        <v>515</v>
      </c>
      <c r="I7" s="28" t="s">
        <v>1104</v>
      </c>
      <c r="J7" s="24" t="s">
        <v>1104</v>
      </c>
      <c r="K7" s="24" t="s">
        <v>606</v>
      </c>
      <c r="L7" s="24" t="s">
        <v>2390</v>
      </c>
      <c r="M7" s="24">
        <v>45679</v>
      </c>
      <c r="N7" s="24" t="s">
        <v>1577</v>
      </c>
      <c r="O7" s="24" t="s">
        <v>2391</v>
      </c>
      <c r="P7" s="27" t="s">
        <v>15</v>
      </c>
      <c r="Q7" s="28" t="s">
        <v>237</v>
      </c>
      <c r="R7" s="26" t="s">
        <v>1791</v>
      </c>
      <c r="S7" s="26" t="s">
        <v>2189</v>
      </c>
      <c r="T7" s="27" t="s">
        <v>121</v>
      </c>
      <c r="U7" s="25" t="s">
        <v>1104</v>
      </c>
      <c r="V7" s="25" t="s">
        <v>1514</v>
      </c>
      <c r="W7" s="25" t="s">
        <v>552</v>
      </c>
      <c r="X7" s="36" t="s">
        <v>24</v>
      </c>
      <c r="Y7" s="36" t="s">
        <v>25</v>
      </c>
      <c r="Z7" s="36" t="s">
        <v>357</v>
      </c>
      <c r="AA7" s="29">
        <v>800</v>
      </c>
      <c r="AB7" s="29">
        <v>250</v>
      </c>
      <c r="AC7" s="30">
        <v>550</v>
      </c>
      <c r="AD7" s="29">
        <v>250</v>
      </c>
      <c r="AE7" s="29">
        <v>250</v>
      </c>
      <c r="AF7" s="31">
        <v>550</v>
      </c>
      <c r="AG7" s="29">
        <v>250</v>
      </c>
      <c r="AI7" s="29">
        <v>140</v>
      </c>
      <c r="AJ7" s="29">
        <v>-40</v>
      </c>
      <c r="AK7" s="29">
        <v>150</v>
      </c>
      <c r="AL7" s="29">
        <v>0</v>
      </c>
      <c r="AM7" s="29">
        <v>0</v>
      </c>
      <c r="AN7" s="29">
        <v>0</v>
      </c>
      <c r="AO7" s="29">
        <v>0</v>
      </c>
      <c r="AP7" s="29">
        <v>0</v>
      </c>
      <c r="AQ7" s="29">
        <v>0</v>
      </c>
      <c r="AR7" s="29">
        <v>0</v>
      </c>
      <c r="AS7" s="29">
        <v>0</v>
      </c>
      <c r="AT7" s="122">
        <v>0</v>
      </c>
      <c r="AU7" s="130" t="s">
        <v>2195</v>
      </c>
      <c r="AV7" s="130" t="s">
        <v>2191</v>
      </c>
      <c r="AW7" s="130" t="s">
        <v>2298</v>
      </c>
      <c r="AX7" s="130" t="s">
        <v>1299</v>
      </c>
      <c r="AY7" s="130" t="s">
        <v>1299</v>
      </c>
    </row>
    <row r="8" spans="1:51" ht="36" x14ac:dyDescent="0.2">
      <c r="A8" s="121">
        <v>45663</v>
      </c>
      <c r="B8" s="27" t="s">
        <v>1564</v>
      </c>
      <c r="C8" s="24" t="s">
        <v>1565</v>
      </c>
      <c r="D8" s="24" t="s">
        <v>1447</v>
      </c>
      <c r="E8" s="28" t="s">
        <v>442</v>
      </c>
      <c r="F8" s="28" t="s">
        <v>443</v>
      </c>
      <c r="G8" s="28" t="s">
        <v>1407</v>
      </c>
      <c r="H8" s="28" t="s">
        <v>515</v>
      </c>
      <c r="I8" s="28" t="s">
        <v>1104</v>
      </c>
      <c r="J8" s="24" t="s">
        <v>1104</v>
      </c>
      <c r="K8" s="24" t="s">
        <v>606</v>
      </c>
      <c r="L8" s="24" t="s">
        <v>2390</v>
      </c>
      <c r="M8" s="24">
        <v>45679</v>
      </c>
      <c r="N8" s="24" t="s">
        <v>1577</v>
      </c>
      <c r="O8" s="24" t="s">
        <v>2391</v>
      </c>
      <c r="P8" s="27" t="s">
        <v>15</v>
      </c>
      <c r="Q8" s="28" t="s">
        <v>237</v>
      </c>
      <c r="R8" s="26" t="s">
        <v>1791</v>
      </c>
      <c r="S8" s="26" t="s">
        <v>2189</v>
      </c>
      <c r="T8" s="27" t="s">
        <v>121</v>
      </c>
      <c r="U8" s="25" t="s">
        <v>1104</v>
      </c>
      <c r="V8" s="25" t="s">
        <v>1514</v>
      </c>
      <c r="W8" s="25" t="s">
        <v>552</v>
      </c>
      <c r="X8" s="36" t="s">
        <v>26</v>
      </c>
      <c r="Y8" s="36" t="s">
        <v>27</v>
      </c>
      <c r="Z8" s="36" t="s">
        <v>358</v>
      </c>
      <c r="AA8" s="29">
        <v>31360</v>
      </c>
      <c r="AB8" s="29">
        <v>11831.789999999999</v>
      </c>
      <c r="AC8" s="30">
        <v>19528.21</v>
      </c>
      <c r="AD8" s="29">
        <v>11831.79</v>
      </c>
      <c r="AE8" s="29">
        <v>11831.79</v>
      </c>
      <c r="AF8" s="31">
        <v>19528.21</v>
      </c>
      <c r="AG8" s="29">
        <v>11831.79</v>
      </c>
      <c r="AI8" s="29">
        <v>1920</v>
      </c>
      <c r="AJ8" s="29">
        <v>-245.01</v>
      </c>
      <c r="AK8" s="29">
        <v>10156.799999999999</v>
      </c>
      <c r="AL8" s="29">
        <v>0</v>
      </c>
      <c r="AM8" s="29">
        <v>0</v>
      </c>
      <c r="AN8" s="29">
        <v>0</v>
      </c>
      <c r="AO8" s="29">
        <v>0</v>
      </c>
      <c r="AP8" s="29">
        <v>0</v>
      </c>
      <c r="AQ8" s="29">
        <v>0</v>
      </c>
      <c r="AR8" s="29">
        <v>0</v>
      </c>
      <c r="AS8" s="29">
        <v>0</v>
      </c>
      <c r="AT8" s="122">
        <v>0</v>
      </c>
      <c r="AU8" s="130" t="s">
        <v>2195</v>
      </c>
      <c r="AV8" s="130" t="s">
        <v>2191</v>
      </c>
      <c r="AW8" s="130" t="s">
        <v>2298</v>
      </c>
      <c r="AX8" s="130" t="s">
        <v>1299</v>
      </c>
      <c r="AY8" s="130" t="s">
        <v>1299</v>
      </c>
    </row>
    <row r="9" spans="1:51" ht="36" x14ac:dyDescent="0.2">
      <c r="A9" s="121">
        <v>45663</v>
      </c>
      <c r="B9" s="27" t="s">
        <v>1564</v>
      </c>
      <c r="C9" s="24" t="s">
        <v>1565</v>
      </c>
      <c r="D9" s="24" t="s">
        <v>1447</v>
      </c>
      <c r="E9" s="28" t="s">
        <v>442</v>
      </c>
      <c r="F9" s="28" t="s">
        <v>445</v>
      </c>
      <c r="G9" s="28" t="s">
        <v>1407</v>
      </c>
      <c r="H9" s="28" t="s">
        <v>515</v>
      </c>
      <c r="I9" s="28" t="s">
        <v>1400</v>
      </c>
      <c r="J9" s="24" t="s">
        <v>1400</v>
      </c>
      <c r="K9" s="24" t="s">
        <v>237</v>
      </c>
      <c r="L9" s="24" t="s">
        <v>1576</v>
      </c>
      <c r="M9" s="24">
        <v>45663</v>
      </c>
      <c r="N9" s="24" t="s">
        <v>1577</v>
      </c>
      <c r="O9" s="24" t="s">
        <v>1578</v>
      </c>
      <c r="P9" s="27" t="s">
        <v>15</v>
      </c>
      <c r="Q9" s="28" t="s">
        <v>238</v>
      </c>
      <c r="R9" s="26" t="s">
        <v>1792</v>
      </c>
      <c r="S9" s="26" t="s">
        <v>2194</v>
      </c>
      <c r="T9" s="27" t="s">
        <v>142</v>
      </c>
      <c r="U9" s="25" t="s">
        <v>1400</v>
      </c>
      <c r="V9" s="25" t="s">
        <v>1531</v>
      </c>
      <c r="W9" s="25" t="s">
        <v>552</v>
      </c>
      <c r="X9" s="36" t="s">
        <v>24</v>
      </c>
      <c r="Y9" s="36" t="s">
        <v>25</v>
      </c>
      <c r="Z9" s="36" t="s">
        <v>357</v>
      </c>
      <c r="AA9" s="29">
        <v>10800</v>
      </c>
      <c r="AB9" s="29">
        <v>4715</v>
      </c>
      <c r="AC9" s="30">
        <v>6085</v>
      </c>
      <c r="AD9" s="29">
        <v>4715</v>
      </c>
      <c r="AE9" s="29">
        <v>4715</v>
      </c>
      <c r="AF9" s="31">
        <v>6085</v>
      </c>
      <c r="AG9" s="29">
        <v>3765</v>
      </c>
      <c r="AI9" s="29">
        <v>655</v>
      </c>
      <c r="AJ9" s="29">
        <v>980</v>
      </c>
      <c r="AK9" s="29">
        <v>3080</v>
      </c>
      <c r="AL9" s="29">
        <v>0</v>
      </c>
      <c r="AM9" s="29">
        <v>0</v>
      </c>
      <c r="AN9" s="29">
        <v>0</v>
      </c>
      <c r="AO9" s="29">
        <v>0</v>
      </c>
      <c r="AP9" s="29">
        <v>0</v>
      </c>
      <c r="AQ9" s="29">
        <v>0</v>
      </c>
      <c r="AR9" s="29">
        <v>0</v>
      </c>
      <c r="AS9" s="29">
        <v>0</v>
      </c>
      <c r="AT9" s="122">
        <v>0</v>
      </c>
      <c r="AU9" s="130" t="s">
        <v>2195</v>
      </c>
      <c r="AV9" s="130" t="s">
        <v>2191</v>
      </c>
      <c r="AW9" s="130" t="s">
        <v>2298</v>
      </c>
      <c r="AX9" s="130" t="s">
        <v>1299</v>
      </c>
      <c r="AY9" s="130" t="s">
        <v>1299</v>
      </c>
    </row>
    <row r="10" spans="1:51" ht="36" x14ac:dyDescent="0.2">
      <c r="A10" s="121">
        <v>45663</v>
      </c>
      <c r="B10" s="27" t="s">
        <v>1564</v>
      </c>
      <c r="C10" s="24" t="s">
        <v>1565</v>
      </c>
      <c r="D10" s="24" t="s">
        <v>1447</v>
      </c>
      <c r="E10" s="28" t="s">
        <v>442</v>
      </c>
      <c r="F10" s="28" t="s">
        <v>445</v>
      </c>
      <c r="G10" s="28" t="s">
        <v>1407</v>
      </c>
      <c r="H10" s="28" t="s">
        <v>515</v>
      </c>
      <c r="I10" s="28" t="s">
        <v>1400</v>
      </c>
      <c r="J10" s="24" t="s">
        <v>1400</v>
      </c>
      <c r="K10" s="24" t="s">
        <v>237</v>
      </c>
      <c r="L10" s="24" t="s">
        <v>1576</v>
      </c>
      <c r="M10" s="24">
        <v>45663</v>
      </c>
      <c r="N10" s="24" t="s">
        <v>1577</v>
      </c>
      <c r="O10" s="24" t="s">
        <v>1578</v>
      </c>
      <c r="P10" s="27" t="s">
        <v>15</v>
      </c>
      <c r="Q10" s="28" t="s">
        <v>238</v>
      </c>
      <c r="R10" s="26" t="s">
        <v>1792</v>
      </c>
      <c r="S10" s="26" t="s">
        <v>2194</v>
      </c>
      <c r="T10" s="27" t="s">
        <v>142</v>
      </c>
      <c r="U10" s="25" t="s">
        <v>1400</v>
      </c>
      <c r="V10" s="25" t="s">
        <v>1531</v>
      </c>
      <c r="W10" s="25" t="s">
        <v>552</v>
      </c>
      <c r="X10" s="36" t="s">
        <v>26</v>
      </c>
      <c r="Y10" s="36" t="s">
        <v>27</v>
      </c>
      <c r="Z10" s="36" t="s">
        <v>358</v>
      </c>
      <c r="AA10" s="29">
        <v>56640</v>
      </c>
      <c r="AB10" s="29">
        <v>20021.900000000001</v>
      </c>
      <c r="AC10" s="30">
        <v>36618.1</v>
      </c>
      <c r="AD10" s="29">
        <v>20021.899999999998</v>
      </c>
      <c r="AE10" s="29">
        <v>20021.899999999998</v>
      </c>
      <c r="AF10" s="31">
        <v>36618.100000000006</v>
      </c>
      <c r="AG10" s="29">
        <v>17781.899999999998</v>
      </c>
      <c r="AI10" s="29">
        <v>2436.5</v>
      </c>
      <c r="AJ10" s="29">
        <v>2417.4</v>
      </c>
      <c r="AK10" s="29">
        <v>15168</v>
      </c>
      <c r="AL10" s="29">
        <v>0</v>
      </c>
      <c r="AM10" s="29">
        <v>0</v>
      </c>
      <c r="AN10" s="29">
        <v>0</v>
      </c>
      <c r="AO10" s="29">
        <v>0</v>
      </c>
      <c r="AP10" s="29">
        <v>0</v>
      </c>
      <c r="AQ10" s="29">
        <v>0</v>
      </c>
      <c r="AR10" s="29">
        <v>0</v>
      </c>
      <c r="AS10" s="29">
        <v>0</v>
      </c>
      <c r="AT10" s="122">
        <v>0</v>
      </c>
      <c r="AU10" s="130" t="s">
        <v>2195</v>
      </c>
      <c r="AV10" s="130" t="s">
        <v>2191</v>
      </c>
      <c r="AW10" s="130" t="s">
        <v>2298</v>
      </c>
      <c r="AX10" s="130" t="s">
        <v>1299</v>
      </c>
      <c r="AY10" s="130" t="s">
        <v>1299</v>
      </c>
    </row>
    <row r="11" spans="1:51" ht="24" x14ac:dyDescent="0.2">
      <c r="A11" s="121">
        <v>45663</v>
      </c>
      <c r="B11" s="27" t="s">
        <v>1564</v>
      </c>
      <c r="C11" s="24" t="s">
        <v>1565</v>
      </c>
      <c r="D11" s="24" t="s">
        <v>1447</v>
      </c>
      <c r="E11" s="28" t="s">
        <v>438</v>
      </c>
      <c r="F11" s="28" t="s">
        <v>439</v>
      </c>
      <c r="G11" s="28" t="s">
        <v>536</v>
      </c>
      <c r="H11" s="28" t="s">
        <v>511</v>
      </c>
      <c r="I11" s="28" t="s">
        <v>1103</v>
      </c>
      <c r="J11" s="24" t="s">
        <v>1090</v>
      </c>
      <c r="K11" s="24" t="s">
        <v>238</v>
      </c>
      <c r="L11" s="24" t="s">
        <v>1579</v>
      </c>
      <c r="M11" s="24">
        <v>45664</v>
      </c>
      <c r="N11" s="24" t="s">
        <v>1577</v>
      </c>
      <c r="O11" s="24" t="s">
        <v>1580</v>
      </c>
      <c r="P11" s="27" t="s">
        <v>15</v>
      </c>
      <c r="Q11" s="28" t="s">
        <v>554</v>
      </c>
      <c r="R11" s="26" t="s">
        <v>1793</v>
      </c>
      <c r="S11" s="26" t="s">
        <v>2196</v>
      </c>
      <c r="T11" s="27" t="s">
        <v>16</v>
      </c>
      <c r="U11" s="25" t="s">
        <v>1090</v>
      </c>
      <c r="V11" s="25" t="s">
        <v>1342</v>
      </c>
      <c r="W11" s="25" t="s">
        <v>552</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2">
        <v>0</v>
      </c>
      <c r="AU11" s="130" t="s">
        <v>2197</v>
      </c>
      <c r="AV11" s="130" t="s">
        <v>2193</v>
      </c>
      <c r="AW11" s="130" t="s">
        <v>2298</v>
      </c>
      <c r="AX11" s="130" t="s">
        <v>1299</v>
      </c>
      <c r="AY11" s="130" t="s">
        <v>1299</v>
      </c>
    </row>
    <row r="12" spans="1:51" ht="24" x14ac:dyDescent="0.2">
      <c r="A12" s="121">
        <v>45663</v>
      </c>
      <c r="B12" s="27" t="s">
        <v>1564</v>
      </c>
      <c r="C12" s="24" t="s">
        <v>1565</v>
      </c>
      <c r="D12" s="24" t="s">
        <v>1447</v>
      </c>
      <c r="E12" s="28" t="s">
        <v>438</v>
      </c>
      <c r="F12" s="28" t="s">
        <v>439</v>
      </c>
      <c r="G12" s="28" t="s">
        <v>536</v>
      </c>
      <c r="H12" s="28" t="s">
        <v>515</v>
      </c>
      <c r="I12" s="28" t="s">
        <v>1103</v>
      </c>
      <c r="J12" s="24" t="s">
        <v>1090</v>
      </c>
      <c r="K12" s="24" t="s">
        <v>238</v>
      </c>
      <c r="L12" s="24" t="s">
        <v>1579</v>
      </c>
      <c r="M12" s="24">
        <v>45664</v>
      </c>
      <c r="N12" s="24" t="s">
        <v>1577</v>
      </c>
      <c r="O12" s="24" t="s">
        <v>1580</v>
      </c>
      <c r="P12" s="27" t="s">
        <v>15</v>
      </c>
      <c r="Q12" s="28" t="s">
        <v>554</v>
      </c>
      <c r="R12" s="26" t="s">
        <v>1793</v>
      </c>
      <c r="S12" s="26" t="s">
        <v>2196</v>
      </c>
      <c r="T12" s="27" t="s">
        <v>16</v>
      </c>
      <c r="U12" s="25" t="s">
        <v>1090</v>
      </c>
      <c r="V12" s="25" t="s">
        <v>1342</v>
      </c>
      <c r="W12" s="25" t="s">
        <v>552</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2">
        <v>0</v>
      </c>
      <c r="AU12" s="130" t="s">
        <v>2197</v>
      </c>
      <c r="AV12" s="130" t="s">
        <v>2193</v>
      </c>
      <c r="AW12" s="130" t="s">
        <v>2298</v>
      </c>
      <c r="AX12" s="130" t="s">
        <v>1299</v>
      </c>
      <c r="AY12" s="130" t="s">
        <v>1299</v>
      </c>
    </row>
    <row r="13" spans="1:51" ht="24" x14ac:dyDescent="0.2">
      <c r="A13" s="121">
        <v>45663</v>
      </c>
      <c r="B13" s="27" t="s">
        <v>1564</v>
      </c>
      <c r="C13" s="24" t="s">
        <v>1565</v>
      </c>
      <c r="D13" s="24" t="s">
        <v>1447</v>
      </c>
      <c r="E13" s="28" t="s">
        <v>438</v>
      </c>
      <c r="F13" s="28" t="s">
        <v>439</v>
      </c>
      <c r="G13" s="28" t="s">
        <v>536</v>
      </c>
      <c r="H13" s="28" t="s">
        <v>511</v>
      </c>
      <c r="I13" s="28" t="s">
        <v>1103</v>
      </c>
      <c r="J13" s="24" t="s">
        <v>1091</v>
      </c>
      <c r="K13" s="24" t="s">
        <v>238</v>
      </c>
      <c r="L13" s="24" t="s">
        <v>1579</v>
      </c>
      <c r="M13" s="24">
        <v>45664</v>
      </c>
      <c r="N13" s="24" t="s">
        <v>1577</v>
      </c>
      <c r="O13" s="24" t="s">
        <v>1580</v>
      </c>
      <c r="P13" s="27" t="s">
        <v>15</v>
      </c>
      <c r="Q13" s="28" t="s">
        <v>554</v>
      </c>
      <c r="R13" s="26" t="s">
        <v>1793</v>
      </c>
      <c r="S13" s="26" t="s">
        <v>2196</v>
      </c>
      <c r="T13" s="27" t="s">
        <v>44</v>
      </c>
      <c r="U13" s="25" t="s">
        <v>1091</v>
      </c>
      <c r="V13" s="25" t="s">
        <v>1343</v>
      </c>
      <c r="W13" s="25" t="s">
        <v>552</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2">
        <v>0</v>
      </c>
      <c r="AU13" s="130" t="s">
        <v>2197</v>
      </c>
      <c r="AV13" s="130" t="s">
        <v>2193</v>
      </c>
      <c r="AW13" s="130" t="s">
        <v>2298</v>
      </c>
      <c r="AX13" s="130" t="s">
        <v>1299</v>
      </c>
      <c r="AY13" s="130" t="s">
        <v>1299</v>
      </c>
    </row>
    <row r="14" spans="1:51" ht="24" x14ac:dyDescent="0.2">
      <c r="A14" s="121">
        <v>45663</v>
      </c>
      <c r="B14" s="27" t="s">
        <v>1564</v>
      </c>
      <c r="C14" s="24" t="s">
        <v>1565</v>
      </c>
      <c r="D14" s="24" t="s">
        <v>1447</v>
      </c>
      <c r="E14" s="28" t="s">
        <v>438</v>
      </c>
      <c r="F14" s="28" t="s">
        <v>439</v>
      </c>
      <c r="G14" s="28" t="s">
        <v>536</v>
      </c>
      <c r="H14" s="28" t="s">
        <v>515</v>
      </c>
      <c r="I14" s="28" t="s">
        <v>1103</v>
      </c>
      <c r="J14" s="24" t="s">
        <v>1091</v>
      </c>
      <c r="K14" s="24" t="s">
        <v>238</v>
      </c>
      <c r="L14" s="24" t="s">
        <v>1579</v>
      </c>
      <c r="M14" s="24">
        <v>45664</v>
      </c>
      <c r="N14" s="24" t="s">
        <v>1577</v>
      </c>
      <c r="O14" s="24" t="s">
        <v>1580</v>
      </c>
      <c r="P14" s="27" t="s">
        <v>15</v>
      </c>
      <c r="Q14" s="28" t="s">
        <v>554</v>
      </c>
      <c r="R14" s="26" t="s">
        <v>1793</v>
      </c>
      <c r="S14" s="26" t="s">
        <v>2196</v>
      </c>
      <c r="T14" s="27" t="s">
        <v>44</v>
      </c>
      <c r="U14" s="25" t="s">
        <v>1091</v>
      </c>
      <c r="V14" s="25" t="s">
        <v>1343</v>
      </c>
      <c r="W14" s="25" t="s">
        <v>552</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2">
        <v>0</v>
      </c>
      <c r="AU14" s="130" t="s">
        <v>2197</v>
      </c>
      <c r="AV14" s="130" t="s">
        <v>2193</v>
      </c>
      <c r="AW14" s="130" t="s">
        <v>2298</v>
      </c>
      <c r="AX14" s="130" t="s">
        <v>1299</v>
      </c>
      <c r="AY14" s="130" t="s">
        <v>1299</v>
      </c>
    </row>
    <row r="15" spans="1:51" ht="24" x14ac:dyDescent="0.2">
      <c r="A15" s="121">
        <v>45663</v>
      </c>
      <c r="B15" s="27" t="s">
        <v>1564</v>
      </c>
      <c r="C15" s="24" t="s">
        <v>1565</v>
      </c>
      <c r="D15" s="24" t="s">
        <v>1447</v>
      </c>
      <c r="E15" s="28" t="s">
        <v>438</v>
      </c>
      <c r="F15" s="28" t="s">
        <v>439</v>
      </c>
      <c r="G15" s="28" t="s">
        <v>536</v>
      </c>
      <c r="H15" s="28" t="s">
        <v>511</v>
      </c>
      <c r="I15" s="28" t="s">
        <v>1103</v>
      </c>
      <c r="J15" s="24" t="s">
        <v>1100</v>
      </c>
      <c r="K15" s="24" t="s">
        <v>238</v>
      </c>
      <c r="L15" s="24" t="s">
        <v>1579</v>
      </c>
      <c r="M15" s="24">
        <v>45664</v>
      </c>
      <c r="N15" s="24" t="s">
        <v>1577</v>
      </c>
      <c r="O15" s="24" t="s">
        <v>1580</v>
      </c>
      <c r="P15" s="27" t="s">
        <v>15</v>
      </c>
      <c r="Q15" s="28" t="s">
        <v>554</v>
      </c>
      <c r="R15" s="26" t="s">
        <v>1793</v>
      </c>
      <c r="S15" s="26" t="s">
        <v>2196</v>
      </c>
      <c r="T15" s="27" t="s">
        <v>47</v>
      </c>
      <c r="U15" s="25" t="s">
        <v>1100</v>
      </c>
      <c r="V15" s="25" t="s">
        <v>1344</v>
      </c>
      <c r="W15" s="25" t="s">
        <v>552</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2">
        <v>0</v>
      </c>
      <c r="AU15" s="130" t="s">
        <v>2197</v>
      </c>
      <c r="AV15" s="130" t="s">
        <v>2193</v>
      </c>
      <c r="AW15" s="130" t="s">
        <v>2298</v>
      </c>
      <c r="AX15" s="130" t="s">
        <v>1299</v>
      </c>
      <c r="AY15" s="130" t="s">
        <v>1299</v>
      </c>
    </row>
    <row r="16" spans="1:51" ht="24" x14ac:dyDescent="0.2">
      <c r="A16" s="121">
        <v>45663</v>
      </c>
      <c r="B16" s="27" t="s">
        <v>1564</v>
      </c>
      <c r="C16" s="24" t="s">
        <v>1565</v>
      </c>
      <c r="D16" s="24" t="s">
        <v>1447</v>
      </c>
      <c r="E16" s="28" t="s">
        <v>438</v>
      </c>
      <c r="F16" s="28" t="s">
        <v>439</v>
      </c>
      <c r="G16" s="28" t="s">
        <v>536</v>
      </c>
      <c r="H16" s="28" t="s">
        <v>515</v>
      </c>
      <c r="I16" s="28" t="s">
        <v>1103</v>
      </c>
      <c r="J16" s="24" t="s">
        <v>1100</v>
      </c>
      <c r="K16" s="24" t="s">
        <v>238</v>
      </c>
      <c r="L16" s="24" t="s">
        <v>1579</v>
      </c>
      <c r="M16" s="24">
        <v>45664</v>
      </c>
      <c r="N16" s="24" t="s">
        <v>1577</v>
      </c>
      <c r="O16" s="24" t="s">
        <v>1580</v>
      </c>
      <c r="P16" s="27" t="s">
        <v>15</v>
      </c>
      <c r="Q16" s="28" t="s">
        <v>554</v>
      </c>
      <c r="R16" s="26" t="s">
        <v>1793</v>
      </c>
      <c r="S16" s="26" t="s">
        <v>2196</v>
      </c>
      <c r="T16" s="27" t="s">
        <v>47</v>
      </c>
      <c r="U16" s="25" t="s">
        <v>1100</v>
      </c>
      <c r="V16" s="25" t="s">
        <v>1344</v>
      </c>
      <c r="W16" s="25" t="s">
        <v>552</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2">
        <v>0</v>
      </c>
      <c r="AU16" s="130" t="s">
        <v>2197</v>
      </c>
      <c r="AV16" s="130" t="s">
        <v>2193</v>
      </c>
      <c r="AW16" s="130" t="s">
        <v>2298</v>
      </c>
      <c r="AX16" s="130" t="s">
        <v>1299</v>
      </c>
      <c r="AY16" s="130" t="s">
        <v>1299</v>
      </c>
    </row>
    <row r="17" spans="1:51" ht="24" x14ac:dyDescent="0.2">
      <c r="A17" s="121">
        <v>45663</v>
      </c>
      <c r="B17" s="27" t="s">
        <v>1564</v>
      </c>
      <c r="C17" s="24" t="s">
        <v>1565</v>
      </c>
      <c r="D17" s="24" t="s">
        <v>1447</v>
      </c>
      <c r="E17" s="28" t="s">
        <v>438</v>
      </c>
      <c r="F17" s="28" t="s">
        <v>439</v>
      </c>
      <c r="G17" s="28" t="s">
        <v>536</v>
      </c>
      <c r="H17" s="28" t="s">
        <v>511</v>
      </c>
      <c r="I17" s="28" t="s">
        <v>1103</v>
      </c>
      <c r="J17" s="24" t="s">
        <v>1092</v>
      </c>
      <c r="K17" s="24" t="s">
        <v>238</v>
      </c>
      <c r="L17" s="24" t="s">
        <v>1579</v>
      </c>
      <c r="M17" s="24">
        <v>45664</v>
      </c>
      <c r="N17" s="24" t="s">
        <v>1577</v>
      </c>
      <c r="O17" s="24" t="s">
        <v>1580</v>
      </c>
      <c r="P17" s="27" t="s">
        <v>15</v>
      </c>
      <c r="Q17" s="28" t="s">
        <v>554</v>
      </c>
      <c r="R17" s="26" t="s">
        <v>1793</v>
      </c>
      <c r="S17" s="26" t="s">
        <v>2196</v>
      </c>
      <c r="T17" s="27" t="s">
        <v>50</v>
      </c>
      <c r="U17" s="25" t="s">
        <v>1092</v>
      </c>
      <c r="V17" s="25" t="s">
        <v>1345</v>
      </c>
      <c r="W17" s="25" t="s">
        <v>552</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2">
        <v>0</v>
      </c>
      <c r="AU17" s="130" t="s">
        <v>2197</v>
      </c>
      <c r="AV17" s="130" t="s">
        <v>2193</v>
      </c>
      <c r="AW17" s="130" t="s">
        <v>2298</v>
      </c>
      <c r="AX17" s="130" t="s">
        <v>1299</v>
      </c>
      <c r="AY17" s="130" t="s">
        <v>1299</v>
      </c>
    </row>
    <row r="18" spans="1:51" ht="24" x14ac:dyDescent="0.2">
      <c r="A18" s="121">
        <v>45663</v>
      </c>
      <c r="B18" s="27" t="s">
        <v>1564</v>
      </c>
      <c r="C18" s="24" t="s">
        <v>1565</v>
      </c>
      <c r="D18" s="24" t="s">
        <v>1447</v>
      </c>
      <c r="E18" s="28" t="s">
        <v>438</v>
      </c>
      <c r="F18" s="28" t="s">
        <v>439</v>
      </c>
      <c r="G18" s="28" t="s">
        <v>536</v>
      </c>
      <c r="H18" s="28" t="s">
        <v>515</v>
      </c>
      <c r="I18" s="28" t="s">
        <v>1103</v>
      </c>
      <c r="J18" s="24" t="s">
        <v>1092</v>
      </c>
      <c r="K18" s="24" t="s">
        <v>238</v>
      </c>
      <c r="L18" s="24" t="s">
        <v>1579</v>
      </c>
      <c r="M18" s="24">
        <v>45664</v>
      </c>
      <c r="N18" s="24" t="s">
        <v>1577</v>
      </c>
      <c r="O18" s="24" t="s">
        <v>1580</v>
      </c>
      <c r="P18" s="27" t="s">
        <v>15</v>
      </c>
      <c r="Q18" s="28" t="s">
        <v>554</v>
      </c>
      <c r="R18" s="26" t="s">
        <v>1793</v>
      </c>
      <c r="S18" s="26" t="s">
        <v>2196</v>
      </c>
      <c r="T18" s="27" t="s">
        <v>50</v>
      </c>
      <c r="U18" s="25" t="s">
        <v>1092</v>
      </c>
      <c r="V18" s="25" t="s">
        <v>1345</v>
      </c>
      <c r="W18" s="25" t="s">
        <v>552</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2">
        <v>0</v>
      </c>
      <c r="AU18" s="130" t="s">
        <v>2197</v>
      </c>
      <c r="AV18" s="130" t="s">
        <v>2193</v>
      </c>
      <c r="AW18" s="130" t="s">
        <v>2298</v>
      </c>
      <c r="AX18" s="130" t="s">
        <v>1299</v>
      </c>
      <c r="AY18" s="130" t="s">
        <v>1299</v>
      </c>
    </row>
    <row r="19" spans="1:51" ht="24" x14ac:dyDescent="0.2">
      <c r="A19" s="121">
        <v>45663</v>
      </c>
      <c r="B19" s="27" t="s">
        <v>1564</v>
      </c>
      <c r="C19" s="24" t="s">
        <v>1565</v>
      </c>
      <c r="D19" s="24" t="s">
        <v>1447</v>
      </c>
      <c r="E19" s="28" t="s">
        <v>438</v>
      </c>
      <c r="F19" s="28" t="s">
        <v>439</v>
      </c>
      <c r="G19" s="28" t="s">
        <v>536</v>
      </c>
      <c r="H19" s="28" t="s">
        <v>511</v>
      </c>
      <c r="I19" s="28" t="s">
        <v>1103</v>
      </c>
      <c r="J19" s="24" t="s">
        <v>1093</v>
      </c>
      <c r="K19" s="24" t="s">
        <v>238</v>
      </c>
      <c r="L19" s="24" t="s">
        <v>1579</v>
      </c>
      <c r="M19" s="24">
        <v>45664</v>
      </c>
      <c r="N19" s="24" t="s">
        <v>1577</v>
      </c>
      <c r="O19" s="24" t="s">
        <v>1580</v>
      </c>
      <c r="P19" s="27" t="s">
        <v>15</v>
      </c>
      <c r="Q19" s="28" t="s">
        <v>554</v>
      </c>
      <c r="R19" s="26" t="s">
        <v>1793</v>
      </c>
      <c r="S19" s="26" t="s">
        <v>2196</v>
      </c>
      <c r="T19" s="27" t="s">
        <v>51</v>
      </c>
      <c r="U19" s="25" t="s">
        <v>1093</v>
      </c>
      <c r="V19" s="25" t="s">
        <v>1346</v>
      </c>
      <c r="W19" s="25" t="s">
        <v>552</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2">
        <v>0</v>
      </c>
      <c r="AU19" s="130" t="s">
        <v>2197</v>
      </c>
      <c r="AV19" s="130" t="s">
        <v>2193</v>
      </c>
      <c r="AW19" s="130" t="s">
        <v>2298</v>
      </c>
      <c r="AX19" s="130" t="s">
        <v>1299</v>
      </c>
      <c r="AY19" s="130" t="s">
        <v>1299</v>
      </c>
    </row>
    <row r="20" spans="1:51" ht="24" x14ac:dyDescent="0.2">
      <c r="A20" s="121">
        <v>45663</v>
      </c>
      <c r="B20" s="27" t="s">
        <v>1564</v>
      </c>
      <c r="C20" s="24" t="s">
        <v>1565</v>
      </c>
      <c r="D20" s="24" t="s">
        <v>1447</v>
      </c>
      <c r="E20" s="28" t="s">
        <v>438</v>
      </c>
      <c r="F20" s="28" t="s">
        <v>439</v>
      </c>
      <c r="G20" s="28" t="s">
        <v>536</v>
      </c>
      <c r="H20" s="28" t="s">
        <v>515</v>
      </c>
      <c r="I20" s="28" t="s">
        <v>1103</v>
      </c>
      <c r="J20" s="24" t="s">
        <v>1093</v>
      </c>
      <c r="K20" s="24" t="s">
        <v>238</v>
      </c>
      <c r="L20" s="24" t="s">
        <v>1579</v>
      </c>
      <c r="M20" s="24">
        <v>45664</v>
      </c>
      <c r="N20" s="24" t="s">
        <v>1577</v>
      </c>
      <c r="O20" s="24" t="s">
        <v>1580</v>
      </c>
      <c r="P20" s="27" t="s">
        <v>15</v>
      </c>
      <c r="Q20" s="28" t="s">
        <v>554</v>
      </c>
      <c r="R20" s="26" t="s">
        <v>1793</v>
      </c>
      <c r="S20" s="26" t="s">
        <v>2196</v>
      </c>
      <c r="T20" s="27" t="s">
        <v>51</v>
      </c>
      <c r="U20" s="25" t="s">
        <v>1093</v>
      </c>
      <c r="V20" s="25" t="s">
        <v>1346</v>
      </c>
      <c r="W20" s="25" t="s">
        <v>552</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2">
        <v>0</v>
      </c>
      <c r="AU20" s="130" t="s">
        <v>2197</v>
      </c>
      <c r="AV20" s="130" t="s">
        <v>2193</v>
      </c>
      <c r="AW20" s="130" t="s">
        <v>2298</v>
      </c>
      <c r="AX20" s="130" t="s">
        <v>1299</v>
      </c>
      <c r="AY20" s="130" t="s">
        <v>1299</v>
      </c>
    </row>
    <row r="21" spans="1:51" ht="24" x14ac:dyDescent="0.2">
      <c r="A21" s="121">
        <v>45663</v>
      </c>
      <c r="B21" s="27" t="s">
        <v>1564</v>
      </c>
      <c r="C21" s="24" t="s">
        <v>1565</v>
      </c>
      <c r="D21" s="24" t="s">
        <v>1447</v>
      </c>
      <c r="E21" s="28" t="s">
        <v>438</v>
      </c>
      <c r="F21" s="28" t="s">
        <v>439</v>
      </c>
      <c r="G21" s="28" t="s">
        <v>536</v>
      </c>
      <c r="H21" s="28" t="s">
        <v>511</v>
      </c>
      <c r="I21" s="28" t="s">
        <v>1103</v>
      </c>
      <c r="J21" s="24" t="s">
        <v>1094</v>
      </c>
      <c r="K21" s="24" t="s">
        <v>238</v>
      </c>
      <c r="L21" s="24" t="s">
        <v>1579</v>
      </c>
      <c r="M21" s="24">
        <v>45664</v>
      </c>
      <c r="N21" s="24" t="s">
        <v>1577</v>
      </c>
      <c r="O21" s="24" t="s">
        <v>1580</v>
      </c>
      <c r="P21" s="27" t="s">
        <v>15</v>
      </c>
      <c r="Q21" s="28" t="s">
        <v>554</v>
      </c>
      <c r="R21" s="26" t="s">
        <v>1793</v>
      </c>
      <c r="S21" s="26" t="s">
        <v>2196</v>
      </c>
      <c r="T21" s="27" t="s">
        <v>54</v>
      </c>
      <c r="U21" s="25" t="s">
        <v>1094</v>
      </c>
      <c r="V21" s="25" t="s">
        <v>1347</v>
      </c>
      <c r="W21" s="25" t="s">
        <v>552</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2">
        <v>0</v>
      </c>
      <c r="AU21" s="130" t="s">
        <v>2197</v>
      </c>
      <c r="AV21" s="130" t="s">
        <v>2193</v>
      </c>
      <c r="AW21" s="130" t="s">
        <v>2298</v>
      </c>
      <c r="AX21" s="130" t="s">
        <v>1299</v>
      </c>
      <c r="AY21" s="130" t="s">
        <v>1299</v>
      </c>
    </row>
    <row r="22" spans="1:51" ht="24" x14ac:dyDescent="0.2">
      <c r="A22" s="121">
        <v>45663</v>
      </c>
      <c r="B22" s="27" t="s">
        <v>1564</v>
      </c>
      <c r="C22" s="24" t="s">
        <v>1565</v>
      </c>
      <c r="D22" s="24" t="s">
        <v>1447</v>
      </c>
      <c r="E22" s="28" t="s">
        <v>438</v>
      </c>
      <c r="F22" s="28" t="s">
        <v>439</v>
      </c>
      <c r="G22" s="28" t="s">
        <v>536</v>
      </c>
      <c r="H22" s="28" t="s">
        <v>515</v>
      </c>
      <c r="I22" s="28" t="s">
        <v>1103</v>
      </c>
      <c r="J22" s="24" t="s">
        <v>1094</v>
      </c>
      <c r="K22" s="24" t="s">
        <v>238</v>
      </c>
      <c r="L22" s="24" t="s">
        <v>1579</v>
      </c>
      <c r="M22" s="24">
        <v>45664</v>
      </c>
      <c r="N22" s="24" t="s">
        <v>1577</v>
      </c>
      <c r="O22" s="24" t="s">
        <v>1580</v>
      </c>
      <c r="P22" s="27" t="s">
        <v>15</v>
      </c>
      <c r="Q22" s="28" t="s">
        <v>554</v>
      </c>
      <c r="R22" s="26" t="s">
        <v>1793</v>
      </c>
      <c r="S22" s="26" t="s">
        <v>2196</v>
      </c>
      <c r="T22" s="27" t="s">
        <v>54</v>
      </c>
      <c r="U22" s="25" t="s">
        <v>1094</v>
      </c>
      <c r="V22" s="25" t="s">
        <v>1347</v>
      </c>
      <c r="W22" s="25" t="s">
        <v>552</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2">
        <v>0</v>
      </c>
      <c r="AU22" s="130" t="s">
        <v>2197</v>
      </c>
      <c r="AV22" s="130" t="s">
        <v>2193</v>
      </c>
      <c r="AW22" s="130" t="s">
        <v>2298</v>
      </c>
      <c r="AX22" s="130" t="s">
        <v>1299</v>
      </c>
      <c r="AY22" s="130" t="s">
        <v>1299</v>
      </c>
    </row>
    <row r="23" spans="1:51" ht="24" x14ac:dyDescent="0.2">
      <c r="A23" s="121">
        <v>45663</v>
      </c>
      <c r="B23" s="27" t="s">
        <v>1564</v>
      </c>
      <c r="C23" s="24" t="s">
        <v>1565</v>
      </c>
      <c r="D23" s="24" t="s">
        <v>1447</v>
      </c>
      <c r="E23" s="28" t="s">
        <v>438</v>
      </c>
      <c r="F23" s="28" t="s">
        <v>439</v>
      </c>
      <c r="G23" s="28" t="s">
        <v>536</v>
      </c>
      <c r="H23" s="28" t="s">
        <v>511</v>
      </c>
      <c r="I23" s="28" t="s">
        <v>1103</v>
      </c>
      <c r="J23" s="24" t="s">
        <v>1159</v>
      </c>
      <c r="K23" s="24" t="s">
        <v>238</v>
      </c>
      <c r="L23" s="24" t="s">
        <v>1579</v>
      </c>
      <c r="M23" s="24">
        <v>45664</v>
      </c>
      <c r="N23" s="24" t="s">
        <v>1577</v>
      </c>
      <c r="O23" s="24" t="s">
        <v>1580</v>
      </c>
      <c r="P23" s="27" t="s">
        <v>15</v>
      </c>
      <c r="Q23" s="28" t="s">
        <v>554</v>
      </c>
      <c r="R23" s="26" t="s">
        <v>1793</v>
      </c>
      <c r="S23" s="26" t="s">
        <v>2196</v>
      </c>
      <c r="T23" s="27" t="s">
        <v>55</v>
      </c>
      <c r="U23" s="25" t="s">
        <v>1159</v>
      </c>
      <c r="V23" s="25" t="s">
        <v>1348</v>
      </c>
      <c r="W23" s="25" t="s">
        <v>552</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2">
        <v>0</v>
      </c>
      <c r="AU23" s="130" t="s">
        <v>2197</v>
      </c>
      <c r="AV23" s="130" t="s">
        <v>2193</v>
      </c>
      <c r="AW23" s="130" t="s">
        <v>2298</v>
      </c>
      <c r="AX23" s="130" t="s">
        <v>1299</v>
      </c>
      <c r="AY23" s="130" t="s">
        <v>1299</v>
      </c>
    </row>
    <row r="24" spans="1:51" ht="24" x14ac:dyDescent="0.2">
      <c r="A24" s="121">
        <v>45663</v>
      </c>
      <c r="B24" s="27" t="s">
        <v>1564</v>
      </c>
      <c r="C24" s="24" t="s">
        <v>1565</v>
      </c>
      <c r="D24" s="24" t="s">
        <v>1447</v>
      </c>
      <c r="E24" s="28" t="s">
        <v>438</v>
      </c>
      <c r="F24" s="28" t="s">
        <v>439</v>
      </c>
      <c r="G24" s="28" t="s">
        <v>536</v>
      </c>
      <c r="H24" s="28" t="s">
        <v>515</v>
      </c>
      <c r="I24" s="28" t="s">
        <v>1103</v>
      </c>
      <c r="J24" s="24" t="s">
        <v>1159</v>
      </c>
      <c r="K24" s="24" t="s">
        <v>238</v>
      </c>
      <c r="L24" s="24" t="s">
        <v>1579</v>
      </c>
      <c r="M24" s="24">
        <v>45664</v>
      </c>
      <c r="N24" s="24" t="s">
        <v>1577</v>
      </c>
      <c r="O24" s="24" t="s">
        <v>1580</v>
      </c>
      <c r="P24" s="27" t="s">
        <v>15</v>
      </c>
      <c r="Q24" s="28" t="s">
        <v>554</v>
      </c>
      <c r="R24" s="26" t="s">
        <v>1793</v>
      </c>
      <c r="S24" s="26" t="s">
        <v>2196</v>
      </c>
      <c r="T24" s="27" t="s">
        <v>55</v>
      </c>
      <c r="U24" s="25" t="s">
        <v>1159</v>
      </c>
      <c r="V24" s="25" t="s">
        <v>1348</v>
      </c>
      <c r="W24" s="25" t="s">
        <v>552</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2">
        <v>0</v>
      </c>
      <c r="AU24" s="130" t="s">
        <v>2197</v>
      </c>
      <c r="AV24" s="130" t="s">
        <v>2193</v>
      </c>
      <c r="AW24" s="130" t="s">
        <v>2298</v>
      </c>
      <c r="AX24" s="130" t="s">
        <v>1299</v>
      </c>
      <c r="AY24" s="130" t="s">
        <v>1299</v>
      </c>
    </row>
    <row r="25" spans="1:51" ht="24" x14ac:dyDescent="0.2">
      <c r="A25" s="121">
        <v>45663</v>
      </c>
      <c r="B25" s="27" t="s">
        <v>1564</v>
      </c>
      <c r="C25" s="24" t="s">
        <v>1565</v>
      </c>
      <c r="D25" s="24" t="s">
        <v>1447</v>
      </c>
      <c r="E25" s="28" t="s">
        <v>438</v>
      </c>
      <c r="F25" s="28" t="s">
        <v>439</v>
      </c>
      <c r="G25" s="28" t="s">
        <v>536</v>
      </c>
      <c r="H25" s="28" t="s">
        <v>511</v>
      </c>
      <c r="I25" s="28" t="s">
        <v>1103</v>
      </c>
      <c r="J25" s="24" t="s">
        <v>1095</v>
      </c>
      <c r="K25" s="24" t="s">
        <v>238</v>
      </c>
      <c r="L25" s="24" t="s">
        <v>1579</v>
      </c>
      <c r="M25" s="24">
        <v>45664</v>
      </c>
      <c r="N25" s="24" t="s">
        <v>1577</v>
      </c>
      <c r="O25" s="24" t="s">
        <v>1580</v>
      </c>
      <c r="P25" s="27" t="s">
        <v>15</v>
      </c>
      <c r="Q25" s="28" t="s">
        <v>554</v>
      </c>
      <c r="R25" s="26" t="s">
        <v>1793</v>
      </c>
      <c r="S25" s="26" t="s">
        <v>2196</v>
      </c>
      <c r="T25" s="27" t="s">
        <v>56</v>
      </c>
      <c r="U25" s="25" t="s">
        <v>1095</v>
      </c>
      <c r="V25" s="25" t="s">
        <v>1349</v>
      </c>
      <c r="W25" s="25" t="s">
        <v>552</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2">
        <v>0</v>
      </c>
      <c r="AU25" s="130" t="s">
        <v>2197</v>
      </c>
      <c r="AV25" s="130" t="s">
        <v>2193</v>
      </c>
      <c r="AW25" s="130" t="s">
        <v>2298</v>
      </c>
      <c r="AX25" s="130" t="s">
        <v>1299</v>
      </c>
      <c r="AY25" s="130" t="s">
        <v>1299</v>
      </c>
    </row>
    <row r="26" spans="1:51" ht="24" x14ac:dyDescent="0.2">
      <c r="A26" s="121">
        <v>45663</v>
      </c>
      <c r="B26" s="27" t="s">
        <v>1564</v>
      </c>
      <c r="C26" s="24" t="s">
        <v>1565</v>
      </c>
      <c r="D26" s="24" t="s">
        <v>1447</v>
      </c>
      <c r="E26" s="28" t="s">
        <v>438</v>
      </c>
      <c r="F26" s="28" t="s">
        <v>439</v>
      </c>
      <c r="G26" s="28" t="s">
        <v>536</v>
      </c>
      <c r="H26" s="28" t="s">
        <v>515</v>
      </c>
      <c r="I26" s="28" t="s">
        <v>1103</v>
      </c>
      <c r="J26" s="24" t="s">
        <v>1095</v>
      </c>
      <c r="K26" s="24" t="s">
        <v>238</v>
      </c>
      <c r="L26" s="24" t="s">
        <v>1579</v>
      </c>
      <c r="M26" s="24">
        <v>45664</v>
      </c>
      <c r="N26" s="24" t="s">
        <v>1577</v>
      </c>
      <c r="O26" s="24" t="s">
        <v>1580</v>
      </c>
      <c r="P26" s="27" t="s">
        <v>15</v>
      </c>
      <c r="Q26" s="28" t="s">
        <v>554</v>
      </c>
      <c r="R26" s="26" t="s">
        <v>1793</v>
      </c>
      <c r="S26" s="26" t="s">
        <v>2196</v>
      </c>
      <c r="T26" s="27" t="s">
        <v>56</v>
      </c>
      <c r="U26" s="25" t="s">
        <v>1095</v>
      </c>
      <c r="V26" s="25" t="s">
        <v>1349</v>
      </c>
      <c r="W26" s="25" t="s">
        <v>552</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2">
        <v>0</v>
      </c>
      <c r="AU26" s="130" t="s">
        <v>2197</v>
      </c>
      <c r="AV26" s="130" t="s">
        <v>2193</v>
      </c>
      <c r="AW26" s="130" t="s">
        <v>2298</v>
      </c>
      <c r="AX26" s="130" t="s">
        <v>1299</v>
      </c>
      <c r="AY26" s="130" t="s">
        <v>1299</v>
      </c>
    </row>
    <row r="27" spans="1:51" ht="24" x14ac:dyDescent="0.2">
      <c r="A27" s="121">
        <v>45663</v>
      </c>
      <c r="B27" s="27" t="s">
        <v>1564</v>
      </c>
      <c r="C27" s="24" t="s">
        <v>1565</v>
      </c>
      <c r="D27" s="24" t="s">
        <v>1447</v>
      </c>
      <c r="E27" s="28" t="s">
        <v>438</v>
      </c>
      <c r="F27" s="28" t="s">
        <v>439</v>
      </c>
      <c r="G27" s="28" t="s">
        <v>536</v>
      </c>
      <c r="H27" s="28" t="s">
        <v>511</v>
      </c>
      <c r="I27" s="28" t="s">
        <v>1103</v>
      </c>
      <c r="J27" s="24" t="s">
        <v>1160</v>
      </c>
      <c r="K27" s="24" t="s">
        <v>238</v>
      </c>
      <c r="L27" s="24" t="s">
        <v>1579</v>
      </c>
      <c r="M27" s="24">
        <v>45664</v>
      </c>
      <c r="N27" s="24" t="s">
        <v>1577</v>
      </c>
      <c r="O27" s="24" t="s">
        <v>1580</v>
      </c>
      <c r="P27" s="27" t="s">
        <v>15</v>
      </c>
      <c r="Q27" s="28" t="s">
        <v>554</v>
      </c>
      <c r="R27" s="26" t="s">
        <v>1793</v>
      </c>
      <c r="S27" s="26" t="s">
        <v>2196</v>
      </c>
      <c r="T27" s="27" t="s">
        <v>57</v>
      </c>
      <c r="U27" s="25" t="s">
        <v>1160</v>
      </c>
      <c r="V27" s="25" t="s">
        <v>1350</v>
      </c>
      <c r="W27" s="25" t="s">
        <v>552</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2">
        <v>0</v>
      </c>
      <c r="AU27" s="130" t="s">
        <v>2197</v>
      </c>
      <c r="AV27" s="130" t="s">
        <v>2193</v>
      </c>
      <c r="AW27" s="130" t="s">
        <v>2298</v>
      </c>
      <c r="AX27" s="130" t="s">
        <v>1299</v>
      </c>
      <c r="AY27" s="130" t="s">
        <v>1299</v>
      </c>
    </row>
    <row r="28" spans="1:51" ht="24" x14ac:dyDescent="0.2">
      <c r="A28" s="121">
        <v>45663</v>
      </c>
      <c r="B28" s="27" t="s">
        <v>1564</v>
      </c>
      <c r="C28" s="24" t="s">
        <v>1565</v>
      </c>
      <c r="D28" s="24" t="s">
        <v>1447</v>
      </c>
      <c r="E28" s="28" t="s">
        <v>438</v>
      </c>
      <c r="F28" s="28" t="s">
        <v>439</v>
      </c>
      <c r="G28" s="28" t="s">
        <v>536</v>
      </c>
      <c r="H28" s="28" t="s">
        <v>515</v>
      </c>
      <c r="I28" s="28" t="s">
        <v>1103</v>
      </c>
      <c r="J28" s="24" t="s">
        <v>1160</v>
      </c>
      <c r="K28" s="24" t="s">
        <v>238</v>
      </c>
      <c r="L28" s="24" t="s">
        <v>1579</v>
      </c>
      <c r="M28" s="24">
        <v>45664</v>
      </c>
      <c r="N28" s="24" t="s">
        <v>1577</v>
      </c>
      <c r="O28" s="24" t="s">
        <v>1580</v>
      </c>
      <c r="P28" s="27" t="s">
        <v>15</v>
      </c>
      <c r="Q28" s="28" t="s">
        <v>554</v>
      </c>
      <c r="R28" s="26" t="s">
        <v>1793</v>
      </c>
      <c r="S28" s="26" t="s">
        <v>2196</v>
      </c>
      <c r="T28" s="27" t="s">
        <v>57</v>
      </c>
      <c r="U28" s="25" t="s">
        <v>1160</v>
      </c>
      <c r="V28" s="25" t="s">
        <v>1350</v>
      </c>
      <c r="W28" s="25" t="s">
        <v>552</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2">
        <v>0</v>
      </c>
      <c r="AU28" s="130" t="s">
        <v>2197</v>
      </c>
      <c r="AV28" s="130" t="s">
        <v>2193</v>
      </c>
      <c r="AW28" s="130" t="s">
        <v>2298</v>
      </c>
      <c r="AX28" s="130" t="s">
        <v>1299</v>
      </c>
      <c r="AY28" s="130" t="s">
        <v>1299</v>
      </c>
    </row>
    <row r="29" spans="1:51" ht="24" x14ac:dyDescent="0.2">
      <c r="A29" s="121">
        <v>45663</v>
      </c>
      <c r="B29" s="27" t="s">
        <v>1564</v>
      </c>
      <c r="C29" s="24" t="s">
        <v>1565</v>
      </c>
      <c r="D29" s="24" t="s">
        <v>1447</v>
      </c>
      <c r="E29" s="28" t="s">
        <v>438</v>
      </c>
      <c r="F29" s="28" t="s">
        <v>439</v>
      </c>
      <c r="G29" s="28" t="s">
        <v>536</v>
      </c>
      <c r="H29" s="28" t="s">
        <v>511</v>
      </c>
      <c r="I29" s="28" t="s">
        <v>1103</v>
      </c>
      <c r="J29" s="24" t="s">
        <v>1101</v>
      </c>
      <c r="K29" s="24" t="s">
        <v>238</v>
      </c>
      <c r="L29" s="24" t="s">
        <v>1579</v>
      </c>
      <c r="M29" s="24">
        <v>45664</v>
      </c>
      <c r="N29" s="24" t="s">
        <v>1577</v>
      </c>
      <c r="O29" s="24" t="s">
        <v>1580</v>
      </c>
      <c r="P29" s="27" t="s">
        <v>15</v>
      </c>
      <c r="Q29" s="28" t="s">
        <v>554</v>
      </c>
      <c r="R29" s="26" t="s">
        <v>1793</v>
      </c>
      <c r="S29" s="26" t="s">
        <v>2196</v>
      </c>
      <c r="T29" s="27" t="s">
        <v>59</v>
      </c>
      <c r="U29" s="25" t="s">
        <v>1101</v>
      </c>
      <c r="V29" s="25" t="s">
        <v>1352</v>
      </c>
      <c r="W29" s="25" t="s">
        <v>552</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2">
        <v>0</v>
      </c>
      <c r="AU29" s="130" t="s">
        <v>2197</v>
      </c>
      <c r="AV29" s="130" t="s">
        <v>2193</v>
      </c>
      <c r="AW29" s="130" t="s">
        <v>2298</v>
      </c>
      <c r="AX29" s="130" t="s">
        <v>1299</v>
      </c>
      <c r="AY29" s="130" t="s">
        <v>1299</v>
      </c>
    </row>
    <row r="30" spans="1:51" ht="24" x14ac:dyDescent="0.2">
      <c r="A30" s="121">
        <v>45663</v>
      </c>
      <c r="B30" s="27" t="s">
        <v>1564</v>
      </c>
      <c r="C30" s="24" t="s">
        <v>1565</v>
      </c>
      <c r="D30" s="24" t="s">
        <v>1447</v>
      </c>
      <c r="E30" s="28" t="s">
        <v>438</v>
      </c>
      <c r="F30" s="28" t="s">
        <v>439</v>
      </c>
      <c r="G30" s="28" t="s">
        <v>536</v>
      </c>
      <c r="H30" s="28" t="s">
        <v>515</v>
      </c>
      <c r="I30" s="28" t="s">
        <v>1103</v>
      </c>
      <c r="J30" s="24" t="s">
        <v>1101</v>
      </c>
      <c r="K30" s="24" t="s">
        <v>238</v>
      </c>
      <c r="L30" s="24" t="s">
        <v>1579</v>
      </c>
      <c r="M30" s="24">
        <v>45664</v>
      </c>
      <c r="N30" s="24" t="s">
        <v>1577</v>
      </c>
      <c r="O30" s="24" t="s">
        <v>1580</v>
      </c>
      <c r="P30" s="27" t="s">
        <v>15</v>
      </c>
      <c r="Q30" s="28" t="s">
        <v>554</v>
      </c>
      <c r="R30" s="26" t="s">
        <v>1793</v>
      </c>
      <c r="S30" s="26" t="s">
        <v>2196</v>
      </c>
      <c r="T30" s="27" t="s">
        <v>59</v>
      </c>
      <c r="U30" s="25" t="s">
        <v>1101</v>
      </c>
      <c r="V30" s="25" t="s">
        <v>1352</v>
      </c>
      <c r="W30" s="25" t="s">
        <v>552</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2">
        <v>0</v>
      </c>
      <c r="AU30" s="130" t="s">
        <v>2197</v>
      </c>
      <c r="AV30" s="130" t="s">
        <v>2193</v>
      </c>
      <c r="AW30" s="130" t="s">
        <v>2298</v>
      </c>
      <c r="AX30" s="130" t="s">
        <v>1299</v>
      </c>
      <c r="AY30" s="130" t="s">
        <v>1299</v>
      </c>
    </row>
    <row r="31" spans="1:51" ht="24" x14ac:dyDescent="0.2">
      <c r="A31" s="121">
        <v>45663</v>
      </c>
      <c r="B31" s="27" t="s">
        <v>1564</v>
      </c>
      <c r="C31" s="24" t="s">
        <v>1565</v>
      </c>
      <c r="D31" s="24" t="s">
        <v>1447</v>
      </c>
      <c r="E31" s="28" t="s">
        <v>438</v>
      </c>
      <c r="F31" s="28" t="s">
        <v>439</v>
      </c>
      <c r="G31" s="28" t="s">
        <v>536</v>
      </c>
      <c r="H31" s="28" t="s">
        <v>511</v>
      </c>
      <c r="I31" s="28" t="s">
        <v>1103</v>
      </c>
      <c r="J31" s="24" t="s">
        <v>1158</v>
      </c>
      <c r="K31" s="24" t="s">
        <v>238</v>
      </c>
      <c r="L31" s="24" t="s">
        <v>1579</v>
      </c>
      <c r="M31" s="24">
        <v>45664</v>
      </c>
      <c r="N31" s="24" t="s">
        <v>1577</v>
      </c>
      <c r="O31" s="24" t="s">
        <v>1580</v>
      </c>
      <c r="P31" s="27" t="s">
        <v>15</v>
      </c>
      <c r="Q31" s="28" t="s">
        <v>554</v>
      </c>
      <c r="R31" s="26" t="s">
        <v>1793</v>
      </c>
      <c r="S31" s="26" t="s">
        <v>2196</v>
      </c>
      <c r="T31" s="27" t="s">
        <v>60</v>
      </c>
      <c r="U31" s="25" t="s">
        <v>1158</v>
      </c>
      <c r="V31" s="25" t="s">
        <v>1353</v>
      </c>
      <c r="W31" s="25" t="s">
        <v>552</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2">
        <v>0</v>
      </c>
      <c r="AU31" s="130" t="s">
        <v>2197</v>
      </c>
      <c r="AV31" s="130" t="s">
        <v>2193</v>
      </c>
      <c r="AW31" s="130" t="s">
        <v>2298</v>
      </c>
      <c r="AX31" s="130" t="s">
        <v>1299</v>
      </c>
      <c r="AY31" s="130" t="s">
        <v>1299</v>
      </c>
    </row>
    <row r="32" spans="1:51" ht="24" x14ac:dyDescent="0.2">
      <c r="A32" s="121">
        <v>45663</v>
      </c>
      <c r="B32" s="27" t="s">
        <v>1564</v>
      </c>
      <c r="C32" s="24" t="s">
        <v>1565</v>
      </c>
      <c r="D32" s="24" t="s">
        <v>1447</v>
      </c>
      <c r="E32" s="28" t="s">
        <v>438</v>
      </c>
      <c r="F32" s="28" t="s">
        <v>439</v>
      </c>
      <c r="G32" s="28" t="s">
        <v>536</v>
      </c>
      <c r="H32" s="28" t="s">
        <v>515</v>
      </c>
      <c r="I32" s="28" t="s">
        <v>1103</v>
      </c>
      <c r="J32" s="24" t="s">
        <v>1158</v>
      </c>
      <c r="K32" s="24" t="s">
        <v>238</v>
      </c>
      <c r="L32" s="24" t="s">
        <v>1579</v>
      </c>
      <c r="M32" s="24">
        <v>45664</v>
      </c>
      <c r="N32" s="24" t="s">
        <v>1577</v>
      </c>
      <c r="O32" s="24" t="s">
        <v>1580</v>
      </c>
      <c r="P32" s="27" t="s">
        <v>15</v>
      </c>
      <c r="Q32" s="28" t="s">
        <v>554</v>
      </c>
      <c r="R32" s="26" t="s">
        <v>1793</v>
      </c>
      <c r="S32" s="26" t="s">
        <v>2196</v>
      </c>
      <c r="T32" s="27" t="s">
        <v>60</v>
      </c>
      <c r="U32" s="25" t="s">
        <v>1158</v>
      </c>
      <c r="V32" s="25" t="s">
        <v>1353</v>
      </c>
      <c r="W32" s="25" t="s">
        <v>552</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2">
        <v>0</v>
      </c>
      <c r="AU32" s="130" t="s">
        <v>2197</v>
      </c>
      <c r="AV32" s="130" t="s">
        <v>2193</v>
      </c>
      <c r="AW32" s="130" t="s">
        <v>2298</v>
      </c>
      <c r="AX32" s="130" t="s">
        <v>1299</v>
      </c>
      <c r="AY32" s="130" t="s">
        <v>1299</v>
      </c>
    </row>
    <row r="33" spans="1:51" ht="24" x14ac:dyDescent="0.2">
      <c r="A33" s="121">
        <v>45663</v>
      </c>
      <c r="B33" s="27" t="s">
        <v>1564</v>
      </c>
      <c r="C33" s="24" t="s">
        <v>1565</v>
      </c>
      <c r="D33" s="24" t="s">
        <v>1447</v>
      </c>
      <c r="E33" s="28" t="s">
        <v>438</v>
      </c>
      <c r="F33" s="28" t="s">
        <v>439</v>
      </c>
      <c r="G33" s="28" t="s">
        <v>536</v>
      </c>
      <c r="H33" s="28" t="s">
        <v>511</v>
      </c>
      <c r="I33" s="28" t="s">
        <v>1103</v>
      </c>
      <c r="J33" s="24" t="s">
        <v>1103</v>
      </c>
      <c r="K33" s="24" t="s">
        <v>238</v>
      </c>
      <c r="L33" s="24" t="s">
        <v>1579</v>
      </c>
      <c r="M33" s="24">
        <v>45664</v>
      </c>
      <c r="N33" s="24" t="s">
        <v>1577</v>
      </c>
      <c r="O33" s="24" t="s">
        <v>1580</v>
      </c>
      <c r="P33" s="27" t="s">
        <v>15</v>
      </c>
      <c r="Q33" s="28" t="s">
        <v>554</v>
      </c>
      <c r="R33" s="26" t="s">
        <v>1793</v>
      </c>
      <c r="S33" s="26" t="s">
        <v>2196</v>
      </c>
      <c r="T33" s="27" t="s">
        <v>61</v>
      </c>
      <c r="U33" s="25" t="s">
        <v>1103</v>
      </c>
      <c r="V33" s="25" t="s">
        <v>1354</v>
      </c>
      <c r="W33" s="25" t="s">
        <v>552</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2">
        <v>0</v>
      </c>
      <c r="AU33" s="130" t="s">
        <v>2197</v>
      </c>
      <c r="AV33" s="130" t="s">
        <v>2193</v>
      </c>
      <c r="AW33" s="130" t="s">
        <v>2298</v>
      </c>
      <c r="AX33" s="130" t="s">
        <v>1299</v>
      </c>
      <c r="AY33" s="130" t="s">
        <v>1299</v>
      </c>
    </row>
    <row r="34" spans="1:51" ht="24" x14ac:dyDescent="0.2">
      <c r="A34" s="121">
        <v>45663</v>
      </c>
      <c r="B34" s="27" t="s">
        <v>1564</v>
      </c>
      <c r="C34" s="24" t="s">
        <v>1565</v>
      </c>
      <c r="D34" s="24" t="s">
        <v>1447</v>
      </c>
      <c r="E34" s="28" t="s">
        <v>438</v>
      </c>
      <c r="F34" s="28" t="s">
        <v>439</v>
      </c>
      <c r="G34" s="28" t="s">
        <v>536</v>
      </c>
      <c r="H34" s="28" t="s">
        <v>515</v>
      </c>
      <c r="I34" s="28" t="s">
        <v>1103</v>
      </c>
      <c r="J34" s="24" t="s">
        <v>1103</v>
      </c>
      <c r="K34" s="24" t="s">
        <v>238</v>
      </c>
      <c r="L34" s="24" t="s">
        <v>1579</v>
      </c>
      <c r="M34" s="24">
        <v>45664</v>
      </c>
      <c r="N34" s="24" t="s">
        <v>1577</v>
      </c>
      <c r="O34" s="24" t="s">
        <v>1580</v>
      </c>
      <c r="P34" s="27" t="s">
        <v>15</v>
      </c>
      <c r="Q34" s="28" t="s">
        <v>554</v>
      </c>
      <c r="R34" s="26" t="s">
        <v>1793</v>
      </c>
      <c r="S34" s="26" t="s">
        <v>2196</v>
      </c>
      <c r="T34" s="27" t="s">
        <v>61</v>
      </c>
      <c r="U34" s="25" t="s">
        <v>1103</v>
      </c>
      <c r="V34" s="25" t="s">
        <v>1354</v>
      </c>
      <c r="W34" s="25" t="s">
        <v>552</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2">
        <v>0</v>
      </c>
      <c r="AU34" s="130" t="s">
        <v>2197</v>
      </c>
      <c r="AV34" s="130" t="s">
        <v>2193</v>
      </c>
      <c r="AW34" s="130" t="s">
        <v>2298</v>
      </c>
      <c r="AX34" s="130" t="s">
        <v>1299</v>
      </c>
      <c r="AY34" s="130" t="s">
        <v>1299</v>
      </c>
    </row>
    <row r="35" spans="1:51" ht="24" x14ac:dyDescent="0.2">
      <c r="A35" s="121">
        <v>45663</v>
      </c>
      <c r="B35" s="27" t="s">
        <v>1564</v>
      </c>
      <c r="C35" s="24" t="s">
        <v>1565</v>
      </c>
      <c r="D35" s="24" t="s">
        <v>1447</v>
      </c>
      <c r="E35" s="28" t="s">
        <v>438</v>
      </c>
      <c r="F35" s="28" t="s">
        <v>439</v>
      </c>
      <c r="G35" s="28" t="s">
        <v>536</v>
      </c>
      <c r="H35" s="28" t="s">
        <v>511</v>
      </c>
      <c r="I35" s="28" t="s">
        <v>1103</v>
      </c>
      <c r="J35" s="24" t="s">
        <v>1156</v>
      </c>
      <c r="K35" s="24" t="s">
        <v>238</v>
      </c>
      <c r="L35" s="24" t="s">
        <v>1579</v>
      </c>
      <c r="M35" s="24">
        <v>45664</v>
      </c>
      <c r="N35" s="24" t="s">
        <v>1577</v>
      </c>
      <c r="O35" s="24" t="s">
        <v>1580</v>
      </c>
      <c r="P35" s="27" t="s">
        <v>15</v>
      </c>
      <c r="Q35" s="28" t="s">
        <v>554</v>
      </c>
      <c r="R35" s="26" t="s">
        <v>1793</v>
      </c>
      <c r="S35" s="26" t="s">
        <v>2196</v>
      </c>
      <c r="T35" s="27" t="s">
        <v>100</v>
      </c>
      <c r="U35" s="25" t="s">
        <v>1434</v>
      </c>
      <c r="V35" s="25" t="s">
        <v>1436</v>
      </c>
      <c r="W35" s="25" t="s">
        <v>552</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2">
        <v>0</v>
      </c>
      <c r="AU35" s="130" t="s">
        <v>2197</v>
      </c>
      <c r="AV35" s="130" t="s">
        <v>2193</v>
      </c>
      <c r="AW35" s="130" t="s">
        <v>2298</v>
      </c>
      <c r="AX35" s="130" t="s">
        <v>1299</v>
      </c>
      <c r="AY35" s="130" t="s">
        <v>1299</v>
      </c>
    </row>
    <row r="36" spans="1:51" ht="24" x14ac:dyDescent="0.2">
      <c r="A36" s="121">
        <v>45663</v>
      </c>
      <c r="B36" s="27" t="s">
        <v>1564</v>
      </c>
      <c r="C36" s="24" t="s">
        <v>1565</v>
      </c>
      <c r="D36" s="24" t="s">
        <v>1447</v>
      </c>
      <c r="E36" s="28" t="s">
        <v>438</v>
      </c>
      <c r="F36" s="28" t="s">
        <v>439</v>
      </c>
      <c r="G36" s="28" t="s">
        <v>536</v>
      </c>
      <c r="H36" s="28" t="s">
        <v>515</v>
      </c>
      <c r="I36" s="28" t="s">
        <v>1103</v>
      </c>
      <c r="J36" s="24" t="s">
        <v>1156</v>
      </c>
      <c r="K36" s="24" t="s">
        <v>238</v>
      </c>
      <c r="L36" s="24" t="s">
        <v>1579</v>
      </c>
      <c r="M36" s="24">
        <v>45664</v>
      </c>
      <c r="N36" s="24" t="s">
        <v>1577</v>
      </c>
      <c r="O36" s="24" t="s">
        <v>1580</v>
      </c>
      <c r="P36" s="27" t="s">
        <v>15</v>
      </c>
      <c r="Q36" s="28" t="s">
        <v>554</v>
      </c>
      <c r="R36" s="26" t="s">
        <v>1793</v>
      </c>
      <c r="S36" s="26" t="s">
        <v>2196</v>
      </c>
      <c r="T36" s="27" t="s">
        <v>100</v>
      </c>
      <c r="U36" s="25" t="s">
        <v>1434</v>
      </c>
      <c r="V36" s="25" t="s">
        <v>1436</v>
      </c>
      <c r="W36" s="25" t="s">
        <v>552</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2">
        <v>0</v>
      </c>
      <c r="AU36" s="130" t="s">
        <v>2197</v>
      </c>
      <c r="AV36" s="130" t="s">
        <v>2193</v>
      </c>
      <c r="AW36" s="130" t="s">
        <v>2298</v>
      </c>
      <c r="AX36" s="130" t="s">
        <v>1299</v>
      </c>
      <c r="AY36" s="130" t="s">
        <v>1299</v>
      </c>
    </row>
    <row r="37" spans="1:51" ht="24" x14ac:dyDescent="0.2">
      <c r="A37" s="121">
        <v>45663</v>
      </c>
      <c r="B37" s="27" t="s">
        <v>1564</v>
      </c>
      <c r="C37" s="24" t="s">
        <v>1565</v>
      </c>
      <c r="D37" s="24" t="s">
        <v>1447</v>
      </c>
      <c r="E37" s="28" t="s">
        <v>438</v>
      </c>
      <c r="F37" s="28" t="s">
        <v>439</v>
      </c>
      <c r="G37" s="28" t="s">
        <v>536</v>
      </c>
      <c r="H37" s="28" t="s">
        <v>511</v>
      </c>
      <c r="I37" s="28" t="s">
        <v>1103</v>
      </c>
      <c r="J37" s="24" t="s">
        <v>1157</v>
      </c>
      <c r="K37" s="24" t="s">
        <v>238</v>
      </c>
      <c r="L37" s="24" t="s">
        <v>1579</v>
      </c>
      <c r="M37" s="24">
        <v>45664</v>
      </c>
      <c r="N37" s="24" t="s">
        <v>1577</v>
      </c>
      <c r="O37" s="24" t="s">
        <v>1580</v>
      </c>
      <c r="P37" s="27" t="s">
        <v>15</v>
      </c>
      <c r="Q37" s="28" t="s">
        <v>554</v>
      </c>
      <c r="R37" s="26" t="s">
        <v>1793</v>
      </c>
      <c r="S37" s="26" t="s">
        <v>2196</v>
      </c>
      <c r="T37" s="27" t="s">
        <v>105</v>
      </c>
      <c r="U37" s="25" t="s">
        <v>1435</v>
      </c>
      <c r="V37" s="25" t="s">
        <v>1437</v>
      </c>
      <c r="W37" s="25" t="s">
        <v>552</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2">
        <v>0</v>
      </c>
      <c r="AU37" s="130" t="s">
        <v>2197</v>
      </c>
      <c r="AV37" s="130" t="s">
        <v>2193</v>
      </c>
      <c r="AW37" s="130" t="s">
        <v>2298</v>
      </c>
      <c r="AX37" s="130" t="s">
        <v>1299</v>
      </c>
      <c r="AY37" s="130" t="s">
        <v>1299</v>
      </c>
    </row>
    <row r="38" spans="1:51" ht="24" x14ac:dyDescent="0.2">
      <c r="A38" s="121">
        <v>45663</v>
      </c>
      <c r="B38" s="27" t="s">
        <v>1564</v>
      </c>
      <c r="C38" s="24" t="s">
        <v>1565</v>
      </c>
      <c r="D38" s="24" t="s">
        <v>1447</v>
      </c>
      <c r="E38" s="28" t="s">
        <v>438</v>
      </c>
      <c r="F38" s="28" t="s">
        <v>439</v>
      </c>
      <c r="G38" s="28" t="s">
        <v>536</v>
      </c>
      <c r="H38" s="28" t="s">
        <v>515</v>
      </c>
      <c r="I38" s="28" t="s">
        <v>1103</v>
      </c>
      <c r="J38" s="24" t="s">
        <v>1157</v>
      </c>
      <c r="K38" s="24" t="s">
        <v>238</v>
      </c>
      <c r="L38" s="24" t="s">
        <v>1579</v>
      </c>
      <c r="M38" s="24">
        <v>45664</v>
      </c>
      <c r="N38" s="24" t="s">
        <v>1577</v>
      </c>
      <c r="O38" s="24" t="s">
        <v>1580</v>
      </c>
      <c r="P38" s="27" t="s">
        <v>15</v>
      </c>
      <c r="Q38" s="28" t="s">
        <v>554</v>
      </c>
      <c r="R38" s="26" t="s">
        <v>1793</v>
      </c>
      <c r="S38" s="26" t="s">
        <v>2196</v>
      </c>
      <c r="T38" s="27" t="s">
        <v>105</v>
      </c>
      <c r="U38" s="25" t="s">
        <v>1435</v>
      </c>
      <c r="V38" s="25" t="s">
        <v>1437</v>
      </c>
      <c r="W38" s="25" t="s">
        <v>552</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2">
        <v>0</v>
      </c>
      <c r="AU38" s="130" t="s">
        <v>2197</v>
      </c>
      <c r="AV38" s="130" t="s">
        <v>2193</v>
      </c>
      <c r="AW38" s="130" t="s">
        <v>2298</v>
      </c>
      <c r="AX38" s="130" t="s">
        <v>1299</v>
      </c>
      <c r="AY38" s="130" t="s">
        <v>1299</v>
      </c>
    </row>
    <row r="39" spans="1:51" ht="24" x14ac:dyDescent="0.2">
      <c r="A39" s="121">
        <v>45663</v>
      </c>
      <c r="B39" s="27" t="s">
        <v>1564</v>
      </c>
      <c r="C39" s="24" t="s">
        <v>1565</v>
      </c>
      <c r="D39" s="24" t="s">
        <v>1447</v>
      </c>
      <c r="E39" s="28" t="s">
        <v>438</v>
      </c>
      <c r="F39" s="28" t="s">
        <v>439</v>
      </c>
      <c r="G39" s="28" t="s">
        <v>536</v>
      </c>
      <c r="H39" s="28" t="s">
        <v>511</v>
      </c>
      <c r="I39" s="28" t="s">
        <v>1103</v>
      </c>
      <c r="J39" s="24" t="s">
        <v>1096</v>
      </c>
      <c r="K39" s="24" t="s">
        <v>238</v>
      </c>
      <c r="L39" s="24" t="s">
        <v>1579</v>
      </c>
      <c r="M39" s="24">
        <v>45664</v>
      </c>
      <c r="N39" s="24" t="s">
        <v>1577</v>
      </c>
      <c r="O39" s="24" t="s">
        <v>1580</v>
      </c>
      <c r="P39" s="27" t="s">
        <v>15</v>
      </c>
      <c r="Q39" s="28" t="s">
        <v>554</v>
      </c>
      <c r="R39" s="26" t="s">
        <v>1793</v>
      </c>
      <c r="S39" s="26" t="s">
        <v>2196</v>
      </c>
      <c r="T39" s="27" t="s">
        <v>107</v>
      </c>
      <c r="U39" s="25" t="s">
        <v>1096</v>
      </c>
      <c r="V39" s="25" t="s">
        <v>1366</v>
      </c>
      <c r="W39" s="25" t="s">
        <v>552</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2">
        <v>0</v>
      </c>
      <c r="AU39" s="130" t="s">
        <v>2197</v>
      </c>
      <c r="AV39" s="130" t="s">
        <v>2193</v>
      </c>
      <c r="AW39" s="130" t="s">
        <v>2298</v>
      </c>
      <c r="AX39" s="130" t="s">
        <v>1299</v>
      </c>
      <c r="AY39" s="130" t="s">
        <v>1299</v>
      </c>
    </row>
    <row r="40" spans="1:51" ht="24" x14ac:dyDescent="0.2">
      <c r="A40" s="121">
        <v>45663</v>
      </c>
      <c r="B40" s="27" t="s">
        <v>1564</v>
      </c>
      <c r="C40" s="24" t="s">
        <v>1565</v>
      </c>
      <c r="D40" s="24" t="s">
        <v>1447</v>
      </c>
      <c r="E40" s="28" t="s">
        <v>438</v>
      </c>
      <c r="F40" s="28" t="s">
        <v>439</v>
      </c>
      <c r="G40" s="28" t="s">
        <v>536</v>
      </c>
      <c r="H40" s="28" t="s">
        <v>515</v>
      </c>
      <c r="I40" s="28" t="s">
        <v>1103</v>
      </c>
      <c r="J40" s="24" t="s">
        <v>1096</v>
      </c>
      <c r="K40" s="24" t="s">
        <v>238</v>
      </c>
      <c r="L40" s="24" t="s">
        <v>1579</v>
      </c>
      <c r="M40" s="24">
        <v>45664</v>
      </c>
      <c r="N40" s="24" t="s">
        <v>1577</v>
      </c>
      <c r="O40" s="24" t="s">
        <v>1580</v>
      </c>
      <c r="P40" s="27" t="s">
        <v>15</v>
      </c>
      <c r="Q40" s="28" t="s">
        <v>554</v>
      </c>
      <c r="R40" s="26" t="s">
        <v>1793</v>
      </c>
      <c r="S40" s="26" t="s">
        <v>2196</v>
      </c>
      <c r="T40" s="27" t="s">
        <v>107</v>
      </c>
      <c r="U40" s="25" t="s">
        <v>1096</v>
      </c>
      <c r="V40" s="25" t="s">
        <v>1366</v>
      </c>
      <c r="W40" s="25" t="s">
        <v>552</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2">
        <v>0</v>
      </c>
      <c r="AU40" s="130" t="s">
        <v>2197</v>
      </c>
      <c r="AV40" s="130" t="s">
        <v>2193</v>
      </c>
      <c r="AW40" s="130" t="s">
        <v>2298</v>
      </c>
      <c r="AX40" s="130" t="s">
        <v>1299</v>
      </c>
      <c r="AY40" s="130" t="s">
        <v>1299</v>
      </c>
    </row>
    <row r="41" spans="1:51" ht="24" x14ac:dyDescent="0.2">
      <c r="A41" s="121">
        <v>45663</v>
      </c>
      <c r="B41" s="27" t="s">
        <v>1564</v>
      </c>
      <c r="C41" s="24" t="s">
        <v>1565</v>
      </c>
      <c r="D41" s="24" t="s">
        <v>1447</v>
      </c>
      <c r="E41" s="28" t="s">
        <v>438</v>
      </c>
      <c r="F41" s="28" t="s">
        <v>439</v>
      </c>
      <c r="G41" s="28" t="s">
        <v>536</v>
      </c>
      <c r="H41" s="28" t="s">
        <v>511</v>
      </c>
      <c r="I41" s="28" t="s">
        <v>1103</v>
      </c>
      <c r="J41" s="24" t="s">
        <v>1433</v>
      </c>
      <c r="K41" s="24" t="s">
        <v>238</v>
      </c>
      <c r="L41" s="24" t="s">
        <v>1579</v>
      </c>
      <c r="M41" s="24">
        <v>45664</v>
      </c>
      <c r="N41" s="24" t="s">
        <v>1577</v>
      </c>
      <c r="O41" s="24" t="s">
        <v>1580</v>
      </c>
      <c r="P41" s="27" t="s">
        <v>15</v>
      </c>
      <c r="Q41" s="28" t="s">
        <v>554</v>
      </c>
      <c r="R41" s="26" t="s">
        <v>1793</v>
      </c>
      <c r="S41" s="26" t="s">
        <v>2196</v>
      </c>
      <c r="T41" s="27" t="s">
        <v>109</v>
      </c>
      <c r="U41" s="25" t="s">
        <v>1433</v>
      </c>
      <c r="V41" s="25" t="s">
        <v>1438</v>
      </c>
      <c r="W41" s="25" t="s">
        <v>552</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2">
        <v>0</v>
      </c>
      <c r="AU41" s="130" t="s">
        <v>2197</v>
      </c>
      <c r="AV41" s="130" t="s">
        <v>2193</v>
      </c>
      <c r="AW41" s="130" t="s">
        <v>2298</v>
      </c>
      <c r="AX41" s="130" t="s">
        <v>1299</v>
      </c>
      <c r="AY41" s="130" t="s">
        <v>1299</v>
      </c>
    </row>
    <row r="42" spans="1:51" ht="24" x14ac:dyDescent="0.2">
      <c r="A42" s="121">
        <v>45663</v>
      </c>
      <c r="B42" s="27" t="s">
        <v>1564</v>
      </c>
      <c r="C42" s="24" t="s">
        <v>1565</v>
      </c>
      <c r="D42" s="24" t="s">
        <v>1447</v>
      </c>
      <c r="E42" s="28" t="s">
        <v>438</v>
      </c>
      <c r="F42" s="28" t="s">
        <v>439</v>
      </c>
      <c r="G42" s="28" t="s">
        <v>536</v>
      </c>
      <c r="H42" s="28" t="s">
        <v>515</v>
      </c>
      <c r="I42" s="28" t="s">
        <v>1103</v>
      </c>
      <c r="J42" s="24" t="s">
        <v>1433</v>
      </c>
      <c r="K42" s="24" t="s">
        <v>238</v>
      </c>
      <c r="L42" s="24" t="s">
        <v>1579</v>
      </c>
      <c r="M42" s="24">
        <v>45664</v>
      </c>
      <c r="N42" s="24" t="s">
        <v>1577</v>
      </c>
      <c r="O42" s="24" t="s">
        <v>1580</v>
      </c>
      <c r="P42" s="27" t="s">
        <v>15</v>
      </c>
      <c r="Q42" s="28" t="s">
        <v>554</v>
      </c>
      <c r="R42" s="26" t="s">
        <v>1793</v>
      </c>
      <c r="S42" s="26" t="s">
        <v>2196</v>
      </c>
      <c r="T42" s="27" t="s">
        <v>109</v>
      </c>
      <c r="U42" s="25" t="s">
        <v>1433</v>
      </c>
      <c r="V42" s="25" t="s">
        <v>1438</v>
      </c>
      <c r="W42" s="25" t="s">
        <v>552</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2">
        <v>0</v>
      </c>
      <c r="AU42" s="130" t="s">
        <v>2197</v>
      </c>
      <c r="AV42" s="130" t="s">
        <v>2193</v>
      </c>
      <c r="AW42" s="130" t="s">
        <v>2298</v>
      </c>
      <c r="AX42" s="130" t="s">
        <v>1299</v>
      </c>
      <c r="AY42" s="130" t="s">
        <v>1299</v>
      </c>
    </row>
    <row r="43" spans="1:51" ht="24" x14ac:dyDescent="0.2">
      <c r="A43" s="121">
        <v>45663</v>
      </c>
      <c r="B43" s="27" t="s">
        <v>1564</v>
      </c>
      <c r="C43" s="24" t="s">
        <v>1565</v>
      </c>
      <c r="D43" s="24" t="s">
        <v>1447</v>
      </c>
      <c r="E43" s="28" t="s">
        <v>438</v>
      </c>
      <c r="F43" s="28" t="s">
        <v>439</v>
      </c>
      <c r="G43" s="28" t="s">
        <v>536</v>
      </c>
      <c r="H43" s="28" t="s">
        <v>511</v>
      </c>
      <c r="I43" s="28" t="s">
        <v>1103</v>
      </c>
      <c r="J43" s="24" t="s">
        <v>1098</v>
      </c>
      <c r="K43" s="24" t="s">
        <v>238</v>
      </c>
      <c r="L43" s="24" t="s">
        <v>1579</v>
      </c>
      <c r="M43" s="24">
        <v>45664</v>
      </c>
      <c r="N43" s="24" t="s">
        <v>1577</v>
      </c>
      <c r="O43" s="24" t="s">
        <v>1580</v>
      </c>
      <c r="P43" s="27" t="s">
        <v>15</v>
      </c>
      <c r="Q43" s="28" t="s">
        <v>554</v>
      </c>
      <c r="R43" s="26" t="s">
        <v>1793</v>
      </c>
      <c r="S43" s="26" t="s">
        <v>2196</v>
      </c>
      <c r="T43" s="27" t="s">
        <v>110</v>
      </c>
      <c r="U43" s="25" t="s">
        <v>1098</v>
      </c>
      <c r="V43" s="25" t="s">
        <v>1368</v>
      </c>
      <c r="W43" s="25" t="s">
        <v>552</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2">
        <v>0</v>
      </c>
      <c r="AU43" s="130" t="s">
        <v>2197</v>
      </c>
      <c r="AV43" s="130" t="s">
        <v>2193</v>
      </c>
      <c r="AW43" s="130" t="s">
        <v>2298</v>
      </c>
      <c r="AX43" s="130" t="s">
        <v>1299</v>
      </c>
      <c r="AY43" s="130" t="s">
        <v>1299</v>
      </c>
    </row>
    <row r="44" spans="1:51" ht="24" x14ac:dyDescent="0.2">
      <c r="A44" s="121">
        <v>45663</v>
      </c>
      <c r="B44" s="27" t="s">
        <v>1564</v>
      </c>
      <c r="C44" s="24" t="s">
        <v>1565</v>
      </c>
      <c r="D44" s="24" t="s">
        <v>1447</v>
      </c>
      <c r="E44" s="28" t="s">
        <v>438</v>
      </c>
      <c r="F44" s="28" t="s">
        <v>439</v>
      </c>
      <c r="G44" s="28" t="s">
        <v>536</v>
      </c>
      <c r="H44" s="28" t="s">
        <v>515</v>
      </c>
      <c r="I44" s="28" t="s">
        <v>1103</v>
      </c>
      <c r="J44" s="24" t="s">
        <v>1098</v>
      </c>
      <c r="K44" s="24" t="s">
        <v>238</v>
      </c>
      <c r="L44" s="24" t="s">
        <v>1579</v>
      </c>
      <c r="M44" s="24">
        <v>45664</v>
      </c>
      <c r="N44" s="24" t="s">
        <v>1577</v>
      </c>
      <c r="O44" s="24" t="s">
        <v>1580</v>
      </c>
      <c r="P44" s="27" t="s">
        <v>15</v>
      </c>
      <c r="Q44" s="28" t="s">
        <v>554</v>
      </c>
      <c r="R44" s="26" t="s">
        <v>1793</v>
      </c>
      <c r="S44" s="26" t="s">
        <v>2196</v>
      </c>
      <c r="T44" s="27" t="s">
        <v>110</v>
      </c>
      <c r="U44" s="25" t="s">
        <v>1098</v>
      </c>
      <c r="V44" s="25" t="s">
        <v>1368</v>
      </c>
      <c r="W44" s="25" t="s">
        <v>552</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2">
        <v>0</v>
      </c>
      <c r="AU44" s="130" t="s">
        <v>2197</v>
      </c>
      <c r="AV44" s="130" t="s">
        <v>2193</v>
      </c>
      <c r="AW44" s="130" t="s">
        <v>2298</v>
      </c>
      <c r="AX44" s="130" t="s">
        <v>1299</v>
      </c>
      <c r="AY44" s="130" t="s">
        <v>1299</v>
      </c>
    </row>
    <row r="45" spans="1:51" ht="24" x14ac:dyDescent="0.2">
      <c r="A45" s="121">
        <v>45663</v>
      </c>
      <c r="B45" s="27" t="s">
        <v>1564</v>
      </c>
      <c r="C45" s="24" t="s">
        <v>1565</v>
      </c>
      <c r="D45" s="24" t="s">
        <v>1447</v>
      </c>
      <c r="E45" s="28" t="s">
        <v>438</v>
      </c>
      <c r="F45" s="28" t="s">
        <v>439</v>
      </c>
      <c r="G45" s="28" t="s">
        <v>536</v>
      </c>
      <c r="H45" s="28" t="s">
        <v>511</v>
      </c>
      <c r="I45" s="28" t="s">
        <v>1103</v>
      </c>
      <c r="J45" s="24" t="s">
        <v>1102</v>
      </c>
      <c r="K45" s="24" t="s">
        <v>238</v>
      </c>
      <c r="L45" s="24" t="s">
        <v>1579</v>
      </c>
      <c r="M45" s="24">
        <v>45664</v>
      </c>
      <c r="N45" s="24" t="s">
        <v>1577</v>
      </c>
      <c r="O45" s="24" t="s">
        <v>1580</v>
      </c>
      <c r="P45" s="27" t="s">
        <v>15</v>
      </c>
      <c r="Q45" s="28" t="s">
        <v>554</v>
      </c>
      <c r="R45" s="26" t="s">
        <v>1793</v>
      </c>
      <c r="S45" s="26" t="s">
        <v>2196</v>
      </c>
      <c r="T45" s="27" t="s">
        <v>111</v>
      </c>
      <c r="U45" s="25" t="s">
        <v>1102</v>
      </c>
      <c r="V45" s="25" t="s">
        <v>1369</v>
      </c>
      <c r="W45" s="25" t="s">
        <v>552</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2">
        <v>0</v>
      </c>
      <c r="AU45" s="130" t="s">
        <v>2197</v>
      </c>
      <c r="AV45" s="130" t="s">
        <v>2193</v>
      </c>
      <c r="AW45" s="130" t="s">
        <v>2298</v>
      </c>
      <c r="AX45" s="130" t="s">
        <v>1299</v>
      </c>
      <c r="AY45" s="130" t="s">
        <v>1299</v>
      </c>
    </row>
    <row r="46" spans="1:51" ht="24" x14ac:dyDescent="0.2">
      <c r="A46" s="121">
        <v>45663</v>
      </c>
      <c r="B46" s="27" t="s">
        <v>1564</v>
      </c>
      <c r="C46" s="24" t="s">
        <v>1565</v>
      </c>
      <c r="D46" s="24" t="s">
        <v>1447</v>
      </c>
      <c r="E46" s="28" t="s">
        <v>438</v>
      </c>
      <c r="F46" s="28" t="s">
        <v>439</v>
      </c>
      <c r="G46" s="28" t="s">
        <v>536</v>
      </c>
      <c r="H46" s="28" t="s">
        <v>515</v>
      </c>
      <c r="I46" s="28" t="s">
        <v>1103</v>
      </c>
      <c r="J46" s="24" t="s">
        <v>1102</v>
      </c>
      <c r="K46" s="24" t="s">
        <v>238</v>
      </c>
      <c r="L46" s="24" t="s">
        <v>1579</v>
      </c>
      <c r="M46" s="24">
        <v>45664</v>
      </c>
      <c r="N46" s="24" t="s">
        <v>1577</v>
      </c>
      <c r="O46" s="24" t="s">
        <v>1580</v>
      </c>
      <c r="P46" s="27" t="s">
        <v>15</v>
      </c>
      <c r="Q46" s="28" t="s">
        <v>554</v>
      </c>
      <c r="R46" s="26" t="s">
        <v>1793</v>
      </c>
      <c r="S46" s="26" t="s">
        <v>2196</v>
      </c>
      <c r="T46" s="27" t="s">
        <v>111</v>
      </c>
      <c r="U46" s="25" t="s">
        <v>1102</v>
      </c>
      <c r="V46" s="25" t="s">
        <v>1369</v>
      </c>
      <c r="W46" s="25" t="s">
        <v>552</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2">
        <v>0</v>
      </c>
      <c r="AU46" s="130" t="s">
        <v>2197</v>
      </c>
      <c r="AV46" s="130" t="s">
        <v>2193</v>
      </c>
      <c r="AW46" s="130" t="s">
        <v>2298</v>
      </c>
      <c r="AX46" s="130" t="s">
        <v>1299</v>
      </c>
      <c r="AY46" s="130" t="s">
        <v>1299</v>
      </c>
    </row>
    <row r="47" spans="1:51" ht="24" x14ac:dyDescent="0.2">
      <c r="A47" s="121">
        <v>45663</v>
      </c>
      <c r="B47" s="27" t="s">
        <v>1564</v>
      </c>
      <c r="C47" s="24" t="s">
        <v>1565</v>
      </c>
      <c r="D47" s="24" t="s">
        <v>1447</v>
      </c>
      <c r="E47" s="28" t="s">
        <v>438</v>
      </c>
      <c r="F47" s="28" t="s">
        <v>439</v>
      </c>
      <c r="G47" s="28" t="s">
        <v>536</v>
      </c>
      <c r="H47" s="28" t="s">
        <v>511</v>
      </c>
      <c r="I47" s="28" t="s">
        <v>1103</v>
      </c>
      <c r="J47" s="24" t="s">
        <v>1099</v>
      </c>
      <c r="K47" s="24" t="s">
        <v>238</v>
      </c>
      <c r="L47" s="24" t="s">
        <v>1579</v>
      </c>
      <c r="M47" s="24">
        <v>45664</v>
      </c>
      <c r="N47" s="24" t="s">
        <v>1577</v>
      </c>
      <c r="O47" s="24" t="s">
        <v>1580</v>
      </c>
      <c r="P47" s="27" t="s">
        <v>15</v>
      </c>
      <c r="Q47" s="28" t="s">
        <v>554</v>
      </c>
      <c r="R47" s="26" t="s">
        <v>1793</v>
      </c>
      <c r="S47" s="26" t="s">
        <v>2196</v>
      </c>
      <c r="T47" s="27" t="s">
        <v>112</v>
      </c>
      <c r="U47" s="25" t="s">
        <v>1099</v>
      </c>
      <c r="V47" s="25" t="s">
        <v>1370</v>
      </c>
      <c r="W47" s="25" t="s">
        <v>552</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2">
        <v>0</v>
      </c>
      <c r="AU47" s="130" t="s">
        <v>2197</v>
      </c>
      <c r="AV47" s="130" t="s">
        <v>2193</v>
      </c>
      <c r="AW47" s="130" t="s">
        <v>2298</v>
      </c>
      <c r="AX47" s="130" t="s">
        <v>1299</v>
      </c>
      <c r="AY47" s="130" t="s">
        <v>1299</v>
      </c>
    </row>
    <row r="48" spans="1:51" ht="24" x14ac:dyDescent="0.2">
      <c r="A48" s="121">
        <v>45663</v>
      </c>
      <c r="B48" s="27" t="s">
        <v>1564</v>
      </c>
      <c r="C48" s="24" t="s">
        <v>1565</v>
      </c>
      <c r="D48" s="24" t="s">
        <v>1447</v>
      </c>
      <c r="E48" s="28" t="s">
        <v>438</v>
      </c>
      <c r="F48" s="28" t="s">
        <v>439</v>
      </c>
      <c r="G48" s="28" t="s">
        <v>536</v>
      </c>
      <c r="H48" s="28" t="s">
        <v>515</v>
      </c>
      <c r="I48" s="28" t="s">
        <v>1103</v>
      </c>
      <c r="J48" s="24" t="s">
        <v>1099</v>
      </c>
      <c r="K48" s="24" t="s">
        <v>238</v>
      </c>
      <c r="L48" s="24" t="s">
        <v>1579</v>
      </c>
      <c r="M48" s="24">
        <v>45664</v>
      </c>
      <c r="N48" s="24" t="s">
        <v>1577</v>
      </c>
      <c r="O48" s="24" t="s">
        <v>1580</v>
      </c>
      <c r="P48" s="27" t="s">
        <v>15</v>
      </c>
      <c r="Q48" s="28" t="s">
        <v>554</v>
      </c>
      <c r="R48" s="26" t="s">
        <v>1793</v>
      </c>
      <c r="S48" s="26" t="s">
        <v>2196</v>
      </c>
      <c r="T48" s="27" t="s">
        <v>112</v>
      </c>
      <c r="U48" s="25" t="s">
        <v>1099</v>
      </c>
      <c r="V48" s="25" t="s">
        <v>1370</v>
      </c>
      <c r="W48" s="25" t="s">
        <v>552</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2">
        <v>0</v>
      </c>
      <c r="AU48" s="130" t="s">
        <v>2197</v>
      </c>
      <c r="AV48" s="130" t="s">
        <v>2193</v>
      </c>
      <c r="AW48" s="130" t="s">
        <v>2298</v>
      </c>
      <c r="AX48" s="130" t="s">
        <v>1299</v>
      </c>
      <c r="AY48" s="130" t="s">
        <v>1299</v>
      </c>
    </row>
    <row r="49" spans="1:51" ht="24" x14ac:dyDescent="0.2">
      <c r="A49" s="121">
        <v>45663</v>
      </c>
      <c r="B49" s="27" t="s">
        <v>1564</v>
      </c>
      <c r="C49" s="24" t="s">
        <v>1565</v>
      </c>
      <c r="D49" s="24" t="s">
        <v>1447</v>
      </c>
      <c r="E49" s="28" t="s">
        <v>438</v>
      </c>
      <c r="F49" s="28" t="s">
        <v>439</v>
      </c>
      <c r="G49" s="28" t="s">
        <v>536</v>
      </c>
      <c r="H49" s="28" t="s">
        <v>511</v>
      </c>
      <c r="I49" s="28" t="s">
        <v>1103</v>
      </c>
      <c r="J49" s="24" t="s">
        <v>1427</v>
      </c>
      <c r="K49" s="24" t="s">
        <v>238</v>
      </c>
      <c r="L49" s="24" t="s">
        <v>1579</v>
      </c>
      <c r="M49" s="24">
        <v>45664</v>
      </c>
      <c r="N49" s="24" t="s">
        <v>1577</v>
      </c>
      <c r="O49" s="24" t="s">
        <v>1580</v>
      </c>
      <c r="P49" s="27" t="s">
        <v>15</v>
      </c>
      <c r="Q49" s="28" t="s">
        <v>554</v>
      </c>
      <c r="R49" s="26" t="s">
        <v>1793</v>
      </c>
      <c r="S49" s="26" t="s">
        <v>2196</v>
      </c>
      <c r="T49" s="27" t="s">
        <v>156</v>
      </c>
      <c r="U49" s="25" t="s">
        <v>1427</v>
      </c>
      <c r="V49" s="25" t="s">
        <v>1554</v>
      </c>
      <c r="W49" s="25" t="s">
        <v>552</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2">
        <v>0</v>
      </c>
      <c r="AU49" s="130" t="s">
        <v>2197</v>
      </c>
      <c r="AV49" s="130" t="s">
        <v>2193</v>
      </c>
      <c r="AW49" s="130" t="s">
        <v>2298</v>
      </c>
      <c r="AX49" s="130" t="s">
        <v>1299</v>
      </c>
      <c r="AY49" s="130" t="s">
        <v>1299</v>
      </c>
    </row>
    <row r="50" spans="1:51" ht="24" x14ac:dyDescent="0.2">
      <c r="A50" s="121">
        <v>45663</v>
      </c>
      <c r="B50" s="27" t="s">
        <v>1564</v>
      </c>
      <c r="C50" s="24" t="s">
        <v>1565</v>
      </c>
      <c r="D50" s="24" t="s">
        <v>1447</v>
      </c>
      <c r="E50" s="28" t="s">
        <v>438</v>
      </c>
      <c r="F50" s="28" t="s">
        <v>439</v>
      </c>
      <c r="G50" s="28" t="s">
        <v>536</v>
      </c>
      <c r="H50" s="28" t="s">
        <v>515</v>
      </c>
      <c r="I50" s="28" t="s">
        <v>1103</v>
      </c>
      <c r="J50" s="24" t="s">
        <v>1427</v>
      </c>
      <c r="K50" s="24" t="s">
        <v>238</v>
      </c>
      <c r="L50" s="24" t="s">
        <v>1579</v>
      </c>
      <c r="M50" s="24">
        <v>45664</v>
      </c>
      <c r="N50" s="24" t="s">
        <v>1577</v>
      </c>
      <c r="O50" s="24" t="s">
        <v>1580</v>
      </c>
      <c r="P50" s="27" t="s">
        <v>15</v>
      </c>
      <c r="Q50" s="28" t="s">
        <v>554</v>
      </c>
      <c r="R50" s="26" t="s">
        <v>1793</v>
      </c>
      <c r="S50" s="26" t="s">
        <v>2196</v>
      </c>
      <c r="T50" s="27" t="s">
        <v>156</v>
      </c>
      <c r="U50" s="25" t="s">
        <v>1427</v>
      </c>
      <c r="V50" s="25" t="s">
        <v>1554</v>
      </c>
      <c r="W50" s="25" t="s">
        <v>552</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2">
        <v>0</v>
      </c>
      <c r="AU50" s="130" t="s">
        <v>2197</v>
      </c>
      <c r="AV50" s="130" t="s">
        <v>2193</v>
      </c>
      <c r="AW50" s="130" t="s">
        <v>2298</v>
      </c>
      <c r="AX50" s="130" t="s">
        <v>1299</v>
      </c>
      <c r="AY50" s="130" t="s">
        <v>1299</v>
      </c>
    </row>
    <row r="51" spans="1:51" ht="24" x14ac:dyDescent="0.2">
      <c r="A51" s="121">
        <v>45663</v>
      </c>
      <c r="B51" s="27" t="s">
        <v>1564</v>
      </c>
      <c r="C51" s="24" t="s">
        <v>1565</v>
      </c>
      <c r="D51" s="24" t="s">
        <v>1447</v>
      </c>
      <c r="E51" s="28" t="s">
        <v>438</v>
      </c>
      <c r="F51" s="28" t="s">
        <v>439</v>
      </c>
      <c r="G51" s="28" t="s">
        <v>536</v>
      </c>
      <c r="H51" s="28" t="s">
        <v>511</v>
      </c>
      <c r="I51" s="28" t="s">
        <v>1103</v>
      </c>
      <c r="J51" s="24" t="s">
        <v>1510</v>
      </c>
      <c r="K51" s="24" t="s">
        <v>238</v>
      </c>
      <c r="L51" s="24" t="s">
        <v>1579</v>
      </c>
      <c r="M51" s="24">
        <v>45664</v>
      </c>
      <c r="N51" s="24" t="s">
        <v>1577</v>
      </c>
      <c r="O51" s="24" t="s">
        <v>1580</v>
      </c>
      <c r="P51" s="27" t="s">
        <v>15</v>
      </c>
      <c r="Q51" s="28" t="s">
        <v>554</v>
      </c>
      <c r="R51" s="26" t="s">
        <v>1793</v>
      </c>
      <c r="S51" s="26" t="s">
        <v>2196</v>
      </c>
      <c r="T51" s="27" t="s">
        <v>157</v>
      </c>
      <c r="U51" s="25" t="s">
        <v>1429</v>
      </c>
      <c r="V51" s="25" t="s">
        <v>2198</v>
      </c>
      <c r="W51" s="25" t="s">
        <v>552</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2">
        <v>0</v>
      </c>
      <c r="AU51" s="130" t="s">
        <v>2197</v>
      </c>
      <c r="AV51" s="130" t="s">
        <v>2193</v>
      </c>
      <c r="AW51" s="130" t="s">
        <v>2298</v>
      </c>
      <c r="AX51" s="130" t="s">
        <v>1299</v>
      </c>
      <c r="AY51" s="130" t="s">
        <v>1299</v>
      </c>
    </row>
    <row r="52" spans="1:51" ht="24" x14ac:dyDescent="0.2">
      <c r="A52" s="121">
        <v>45663</v>
      </c>
      <c r="B52" s="27" t="s">
        <v>1564</v>
      </c>
      <c r="C52" s="24" t="s">
        <v>1565</v>
      </c>
      <c r="D52" s="24" t="s">
        <v>1447</v>
      </c>
      <c r="E52" s="28" t="s">
        <v>438</v>
      </c>
      <c r="F52" s="28" t="s">
        <v>439</v>
      </c>
      <c r="G52" s="28" t="s">
        <v>536</v>
      </c>
      <c r="H52" s="28" t="s">
        <v>515</v>
      </c>
      <c r="I52" s="28" t="s">
        <v>1103</v>
      </c>
      <c r="J52" s="24" t="s">
        <v>1510</v>
      </c>
      <c r="K52" s="24" t="s">
        <v>238</v>
      </c>
      <c r="L52" s="24" t="s">
        <v>1579</v>
      </c>
      <c r="M52" s="24">
        <v>45664</v>
      </c>
      <c r="N52" s="24" t="s">
        <v>1577</v>
      </c>
      <c r="O52" s="24" t="s">
        <v>1580</v>
      </c>
      <c r="P52" s="27" t="s">
        <v>15</v>
      </c>
      <c r="Q52" s="28" t="s">
        <v>554</v>
      </c>
      <c r="R52" s="26" t="s">
        <v>1793</v>
      </c>
      <c r="S52" s="26" t="s">
        <v>2196</v>
      </c>
      <c r="T52" s="27" t="s">
        <v>157</v>
      </c>
      <c r="U52" s="25" t="s">
        <v>1429</v>
      </c>
      <c r="V52" s="25" t="s">
        <v>2198</v>
      </c>
      <c r="W52" s="25" t="s">
        <v>552</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2">
        <v>0</v>
      </c>
      <c r="AU52" s="130" t="s">
        <v>2197</v>
      </c>
      <c r="AV52" s="130" t="s">
        <v>2193</v>
      </c>
      <c r="AW52" s="130" t="s">
        <v>2298</v>
      </c>
      <c r="AX52" s="130" t="s">
        <v>1299</v>
      </c>
      <c r="AY52" s="130" t="s">
        <v>1299</v>
      </c>
    </row>
    <row r="53" spans="1:51" ht="24" x14ac:dyDescent="0.2">
      <c r="A53" s="121">
        <v>45663</v>
      </c>
      <c r="B53" s="27" t="s">
        <v>1564</v>
      </c>
      <c r="C53" s="24" t="s">
        <v>1565</v>
      </c>
      <c r="D53" s="24" t="s">
        <v>1447</v>
      </c>
      <c r="E53" s="28" t="s">
        <v>438</v>
      </c>
      <c r="F53" s="28" t="s">
        <v>439</v>
      </c>
      <c r="G53" s="28" t="s">
        <v>536</v>
      </c>
      <c r="H53" s="28" t="s">
        <v>511</v>
      </c>
      <c r="I53" s="28" t="s">
        <v>1103</v>
      </c>
      <c r="J53" s="24" t="s">
        <v>1428</v>
      </c>
      <c r="K53" s="24" t="s">
        <v>238</v>
      </c>
      <c r="L53" s="24" t="s">
        <v>1579</v>
      </c>
      <c r="M53" s="24">
        <v>45664</v>
      </c>
      <c r="N53" s="24" t="s">
        <v>1577</v>
      </c>
      <c r="O53" s="24" t="s">
        <v>1580</v>
      </c>
      <c r="P53" s="27" t="s">
        <v>15</v>
      </c>
      <c r="Q53" s="28" t="s">
        <v>554</v>
      </c>
      <c r="R53" s="26" t="s">
        <v>1793</v>
      </c>
      <c r="S53" s="26" t="s">
        <v>2196</v>
      </c>
      <c r="T53" s="27" t="s">
        <v>158</v>
      </c>
      <c r="U53" s="25" t="s">
        <v>1428</v>
      </c>
      <c r="V53" s="25" t="s">
        <v>1555</v>
      </c>
      <c r="W53" s="25" t="s">
        <v>552</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2">
        <v>0</v>
      </c>
      <c r="AU53" s="130" t="s">
        <v>2197</v>
      </c>
      <c r="AV53" s="130" t="s">
        <v>2193</v>
      </c>
      <c r="AW53" s="130" t="s">
        <v>2298</v>
      </c>
      <c r="AX53" s="130" t="s">
        <v>1299</v>
      </c>
      <c r="AY53" s="130" t="s">
        <v>1299</v>
      </c>
    </row>
    <row r="54" spans="1:51" ht="24" x14ac:dyDescent="0.2">
      <c r="A54" s="121">
        <v>45663</v>
      </c>
      <c r="B54" s="27" t="s">
        <v>1564</v>
      </c>
      <c r="C54" s="24" t="s">
        <v>1565</v>
      </c>
      <c r="D54" s="24" t="s">
        <v>1447</v>
      </c>
      <c r="E54" s="28" t="s">
        <v>438</v>
      </c>
      <c r="F54" s="28" t="s">
        <v>439</v>
      </c>
      <c r="G54" s="28" t="s">
        <v>536</v>
      </c>
      <c r="H54" s="28" t="s">
        <v>515</v>
      </c>
      <c r="I54" s="28" t="s">
        <v>1103</v>
      </c>
      <c r="J54" s="24" t="s">
        <v>1428</v>
      </c>
      <c r="K54" s="24" t="s">
        <v>238</v>
      </c>
      <c r="L54" s="24" t="s">
        <v>1579</v>
      </c>
      <c r="M54" s="24">
        <v>45664</v>
      </c>
      <c r="N54" s="24" t="s">
        <v>1577</v>
      </c>
      <c r="O54" s="24" t="s">
        <v>1580</v>
      </c>
      <c r="P54" s="27" t="s">
        <v>15</v>
      </c>
      <c r="Q54" s="28" t="s">
        <v>554</v>
      </c>
      <c r="R54" s="26" t="s">
        <v>1793</v>
      </c>
      <c r="S54" s="26" t="s">
        <v>2196</v>
      </c>
      <c r="T54" s="27" t="s">
        <v>158</v>
      </c>
      <c r="U54" s="25" t="s">
        <v>1428</v>
      </c>
      <c r="V54" s="25" t="s">
        <v>1555</v>
      </c>
      <c r="W54" s="25" t="s">
        <v>552</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2">
        <v>0</v>
      </c>
      <c r="AU54" s="130" t="s">
        <v>2197</v>
      </c>
      <c r="AV54" s="130" t="s">
        <v>2193</v>
      </c>
      <c r="AW54" s="130" t="s">
        <v>2298</v>
      </c>
      <c r="AX54" s="130" t="s">
        <v>1299</v>
      </c>
      <c r="AY54" s="130" t="s">
        <v>1299</v>
      </c>
    </row>
    <row r="55" spans="1:51" ht="24" x14ac:dyDescent="0.2">
      <c r="A55" s="121">
        <v>45663</v>
      </c>
      <c r="B55" s="27" t="s">
        <v>1564</v>
      </c>
      <c r="C55" s="24" t="s">
        <v>1565</v>
      </c>
      <c r="D55" s="24" t="s">
        <v>1447</v>
      </c>
      <c r="E55" s="28" t="s">
        <v>438</v>
      </c>
      <c r="F55" s="28" t="s">
        <v>439</v>
      </c>
      <c r="G55" s="28" t="s">
        <v>536</v>
      </c>
      <c r="H55" s="28" t="s">
        <v>511</v>
      </c>
      <c r="I55" s="28" t="s">
        <v>1103</v>
      </c>
      <c r="J55" s="24" t="s">
        <v>1161</v>
      </c>
      <c r="K55" s="24" t="s">
        <v>238</v>
      </c>
      <c r="L55" s="24" t="s">
        <v>1579</v>
      </c>
      <c r="M55" s="24">
        <v>45664</v>
      </c>
      <c r="N55" s="24" t="s">
        <v>1577</v>
      </c>
      <c r="O55" s="24" t="s">
        <v>1580</v>
      </c>
      <c r="P55" s="27" t="s">
        <v>15</v>
      </c>
      <c r="Q55" s="28" t="s">
        <v>554</v>
      </c>
      <c r="R55" s="26" t="s">
        <v>1793</v>
      </c>
      <c r="S55" s="26" t="s">
        <v>2196</v>
      </c>
      <c r="T55" s="27" t="s">
        <v>58</v>
      </c>
      <c r="U55" s="25" t="s">
        <v>1161</v>
      </c>
      <c r="V55" s="25" t="s">
        <v>1351</v>
      </c>
      <c r="W55" s="25" t="s">
        <v>552</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2">
        <v>0</v>
      </c>
      <c r="AU55" s="130" t="s">
        <v>2197</v>
      </c>
      <c r="AV55" s="130" t="s">
        <v>2193</v>
      </c>
      <c r="AW55" s="130" t="s">
        <v>2298</v>
      </c>
      <c r="AX55" s="130" t="s">
        <v>1299</v>
      </c>
      <c r="AY55" s="130" t="s">
        <v>1299</v>
      </c>
    </row>
    <row r="56" spans="1:51" ht="24" x14ac:dyDescent="0.2">
      <c r="A56" s="121">
        <v>45663</v>
      </c>
      <c r="B56" s="27" t="s">
        <v>1564</v>
      </c>
      <c r="C56" s="24" t="s">
        <v>1565</v>
      </c>
      <c r="D56" s="24" t="s">
        <v>1447</v>
      </c>
      <c r="E56" s="28" t="s">
        <v>438</v>
      </c>
      <c r="F56" s="28" t="s">
        <v>439</v>
      </c>
      <c r="G56" s="28" t="s">
        <v>536</v>
      </c>
      <c r="H56" s="28" t="s">
        <v>515</v>
      </c>
      <c r="I56" s="28" t="s">
        <v>1103</v>
      </c>
      <c r="J56" s="24" t="s">
        <v>1161</v>
      </c>
      <c r="K56" s="24" t="s">
        <v>238</v>
      </c>
      <c r="L56" s="24" t="s">
        <v>1579</v>
      </c>
      <c r="M56" s="24">
        <v>45664</v>
      </c>
      <c r="N56" s="24" t="s">
        <v>1577</v>
      </c>
      <c r="O56" s="24" t="s">
        <v>1580</v>
      </c>
      <c r="P56" s="27" t="s">
        <v>15</v>
      </c>
      <c r="Q56" s="28" t="s">
        <v>554</v>
      </c>
      <c r="R56" s="26" t="s">
        <v>1793</v>
      </c>
      <c r="S56" s="26" t="s">
        <v>2196</v>
      </c>
      <c r="T56" s="27" t="s">
        <v>58</v>
      </c>
      <c r="U56" s="25" t="s">
        <v>1161</v>
      </c>
      <c r="V56" s="25" t="s">
        <v>1351</v>
      </c>
      <c r="W56" s="25" t="s">
        <v>552</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2">
        <v>0</v>
      </c>
      <c r="AU56" s="130" t="s">
        <v>2197</v>
      </c>
      <c r="AV56" s="130" t="s">
        <v>2193</v>
      </c>
      <c r="AW56" s="130" t="s">
        <v>2298</v>
      </c>
      <c r="AX56" s="130" t="s">
        <v>1299</v>
      </c>
      <c r="AY56" s="130" t="s">
        <v>1299</v>
      </c>
    </row>
    <row r="57" spans="1:51" ht="24" x14ac:dyDescent="0.2">
      <c r="A57" s="121">
        <v>45663</v>
      </c>
      <c r="B57" s="27" t="s">
        <v>1564</v>
      </c>
      <c r="C57" s="24" t="s">
        <v>1565</v>
      </c>
      <c r="D57" s="24" t="s">
        <v>1447</v>
      </c>
      <c r="E57" s="28" t="s">
        <v>438</v>
      </c>
      <c r="F57" s="28" t="s">
        <v>439</v>
      </c>
      <c r="G57" s="28" t="s">
        <v>536</v>
      </c>
      <c r="H57" s="28" t="s">
        <v>511</v>
      </c>
      <c r="I57" s="28" t="s">
        <v>1103</v>
      </c>
      <c r="J57" s="24" t="s">
        <v>1097</v>
      </c>
      <c r="K57" s="24" t="s">
        <v>238</v>
      </c>
      <c r="L57" s="24" t="s">
        <v>1579</v>
      </c>
      <c r="M57" s="24">
        <v>45664</v>
      </c>
      <c r="N57" s="24" t="s">
        <v>1577</v>
      </c>
      <c r="O57" s="24" t="s">
        <v>1580</v>
      </c>
      <c r="P57" s="27" t="s">
        <v>15</v>
      </c>
      <c r="Q57" s="28" t="s">
        <v>554</v>
      </c>
      <c r="R57" s="26" t="s">
        <v>1793</v>
      </c>
      <c r="S57" s="26" t="s">
        <v>2196</v>
      </c>
      <c r="T57" s="27" t="s">
        <v>108</v>
      </c>
      <c r="U57" s="25" t="s">
        <v>1097</v>
      </c>
      <c r="V57" s="25" t="s">
        <v>1367</v>
      </c>
      <c r="W57" s="25" t="s">
        <v>552</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2">
        <v>0</v>
      </c>
      <c r="AU57" s="130" t="s">
        <v>2197</v>
      </c>
      <c r="AV57" s="130" t="s">
        <v>2193</v>
      </c>
      <c r="AW57" s="130" t="s">
        <v>2298</v>
      </c>
      <c r="AX57" s="130" t="s">
        <v>1299</v>
      </c>
      <c r="AY57" s="130" t="s">
        <v>1299</v>
      </c>
    </row>
    <row r="58" spans="1:51" ht="24" x14ac:dyDescent="0.2">
      <c r="A58" s="121">
        <v>45663</v>
      </c>
      <c r="B58" s="27" t="s">
        <v>1564</v>
      </c>
      <c r="C58" s="24" t="s">
        <v>1565</v>
      </c>
      <c r="D58" s="24" t="s">
        <v>1447</v>
      </c>
      <c r="E58" s="28" t="s">
        <v>438</v>
      </c>
      <c r="F58" s="28" t="s">
        <v>439</v>
      </c>
      <c r="G58" s="28" t="s">
        <v>536</v>
      </c>
      <c r="H58" s="28" t="s">
        <v>515</v>
      </c>
      <c r="I58" s="28" t="s">
        <v>1103</v>
      </c>
      <c r="J58" s="24" t="s">
        <v>1097</v>
      </c>
      <c r="K58" s="24" t="s">
        <v>238</v>
      </c>
      <c r="L58" s="24" t="s">
        <v>1579</v>
      </c>
      <c r="M58" s="24">
        <v>45664</v>
      </c>
      <c r="N58" s="24" t="s">
        <v>1577</v>
      </c>
      <c r="O58" s="24" t="s">
        <v>1580</v>
      </c>
      <c r="P58" s="27" t="s">
        <v>15</v>
      </c>
      <c r="Q58" s="28" t="s">
        <v>554</v>
      </c>
      <c r="R58" s="26" t="s">
        <v>1793</v>
      </c>
      <c r="S58" s="26" t="s">
        <v>2196</v>
      </c>
      <c r="T58" s="27" t="s">
        <v>108</v>
      </c>
      <c r="U58" s="25" t="s">
        <v>1097</v>
      </c>
      <c r="V58" s="25" t="s">
        <v>1367</v>
      </c>
      <c r="W58" s="25" t="s">
        <v>552</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2">
        <v>0</v>
      </c>
      <c r="AU58" s="130" t="s">
        <v>2197</v>
      </c>
      <c r="AV58" s="130" t="s">
        <v>2193</v>
      </c>
      <c r="AW58" s="130" t="s">
        <v>2298</v>
      </c>
      <c r="AX58" s="130" t="s">
        <v>1299</v>
      </c>
      <c r="AY58" s="130" t="s">
        <v>1299</v>
      </c>
    </row>
    <row r="59" spans="1:51" ht="36" x14ac:dyDescent="0.2">
      <c r="A59" s="121">
        <v>45664</v>
      </c>
      <c r="B59" s="27" t="s">
        <v>1564</v>
      </c>
      <c r="C59" s="24" t="s">
        <v>1565</v>
      </c>
      <c r="D59" s="24" t="s">
        <v>1447</v>
      </c>
      <c r="E59" s="28" t="s">
        <v>438</v>
      </c>
      <c r="F59" s="28" t="s">
        <v>439</v>
      </c>
      <c r="G59" s="28" t="s">
        <v>42</v>
      </c>
      <c r="H59" s="28" t="s">
        <v>511</v>
      </c>
      <c r="I59" s="28" t="s">
        <v>1103</v>
      </c>
      <c r="J59" s="24" t="s">
        <v>1102</v>
      </c>
      <c r="K59" s="24" t="s">
        <v>247</v>
      </c>
      <c r="L59" s="24" t="s">
        <v>1581</v>
      </c>
      <c r="M59" s="24">
        <v>45665</v>
      </c>
      <c r="N59" s="24" t="s">
        <v>1582</v>
      </c>
      <c r="O59" s="24" t="s">
        <v>1583</v>
      </c>
      <c r="P59" s="27" t="s">
        <v>15</v>
      </c>
      <c r="Q59" s="28" t="s">
        <v>239</v>
      </c>
      <c r="R59" s="26" t="s">
        <v>1794</v>
      </c>
      <c r="S59" s="26" t="s">
        <v>2199</v>
      </c>
      <c r="T59" s="27" t="s">
        <v>111</v>
      </c>
      <c r="U59" s="25" t="s">
        <v>1102</v>
      </c>
      <c r="V59" s="25" t="s">
        <v>1369</v>
      </c>
      <c r="W59" s="25" t="s">
        <v>552</v>
      </c>
      <c r="X59" s="36" t="s">
        <v>41</v>
      </c>
      <c r="Y59" s="36" t="s">
        <v>42</v>
      </c>
      <c r="Z59" s="36" t="s">
        <v>359</v>
      </c>
      <c r="AA59" s="29">
        <v>3900</v>
      </c>
      <c r="AB59" s="29">
        <v>3900</v>
      </c>
      <c r="AC59" s="30">
        <v>0</v>
      </c>
      <c r="AD59" s="29">
        <v>3900</v>
      </c>
      <c r="AE59" s="29">
        <v>2600</v>
      </c>
      <c r="AF59" s="31">
        <v>1300</v>
      </c>
      <c r="AG59" s="29">
        <v>2600</v>
      </c>
      <c r="AI59" s="29">
        <v>0</v>
      </c>
      <c r="AJ59" s="29">
        <v>1300</v>
      </c>
      <c r="AK59" s="29">
        <v>1300</v>
      </c>
      <c r="AL59" s="29">
        <v>0</v>
      </c>
      <c r="AM59" s="29">
        <v>0</v>
      </c>
      <c r="AN59" s="29">
        <v>0</v>
      </c>
      <c r="AO59" s="29">
        <v>0</v>
      </c>
      <c r="AP59" s="29">
        <v>0</v>
      </c>
      <c r="AQ59" s="29">
        <v>0</v>
      </c>
      <c r="AR59" s="29">
        <v>0</v>
      </c>
      <c r="AS59" s="29">
        <v>0</v>
      </c>
      <c r="AT59" s="122">
        <v>0</v>
      </c>
      <c r="AU59" s="130" t="s">
        <v>2197</v>
      </c>
      <c r="AV59" s="130" t="s">
        <v>2191</v>
      </c>
      <c r="AW59" s="130" t="s">
        <v>2298</v>
      </c>
      <c r="AX59" s="130" t="s">
        <v>1299</v>
      </c>
      <c r="AY59" s="130" t="s">
        <v>1299</v>
      </c>
    </row>
    <row r="60" spans="1:51" ht="36" x14ac:dyDescent="0.2">
      <c r="A60" s="121">
        <v>45664</v>
      </c>
      <c r="B60" s="27" t="s">
        <v>1564</v>
      </c>
      <c r="C60" s="24" t="s">
        <v>1565</v>
      </c>
      <c r="D60" s="24" t="s">
        <v>1447</v>
      </c>
      <c r="E60" s="28" t="s">
        <v>438</v>
      </c>
      <c r="F60" s="28" t="s">
        <v>439</v>
      </c>
      <c r="G60" s="28" t="s">
        <v>42</v>
      </c>
      <c r="H60" s="28" t="s">
        <v>511</v>
      </c>
      <c r="I60" s="28" t="s">
        <v>1103</v>
      </c>
      <c r="J60" s="24" t="s">
        <v>1159</v>
      </c>
      <c r="K60" s="24" t="s">
        <v>248</v>
      </c>
      <c r="L60" s="24" t="s">
        <v>1584</v>
      </c>
      <c r="M60" s="24">
        <v>45665</v>
      </c>
      <c r="N60" s="24" t="s">
        <v>1585</v>
      </c>
      <c r="O60" s="24" t="s">
        <v>1586</v>
      </c>
      <c r="P60" s="27" t="s">
        <v>15</v>
      </c>
      <c r="Q60" s="28" t="s">
        <v>1566</v>
      </c>
      <c r="R60" s="26" t="s">
        <v>1795</v>
      </c>
      <c r="S60" s="26" t="s">
        <v>2200</v>
      </c>
      <c r="T60" s="27" t="s">
        <v>55</v>
      </c>
      <c r="U60" s="25" t="s">
        <v>1159</v>
      </c>
      <c r="V60" s="25" t="s">
        <v>1348</v>
      </c>
      <c r="W60" s="25" t="s">
        <v>552</v>
      </c>
      <c r="X60" s="36" t="s">
        <v>41</v>
      </c>
      <c r="Y60" s="36" t="s">
        <v>42</v>
      </c>
      <c r="Z60" s="36" t="s">
        <v>359</v>
      </c>
      <c r="AA60" s="29">
        <v>5100</v>
      </c>
      <c r="AB60" s="29">
        <v>5100</v>
      </c>
      <c r="AC60" s="30">
        <v>0</v>
      </c>
      <c r="AD60" s="29">
        <v>5100</v>
      </c>
      <c r="AE60" s="29">
        <v>3400</v>
      </c>
      <c r="AF60" s="31">
        <v>1700</v>
      </c>
      <c r="AG60" s="29">
        <v>3400</v>
      </c>
      <c r="AI60" s="29">
        <v>1700</v>
      </c>
      <c r="AJ60" s="29">
        <v>0</v>
      </c>
      <c r="AK60" s="29">
        <v>1700</v>
      </c>
      <c r="AL60" s="29">
        <v>0</v>
      </c>
      <c r="AM60" s="29">
        <v>0</v>
      </c>
      <c r="AN60" s="29">
        <v>0</v>
      </c>
      <c r="AO60" s="29">
        <v>0</v>
      </c>
      <c r="AP60" s="29">
        <v>0</v>
      </c>
      <c r="AQ60" s="29">
        <v>0</v>
      </c>
      <c r="AR60" s="29">
        <v>0</v>
      </c>
      <c r="AS60" s="29">
        <v>0</v>
      </c>
      <c r="AT60" s="122">
        <v>0</v>
      </c>
      <c r="AU60" s="130" t="s">
        <v>2197</v>
      </c>
      <c r="AV60" s="130" t="s">
        <v>2191</v>
      </c>
      <c r="AW60" s="130" t="s">
        <v>2298</v>
      </c>
      <c r="AX60" s="130" t="s">
        <v>1299</v>
      </c>
      <c r="AY60" s="130" t="s">
        <v>1299</v>
      </c>
    </row>
    <row r="61" spans="1:51" ht="36" x14ac:dyDescent="0.2">
      <c r="A61" s="121">
        <v>45664</v>
      </c>
      <c r="B61" s="27" t="s">
        <v>1564</v>
      </c>
      <c r="C61" s="24" t="s">
        <v>1565</v>
      </c>
      <c r="D61" s="24" t="s">
        <v>1447</v>
      </c>
      <c r="E61" s="28" t="s">
        <v>438</v>
      </c>
      <c r="F61" s="28" t="s">
        <v>439</v>
      </c>
      <c r="G61" s="28" t="s">
        <v>42</v>
      </c>
      <c r="H61" s="28" t="s">
        <v>511</v>
      </c>
      <c r="I61" s="28" t="s">
        <v>1103</v>
      </c>
      <c r="J61" s="24" t="s">
        <v>1159</v>
      </c>
      <c r="K61" s="24" t="s">
        <v>1566</v>
      </c>
      <c r="L61" s="24" t="s">
        <v>1587</v>
      </c>
      <c r="M61" s="24">
        <v>45665</v>
      </c>
      <c r="N61" s="24" t="s">
        <v>1588</v>
      </c>
      <c r="O61" s="24" t="s">
        <v>1589</v>
      </c>
      <c r="P61" s="27" t="s">
        <v>15</v>
      </c>
      <c r="Q61" s="28" t="s">
        <v>240</v>
      </c>
      <c r="R61" s="26" t="s">
        <v>1796</v>
      </c>
      <c r="S61" s="26" t="s">
        <v>2201</v>
      </c>
      <c r="T61" s="27" t="s">
        <v>55</v>
      </c>
      <c r="U61" s="25" t="s">
        <v>1159</v>
      </c>
      <c r="V61" s="25" t="s">
        <v>1348</v>
      </c>
      <c r="W61" s="25" t="s">
        <v>552</v>
      </c>
      <c r="X61" s="36" t="s">
        <v>41</v>
      </c>
      <c r="Y61" s="36" t="s">
        <v>42</v>
      </c>
      <c r="Z61" s="36" t="s">
        <v>359</v>
      </c>
      <c r="AA61" s="29">
        <v>3900</v>
      </c>
      <c r="AB61" s="29">
        <v>3900</v>
      </c>
      <c r="AC61" s="30">
        <v>0</v>
      </c>
      <c r="AD61" s="29">
        <v>3900</v>
      </c>
      <c r="AE61" s="29">
        <v>2600</v>
      </c>
      <c r="AF61" s="31">
        <v>1300</v>
      </c>
      <c r="AG61" s="29">
        <v>2600</v>
      </c>
      <c r="AI61" s="29">
        <v>1300</v>
      </c>
      <c r="AJ61" s="29">
        <v>0</v>
      </c>
      <c r="AK61" s="29">
        <v>1300</v>
      </c>
      <c r="AL61" s="29">
        <v>0</v>
      </c>
      <c r="AM61" s="29">
        <v>0</v>
      </c>
      <c r="AN61" s="29">
        <v>0</v>
      </c>
      <c r="AO61" s="29">
        <v>0</v>
      </c>
      <c r="AP61" s="29">
        <v>0</v>
      </c>
      <c r="AQ61" s="29">
        <v>0</v>
      </c>
      <c r="AR61" s="29">
        <v>0</v>
      </c>
      <c r="AS61" s="29">
        <v>0</v>
      </c>
      <c r="AT61" s="122">
        <v>0</v>
      </c>
      <c r="AU61" s="130" t="s">
        <v>2197</v>
      </c>
      <c r="AV61" s="130" t="s">
        <v>2191</v>
      </c>
      <c r="AW61" s="130" t="s">
        <v>2298</v>
      </c>
      <c r="AX61" s="130" t="s">
        <v>1299</v>
      </c>
      <c r="AY61" s="130" t="s">
        <v>1299</v>
      </c>
    </row>
    <row r="62" spans="1:51" ht="36" x14ac:dyDescent="0.2">
      <c r="A62" s="121">
        <v>45664</v>
      </c>
      <c r="B62" s="27" t="s">
        <v>1564</v>
      </c>
      <c r="C62" s="24" t="s">
        <v>1565</v>
      </c>
      <c r="D62" s="24" t="s">
        <v>1447</v>
      </c>
      <c r="E62" s="28" t="s">
        <v>438</v>
      </c>
      <c r="F62" s="28" t="s">
        <v>439</v>
      </c>
      <c r="G62" s="28" t="s">
        <v>42</v>
      </c>
      <c r="H62" s="28" t="s">
        <v>511</v>
      </c>
      <c r="I62" s="28" t="s">
        <v>1103</v>
      </c>
      <c r="J62" s="24" t="s">
        <v>1433</v>
      </c>
      <c r="K62" s="24" t="s">
        <v>256</v>
      </c>
      <c r="L62" s="24" t="s">
        <v>1590</v>
      </c>
      <c r="M62" s="24">
        <v>45666</v>
      </c>
      <c r="N62" s="24" t="s">
        <v>1591</v>
      </c>
      <c r="O62" s="24" t="s">
        <v>1592</v>
      </c>
      <c r="P62" s="27" t="s">
        <v>15</v>
      </c>
      <c r="Q62" s="28" t="s">
        <v>241</v>
      </c>
      <c r="R62" s="26" t="s">
        <v>1797</v>
      </c>
      <c r="S62" s="26" t="s">
        <v>2202</v>
      </c>
      <c r="T62" s="27" t="s">
        <v>109</v>
      </c>
      <c r="U62" s="25" t="s">
        <v>1433</v>
      </c>
      <c r="V62" s="25" t="s">
        <v>1438</v>
      </c>
      <c r="W62" s="25" t="s">
        <v>552</v>
      </c>
      <c r="X62" s="36" t="s">
        <v>41</v>
      </c>
      <c r="Y62" s="36" t="s">
        <v>42</v>
      </c>
      <c r="Z62" s="36" t="s">
        <v>359</v>
      </c>
      <c r="AA62" s="29">
        <v>3900</v>
      </c>
      <c r="AB62" s="29">
        <v>3900</v>
      </c>
      <c r="AC62" s="30">
        <v>0</v>
      </c>
      <c r="AD62" s="29">
        <v>3900</v>
      </c>
      <c r="AE62" s="29">
        <v>2600</v>
      </c>
      <c r="AF62" s="31">
        <v>1300</v>
      </c>
      <c r="AG62" s="29">
        <v>2600</v>
      </c>
      <c r="AI62" s="29">
        <v>0</v>
      </c>
      <c r="AJ62" s="29">
        <v>1300</v>
      </c>
      <c r="AK62" s="29">
        <v>1300</v>
      </c>
      <c r="AL62" s="29">
        <v>0</v>
      </c>
      <c r="AM62" s="29">
        <v>0</v>
      </c>
      <c r="AN62" s="29">
        <v>0</v>
      </c>
      <c r="AO62" s="29">
        <v>0</v>
      </c>
      <c r="AP62" s="29">
        <v>0</v>
      </c>
      <c r="AQ62" s="29">
        <v>0</v>
      </c>
      <c r="AR62" s="29">
        <v>0</v>
      </c>
      <c r="AS62" s="29">
        <v>0</v>
      </c>
      <c r="AT62" s="122">
        <v>0</v>
      </c>
      <c r="AU62" s="130" t="s">
        <v>2197</v>
      </c>
      <c r="AV62" s="130" t="s">
        <v>2191</v>
      </c>
      <c r="AW62" s="130" t="s">
        <v>2298</v>
      </c>
      <c r="AX62" s="130" t="s">
        <v>1299</v>
      </c>
      <c r="AY62" s="130" t="s">
        <v>1299</v>
      </c>
    </row>
    <row r="63" spans="1:51" ht="36" x14ac:dyDescent="0.2">
      <c r="A63" s="121">
        <v>45664</v>
      </c>
      <c r="B63" s="27" t="s">
        <v>1564</v>
      </c>
      <c r="C63" s="24" t="s">
        <v>1565</v>
      </c>
      <c r="D63" s="24" t="s">
        <v>1447</v>
      </c>
      <c r="E63" s="28" t="s">
        <v>438</v>
      </c>
      <c r="F63" s="28" t="s">
        <v>439</v>
      </c>
      <c r="G63" s="28" t="s">
        <v>42</v>
      </c>
      <c r="H63" s="28" t="s">
        <v>511</v>
      </c>
      <c r="I63" s="28" t="s">
        <v>1103</v>
      </c>
      <c r="J63" s="24" t="s">
        <v>1159</v>
      </c>
      <c r="K63" s="24" t="s">
        <v>240</v>
      </c>
      <c r="L63" s="24" t="s">
        <v>1593</v>
      </c>
      <c r="M63" s="24">
        <v>45665</v>
      </c>
      <c r="N63" s="24" t="s">
        <v>1594</v>
      </c>
      <c r="O63" s="24" t="s">
        <v>1595</v>
      </c>
      <c r="P63" s="27" t="s">
        <v>15</v>
      </c>
      <c r="Q63" s="28" t="s">
        <v>242</v>
      </c>
      <c r="R63" s="26" t="s">
        <v>1798</v>
      </c>
      <c r="S63" s="26" t="s">
        <v>2203</v>
      </c>
      <c r="T63" s="27" t="s">
        <v>55</v>
      </c>
      <c r="U63" s="25" t="s">
        <v>1159</v>
      </c>
      <c r="V63" s="25" t="s">
        <v>1348</v>
      </c>
      <c r="W63" s="25" t="s">
        <v>552</v>
      </c>
      <c r="X63" s="36" t="s">
        <v>41</v>
      </c>
      <c r="Y63" s="36" t="s">
        <v>42</v>
      </c>
      <c r="Z63" s="36" t="s">
        <v>359</v>
      </c>
      <c r="AA63" s="29">
        <v>5100</v>
      </c>
      <c r="AB63" s="29">
        <v>5100</v>
      </c>
      <c r="AC63" s="30">
        <v>0</v>
      </c>
      <c r="AD63" s="29">
        <v>5100</v>
      </c>
      <c r="AE63" s="29">
        <v>3400</v>
      </c>
      <c r="AF63" s="31">
        <v>1700</v>
      </c>
      <c r="AG63" s="29">
        <v>3400</v>
      </c>
      <c r="AI63" s="29">
        <v>1700</v>
      </c>
      <c r="AJ63" s="29">
        <v>0</v>
      </c>
      <c r="AK63" s="29">
        <v>1700</v>
      </c>
      <c r="AL63" s="29">
        <v>0</v>
      </c>
      <c r="AM63" s="29">
        <v>0</v>
      </c>
      <c r="AN63" s="29">
        <v>0</v>
      </c>
      <c r="AO63" s="29">
        <v>0</v>
      </c>
      <c r="AP63" s="29">
        <v>0</v>
      </c>
      <c r="AQ63" s="29">
        <v>0</v>
      </c>
      <c r="AR63" s="29">
        <v>0</v>
      </c>
      <c r="AS63" s="29">
        <v>0</v>
      </c>
      <c r="AT63" s="122">
        <v>0</v>
      </c>
      <c r="AU63" s="130" t="s">
        <v>2197</v>
      </c>
      <c r="AV63" s="130" t="s">
        <v>2191</v>
      </c>
      <c r="AW63" s="130" t="s">
        <v>2298</v>
      </c>
      <c r="AX63" s="130" t="s">
        <v>1299</v>
      </c>
      <c r="AY63" s="130" t="s">
        <v>1299</v>
      </c>
    </row>
    <row r="64" spans="1:51" ht="36" x14ac:dyDescent="0.2">
      <c r="A64" s="121">
        <v>45664</v>
      </c>
      <c r="B64" s="27" t="s">
        <v>1564</v>
      </c>
      <c r="C64" s="24" t="s">
        <v>1565</v>
      </c>
      <c r="D64" s="24" t="s">
        <v>1447</v>
      </c>
      <c r="E64" s="28" t="s">
        <v>438</v>
      </c>
      <c r="F64" s="28" t="s">
        <v>439</v>
      </c>
      <c r="G64" s="28" t="s">
        <v>42</v>
      </c>
      <c r="H64" s="28" t="s">
        <v>511</v>
      </c>
      <c r="I64" s="28" t="s">
        <v>1103</v>
      </c>
      <c r="J64" s="24" t="s">
        <v>1101</v>
      </c>
      <c r="K64" s="24" t="s">
        <v>245</v>
      </c>
      <c r="L64" s="24" t="s">
        <v>1596</v>
      </c>
      <c r="M64" s="24">
        <v>45665</v>
      </c>
      <c r="N64" s="24" t="s">
        <v>1597</v>
      </c>
      <c r="O64" s="24" t="s">
        <v>1598</v>
      </c>
      <c r="P64" s="27" t="s">
        <v>15</v>
      </c>
      <c r="Q64" s="28" t="s">
        <v>244</v>
      </c>
      <c r="R64" s="26" t="s">
        <v>1799</v>
      </c>
      <c r="S64" s="26" t="s">
        <v>2204</v>
      </c>
      <c r="T64" s="27" t="s">
        <v>59</v>
      </c>
      <c r="U64" s="25" t="s">
        <v>1101</v>
      </c>
      <c r="V64" s="25" t="s">
        <v>1352</v>
      </c>
      <c r="W64" s="25" t="s">
        <v>552</v>
      </c>
      <c r="X64" s="36" t="s">
        <v>41</v>
      </c>
      <c r="Y64" s="36" t="s">
        <v>42</v>
      </c>
      <c r="Z64" s="36" t="s">
        <v>359</v>
      </c>
      <c r="AA64" s="29">
        <v>3900</v>
      </c>
      <c r="AB64" s="29">
        <v>3900</v>
      </c>
      <c r="AC64" s="30">
        <v>0</v>
      </c>
      <c r="AD64" s="29">
        <v>3900</v>
      </c>
      <c r="AE64" s="29">
        <v>2600</v>
      </c>
      <c r="AF64" s="31">
        <v>1300</v>
      </c>
      <c r="AG64" s="29">
        <v>2600</v>
      </c>
      <c r="AI64" s="29">
        <v>1300</v>
      </c>
      <c r="AJ64" s="29">
        <v>0</v>
      </c>
      <c r="AK64" s="29">
        <v>1300</v>
      </c>
      <c r="AL64" s="29">
        <v>0</v>
      </c>
      <c r="AM64" s="29">
        <v>0</v>
      </c>
      <c r="AN64" s="29">
        <v>0</v>
      </c>
      <c r="AO64" s="29">
        <v>0</v>
      </c>
      <c r="AP64" s="29">
        <v>0</v>
      </c>
      <c r="AQ64" s="29">
        <v>0</v>
      </c>
      <c r="AR64" s="29">
        <v>0</v>
      </c>
      <c r="AS64" s="29">
        <v>0</v>
      </c>
      <c r="AT64" s="122">
        <v>0</v>
      </c>
      <c r="AU64" s="130" t="s">
        <v>2197</v>
      </c>
      <c r="AV64" s="130" t="s">
        <v>2191</v>
      </c>
      <c r="AW64" s="130" t="s">
        <v>2298</v>
      </c>
      <c r="AX64" s="130" t="s">
        <v>1299</v>
      </c>
      <c r="AY64" s="130" t="s">
        <v>1299</v>
      </c>
    </row>
    <row r="65" spans="1:51" ht="36" x14ac:dyDescent="0.2">
      <c r="A65" s="121">
        <v>45664</v>
      </c>
      <c r="B65" s="27" t="s">
        <v>1564</v>
      </c>
      <c r="C65" s="24" t="s">
        <v>1565</v>
      </c>
      <c r="D65" s="24" t="s">
        <v>1447</v>
      </c>
      <c r="E65" s="28" t="s">
        <v>438</v>
      </c>
      <c r="F65" s="28" t="s">
        <v>439</v>
      </c>
      <c r="G65" s="28" t="s">
        <v>42</v>
      </c>
      <c r="H65" s="28" t="s">
        <v>511</v>
      </c>
      <c r="I65" s="28" t="s">
        <v>1103</v>
      </c>
      <c r="J65" s="24" t="s">
        <v>1101</v>
      </c>
      <c r="K65" s="24" t="s">
        <v>241</v>
      </c>
      <c r="L65" s="24" t="s">
        <v>1599</v>
      </c>
      <c r="M65" s="24">
        <v>45665</v>
      </c>
      <c r="N65" s="24" t="s">
        <v>1600</v>
      </c>
      <c r="O65" s="24" t="s">
        <v>1601</v>
      </c>
      <c r="P65" s="27" t="s">
        <v>15</v>
      </c>
      <c r="Q65" s="28" t="s">
        <v>245</v>
      </c>
      <c r="R65" s="26" t="s">
        <v>1800</v>
      </c>
      <c r="S65" s="26" t="s">
        <v>2205</v>
      </c>
      <c r="T65" s="27" t="s">
        <v>59</v>
      </c>
      <c r="U65" s="25" t="s">
        <v>1101</v>
      </c>
      <c r="V65" s="25" t="s">
        <v>1352</v>
      </c>
      <c r="W65" s="25" t="s">
        <v>552</v>
      </c>
      <c r="X65" s="36" t="s">
        <v>41</v>
      </c>
      <c r="Y65" s="36" t="s">
        <v>42</v>
      </c>
      <c r="Z65" s="36" t="s">
        <v>359</v>
      </c>
      <c r="AA65" s="29">
        <v>5100</v>
      </c>
      <c r="AB65" s="29">
        <v>5100</v>
      </c>
      <c r="AC65" s="30">
        <v>0</v>
      </c>
      <c r="AD65" s="29">
        <v>5100</v>
      </c>
      <c r="AE65" s="29">
        <v>3400</v>
      </c>
      <c r="AF65" s="31">
        <v>1700</v>
      </c>
      <c r="AG65" s="29">
        <v>3400</v>
      </c>
      <c r="AI65" s="29">
        <v>1700</v>
      </c>
      <c r="AJ65" s="29">
        <v>0</v>
      </c>
      <c r="AK65" s="29">
        <v>1700</v>
      </c>
      <c r="AL65" s="29">
        <v>0</v>
      </c>
      <c r="AM65" s="29">
        <v>0</v>
      </c>
      <c r="AN65" s="29">
        <v>0</v>
      </c>
      <c r="AO65" s="29">
        <v>0</v>
      </c>
      <c r="AP65" s="29">
        <v>0</v>
      </c>
      <c r="AQ65" s="29">
        <v>0</v>
      </c>
      <c r="AR65" s="29">
        <v>0</v>
      </c>
      <c r="AS65" s="29">
        <v>0</v>
      </c>
      <c r="AT65" s="122">
        <v>0</v>
      </c>
      <c r="AU65" s="130" t="s">
        <v>2197</v>
      </c>
      <c r="AV65" s="130" t="s">
        <v>2191</v>
      </c>
      <c r="AW65" s="130" t="s">
        <v>2298</v>
      </c>
      <c r="AX65" s="130" t="s">
        <v>1299</v>
      </c>
      <c r="AY65" s="130" t="s">
        <v>1299</v>
      </c>
    </row>
    <row r="66" spans="1:51" ht="36" x14ac:dyDescent="0.2">
      <c r="A66" s="121">
        <v>45664</v>
      </c>
      <c r="B66" s="27" t="s">
        <v>1564</v>
      </c>
      <c r="C66" s="24" t="s">
        <v>1565</v>
      </c>
      <c r="D66" s="24" t="s">
        <v>1447</v>
      </c>
      <c r="E66" s="28" t="s">
        <v>438</v>
      </c>
      <c r="F66" s="28" t="s">
        <v>439</v>
      </c>
      <c r="G66" s="28" t="s">
        <v>42</v>
      </c>
      <c r="H66" s="28" t="s">
        <v>511</v>
      </c>
      <c r="I66" s="28" t="s">
        <v>1103</v>
      </c>
      <c r="J66" s="24" t="s">
        <v>1159</v>
      </c>
      <c r="K66" s="24" t="s">
        <v>250</v>
      </c>
      <c r="L66" s="24" t="s">
        <v>1602</v>
      </c>
      <c r="M66" s="24">
        <v>45665</v>
      </c>
      <c r="N66" s="24" t="s">
        <v>1603</v>
      </c>
      <c r="O66" s="24" t="s">
        <v>1604</v>
      </c>
      <c r="P66" s="27" t="s">
        <v>15</v>
      </c>
      <c r="Q66" s="28" t="s">
        <v>246</v>
      </c>
      <c r="R66" s="26" t="s">
        <v>1801</v>
      </c>
      <c r="S66" s="26" t="s">
        <v>2206</v>
      </c>
      <c r="T66" s="27" t="s">
        <v>55</v>
      </c>
      <c r="U66" s="25" t="s">
        <v>1159</v>
      </c>
      <c r="V66" s="25" t="s">
        <v>1348</v>
      </c>
      <c r="W66" s="25" t="s">
        <v>552</v>
      </c>
      <c r="X66" s="36" t="s">
        <v>41</v>
      </c>
      <c r="Y66" s="36" t="s">
        <v>42</v>
      </c>
      <c r="Z66" s="36" t="s">
        <v>359</v>
      </c>
      <c r="AA66" s="29">
        <v>5100</v>
      </c>
      <c r="AB66" s="29">
        <v>5100</v>
      </c>
      <c r="AC66" s="30">
        <v>0</v>
      </c>
      <c r="AD66" s="29">
        <v>5100</v>
      </c>
      <c r="AE66" s="29">
        <v>3400</v>
      </c>
      <c r="AF66" s="31">
        <v>1700</v>
      </c>
      <c r="AG66" s="29">
        <v>3400</v>
      </c>
      <c r="AI66" s="29">
        <v>1700</v>
      </c>
      <c r="AJ66" s="29">
        <v>0</v>
      </c>
      <c r="AK66" s="29">
        <v>1700</v>
      </c>
      <c r="AL66" s="29">
        <v>0</v>
      </c>
      <c r="AM66" s="29">
        <v>0</v>
      </c>
      <c r="AN66" s="29">
        <v>0</v>
      </c>
      <c r="AO66" s="29">
        <v>0</v>
      </c>
      <c r="AP66" s="29">
        <v>0</v>
      </c>
      <c r="AQ66" s="29">
        <v>0</v>
      </c>
      <c r="AR66" s="29">
        <v>0</v>
      </c>
      <c r="AS66" s="29">
        <v>0</v>
      </c>
      <c r="AT66" s="122">
        <v>0</v>
      </c>
      <c r="AU66" s="130" t="s">
        <v>2197</v>
      </c>
      <c r="AV66" s="130" t="s">
        <v>2191</v>
      </c>
      <c r="AW66" s="130" t="s">
        <v>2298</v>
      </c>
      <c r="AX66" s="130" t="s">
        <v>1299</v>
      </c>
      <c r="AY66" s="130" t="s">
        <v>1299</v>
      </c>
    </row>
    <row r="67" spans="1:51" ht="36" x14ac:dyDescent="0.2">
      <c r="A67" s="121">
        <v>45664</v>
      </c>
      <c r="B67" s="27" t="s">
        <v>1564</v>
      </c>
      <c r="C67" s="24" t="s">
        <v>1565</v>
      </c>
      <c r="D67" s="24" t="s">
        <v>1447</v>
      </c>
      <c r="E67" s="28" t="s">
        <v>438</v>
      </c>
      <c r="F67" s="28" t="s">
        <v>439</v>
      </c>
      <c r="G67" s="28" t="s">
        <v>2816</v>
      </c>
      <c r="H67" s="28" t="s">
        <v>511</v>
      </c>
      <c r="I67" s="28" t="s">
        <v>1103</v>
      </c>
      <c r="J67" s="24" t="s">
        <v>1100</v>
      </c>
      <c r="K67" s="24" t="s">
        <v>251</v>
      </c>
      <c r="L67" s="24" t="s">
        <v>1605</v>
      </c>
      <c r="M67" s="24">
        <v>45665</v>
      </c>
      <c r="N67" s="24" t="s">
        <v>1606</v>
      </c>
      <c r="O67" s="24" t="s">
        <v>1607</v>
      </c>
      <c r="P67" s="27" t="s">
        <v>15</v>
      </c>
      <c r="Q67" s="28" t="s">
        <v>247</v>
      </c>
      <c r="R67" s="26" t="s">
        <v>1802</v>
      </c>
      <c r="S67" s="26" t="s">
        <v>2207</v>
      </c>
      <c r="T67" s="27" t="s">
        <v>47</v>
      </c>
      <c r="U67" s="25" t="s">
        <v>1100</v>
      </c>
      <c r="V67" s="25" t="s">
        <v>1344</v>
      </c>
      <c r="W67" s="25" t="s">
        <v>552</v>
      </c>
      <c r="X67" s="36" t="s">
        <v>32</v>
      </c>
      <c r="Y67" s="36" t="s">
        <v>33</v>
      </c>
      <c r="Z67" s="36" t="s">
        <v>374</v>
      </c>
      <c r="AA67" s="29">
        <v>1350</v>
      </c>
      <c r="AB67" s="29">
        <v>1350</v>
      </c>
      <c r="AC67" s="30">
        <v>0</v>
      </c>
      <c r="AD67" s="29">
        <v>1350</v>
      </c>
      <c r="AE67" s="29">
        <v>270</v>
      </c>
      <c r="AF67" s="31">
        <v>1080</v>
      </c>
      <c r="AG67" s="29">
        <v>270</v>
      </c>
      <c r="AI67" s="29">
        <v>135</v>
      </c>
      <c r="AJ67" s="29">
        <v>135</v>
      </c>
      <c r="AK67" s="29">
        <v>0</v>
      </c>
      <c r="AL67" s="29">
        <v>0</v>
      </c>
      <c r="AM67" s="29">
        <v>0</v>
      </c>
      <c r="AN67" s="29">
        <v>0</v>
      </c>
      <c r="AO67" s="29">
        <v>0</v>
      </c>
      <c r="AP67" s="29">
        <v>0</v>
      </c>
      <c r="AQ67" s="29">
        <v>0</v>
      </c>
      <c r="AR67" s="29">
        <v>0</v>
      </c>
      <c r="AS67" s="29">
        <v>0</v>
      </c>
      <c r="AT67" s="122">
        <v>0</v>
      </c>
      <c r="AU67" s="130" t="s">
        <v>2197</v>
      </c>
      <c r="AV67" s="130" t="s">
        <v>2191</v>
      </c>
      <c r="AW67" s="130" t="s">
        <v>2298</v>
      </c>
      <c r="AX67" s="130" t="s">
        <v>1299</v>
      </c>
      <c r="AY67" s="130" t="s">
        <v>1299</v>
      </c>
    </row>
    <row r="68" spans="1:51" ht="36" x14ac:dyDescent="0.2">
      <c r="A68" s="121">
        <v>45664</v>
      </c>
      <c r="B68" s="27" t="s">
        <v>1564</v>
      </c>
      <c r="C68" s="24" t="s">
        <v>1565</v>
      </c>
      <c r="D68" s="24" t="s">
        <v>1447</v>
      </c>
      <c r="E68" s="28" t="s">
        <v>438</v>
      </c>
      <c r="F68" s="28" t="s">
        <v>439</v>
      </c>
      <c r="G68" s="28" t="s">
        <v>2816</v>
      </c>
      <c r="H68" s="28" t="s">
        <v>511</v>
      </c>
      <c r="I68" s="28" t="s">
        <v>1103</v>
      </c>
      <c r="J68" s="24" t="s">
        <v>1159</v>
      </c>
      <c r="K68" s="24" t="s">
        <v>246</v>
      </c>
      <c r="L68" s="24" t="s">
        <v>1608</v>
      </c>
      <c r="M68" s="24">
        <v>45665</v>
      </c>
      <c r="N68" s="24" t="s">
        <v>1609</v>
      </c>
      <c r="O68" s="24" t="s">
        <v>1610</v>
      </c>
      <c r="P68" s="27" t="s">
        <v>15</v>
      </c>
      <c r="Q68" s="28" t="s">
        <v>248</v>
      </c>
      <c r="R68" s="26" t="s">
        <v>1803</v>
      </c>
      <c r="S68" s="26" t="s">
        <v>2208</v>
      </c>
      <c r="T68" s="27" t="s">
        <v>55</v>
      </c>
      <c r="U68" s="25" t="s">
        <v>1159</v>
      </c>
      <c r="V68" s="25" t="s">
        <v>1348</v>
      </c>
      <c r="W68" s="25" t="s">
        <v>552</v>
      </c>
      <c r="X68" s="36" t="s">
        <v>32</v>
      </c>
      <c r="Y68" s="36" t="s">
        <v>33</v>
      </c>
      <c r="Z68" s="36" t="s">
        <v>374</v>
      </c>
      <c r="AA68" s="29">
        <v>1600</v>
      </c>
      <c r="AB68" s="29">
        <v>1600</v>
      </c>
      <c r="AC68" s="30">
        <v>0</v>
      </c>
      <c r="AD68" s="29">
        <v>1600</v>
      </c>
      <c r="AE68" s="29">
        <v>800</v>
      </c>
      <c r="AF68" s="31">
        <v>800</v>
      </c>
      <c r="AG68" s="29">
        <v>800</v>
      </c>
      <c r="AI68" s="29">
        <v>400</v>
      </c>
      <c r="AJ68" s="29">
        <v>400</v>
      </c>
      <c r="AK68" s="29">
        <v>0</v>
      </c>
      <c r="AL68" s="29">
        <v>0</v>
      </c>
      <c r="AM68" s="29">
        <v>0</v>
      </c>
      <c r="AN68" s="29">
        <v>0</v>
      </c>
      <c r="AO68" s="29">
        <v>0</v>
      </c>
      <c r="AP68" s="29">
        <v>0</v>
      </c>
      <c r="AQ68" s="29">
        <v>0</v>
      </c>
      <c r="AR68" s="29">
        <v>0</v>
      </c>
      <c r="AS68" s="29">
        <v>0</v>
      </c>
      <c r="AT68" s="122">
        <v>0</v>
      </c>
      <c r="AU68" s="130" t="s">
        <v>2197</v>
      </c>
      <c r="AV68" s="130" t="s">
        <v>2191</v>
      </c>
      <c r="AW68" s="130" t="s">
        <v>2298</v>
      </c>
      <c r="AX68" s="130" t="s">
        <v>1299</v>
      </c>
      <c r="AY68" s="130" t="s">
        <v>1299</v>
      </c>
    </row>
    <row r="69" spans="1:51" ht="36" x14ac:dyDescent="0.2">
      <c r="A69" s="121">
        <v>45664</v>
      </c>
      <c r="B69" s="27" t="s">
        <v>1564</v>
      </c>
      <c r="C69" s="24" t="s">
        <v>1565</v>
      </c>
      <c r="D69" s="24" t="s">
        <v>1447</v>
      </c>
      <c r="E69" s="28" t="s">
        <v>438</v>
      </c>
      <c r="F69" s="28" t="s">
        <v>439</v>
      </c>
      <c r="G69" s="28" t="s">
        <v>42</v>
      </c>
      <c r="H69" s="28" t="s">
        <v>511</v>
      </c>
      <c r="I69" s="28" t="s">
        <v>1103</v>
      </c>
      <c r="J69" s="24" t="s">
        <v>1161</v>
      </c>
      <c r="K69" s="24" t="s">
        <v>325</v>
      </c>
      <c r="L69" s="24" t="s">
        <v>1887</v>
      </c>
      <c r="M69" s="24">
        <v>45672</v>
      </c>
      <c r="N69" s="24" t="s">
        <v>1888</v>
      </c>
      <c r="O69" s="24" t="s">
        <v>1889</v>
      </c>
      <c r="P69" s="27" t="s">
        <v>15</v>
      </c>
      <c r="Q69" s="28" t="s">
        <v>249</v>
      </c>
      <c r="R69" s="26" t="s">
        <v>1804</v>
      </c>
      <c r="S69" s="26" t="s">
        <v>2209</v>
      </c>
      <c r="T69" s="27" t="s">
        <v>58</v>
      </c>
      <c r="U69" s="25" t="s">
        <v>1161</v>
      </c>
      <c r="V69" s="25" t="s">
        <v>1351</v>
      </c>
      <c r="W69" s="25" t="s">
        <v>552</v>
      </c>
      <c r="X69" s="36" t="s">
        <v>41</v>
      </c>
      <c r="Y69" s="36" t="s">
        <v>42</v>
      </c>
      <c r="Z69" s="36" t="s">
        <v>359</v>
      </c>
      <c r="AA69" s="29">
        <v>3600</v>
      </c>
      <c r="AB69" s="29">
        <v>3600</v>
      </c>
      <c r="AC69" s="30">
        <v>0</v>
      </c>
      <c r="AD69" s="29">
        <v>3600</v>
      </c>
      <c r="AE69" s="29">
        <v>2400</v>
      </c>
      <c r="AF69" s="31">
        <v>1200</v>
      </c>
      <c r="AG69" s="29">
        <v>2400</v>
      </c>
      <c r="AI69" s="29">
        <v>0</v>
      </c>
      <c r="AJ69" s="29">
        <v>1200</v>
      </c>
      <c r="AK69" s="29">
        <v>1200</v>
      </c>
      <c r="AL69" s="29">
        <v>0</v>
      </c>
      <c r="AM69" s="29">
        <v>0</v>
      </c>
      <c r="AN69" s="29">
        <v>0</v>
      </c>
      <c r="AO69" s="29">
        <v>0</v>
      </c>
      <c r="AP69" s="29">
        <v>0</v>
      </c>
      <c r="AQ69" s="29">
        <v>0</v>
      </c>
      <c r="AR69" s="29">
        <v>0</v>
      </c>
      <c r="AS69" s="29">
        <v>0</v>
      </c>
      <c r="AT69" s="122">
        <v>0</v>
      </c>
      <c r="AU69" s="130" t="s">
        <v>2197</v>
      </c>
      <c r="AV69" s="130" t="s">
        <v>2191</v>
      </c>
      <c r="AW69" s="130" t="s">
        <v>2298</v>
      </c>
      <c r="AX69" s="130" t="s">
        <v>1299</v>
      </c>
      <c r="AY69" s="130" t="s">
        <v>1299</v>
      </c>
    </row>
    <row r="70" spans="1:51" ht="24" x14ac:dyDescent="0.2">
      <c r="A70" s="121">
        <v>45664</v>
      </c>
      <c r="B70" s="27" t="s">
        <v>1564</v>
      </c>
      <c r="C70" s="24" t="s">
        <v>1565</v>
      </c>
      <c r="D70" s="24" t="s">
        <v>1447</v>
      </c>
      <c r="E70" s="28" t="s">
        <v>438</v>
      </c>
      <c r="F70" s="28" t="s">
        <v>439</v>
      </c>
      <c r="G70" s="28" t="s">
        <v>1407</v>
      </c>
      <c r="H70" s="28" t="s">
        <v>515</v>
      </c>
      <c r="I70" s="28" t="s">
        <v>104</v>
      </c>
      <c r="J70" s="24" t="s">
        <v>104</v>
      </c>
      <c r="K70" s="24" t="s">
        <v>239</v>
      </c>
      <c r="L70" s="24" t="s">
        <v>1611</v>
      </c>
      <c r="M70" s="24">
        <v>45664</v>
      </c>
      <c r="N70" s="24" t="s">
        <v>1577</v>
      </c>
      <c r="O70" s="24" t="s">
        <v>1612</v>
      </c>
      <c r="P70" s="27" t="s">
        <v>15</v>
      </c>
      <c r="Q70" s="28" t="s">
        <v>250</v>
      </c>
      <c r="R70" s="26" t="s">
        <v>1805</v>
      </c>
      <c r="S70" s="26" t="s">
        <v>2210</v>
      </c>
      <c r="T70" s="27" t="s">
        <v>106</v>
      </c>
      <c r="U70" s="25" t="s">
        <v>104</v>
      </c>
      <c r="V70" s="25" t="s">
        <v>1361</v>
      </c>
      <c r="W70" s="25" t="s">
        <v>552</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2">
        <v>0</v>
      </c>
      <c r="AU70" s="130" t="s">
        <v>2190</v>
      </c>
      <c r="AV70" s="130" t="s">
        <v>2191</v>
      </c>
      <c r="AW70" s="130" t="s">
        <v>2298</v>
      </c>
      <c r="AX70" s="130" t="s">
        <v>1299</v>
      </c>
      <c r="AY70" s="130" t="s">
        <v>1299</v>
      </c>
    </row>
    <row r="71" spans="1:51" ht="24" x14ac:dyDescent="0.2">
      <c r="A71" s="121">
        <v>45664</v>
      </c>
      <c r="B71" s="27" t="s">
        <v>1564</v>
      </c>
      <c r="C71" s="24" t="s">
        <v>1565</v>
      </c>
      <c r="D71" s="24" t="s">
        <v>1447</v>
      </c>
      <c r="E71" s="28" t="s">
        <v>438</v>
      </c>
      <c r="F71" s="28" t="s">
        <v>439</v>
      </c>
      <c r="G71" s="28" t="s">
        <v>1407</v>
      </c>
      <c r="H71" s="28" t="s">
        <v>515</v>
      </c>
      <c r="I71" s="28" t="s">
        <v>104</v>
      </c>
      <c r="J71" s="24" t="s">
        <v>104</v>
      </c>
      <c r="K71" s="24" t="s">
        <v>239</v>
      </c>
      <c r="L71" s="24" t="s">
        <v>1611</v>
      </c>
      <c r="M71" s="24">
        <v>45664</v>
      </c>
      <c r="N71" s="24" t="s">
        <v>1577</v>
      </c>
      <c r="O71" s="24" t="s">
        <v>1612</v>
      </c>
      <c r="P71" s="27" t="s">
        <v>15</v>
      </c>
      <c r="Q71" s="28" t="s">
        <v>250</v>
      </c>
      <c r="R71" s="26" t="s">
        <v>1805</v>
      </c>
      <c r="S71" s="26" t="s">
        <v>2210</v>
      </c>
      <c r="T71" s="27" t="s">
        <v>106</v>
      </c>
      <c r="U71" s="25" t="s">
        <v>104</v>
      </c>
      <c r="V71" s="25" t="s">
        <v>1361</v>
      </c>
      <c r="W71" s="25" t="s">
        <v>552</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2">
        <v>0</v>
      </c>
      <c r="AU71" s="130" t="s">
        <v>2195</v>
      </c>
      <c r="AV71" s="130" t="s">
        <v>2191</v>
      </c>
      <c r="AW71" s="130" t="s">
        <v>2298</v>
      </c>
      <c r="AX71" s="130" t="s">
        <v>1299</v>
      </c>
      <c r="AY71" s="130" t="s">
        <v>1299</v>
      </c>
    </row>
    <row r="72" spans="1:51" ht="36" x14ac:dyDescent="0.2">
      <c r="A72" s="121">
        <v>45665</v>
      </c>
      <c r="B72" s="27" t="s">
        <v>1564</v>
      </c>
      <c r="C72" s="24" t="s">
        <v>1565</v>
      </c>
      <c r="D72" s="24" t="s">
        <v>1447</v>
      </c>
      <c r="E72" s="28" t="s">
        <v>438</v>
      </c>
      <c r="F72" s="28" t="s">
        <v>439</v>
      </c>
      <c r="G72" s="28" t="s">
        <v>521</v>
      </c>
      <c r="H72" s="28" t="s">
        <v>515</v>
      </c>
      <c r="I72" s="28" t="s">
        <v>1103</v>
      </c>
      <c r="J72" s="24" t="s">
        <v>1103</v>
      </c>
      <c r="K72" s="24" t="s">
        <v>242</v>
      </c>
      <c r="L72" s="24" t="s">
        <v>1613</v>
      </c>
      <c r="M72" s="24">
        <v>45665</v>
      </c>
      <c r="N72" s="24" t="s">
        <v>1614</v>
      </c>
      <c r="O72" s="24" t="s">
        <v>1615</v>
      </c>
      <c r="P72" s="27" t="s">
        <v>15</v>
      </c>
      <c r="Q72" s="28" t="s">
        <v>251</v>
      </c>
      <c r="R72" s="26" t="s">
        <v>1806</v>
      </c>
      <c r="S72" s="26" t="s">
        <v>2211</v>
      </c>
      <c r="T72" s="27" t="s">
        <v>61</v>
      </c>
      <c r="U72" s="25" t="s">
        <v>1103</v>
      </c>
      <c r="V72" s="25" t="s">
        <v>1354</v>
      </c>
      <c r="W72" s="25" t="s">
        <v>552</v>
      </c>
      <c r="X72" s="36" t="s">
        <v>43</v>
      </c>
      <c r="Y72" s="36" t="s">
        <v>1377</v>
      </c>
      <c r="Z72" s="36" t="s">
        <v>1375</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2">
        <v>0</v>
      </c>
      <c r="AU72" s="130" t="s">
        <v>2197</v>
      </c>
      <c r="AV72" s="130" t="s">
        <v>2193</v>
      </c>
      <c r="AW72" s="130" t="s">
        <v>2298</v>
      </c>
      <c r="AX72" s="130" t="s">
        <v>1299</v>
      </c>
      <c r="AY72" s="130" t="s">
        <v>2187</v>
      </c>
    </row>
    <row r="73" spans="1:51" ht="36" x14ac:dyDescent="0.2">
      <c r="A73" s="121">
        <v>45665</v>
      </c>
      <c r="B73" s="27" t="s">
        <v>1564</v>
      </c>
      <c r="C73" s="24" t="s">
        <v>1565</v>
      </c>
      <c r="D73" s="24" t="s">
        <v>1447</v>
      </c>
      <c r="E73" s="28" t="s">
        <v>438</v>
      </c>
      <c r="F73" s="28" t="s">
        <v>439</v>
      </c>
      <c r="G73" s="28" t="s">
        <v>521</v>
      </c>
      <c r="H73" s="28" t="s">
        <v>515</v>
      </c>
      <c r="I73" s="28" t="s">
        <v>1103</v>
      </c>
      <c r="J73" s="24" t="s">
        <v>1103</v>
      </c>
      <c r="K73" s="24" t="s">
        <v>244</v>
      </c>
      <c r="L73" s="24" t="s">
        <v>1616</v>
      </c>
      <c r="M73" s="24">
        <v>45665</v>
      </c>
      <c r="N73" s="24" t="s">
        <v>1617</v>
      </c>
      <c r="O73" s="24" t="s">
        <v>1618</v>
      </c>
      <c r="P73" s="27" t="s">
        <v>15</v>
      </c>
      <c r="Q73" s="28" t="s">
        <v>252</v>
      </c>
      <c r="R73" s="26" t="s">
        <v>1807</v>
      </c>
      <c r="S73" s="26" t="s">
        <v>2212</v>
      </c>
      <c r="T73" s="27" t="s">
        <v>61</v>
      </c>
      <c r="U73" s="25" t="s">
        <v>1103</v>
      </c>
      <c r="V73" s="25" t="s">
        <v>1354</v>
      </c>
      <c r="W73" s="25" t="s">
        <v>552</v>
      </c>
      <c r="X73" s="36" t="s">
        <v>43</v>
      </c>
      <c r="Y73" s="36" t="s">
        <v>1377</v>
      </c>
      <c r="Z73" s="36" t="s">
        <v>1375</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2">
        <v>0</v>
      </c>
      <c r="AU73" s="130" t="s">
        <v>2197</v>
      </c>
      <c r="AV73" s="130" t="s">
        <v>2193</v>
      </c>
      <c r="AW73" s="130" t="s">
        <v>2298</v>
      </c>
      <c r="AX73" s="130" t="s">
        <v>1299</v>
      </c>
      <c r="AY73" s="130" t="s">
        <v>2187</v>
      </c>
    </row>
    <row r="74" spans="1:51" ht="36" x14ac:dyDescent="0.2">
      <c r="A74" s="121">
        <v>45665</v>
      </c>
      <c r="B74" s="27" t="s">
        <v>1564</v>
      </c>
      <c r="C74" s="24" t="s">
        <v>1565</v>
      </c>
      <c r="D74" s="24" t="s">
        <v>1447</v>
      </c>
      <c r="E74" s="28" t="s">
        <v>438</v>
      </c>
      <c r="F74" s="28" t="s">
        <v>439</v>
      </c>
      <c r="G74" s="28" t="s">
        <v>521</v>
      </c>
      <c r="H74" s="28" t="s">
        <v>515</v>
      </c>
      <c r="I74" s="28" t="s">
        <v>1103</v>
      </c>
      <c r="J74" s="24" t="s">
        <v>1103</v>
      </c>
      <c r="K74" s="24" t="s">
        <v>243</v>
      </c>
      <c r="L74" s="24" t="s">
        <v>1619</v>
      </c>
      <c r="M74" s="24">
        <v>45665</v>
      </c>
      <c r="N74" s="24" t="s">
        <v>1620</v>
      </c>
      <c r="O74" s="24" t="s">
        <v>1621</v>
      </c>
      <c r="P74" s="27" t="s">
        <v>15</v>
      </c>
      <c r="Q74" s="28" t="s">
        <v>253</v>
      </c>
      <c r="R74" s="26" t="s">
        <v>1808</v>
      </c>
      <c r="S74" s="26" t="s">
        <v>2213</v>
      </c>
      <c r="T74" s="27" t="s">
        <v>61</v>
      </c>
      <c r="U74" s="25" t="s">
        <v>1103</v>
      </c>
      <c r="V74" s="25" t="s">
        <v>1354</v>
      </c>
      <c r="W74" s="25" t="s">
        <v>552</v>
      </c>
      <c r="X74" s="36" t="s">
        <v>43</v>
      </c>
      <c r="Y74" s="36" t="s">
        <v>1377</v>
      </c>
      <c r="Z74" s="36" t="s">
        <v>1375</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2">
        <v>0</v>
      </c>
      <c r="AU74" s="130" t="s">
        <v>2197</v>
      </c>
      <c r="AV74" s="130" t="s">
        <v>2193</v>
      </c>
      <c r="AW74" s="130" t="s">
        <v>2298</v>
      </c>
      <c r="AX74" s="130" t="s">
        <v>1299</v>
      </c>
      <c r="AY74" s="130" t="s">
        <v>2187</v>
      </c>
    </row>
    <row r="75" spans="1:51" ht="36" x14ac:dyDescent="0.2">
      <c r="A75" s="121">
        <v>45665</v>
      </c>
      <c r="B75" s="27" t="s">
        <v>1564</v>
      </c>
      <c r="C75" s="24" t="s">
        <v>1565</v>
      </c>
      <c r="D75" s="24" t="s">
        <v>1447</v>
      </c>
      <c r="E75" s="28" t="s">
        <v>438</v>
      </c>
      <c r="F75" s="28" t="s">
        <v>439</v>
      </c>
      <c r="G75" s="28" t="s">
        <v>519</v>
      </c>
      <c r="H75" s="28" t="s">
        <v>515</v>
      </c>
      <c r="I75" s="28" t="s">
        <v>1103</v>
      </c>
      <c r="J75" s="24" t="s">
        <v>1090</v>
      </c>
      <c r="K75" s="24" t="s">
        <v>1152</v>
      </c>
      <c r="L75" s="24" t="s">
        <v>1730</v>
      </c>
      <c r="M75" s="24">
        <v>45733</v>
      </c>
      <c r="N75" s="24" t="s">
        <v>4098</v>
      </c>
      <c r="O75" s="24" t="s">
        <v>4099</v>
      </c>
      <c r="P75" s="27" t="s">
        <v>15</v>
      </c>
      <c r="Q75" s="28" t="s">
        <v>254</v>
      </c>
      <c r="R75" s="26" t="s">
        <v>1809</v>
      </c>
      <c r="S75" s="26" t="s">
        <v>2214</v>
      </c>
      <c r="T75" s="27" t="s">
        <v>16</v>
      </c>
      <c r="U75" s="25" t="s">
        <v>1090</v>
      </c>
      <c r="V75" s="25" t="s">
        <v>1342</v>
      </c>
      <c r="W75" s="25" t="s">
        <v>552</v>
      </c>
      <c r="X75" s="36" t="s">
        <v>22</v>
      </c>
      <c r="Y75" s="36" t="s">
        <v>23</v>
      </c>
      <c r="Z75" s="36" t="s">
        <v>361</v>
      </c>
      <c r="AA75" s="29">
        <v>539.44000000000005</v>
      </c>
      <c r="AB75" s="29">
        <v>539.44000000000005</v>
      </c>
      <c r="AC75" s="30">
        <v>0</v>
      </c>
      <c r="AD75" s="29">
        <v>201.28</v>
      </c>
      <c r="AE75" s="29">
        <v>201.28</v>
      </c>
      <c r="AF75" s="31">
        <v>338.16000000000008</v>
      </c>
      <c r="AG75" s="29">
        <v>201.28</v>
      </c>
      <c r="AI75" s="29">
        <v>0</v>
      </c>
      <c r="AJ75" s="29">
        <v>0</v>
      </c>
      <c r="AK75" s="29">
        <v>201.28</v>
      </c>
      <c r="AL75" s="29">
        <v>0</v>
      </c>
      <c r="AM75" s="29">
        <v>0</v>
      </c>
      <c r="AN75" s="29">
        <v>0</v>
      </c>
      <c r="AO75" s="29">
        <v>0</v>
      </c>
      <c r="AP75" s="29">
        <v>0</v>
      </c>
      <c r="AQ75" s="29">
        <v>0</v>
      </c>
      <c r="AR75" s="29">
        <v>0</v>
      </c>
      <c r="AS75" s="29">
        <v>0</v>
      </c>
      <c r="AT75" s="122">
        <v>0</v>
      </c>
      <c r="AU75" s="130" t="s">
        <v>2197</v>
      </c>
      <c r="AV75" s="130" t="s">
        <v>2191</v>
      </c>
      <c r="AW75" s="130" t="s">
        <v>2298</v>
      </c>
      <c r="AX75" s="130" t="s">
        <v>1299</v>
      </c>
      <c r="AY75" s="130" t="s">
        <v>1299</v>
      </c>
    </row>
    <row r="76" spans="1:51" ht="36" x14ac:dyDescent="0.2">
      <c r="A76" s="121">
        <v>45665</v>
      </c>
      <c r="B76" s="27" t="s">
        <v>1564</v>
      </c>
      <c r="C76" s="24" t="s">
        <v>1565</v>
      </c>
      <c r="D76" s="24" t="s">
        <v>1447</v>
      </c>
      <c r="E76" s="28" t="s">
        <v>438</v>
      </c>
      <c r="F76" s="28" t="s">
        <v>439</v>
      </c>
      <c r="G76" s="28" t="s">
        <v>519</v>
      </c>
      <c r="H76" s="28" t="s">
        <v>515</v>
      </c>
      <c r="I76" s="28" t="s">
        <v>1103</v>
      </c>
      <c r="J76" s="24" t="s">
        <v>1091</v>
      </c>
      <c r="K76" s="24" t="s">
        <v>4100</v>
      </c>
      <c r="L76" s="24" t="s">
        <v>1676</v>
      </c>
      <c r="M76" s="24">
        <v>45733</v>
      </c>
      <c r="N76" s="24" t="s">
        <v>4101</v>
      </c>
      <c r="O76" s="24" t="s">
        <v>4102</v>
      </c>
      <c r="P76" s="27" t="s">
        <v>15</v>
      </c>
      <c r="Q76" s="28" t="s">
        <v>255</v>
      </c>
      <c r="R76" s="26" t="s">
        <v>1810</v>
      </c>
      <c r="S76" s="26" t="s">
        <v>2215</v>
      </c>
      <c r="T76" s="27" t="s">
        <v>44</v>
      </c>
      <c r="U76" s="25" t="s">
        <v>1091</v>
      </c>
      <c r="V76" s="25" t="s">
        <v>1343</v>
      </c>
      <c r="W76" s="25" t="s">
        <v>552</v>
      </c>
      <c r="X76" s="36" t="s">
        <v>22</v>
      </c>
      <c r="Y76" s="36" t="s">
        <v>23</v>
      </c>
      <c r="Z76" s="36" t="s">
        <v>361</v>
      </c>
      <c r="AA76" s="29">
        <v>1270.3900000000001</v>
      </c>
      <c r="AB76" s="29">
        <v>1270.3900000000001</v>
      </c>
      <c r="AC76" s="30">
        <v>0</v>
      </c>
      <c r="AD76" s="29">
        <v>864.03</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2">
        <v>0</v>
      </c>
      <c r="AU76" s="130" t="s">
        <v>2197</v>
      </c>
      <c r="AV76" s="130" t="s">
        <v>2191</v>
      </c>
      <c r="AW76" s="130" t="s">
        <v>2298</v>
      </c>
      <c r="AX76" s="130" t="s">
        <v>1299</v>
      </c>
      <c r="AY76" s="130" t="s">
        <v>1299</v>
      </c>
    </row>
    <row r="77" spans="1:51" ht="36" x14ac:dyDescent="0.2">
      <c r="A77" s="121">
        <v>45665</v>
      </c>
      <c r="B77" s="27" t="s">
        <v>1564</v>
      </c>
      <c r="C77" s="24" t="s">
        <v>1565</v>
      </c>
      <c r="D77" s="24" t="s">
        <v>1447</v>
      </c>
      <c r="E77" s="28" t="s">
        <v>438</v>
      </c>
      <c r="F77" s="28" t="s">
        <v>439</v>
      </c>
      <c r="G77" s="28" t="s">
        <v>519</v>
      </c>
      <c r="H77" s="28" t="s">
        <v>515</v>
      </c>
      <c r="I77" s="28" t="s">
        <v>1103</v>
      </c>
      <c r="J77" s="24" t="s">
        <v>1092</v>
      </c>
      <c r="K77" s="24" t="s">
        <v>1146</v>
      </c>
      <c r="L77" s="24" t="s">
        <v>1652</v>
      </c>
      <c r="M77" s="24">
        <v>45733</v>
      </c>
      <c r="N77" s="24" t="s">
        <v>4103</v>
      </c>
      <c r="O77" s="24" t="s">
        <v>4104</v>
      </c>
      <c r="P77" s="27" t="s">
        <v>15</v>
      </c>
      <c r="Q77" s="28" t="s">
        <v>256</v>
      </c>
      <c r="R77" s="26" t="s">
        <v>1811</v>
      </c>
      <c r="S77" s="26" t="s">
        <v>2216</v>
      </c>
      <c r="T77" s="27" t="s">
        <v>50</v>
      </c>
      <c r="U77" s="25" t="s">
        <v>1092</v>
      </c>
      <c r="V77" s="25" t="s">
        <v>1345</v>
      </c>
      <c r="W77" s="25" t="s">
        <v>552</v>
      </c>
      <c r="X77" s="36" t="s">
        <v>22</v>
      </c>
      <c r="Y77" s="36" t="s">
        <v>23</v>
      </c>
      <c r="Z77" s="36" t="s">
        <v>361</v>
      </c>
      <c r="AA77" s="29">
        <v>6435</v>
      </c>
      <c r="AB77" s="29">
        <v>6435</v>
      </c>
      <c r="AC77" s="30">
        <v>0</v>
      </c>
      <c r="AD77" s="29">
        <v>612.5</v>
      </c>
      <c r="AE77" s="29">
        <v>612.5</v>
      </c>
      <c r="AF77" s="31">
        <v>5822.5</v>
      </c>
      <c r="AG77" s="29">
        <v>612.5</v>
      </c>
      <c r="AI77" s="29">
        <v>0</v>
      </c>
      <c r="AJ77" s="29">
        <v>0</v>
      </c>
      <c r="AK77" s="29">
        <v>612.5</v>
      </c>
      <c r="AL77" s="29">
        <v>0</v>
      </c>
      <c r="AM77" s="29">
        <v>0</v>
      </c>
      <c r="AN77" s="29">
        <v>0</v>
      </c>
      <c r="AO77" s="29">
        <v>0</v>
      </c>
      <c r="AP77" s="29">
        <v>0</v>
      </c>
      <c r="AQ77" s="29">
        <v>0</v>
      </c>
      <c r="AR77" s="29">
        <v>0</v>
      </c>
      <c r="AS77" s="29">
        <v>0</v>
      </c>
      <c r="AT77" s="122">
        <v>0</v>
      </c>
      <c r="AU77" s="130" t="s">
        <v>2197</v>
      </c>
      <c r="AV77" s="130" t="s">
        <v>2191</v>
      </c>
      <c r="AW77" s="130" t="s">
        <v>2298</v>
      </c>
      <c r="AX77" s="130" t="s">
        <v>1299</v>
      </c>
      <c r="AY77" s="130" t="s">
        <v>1299</v>
      </c>
    </row>
    <row r="78" spans="1:51" ht="36" x14ac:dyDescent="0.2">
      <c r="A78" s="121">
        <v>45665</v>
      </c>
      <c r="B78" s="27" t="s">
        <v>1564</v>
      </c>
      <c r="C78" s="24" t="s">
        <v>1565</v>
      </c>
      <c r="D78" s="24" t="s">
        <v>1447</v>
      </c>
      <c r="E78" s="28" t="s">
        <v>438</v>
      </c>
      <c r="F78" s="28" t="s">
        <v>439</v>
      </c>
      <c r="G78" s="28" t="s">
        <v>519</v>
      </c>
      <c r="H78" s="28" t="s">
        <v>515</v>
      </c>
      <c r="I78" s="28" t="s">
        <v>1103</v>
      </c>
      <c r="J78" s="24" t="s">
        <v>1159</v>
      </c>
      <c r="K78" s="24" t="s">
        <v>1225</v>
      </c>
      <c r="L78" s="24" t="s">
        <v>1739</v>
      </c>
      <c r="M78" s="24">
        <v>45737</v>
      </c>
      <c r="N78" s="24" t="s">
        <v>4526</v>
      </c>
      <c r="O78" s="24" t="s">
        <v>4527</v>
      </c>
      <c r="P78" s="27" t="s">
        <v>15</v>
      </c>
      <c r="Q78" s="28" t="s">
        <v>257</v>
      </c>
      <c r="R78" s="26" t="s">
        <v>1812</v>
      </c>
      <c r="S78" s="26" t="s">
        <v>2217</v>
      </c>
      <c r="T78" s="27" t="s">
        <v>55</v>
      </c>
      <c r="U78" s="25" t="s">
        <v>1159</v>
      </c>
      <c r="V78" s="25" t="s">
        <v>1348</v>
      </c>
      <c r="W78" s="25" t="s">
        <v>552</v>
      </c>
      <c r="X78" s="36" t="s">
        <v>22</v>
      </c>
      <c r="Y78" s="36" t="s">
        <v>23</v>
      </c>
      <c r="Z78" s="36" t="s">
        <v>361</v>
      </c>
      <c r="AA78" s="29">
        <v>2692.5</v>
      </c>
      <c r="AB78" s="29">
        <v>2692.5</v>
      </c>
      <c r="AC78" s="30">
        <v>0</v>
      </c>
      <c r="AD78" s="29">
        <v>430.8</v>
      </c>
      <c r="AE78" s="29">
        <v>430.8</v>
      </c>
      <c r="AF78" s="31">
        <v>2261.6999999999998</v>
      </c>
      <c r="AG78" s="29">
        <v>430.8</v>
      </c>
      <c r="AI78" s="29">
        <v>0</v>
      </c>
      <c r="AJ78" s="29">
        <v>0</v>
      </c>
      <c r="AK78" s="29">
        <v>430.8</v>
      </c>
      <c r="AL78" s="29">
        <v>0</v>
      </c>
      <c r="AM78" s="29">
        <v>0</v>
      </c>
      <c r="AN78" s="29">
        <v>0</v>
      </c>
      <c r="AO78" s="29">
        <v>0</v>
      </c>
      <c r="AP78" s="29">
        <v>0</v>
      </c>
      <c r="AQ78" s="29">
        <v>0</v>
      </c>
      <c r="AR78" s="29">
        <v>0</v>
      </c>
      <c r="AS78" s="29">
        <v>0</v>
      </c>
      <c r="AT78" s="122">
        <v>0</v>
      </c>
      <c r="AU78" s="130" t="s">
        <v>2197</v>
      </c>
      <c r="AV78" s="130" t="s">
        <v>2191</v>
      </c>
      <c r="AW78" s="130" t="s">
        <v>2298</v>
      </c>
      <c r="AX78" s="130" t="s">
        <v>1299</v>
      </c>
      <c r="AY78" s="130" t="s">
        <v>1299</v>
      </c>
    </row>
    <row r="79" spans="1:51" ht="24" x14ac:dyDescent="0.2">
      <c r="A79" s="121">
        <v>45665</v>
      </c>
      <c r="B79" s="27" t="s">
        <v>1564</v>
      </c>
      <c r="C79" s="24" t="s">
        <v>1565</v>
      </c>
      <c r="D79" s="24" t="s">
        <v>1447</v>
      </c>
      <c r="E79" s="28" t="s">
        <v>438</v>
      </c>
      <c r="F79" s="28" t="s">
        <v>439</v>
      </c>
      <c r="G79" s="28" t="s">
        <v>519</v>
      </c>
      <c r="H79" s="28" t="s">
        <v>515</v>
      </c>
      <c r="I79" s="28" t="s">
        <v>1103</v>
      </c>
      <c r="J79" s="24" t="s">
        <v>1433</v>
      </c>
      <c r="K79" s="24" t="s">
        <v>1151</v>
      </c>
      <c r="L79" s="24" t="s">
        <v>1670</v>
      </c>
      <c r="M79" s="24">
        <v>45733</v>
      </c>
      <c r="N79" s="24" t="s">
        <v>4105</v>
      </c>
      <c r="O79" s="24" t="s">
        <v>4106</v>
      </c>
      <c r="P79" s="27" t="s">
        <v>15</v>
      </c>
      <c r="Q79" s="28" t="s">
        <v>258</v>
      </c>
      <c r="R79" s="26" t="s">
        <v>1813</v>
      </c>
      <c r="S79" s="26" t="s">
        <v>2218</v>
      </c>
      <c r="T79" s="27" t="s">
        <v>109</v>
      </c>
      <c r="U79" s="25" t="s">
        <v>1433</v>
      </c>
      <c r="V79" s="25" t="s">
        <v>1438</v>
      </c>
      <c r="W79" s="25" t="s">
        <v>552</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2">
        <v>0</v>
      </c>
      <c r="AU79" s="130" t="s">
        <v>2197</v>
      </c>
      <c r="AV79" s="130" t="s">
        <v>2191</v>
      </c>
      <c r="AW79" s="130" t="s">
        <v>2298</v>
      </c>
      <c r="AX79" s="130" t="s">
        <v>1299</v>
      </c>
      <c r="AY79" s="130" t="s">
        <v>1299</v>
      </c>
    </row>
    <row r="80" spans="1:51" ht="36" x14ac:dyDescent="0.2">
      <c r="A80" s="121">
        <v>45665</v>
      </c>
      <c r="B80" s="27" t="s">
        <v>1564</v>
      </c>
      <c r="C80" s="24" t="s">
        <v>1565</v>
      </c>
      <c r="D80" s="24" t="s">
        <v>1447</v>
      </c>
      <c r="E80" s="28" t="s">
        <v>438</v>
      </c>
      <c r="F80" s="28" t="s">
        <v>439</v>
      </c>
      <c r="G80" s="28" t="s">
        <v>521</v>
      </c>
      <c r="H80" s="28" t="s">
        <v>515</v>
      </c>
      <c r="I80" s="28" t="s">
        <v>1103</v>
      </c>
      <c r="J80" s="24" t="s">
        <v>1103</v>
      </c>
      <c r="K80" s="24" t="s">
        <v>252</v>
      </c>
      <c r="L80" s="24" t="s">
        <v>1622</v>
      </c>
      <c r="M80" s="24">
        <v>45665</v>
      </c>
      <c r="N80" s="24" t="s">
        <v>1623</v>
      </c>
      <c r="O80" s="24" t="s">
        <v>1624</v>
      </c>
      <c r="P80" s="27" t="s">
        <v>15</v>
      </c>
      <c r="Q80" s="28" t="s">
        <v>259</v>
      </c>
      <c r="R80" s="26" t="s">
        <v>1814</v>
      </c>
      <c r="S80" s="26" t="s">
        <v>2219</v>
      </c>
      <c r="T80" s="27" t="s">
        <v>61</v>
      </c>
      <c r="U80" s="25" t="s">
        <v>1103</v>
      </c>
      <c r="V80" s="25" t="s">
        <v>1354</v>
      </c>
      <c r="W80" s="25" t="s">
        <v>552</v>
      </c>
      <c r="X80" s="36" t="s">
        <v>43</v>
      </c>
      <c r="Y80" s="36" t="s">
        <v>1377</v>
      </c>
      <c r="Z80" s="36" t="s">
        <v>1375</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2">
        <v>0</v>
      </c>
      <c r="AU80" s="130" t="s">
        <v>2197</v>
      </c>
      <c r="AV80" s="130" t="s">
        <v>2193</v>
      </c>
      <c r="AW80" s="130" t="s">
        <v>2298</v>
      </c>
      <c r="AX80" s="130" t="s">
        <v>1299</v>
      </c>
      <c r="AY80" s="130" t="s">
        <v>2187</v>
      </c>
    </row>
    <row r="81" spans="1:51" ht="48" x14ac:dyDescent="0.2">
      <c r="A81" s="121">
        <v>45665</v>
      </c>
      <c r="B81" s="27" t="s">
        <v>1564</v>
      </c>
      <c r="C81" s="24" t="s">
        <v>1565</v>
      </c>
      <c r="D81" s="24" t="s">
        <v>1447</v>
      </c>
      <c r="E81" s="28" t="s">
        <v>442</v>
      </c>
      <c r="F81" s="28" t="s">
        <v>445</v>
      </c>
      <c r="G81" s="28" t="s">
        <v>521</v>
      </c>
      <c r="H81" s="28" t="s">
        <v>515</v>
      </c>
      <c r="I81" s="28" t="s">
        <v>1402</v>
      </c>
      <c r="J81" s="24" t="s">
        <v>1402</v>
      </c>
      <c r="K81" s="24" t="s">
        <v>296</v>
      </c>
      <c r="L81" s="24" t="s">
        <v>1625</v>
      </c>
      <c r="M81" s="24">
        <v>45670</v>
      </c>
      <c r="N81" s="24" t="s">
        <v>1626</v>
      </c>
      <c r="O81" s="24" t="s">
        <v>1627</v>
      </c>
      <c r="P81" s="27" t="s">
        <v>15</v>
      </c>
      <c r="Q81" s="28" t="s">
        <v>260</v>
      </c>
      <c r="R81" s="26" t="s">
        <v>1815</v>
      </c>
      <c r="S81" s="26" t="s">
        <v>2220</v>
      </c>
      <c r="T81" s="27" t="s">
        <v>140</v>
      </c>
      <c r="U81" s="25" t="s">
        <v>1402</v>
      </c>
      <c r="V81" s="25" t="s">
        <v>1530</v>
      </c>
      <c r="W81" s="25" t="s">
        <v>552</v>
      </c>
      <c r="X81" s="36" t="s">
        <v>43</v>
      </c>
      <c r="Y81" s="36" t="s">
        <v>1377</v>
      </c>
      <c r="Z81" s="36" t="s">
        <v>1375</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2">
        <v>0</v>
      </c>
      <c r="AU81" s="130" t="s">
        <v>2197</v>
      </c>
      <c r="AV81" s="130" t="s">
        <v>2193</v>
      </c>
      <c r="AW81" s="130" t="s">
        <v>2298</v>
      </c>
      <c r="AX81" s="130" t="s">
        <v>1299</v>
      </c>
      <c r="AY81" s="130" t="s">
        <v>2187</v>
      </c>
    </row>
    <row r="82" spans="1:51" ht="36" x14ac:dyDescent="0.2">
      <c r="A82" s="121">
        <v>45665</v>
      </c>
      <c r="B82" s="27" t="s">
        <v>1564</v>
      </c>
      <c r="C82" s="24" t="s">
        <v>1565</v>
      </c>
      <c r="D82" s="24" t="s">
        <v>1447</v>
      </c>
      <c r="E82" s="28" t="s">
        <v>438</v>
      </c>
      <c r="F82" s="28" t="s">
        <v>439</v>
      </c>
      <c r="G82" s="28" t="s">
        <v>1407</v>
      </c>
      <c r="H82" s="28" t="s">
        <v>515</v>
      </c>
      <c r="I82" s="28" t="s">
        <v>104</v>
      </c>
      <c r="J82" s="24" t="s">
        <v>104</v>
      </c>
      <c r="K82" s="24" t="s">
        <v>345</v>
      </c>
      <c r="L82" s="24" t="s">
        <v>1890</v>
      </c>
      <c r="M82" s="24">
        <v>45673</v>
      </c>
      <c r="N82" s="24" t="s">
        <v>1891</v>
      </c>
      <c r="O82" s="24" t="s">
        <v>1892</v>
      </c>
      <c r="P82" s="27" t="s">
        <v>15</v>
      </c>
      <c r="Q82" s="28" t="s">
        <v>261</v>
      </c>
      <c r="R82" s="26" t="s">
        <v>1816</v>
      </c>
      <c r="S82" s="26" t="s">
        <v>2221</v>
      </c>
      <c r="T82" s="27" t="s">
        <v>106</v>
      </c>
      <c r="U82" s="25" t="s">
        <v>104</v>
      </c>
      <c r="V82" s="25" t="s">
        <v>1361</v>
      </c>
      <c r="W82" s="25" t="s">
        <v>552</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2">
        <v>0</v>
      </c>
      <c r="AU82" s="130" t="s">
        <v>2195</v>
      </c>
      <c r="AV82" s="130" t="s">
        <v>2191</v>
      </c>
      <c r="AW82" s="130" t="s">
        <v>2298</v>
      </c>
      <c r="AX82" s="130" t="s">
        <v>1299</v>
      </c>
      <c r="AY82" s="130" t="s">
        <v>1299</v>
      </c>
    </row>
    <row r="83" spans="1:51" ht="36" x14ac:dyDescent="0.2">
      <c r="A83" s="121">
        <v>45665</v>
      </c>
      <c r="B83" s="27" t="s">
        <v>1564</v>
      </c>
      <c r="C83" s="24" t="s">
        <v>1565</v>
      </c>
      <c r="D83" s="24" t="s">
        <v>1447</v>
      </c>
      <c r="E83" s="28" t="s">
        <v>442</v>
      </c>
      <c r="F83" s="28" t="s">
        <v>445</v>
      </c>
      <c r="G83" s="28" t="s">
        <v>521</v>
      </c>
      <c r="H83" s="28" t="s">
        <v>515</v>
      </c>
      <c r="I83" s="28" t="s">
        <v>1400</v>
      </c>
      <c r="J83" s="24" t="s">
        <v>1400</v>
      </c>
      <c r="K83" s="24" t="s">
        <v>254</v>
      </c>
      <c r="L83" s="24" t="s">
        <v>1628</v>
      </c>
      <c r="M83" s="24">
        <v>45666</v>
      </c>
      <c r="N83" s="24" t="s">
        <v>1629</v>
      </c>
      <c r="O83" s="24" t="s">
        <v>1630</v>
      </c>
      <c r="P83" s="27" t="s">
        <v>15</v>
      </c>
      <c r="Q83" s="28" t="s">
        <v>1567</v>
      </c>
      <c r="R83" s="26" t="s">
        <v>1817</v>
      </c>
      <c r="S83" s="26" t="s">
        <v>2222</v>
      </c>
      <c r="T83" s="27" t="s">
        <v>142</v>
      </c>
      <c r="U83" s="25" t="s">
        <v>1400</v>
      </c>
      <c r="V83" s="25" t="s">
        <v>1531</v>
      </c>
      <c r="W83" s="25" t="s">
        <v>552</v>
      </c>
      <c r="X83" s="36" t="s">
        <v>43</v>
      </c>
      <c r="Y83" s="36" t="s">
        <v>1377</v>
      </c>
      <c r="Z83" s="36" t="s">
        <v>1375</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2">
        <v>0</v>
      </c>
      <c r="AU83" s="130" t="s">
        <v>2197</v>
      </c>
      <c r="AV83" s="130" t="s">
        <v>2193</v>
      </c>
      <c r="AW83" s="130" t="s">
        <v>2298</v>
      </c>
      <c r="AX83" s="130" t="s">
        <v>1299</v>
      </c>
      <c r="AY83" s="130" t="s">
        <v>2187</v>
      </c>
    </row>
    <row r="84" spans="1:51" ht="36" x14ac:dyDescent="0.2">
      <c r="A84" s="121">
        <v>45665</v>
      </c>
      <c r="B84" s="27" t="s">
        <v>1564</v>
      </c>
      <c r="C84" s="24" t="s">
        <v>1565</v>
      </c>
      <c r="D84" s="24" t="s">
        <v>1447</v>
      </c>
      <c r="E84" s="28" t="s">
        <v>442</v>
      </c>
      <c r="F84" s="28" t="s">
        <v>445</v>
      </c>
      <c r="G84" s="28" t="s">
        <v>521</v>
      </c>
      <c r="H84" s="28" t="s">
        <v>515</v>
      </c>
      <c r="I84" s="28" t="s">
        <v>1402</v>
      </c>
      <c r="J84" s="24" t="s">
        <v>1402</v>
      </c>
      <c r="K84" s="24" t="s">
        <v>255</v>
      </c>
      <c r="L84" s="24" t="s">
        <v>1631</v>
      </c>
      <c r="M84" s="24">
        <v>45666</v>
      </c>
      <c r="N84" s="24" t="s">
        <v>1632</v>
      </c>
      <c r="O84" s="24" t="s">
        <v>1633</v>
      </c>
      <c r="P84" s="27" t="s">
        <v>15</v>
      </c>
      <c r="Q84" s="28" t="s">
        <v>262</v>
      </c>
      <c r="R84" s="26" t="s">
        <v>1818</v>
      </c>
      <c r="S84" s="26" t="s">
        <v>2223</v>
      </c>
      <c r="T84" s="27" t="s">
        <v>140</v>
      </c>
      <c r="U84" s="25" t="s">
        <v>1402</v>
      </c>
      <c r="V84" s="25" t="s">
        <v>1530</v>
      </c>
      <c r="W84" s="25" t="s">
        <v>552</v>
      </c>
      <c r="X84" s="36" t="s">
        <v>43</v>
      </c>
      <c r="Y84" s="36" t="s">
        <v>1377</v>
      </c>
      <c r="Z84" s="36" t="s">
        <v>1375</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2">
        <v>0</v>
      </c>
      <c r="AU84" s="130" t="s">
        <v>2197</v>
      </c>
      <c r="AV84" s="130" t="s">
        <v>2193</v>
      </c>
      <c r="AW84" s="130" t="s">
        <v>2298</v>
      </c>
      <c r="AX84" s="130" t="s">
        <v>1299</v>
      </c>
      <c r="AY84" s="130" t="s">
        <v>2187</v>
      </c>
    </row>
    <row r="85" spans="1:51" ht="36" x14ac:dyDescent="0.2">
      <c r="A85" s="121">
        <v>45665</v>
      </c>
      <c r="B85" s="27" t="s">
        <v>1564</v>
      </c>
      <c r="C85" s="24" t="s">
        <v>1565</v>
      </c>
      <c r="D85" s="24" t="s">
        <v>1447</v>
      </c>
      <c r="E85" s="28" t="s">
        <v>442</v>
      </c>
      <c r="F85" s="28" t="s">
        <v>445</v>
      </c>
      <c r="G85" s="28" t="s">
        <v>521</v>
      </c>
      <c r="H85" s="28" t="s">
        <v>515</v>
      </c>
      <c r="I85" s="28" t="s">
        <v>1402</v>
      </c>
      <c r="J85" s="24" t="s">
        <v>1402</v>
      </c>
      <c r="K85" s="24" t="s">
        <v>262</v>
      </c>
      <c r="L85" s="24" t="s">
        <v>1634</v>
      </c>
      <c r="M85" s="24">
        <v>45666</v>
      </c>
      <c r="N85" s="24" t="s">
        <v>1635</v>
      </c>
      <c r="O85" s="24" t="s">
        <v>1636</v>
      </c>
      <c r="P85" s="27" t="s">
        <v>15</v>
      </c>
      <c r="Q85" s="28" t="s">
        <v>263</v>
      </c>
      <c r="R85" s="26" t="s">
        <v>1819</v>
      </c>
      <c r="S85" s="26" t="s">
        <v>2224</v>
      </c>
      <c r="T85" s="27" t="s">
        <v>140</v>
      </c>
      <c r="U85" s="25" t="s">
        <v>1402</v>
      </c>
      <c r="V85" s="25" t="s">
        <v>1530</v>
      </c>
      <c r="W85" s="25" t="s">
        <v>552</v>
      </c>
      <c r="X85" s="36" t="s">
        <v>43</v>
      </c>
      <c r="Y85" s="36" t="s">
        <v>1377</v>
      </c>
      <c r="Z85" s="36" t="s">
        <v>1375</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2">
        <v>0</v>
      </c>
      <c r="AU85" s="130" t="s">
        <v>2197</v>
      </c>
      <c r="AV85" s="130" t="s">
        <v>2193</v>
      </c>
      <c r="AW85" s="130" t="s">
        <v>2298</v>
      </c>
      <c r="AX85" s="130" t="s">
        <v>1299</v>
      </c>
      <c r="AY85" s="130" t="s">
        <v>2187</v>
      </c>
    </row>
    <row r="86" spans="1:51" ht="36" x14ac:dyDescent="0.2">
      <c r="A86" s="121">
        <v>45665</v>
      </c>
      <c r="B86" s="27" t="s">
        <v>1564</v>
      </c>
      <c r="C86" s="24" t="s">
        <v>1565</v>
      </c>
      <c r="D86" s="24" t="s">
        <v>1447</v>
      </c>
      <c r="E86" s="28" t="s">
        <v>442</v>
      </c>
      <c r="F86" s="28" t="s">
        <v>445</v>
      </c>
      <c r="G86" s="28" t="s">
        <v>521</v>
      </c>
      <c r="H86" s="28" t="s">
        <v>515</v>
      </c>
      <c r="I86" s="28" t="s">
        <v>1400</v>
      </c>
      <c r="J86" s="24" t="s">
        <v>1400</v>
      </c>
      <c r="K86" s="24" t="s">
        <v>1567</v>
      </c>
      <c r="L86" s="24" t="s">
        <v>1637</v>
      </c>
      <c r="M86" s="24">
        <v>45666</v>
      </c>
      <c r="N86" s="24" t="s">
        <v>1638</v>
      </c>
      <c r="O86" s="24" t="s">
        <v>1639</v>
      </c>
      <c r="P86" s="27" t="s">
        <v>15</v>
      </c>
      <c r="Q86" s="28" t="s">
        <v>265</v>
      </c>
      <c r="R86" s="26" t="s">
        <v>1820</v>
      </c>
      <c r="S86" s="26" t="s">
        <v>2225</v>
      </c>
      <c r="T86" s="27" t="s">
        <v>142</v>
      </c>
      <c r="U86" s="25" t="s">
        <v>1400</v>
      </c>
      <c r="V86" s="25" t="s">
        <v>1531</v>
      </c>
      <c r="W86" s="25" t="s">
        <v>552</v>
      </c>
      <c r="X86" s="36" t="s">
        <v>43</v>
      </c>
      <c r="Y86" s="36" t="s">
        <v>1377</v>
      </c>
      <c r="Z86" s="36" t="s">
        <v>1375</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2">
        <v>0</v>
      </c>
      <c r="AU86" s="130" t="s">
        <v>2197</v>
      </c>
      <c r="AV86" s="130" t="s">
        <v>2193</v>
      </c>
      <c r="AW86" s="130" t="s">
        <v>2298</v>
      </c>
      <c r="AX86" s="130" t="s">
        <v>1299</v>
      </c>
      <c r="AY86" s="130" t="s">
        <v>2187</v>
      </c>
    </row>
    <row r="87" spans="1:51" ht="36" x14ac:dyDescent="0.2">
      <c r="A87" s="121">
        <v>45665</v>
      </c>
      <c r="B87" s="27" t="s">
        <v>1564</v>
      </c>
      <c r="C87" s="24" t="s">
        <v>1565</v>
      </c>
      <c r="D87" s="24" t="s">
        <v>1447</v>
      </c>
      <c r="E87" s="28" t="s">
        <v>442</v>
      </c>
      <c r="F87" s="28" t="s">
        <v>445</v>
      </c>
      <c r="G87" s="28" t="s">
        <v>521</v>
      </c>
      <c r="H87" s="28" t="s">
        <v>515</v>
      </c>
      <c r="I87" s="28" t="s">
        <v>1402</v>
      </c>
      <c r="J87" s="24" t="s">
        <v>1402</v>
      </c>
      <c r="K87" s="24" t="s">
        <v>1319</v>
      </c>
      <c r="L87" s="24" t="s">
        <v>1640</v>
      </c>
      <c r="M87" s="24">
        <v>45670</v>
      </c>
      <c r="N87" s="24" t="s">
        <v>1641</v>
      </c>
      <c r="O87" s="24" t="s">
        <v>1642</v>
      </c>
      <c r="P87" s="27" t="s">
        <v>15</v>
      </c>
      <c r="Q87" s="28" t="s">
        <v>266</v>
      </c>
      <c r="R87" s="26" t="s">
        <v>1821</v>
      </c>
      <c r="S87" s="26" t="s">
        <v>2226</v>
      </c>
      <c r="T87" s="27" t="s">
        <v>140</v>
      </c>
      <c r="U87" s="25" t="s">
        <v>1402</v>
      </c>
      <c r="V87" s="25" t="s">
        <v>1530</v>
      </c>
      <c r="W87" s="25" t="s">
        <v>552</v>
      </c>
      <c r="X87" s="36" t="s">
        <v>43</v>
      </c>
      <c r="Y87" s="36" t="s">
        <v>1377</v>
      </c>
      <c r="Z87" s="36" t="s">
        <v>1375</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2">
        <v>0</v>
      </c>
      <c r="AU87" s="130" t="s">
        <v>2197</v>
      </c>
      <c r="AV87" s="130" t="s">
        <v>2193</v>
      </c>
      <c r="AW87" s="130" t="s">
        <v>2298</v>
      </c>
      <c r="AX87" s="130" t="s">
        <v>1299</v>
      </c>
      <c r="AY87" s="130" t="s">
        <v>2187</v>
      </c>
    </row>
    <row r="88" spans="1:51" ht="36" x14ac:dyDescent="0.2">
      <c r="A88" s="121">
        <v>45665</v>
      </c>
      <c r="B88" s="27" t="s">
        <v>1564</v>
      </c>
      <c r="C88" s="24" t="s">
        <v>1565</v>
      </c>
      <c r="D88" s="24" t="s">
        <v>1447</v>
      </c>
      <c r="E88" s="28" t="s">
        <v>438</v>
      </c>
      <c r="F88" s="28" t="s">
        <v>439</v>
      </c>
      <c r="G88" s="28" t="s">
        <v>521</v>
      </c>
      <c r="H88" s="28" t="s">
        <v>515</v>
      </c>
      <c r="I88" s="28" t="s">
        <v>1103</v>
      </c>
      <c r="J88" s="24" t="s">
        <v>1100</v>
      </c>
      <c r="K88" s="24" t="s">
        <v>260</v>
      </c>
      <c r="L88" s="24" t="s">
        <v>1643</v>
      </c>
      <c r="M88" s="24">
        <v>45666</v>
      </c>
      <c r="N88" s="24" t="s">
        <v>1644</v>
      </c>
      <c r="O88" s="24" t="s">
        <v>1645</v>
      </c>
      <c r="P88" s="27" t="s">
        <v>15</v>
      </c>
      <c r="Q88" s="28" t="s">
        <v>1568</v>
      </c>
      <c r="R88" s="26" t="s">
        <v>1822</v>
      </c>
      <c r="S88" s="26" t="s">
        <v>2227</v>
      </c>
      <c r="T88" s="27" t="s">
        <v>47</v>
      </c>
      <c r="U88" s="25" t="s">
        <v>1100</v>
      </c>
      <c r="V88" s="25" t="s">
        <v>1344</v>
      </c>
      <c r="W88" s="25" t="s">
        <v>552</v>
      </c>
      <c r="X88" s="36" t="s">
        <v>43</v>
      </c>
      <c r="Y88" s="36" t="s">
        <v>1377</v>
      </c>
      <c r="Z88" s="36" t="s">
        <v>1375</v>
      </c>
      <c r="AA88" s="29">
        <v>7500</v>
      </c>
      <c r="AB88" s="29">
        <v>7500</v>
      </c>
      <c r="AC88" s="30">
        <v>0</v>
      </c>
      <c r="AD88" s="29">
        <v>7500</v>
      </c>
      <c r="AE88" s="29">
        <v>5000</v>
      </c>
      <c r="AF88" s="31">
        <v>2500</v>
      </c>
      <c r="AG88" s="29">
        <v>5000</v>
      </c>
      <c r="AI88" s="29">
        <v>0</v>
      </c>
      <c r="AJ88" s="29">
        <v>2500</v>
      </c>
      <c r="AK88" s="29">
        <v>2500</v>
      </c>
      <c r="AL88" s="29">
        <v>0</v>
      </c>
      <c r="AM88" s="29">
        <v>0</v>
      </c>
      <c r="AN88" s="29">
        <v>0</v>
      </c>
      <c r="AO88" s="29">
        <v>0</v>
      </c>
      <c r="AP88" s="29">
        <v>0</v>
      </c>
      <c r="AQ88" s="29">
        <v>0</v>
      </c>
      <c r="AR88" s="29">
        <v>0</v>
      </c>
      <c r="AS88" s="29">
        <v>0</v>
      </c>
      <c r="AT88" s="122">
        <v>0</v>
      </c>
      <c r="AU88" s="130" t="s">
        <v>2197</v>
      </c>
      <c r="AV88" s="130" t="s">
        <v>2191</v>
      </c>
      <c r="AW88" s="130" t="s">
        <v>2298</v>
      </c>
      <c r="AX88" s="130" t="s">
        <v>1299</v>
      </c>
      <c r="AY88" s="130" t="s">
        <v>2188</v>
      </c>
    </row>
    <row r="89" spans="1:51" ht="36" x14ac:dyDescent="0.2">
      <c r="A89" s="121">
        <v>45665</v>
      </c>
      <c r="B89" s="27" t="s">
        <v>1564</v>
      </c>
      <c r="C89" s="24" t="s">
        <v>1565</v>
      </c>
      <c r="D89" s="24" t="s">
        <v>1447</v>
      </c>
      <c r="E89" s="28" t="s">
        <v>438</v>
      </c>
      <c r="F89" s="28" t="s">
        <v>439</v>
      </c>
      <c r="G89" s="28" t="s">
        <v>521</v>
      </c>
      <c r="H89" s="28" t="s">
        <v>515</v>
      </c>
      <c r="I89" s="28" t="s">
        <v>1103</v>
      </c>
      <c r="J89" s="24" t="s">
        <v>1103</v>
      </c>
      <c r="K89" s="24" t="s">
        <v>267</v>
      </c>
      <c r="L89" s="24" t="s">
        <v>1646</v>
      </c>
      <c r="M89" s="24">
        <v>45667</v>
      </c>
      <c r="N89" s="24" t="s">
        <v>1647</v>
      </c>
      <c r="O89" s="24" t="s">
        <v>1648</v>
      </c>
      <c r="P89" s="27" t="s">
        <v>15</v>
      </c>
      <c r="Q89" s="28" t="s">
        <v>1569</v>
      </c>
      <c r="R89" s="26" t="s">
        <v>1823</v>
      </c>
      <c r="S89" s="26" t="s">
        <v>2228</v>
      </c>
      <c r="T89" s="27" t="s">
        <v>61</v>
      </c>
      <c r="U89" s="25" t="s">
        <v>1103</v>
      </c>
      <c r="V89" s="25" t="s">
        <v>1354</v>
      </c>
      <c r="W89" s="25" t="s">
        <v>552</v>
      </c>
      <c r="X89" s="36" t="s">
        <v>43</v>
      </c>
      <c r="Y89" s="36" t="s">
        <v>1377</v>
      </c>
      <c r="Z89" s="36" t="s">
        <v>1375</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2">
        <v>0</v>
      </c>
      <c r="AU89" s="130" t="s">
        <v>2197</v>
      </c>
      <c r="AV89" s="130" t="s">
        <v>2193</v>
      </c>
      <c r="AW89" s="130" t="s">
        <v>2298</v>
      </c>
      <c r="AX89" s="130" t="s">
        <v>1299</v>
      </c>
      <c r="AY89" s="130" t="s">
        <v>2187</v>
      </c>
    </row>
    <row r="90" spans="1:51" ht="24" x14ac:dyDescent="0.2">
      <c r="A90" s="121">
        <v>45665</v>
      </c>
      <c r="B90" s="27" t="s">
        <v>1564</v>
      </c>
      <c r="C90" s="24" t="s">
        <v>1565</v>
      </c>
      <c r="D90" s="24" t="s">
        <v>1447</v>
      </c>
      <c r="E90" s="28" t="s">
        <v>438</v>
      </c>
      <c r="F90" s="28" t="s">
        <v>439</v>
      </c>
      <c r="G90" s="28" t="s">
        <v>1407</v>
      </c>
      <c r="H90" s="28" t="s">
        <v>515</v>
      </c>
      <c r="I90" s="28" t="s">
        <v>104</v>
      </c>
      <c r="J90" s="24" t="s">
        <v>104</v>
      </c>
      <c r="K90" s="24" t="s">
        <v>595</v>
      </c>
      <c r="L90" s="24" t="s">
        <v>2390</v>
      </c>
      <c r="M90" s="24">
        <v>45679</v>
      </c>
      <c r="N90" s="24" t="s">
        <v>1577</v>
      </c>
      <c r="O90" s="24" t="s">
        <v>2392</v>
      </c>
      <c r="P90" s="27" t="s">
        <v>15</v>
      </c>
      <c r="Q90" s="28" t="s">
        <v>1570</v>
      </c>
      <c r="R90" s="26" t="s">
        <v>1824</v>
      </c>
      <c r="S90" s="26" t="s">
        <v>2229</v>
      </c>
      <c r="T90" s="27" t="s">
        <v>106</v>
      </c>
      <c r="U90" s="25" t="s">
        <v>104</v>
      </c>
      <c r="V90" s="25" t="s">
        <v>1361</v>
      </c>
      <c r="W90" s="25" t="s">
        <v>552</v>
      </c>
      <c r="X90" s="36" t="s">
        <v>24</v>
      </c>
      <c r="Y90" s="36" t="s">
        <v>25</v>
      </c>
      <c r="Z90" s="36" t="s">
        <v>357</v>
      </c>
      <c r="AA90" s="29">
        <v>2500</v>
      </c>
      <c r="AB90" s="29">
        <v>900</v>
      </c>
      <c r="AC90" s="30">
        <v>1600</v>
      </c>
      <c r="AD90" s="29">
        <v>900</v>
      </c>
      <c r="AE90" s="29">
        <v>900</v>
      </c>
      <c r="AF90" s="31">
        <v>1600</v>
      </c>
      <c r="AG90" s="29">
        <v>900</v>
      </c>
      <c r="AI90" s="29">
        <v>0</v>
      </c>
      <c r="AJ90" s="29">
        <v>0</v>
      </c>
      <c r="AK90" s="29">
        <v>900</v>
      </c>
      <c r="AL90" s="29">
        <v>0</v>
      </c>
      <c r="AM90" s="29">
        <v>0</v>
      </c>
      <c r="AN90" s="29">
        <v>0</v>
      </c>
      <c r="AO90" s="29">
        <v>0</v>
      </c>
      <c r="AP90" s="29">
        <v>0</v>
      </c>
      <c r="AQ90" s="29">
        <v>0</v>
      </c>
      <c r="AR90" s="29">
        <v>0</v>
      </c>
      <c r="AS90" s="29">
        <v>0</v>
      </c>
      <c r="AT90" s="122">
        <v>0</v>
      </c>
      <c r="AU90" s="130" t="s">
        <v>2195</v>
      </c>
      <c r="AV90" s="130" t="s">
        <v>2191</v>
      </c>
      <c r="AW90" s="130" t="s">
        <v>2298</v>
      </c>
      <c r="AX90" s="130" t="s">
        <v>1299</v>
      </c>
      <c r="AY90" s="130" t="s">
        <v>1299</v>
      </c>
    </row>
    <row r="91" spans="1:51" ht="24" x14ac:dyDescent="0.2">
      <c r="A91" s="121">
        <v>45665</v>
      </c>
      <c r="B91" s="27" t="s">
        <v>1564</v>
      </c>
      <c r="C91" s="24" t="s">
        <v>1565</v>
      </c>
      <c r="D91" s="24" t="s">
        <v>1447</v>
      </c>
      <c r="E91" s="28" t="s">
        <v>438</v>
      </c>
      <c r="F91" s="28" t="s">
        <v>439</v>
      </c>
      <c r="G91" s="28" t="s">
        <v>1407</v>
      </c>
      <c r="H91" s="28" t="s">
        <v>515</v>
      </c>
      <c r="I91" s="28" t="s">
        <v>104</v>
      </c>
      <c r="J91" s="24" t="s">
        <v>104</v>
      </c>
      <c r="K91" s="24" t="s">
        <v>595</v>
      </c>
      <c r="L91" s="24" t="s">
        <v>2390</v>
      </c>
      <c r="M91" s="24">
        <v>45679</v>
      </c>
      <c r="N91" s="24" t="s">
        <v>1577</v>
      </c>
      <c r="O91" s="24" t="s">
        <v>2392</v>
      </c>
      <c r="P91" s="27" t="s">
        <v>15</v>
      </c>
      <c r="Q91" s="28" t="s">
        <v>1570</v>
      </c>
      <c r="R91" s="26" t="s">
        <v>1824</v>
      </c>
      <c r="S91" s="26" t="s">
        <v>2229</v>
      </c>
      <c r="T91" s="27" t="s">
        <v>106</v>
      </c>
      <c r="U91" s="25" t="s">
        <v>104</v>
      </c>
      <c r="V91" s="25" t="s">
        <v>1361</v>
      </c>
      <c r="W91" s="25" t="s">
        <v>552</v>
      </c>
      <c r="X91" s="36" t="s">
        <v>26</v>
      </c>
      <c r="Y91" s="36" t="s">
        <v>27</v>
      </c>
      <c r="Z91" s="36" t="s">
        <v>358</v>
      </c>
      <c r="AA91" s="29">
        <v>20160</v>
      </c>
      <c r="AB91" s="29">
        <v>10775.19</v>
      </c>
      <c r="AC91" s="30">
        <v>9384.81</v>
      </c>
      <c r="AD91" s="29">
        <v>10775.19</v>
      </c>
      <c r="AE91" s="29">
        <v>10775.19</v>
      </c>
      <c r="AF91" s="31">
        <v>9384.81</v>
      </c>
      <c r="AG91" s="29">
        <v>10775.19</v>
      </c>
      <c r="AI91" s="29">
        <v>1901</v>
      </c>
      <c r="AJ91" s="29">
        <v>3367</v>
      </c>
      <c r="AK91" s="29">
        <v>5507.1900000000005</v>
      </c>
      <c r="AL91" s="29">
        <v>0</v>
      </c>
      <c r="AM91" s="29">
        <v>0</v>
      </c>
      <c r="AN91" s="29">
        <v>0</v>
      </c>
      <c r="AO91" s="29">
        <v>0</v>
      </c>
      <c r="AP91" s="29">
        <v>0</v>
      </c>
      <c r="AQ91" s="29">
        <v>0</v>
      </c>
      <c r="AR91" s="29">
        <v>0</v>
      </c>
      <c r="AS91" s="29">
        <v>0</v>
      </c>
      <c r="AT91" s="122">
        <v>0</v>
      </c>
      <c r="AU91" s="130" t="s">
        <v>2195</v>
      </c>
      <c r="AV91" s="130" t="s">
        <v>2191</v>
      </c>
      <c r="AW91" s="130" t="s">
        <v>2298</v>
      </c>
      <c r="AX91" s="130" t="s">
        <v>1299</v>
      </c>
      <c r="AY91" s="130" t="s">
        <v>1299</v>
      </c>
    </row>
    <row r="92" spans="1:51" ht="36" x14ac:dyDescent="0.2">
      <c r="A92" s="121">
        <v>45665</v>
      </c>
      <c r="B92" s="27" t="s">
        <v>1564</v>
      </c>
      <c r="C92" s="24" t="s">
        <v>1565</v>
      </c>
      <c r="D92" s="24" t="s">
        <v>1447</v>
      </c>
      <c r="E92" s="28" t="s">
        <v>442</v>
      </c>
      <c r="F92" s="28" t="s">
        <v>445</v>
      </c>
      <c r="G92" s="28" t="s">
        <v>521</v>
      </c>
      <c r="H92" s="28" t="s">
        <v>515</v>
      </c>
      <c r="I92" s="28" t="s">
        <v>1400</v>
      </c>
      <c r="J92" s="24" t="s">
        <v>1400</v>
      </c>
      <c r="K92" s="24" t="s">
        <v>1569</v>
      </c>
      <c r="L92" s="24" t="s">
        <v>1649</v>
      </c>
      <c r="M92" s="24">
        <v>45666</v>
      </c>
      <c r="N92" s="24" t="s">
        <v>1650</v>
      </c>
      <c r="O92" s="24" t="s">
        <v>1651</v>
      </c>
      <c r="P92" s="27" t="s">
        <v>15</v>
      </c>
      <c r="Q92" s="28" t="s">
        <v>1571</v>
      </c>
      <c r="R92" s="26" t="s">
        <v>1825</v>
      </c>
      <c r="S92" s="26" t="s">
        <v>2230</v>
      </c>
      <c r="T92" s="27" t="s">
        <v>142</v>
      </c>
      <c r="U92" s="25" t="s">
        <v>1400</v>
      </c>
      <c r="V92" s="25" t="s">
        <v>1531</v>
      </c>
      <c r="W92" s="25" t="s">
        <v>552</v>
      </c>
      <c r="X92" s="36" t="s">
        <v>43</v>
      </c>
      <c r="Y92" s="36" t="s">
        <v>1377</v>
      </c>
      <c r="Z92" s="36" t="s">
        <v>1375</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2">
        <v>0</v>
      </c>
      <c r="AU92" s="130" t="s">
        <v>2197</v>
      </c>
      <c r="AV92" s="130" t="s">
        <v>2193</v>
      </c>
      <c r="AW92" s="130" t="s">
        <v>2298</v>
      </c>
      <c r="AX92" s="130" t="s">
        <v>1299</v>
      </c>
      <c r="AY92" s="130" t="s">
        <v>2187</v>
      </c>
    </row>
    <row r="93" spans="1:51" ht="36" x14ac:dyDescent="0.2">
      <c r="A93" s="121">
        <v>45665</v>
      </c>
      <c r="B93" s="27" t="s">
        <v>1564</v>
      </c>
      <c r="C93" s="24" t="s">
        <v>1565</v>
      </c>
      <c r="D93" s="24" t="s">
        <v>1447</v>
      </c>
      <c r="E93" s="28" t="s">
        <v>438</v>
      </c>
      <c r="F93" s="28" t="s">
        <v>439</v>
      </c>
      <c r="G93" s="28" t="s">
        <v>519</v>
      </c>
      <c r="H93" s="28" t="s">
        <v>515</v>
      </c>
      <c r="I93" s="28" t="s">
        <v>1103</v>
      </c>
      <c r="J93" s="24" t="s">
        <v>1100</v>
      </c>
      <c r="K93" s="24" t="s">
        <v>897</v>
      </c>
      <c r="L93" s="24" t="s">
        <v>1599</v>
      </c>
      <c r="M93" s="24">
        <v>45701</v>
      </c>
      <c r="N93" s="24" t="s">
        <v>3374</v>
      </c>
      <c r="O93" s="24" t="s">
        <v>3375</v>
      </c>
      <c r="P93" s="27" t="s">
        <v>15</v>
      </c>
      <c r="Q93" s="28" t="s">
        <v>1572</v>
      </c>
      <c r="R93" s="26" t="s">
        <v>1826</v>
      </c>
      <c r="S93" s="26" t="s">
        <v>2231</v>
      </c>
      <c r="T93" s="27" t="s">
        <v>47</v>
      </c>
      <c r="U93" s="25" t="s">
        <v>1100</v>
      </c>
      <c r="V93" s="25" t="s">
        <v>1344</v>
      </c>
      <c r="W93" s="25" t="s">
        <v>552</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2">
        <v>0</v>
      </c>
      <c r="AU93" s="130" t="s">
        <v>2197</v>
      </c>
      <c r="AV93" s="130" t="s">
        <v>2191</v>
      </c>
      <c r="AW93" s="130" t="s">
        <v>2298</v>
      </c>
      <c r="AX93" s="130" t="s">
        <v>1299</v>
      </c>
      <c r="AY93" s="130" t="s">
        <v>1299</v>
      </c>
    </row>
    <row r="94" spans="1:51" ht="36" x14ac:dyDescent="0.2">
      <c r="A94" s="121">
        <v>45665</v>
      </c>
      <c r="B94" s="27" t="s">
        <v>1564</v>
      </c>
      <c r="C94" s="24" t="s">
        <v>1565</v>
      </c>
      <c r="D94" s="24" t="s">
        <v>1447</v>
      </c>
      <c r="E94" s="28" t="s">
        <v>442</v>
      </c>
      <c r="F94" s="28" t="s">
        <v>445</v>
      </c>
      <c r="G94" s="28" t="s">
        <v>521</v>
      </c>
      <c r="H94" s="28" t="s">
        <v>515</v>
      </c>
      <c r="I94" s="28" t="s">
        <v>1402</v>
      </c>
      <c r="J94" s="24" t="s">
        <v>1402</v>
      </c>
      <c r="K94" s="24" t="s">
        <v>263</v>
      </c>
      <c r="L94" s="24" t="s">
        <v>1652</v>
      </c>
      <c r="M94" s="24">
        <v>45666</v>
      </c>
      <c r="N94" s="24" t="s">
        <v>1653</v>
      </c>
      <c r="O94" s="24" t="s">
        <v>1654</v>
      </c>
      <c r="P94" s="27" t="s">
        <v>15</v>
      </c>
      <c r="Q94" s="28" t="s">
        <v>267</v>
      </c>
      <c r="R94" s="26" t="s">
        <v>1827</v>
      </c>
      <c r="S94" s="26" t="s">
        <v>2232</v>
      </c>
      <c r="T94" s="27" t="s">
        <v>140</v>
      </c>
      <c r="U94" s="25" t="s">
        <v>1402</v>
      </c>
      <c r="V94" s="25" t="s">
        <v>1530</v>
      </c>
      <c r="W94" s="25" t="s">
        <v>552</v>
      </c>
      <c r="X94" s="36" t="s">
        <v>43</v>
      </c>
      <c r="Y94" s="36" t="s">
        <v>1377</v>
      </c>
      <c r="Z94" s="36" t="s">
        <v>1375</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2">
        <v>0</v>
      </c>
      <c r="AU94" s="130" t="s">
        <v>2197</v>
      </c>
      <c r="AV94" s="130" t="s">
        <v>2193</v>
      </c>
      <c r="AW94" s="130" t="s">
        <v>2298</v>
      </c>
      <c r="AX94" s="130" t="s">
        <v>1299</v>
      </c>
      <c r="AY94" s="130" t="s">
        <v>2187</v>
      </c>
    </row>
    <row r="95" spans="1:51" ht="36" x14ac:dyDescent="0.2">
      <c r="A95" s="121">
        <v>45665</v>
      </c>
      <c r="B95" s="27" t="s">
        <v>1564</v>
      </c>
      <c r="C95" s="24" t="s">
        <v>1565</v>
      </c>
      <c r="D95" s="24" t="s">
        <v>1447</v>
      </c>
      <c r="E95" s="28" t="s">
        <v>438</v>
      </c>
      <c r="F95" s="28" t="s">
        <v>439</v>
      </c>
      <c r="G95" s="28" t="s">
        <v>521</v>
      </c>
      <c r="H95" s="28" t="s">
        <v>515</v>
      </c>
      <c r="I95" s="28" t="s">
        <v>1103</v>
      </c>
      <c r="J95" s="24" t="s">
        <v>1103</v>
      </c>
      <c r="K95" s="24" t="s">
        <v>268</v>
      </c>
      <c r="L95" s="24" t="s">
        <v>1655</v>
      </c>
      <c r="M95" s="24">
        <v>45667</v>
      </c>
      <c r="N95" s="24" t="s">
        <v>1656</v>
      </c>
      <c r="O95" s="24" t="s">
        <v>1657</v>
      </c>
      <c r="P95" s="27" t="s">
        <v>15</v>
      </c>
      <c r="Q95" s="28" t="s">
        <v>268</v>
      </c>
      <c r="R95" s="26" t="s">
        <v>1828</v>
      </c>
      <c r="S95" s="26" t="s">
        <v>2233</v>
      </c>
      <c r="T95" s="27" t="s">
        <v>61</v>
      </c>
      <c r="U95" s="25" t="s">
        <v>1103</v>
      </c>
      <c r="V95" s="25" t="s">
        <v>1354</v>
      </c>
      <c r="W95" s="25" t="s">
        <v>552</v>
      </c>
      <c r="X95" s="36" t="s">
        <v>43</v>
      </c>
      <c r="Y95" s="36" t="s">
        <v>1377</v>
      </c>
      <c r="Z95" s="36" t="s">
        <v>1375</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2">
        <v>0</v>
      </c>
      <c r="AU95" s="130" t="s">
        <v>2197</v>
      </c>
      <c r="AV95" s="130" t="s">
        <v>2193</v>
      </c>
      <c r="AW95" s="130" t="s">
        <v>2298</v>
      </c>
      <c r="AX95" s="130" t="s">
        <v>1299</v>
      </c>
      <c r="AY95" s="130" t="s">
        <v>2187</v>
      </c>
    </row>
    <row r="96" spans="1:51" ht="24" x14ac:dyDescent="0.2">
      <c r="A96" s="121">
        <v>45665</v>
      </c>
      <c r="B96" s="27" t="s">
        <v>1564</v>
      </c>
      <c r="C96" s="24" t="s">
        <v>1565</v>
      </c>
      <c r="D96" s="24" t="s">
        <v>1447</v>
      </c>
      <c r="E96" s="28" t="s">
        <v>438</v>
      </c>
      <c r="F96" s="28" t="s">
        <v>439</v>
      </c>
      <c r="G96" s="28" t="s">
        <v>521</v>
      </c>
      <c r="H96" s="28" t="s">
        <v>515</v>
      </c>
      <c r="I96" s="28" t="s">
        <v>1103</v>
      </c>
      <c r="J96" s="24" t="s">
        <v>1103</v>
      </c>
      <c r="K96" s="24" t="s">
        <v>261</v>
      </c>
      <c r="L96" s="24" t="s">
        <v>1658</v>
      </c>
      <c r="M96" s="24">
        <v>45666</v>
      </c>
      <c r="N96" s="24" t="s">
        <v>1659</v>
      </c>
      <c r="O96" s="24" t="s">
        <v>1660</v>
      </c>
      <c r="P96" s="27" t="s">
        <v>15</v>
      </c>
      <c r="Q96" s="28" t="s">
        <v>269</v>
      </c>
      <c r="R96" s="26" t="s">
        <v>1829</v>
      </c>
      <c r="S96" s="26" t="s">
        <v>2234</v>
      </c>
      <c r="T96" s="27" t="s">
        <v>61</v>
      </c>
      <c r="U96" s="25" t="s">
        <v>1103</v>
      </c>
      <c r="V96" s="25" t="s">
        <v>1354</v>
      </c>
      <c r="W96" s="25" t="s">
        <v>552</v>
      </c>
      <c r="X96" s="36" t="s">
        <v>43</v>
      </c>
      <c r="Y96" s="36" t="s">
        <v>1377</v>
      </c>
      <c r="Z96" s="36" t="s">
        <v>1375</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2">
        <v>0</v>
      </c>
      <c r="AU96" s="130" t="s">
        <v>2197</v>
      </c>
      <c r="AV96" s="130" t="s">
        <v>2193</v>
      </c>
      <c r="AW96" s="130" t="s">
        <v>2298</v>
      </c>
      <c r="AX96" s="130" t="s">
        <v>1299</v>
      </c>
      <c r="AY96" s="130" t="s">
        <v>2187</v>
      </c>
    </row>
    <row r="97" spans="1:51" ht="36" x14ac:dyDescent="0.2">
      <c r="A97" s="121">
        <v>45665</v>
      </c>
      <c r="B97" s="27" t="s">
        <v>1564</v>
      </c>
      <c r="C97" s="24" t="s">
        <v>1565</v>
      </c>
      <c r="D97" s="24" t="s">
        <v>1447</v>
      </c>
      <c r="E97" s="28" t="s">
        <v>438</v>
      </c>
      <c r="F97" s="28" t="s">
        <v>439</v>
      </c>
      <c r="G97" s="28" t="s">
        <v>42</v>
      </c>
      <c r="H97" s="28" t="s">
        <v>511</v>
      </c>
      <c r="I97" s="28" t="s">
        <v>1103</v>
      </c>
      <c r="J97" s="24" t="s">
        <v>1097</v>
      </c>
      <c r="K97" s="24" t="s">
        <v>1571</v>
      </c>
      <c r="L97" s="24" t="s">
        <v>1661</v>
      </c>
      <c r="M97" s="24">
        <v>45666</v>
      </c>
      <c r="N97" s="24" t="s">
        <v>1662</v>
      </c>
      <c r="O97" s="24" t="s">
        <v>1663</v>
      </c>
      <c r="P97" s="27" t="s">
        <v>15</v>
      </c>
      <c r="Q97" s="28" t="s">
        <v>270</v>
      </c>
      <c r="R97" s="26" t="s">
        <v>1830</v>
      </c>
      <c r="S97" s="26" t="s">
        <v>2235</v>
      </c>
      <c r="T97" s="27" t="s">
        <v>108</v>
      </c>
      <c r="U97" s="25" t="s">
        <v>1097</v>
      </c>
      <c r="V97" s="25" t="s">
        <v>1367</v>
      </c>
      <c r="W97" s="25" t="s">
        <v>552</v>
      </c>
      <c r="X97" s="36" t="s">
        <v>41</v>
      </c>
      <c r="Y97" s="36" t="s">
        <v>42</v>
      </c>
      <c r="Z97" s="36" t="s">
        <v>359</v>
      </c>
      <c r="AA97" s="29">
        <v>3900</v>
      </c>
      <c r="AB97" s="29">
        <v>3900</v>
      </c>
      <c r="AC97" s="30">
        <v>0</v>
      </c>
      <c r="AD97" s="29">
        <v>3900</v>
      </c>
      <c r="AE97" s="29">
        <v>2600</v>
      </c>
      <c r="AF97" s="31">
        <v>1300</v>
      </c>
      <c r="AG97" s="29">
        <v>2600</v>
      </c>
      <c r="AI97" s="29">
        <v>0</v>
      </c>
      <c r="AJ97" s="29">
        <v>1300</v>
      </c>
      <c r="AK97" s="29">
        <v>1300</v>
      </c>
      <c r="AL97" s="29">
        <v>0</v>
      </c>
      <c r="AM97" s="29">
        <v>0</v>
      </c>
      <c r="AN97" s="29">
        <v>0</v>
      </c>
      <c r="AO97" s="29">
        <v>0</v>
      </c>
      <c r="AP97" s="29">
        <v>0</v>
      </c>
      <c r="AQ97" s="29">
        <v>0</v>
      </c>
      <c r="AR97" s="29">
        <v>0</v>
      </c>
      <c r="AS97" s="29">
        <v>0</v>
      </c>
      <c r="AT97" s="122">
        <v>0</v>
      </c>
      <c r="AU97" s="130" t="s">
        <v>2197</v>
      </c>
      <c r="AV97" s="130" t="s">
        <v>2191</v>
      </c>
      <c r="AW97" s="130" t="s">
        <v>2298</v>
      </c>
      <c r="AX97" s="130" t="s">
        <v>1299</v>
      </c>
      <c r="AY97" s="130" t="s">
        <v>1299</v>
      </c>
    </row>
    <row r="98" spans="1:51" ht="36" x14ac:dyDescent="0.2">
      <c r="A98" s="121">
        <v>45665</v>
      </c>
      <c r="B98" s="27" t="s">
        <v>1564</v>
      </c>
      <c r="C98" s="24" t="s">
        <v>1565</v>
      </c>
      <c r="D98" s="24" t="s">
        <v>1447</v>
      </c>
      <c r="E98" s="28" t="s">
        <v>442</v>
      </c>
      <c r="F98" s="28" t="s">
        <v>445</v>
      </c>
      <c r="G98" s="28" t="s">
        <v>521</v>
      </c>
      <c r="H98" s="28" t="s">
        <v>515</v>
      </c>
      <c r="I98" s="28" t="s">
        <v>1402</v>
      </c>
      <c r="J98" s="24" t="s">
        <v>1402</v>
      </c>
      <c r="K98" s="24" t="s">
        <v>294</v>
      </c>
      <c r="L98" s="24" t="s">
        <v>1664</v>
      </c>
      <c r="M98" s="24">
        <v>45667</v>
      </c>
      <c r="N98" s="24" t="s">
        <v>1665</v>
      </c>
      <c r="O98" s="24" t="s">
        <v>1666</v>
      </c>
      <c r="P98" s="27" t="s">
        <v>15</v>
      </c>
      <c r="Q98" s="28" t="s">
        <v>271</v>
      </c>
      <c r="R98" s="26" t="s">
        <v>1831</v>
      </c>
      <c r="S98" s="26" t="s">
        <v>2236</v>
      </c>
      <c r="T98" s="27" t="s">
        <v>140</v>
      </c>
      <c r="U98" s="25" t="s">
        <v>1402</v>
      </c>
      <c r="V98" s="25" t="s">
        <v>1530</v>
      </c>
      <c r="W98" s="25" t="s">
        <v>552</v>
      </c>
      <c r="X98" s="36" t="s">
        <v>43</v>
      </c>
      <c r="Y98" s="36" t="s">
        <v>1377</v>
      </c>
      <c r="Z98" s="36" t="s">
        <v>1375</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2">
        <v>0</v>
      </c>
      <c r="AU98" s="130" t="s">
        <v>2197</v>
      </c>
      <c r="AV98" s="130" t="s">
        <v>2193</v>
      </c>
      <c r="AW98" s="130" t="s">
        <v>2298</v>
      </c>
      <c r="AX98" s="130" t="s">
        <v>1299</v>
      </c>
      <c r="AY98" s="130" t="s">
        <v>2187</v>
      </c>
    </row>
    <row r="99" spans="1:51" ht="36" x14ac:dyDescent="0.2">
      <c r="A99" s="121">
        <v>45665</v>
      </c>
      <c r="B99" s="27" t="s">
        <v>1564</v>
      </c>
      <c r="C99" s="24" t="s">
        <v>1565</v>
      </c>
      <c r="D99" s="24" t="s">
        <v>1447</v>
      </c>
      <c r="E99" s="28" t="s">
        <v>442</v>
      </c>
      <c r="F99" s="28" t="s">
        <v>445</v>
      </c>
      <c r="G99" s="28" t="s">
        <v>521</v>
      </c>
      <c r="H99" s="28" t="s">
        <v>515</v>
      </c>
      <c r="I99" s="28" t="s">
        <v>1402</v>
      </c>
      <c r="J99" s="24" t="s">
        <v>1402</v>
      </c>
      <c r="K99" s="24" t="s">
        <v>311</v>
      </c>
      <c r="L99" s="24" t="s">
        <v>1893</v>
      </c>
      <c r="M99" s="24">
        <v>45671</v>
      </c>
      <c r="N99" s="24" t="s">
        <v>1894</v>
      </c>
      <c r="O99" s="24" t="s">
        <v>1895</v>
      </c>
      <c r="P99" s="27" t="s">
        <v>15</v>
      </c>
      <c r="Q99" s="28" t="s">
        <v>272</v>
      </c>
      <c r="R99" s="26" t="s">
        <v>1832</v>
      </c>
      <c r="S99" s="26" t="s">
        <v>2237</v>
      </c>
      <c r="T99" s="27" t="s">
        <v>140</v>
      </c>
      <c r="U99" s="25" t="s">
        <v>1402</v>
      </c>
      <c r="V99" s="25" t="s">
        <v>1530</v>
      </c>
      <c r="W99" s="25" t="s">
        <v>552</v>
      </c>
      <c r="X99" s="36" t="s">
        <v>43</v>
      </c>
      <c r="Y99" s="36" t="s">
        <v>1377</v>
      </c>
      <c r="Z99" s="36" t="s">
        <v>1375</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2">
        <v>0</v>
      </c>
      <c r="AU99" s="130" t="s">
        <v>2197</v>
      </c>
      <c r="AV99" s="130" t="s">
        <v>2193</v>
      </c>
      <c r="AW99" s="130" t="s">
        <v>2298</v>
      </c>
      <c r="AX99" s="130" t="s">
        <v>1299</v>
      </c>
      <c r="AY99" s="130" t="s">
        <v>2187</v>
      </c>
    </row>
    <row r="100" spans="1:51" ht="36" x14ac:dyDescent="0.2">
      <c r="A100" s="121">
        <v>45665</v>
      </c>
      <c r="B100" s="27" t="s">
        <v>1564</v>
      </c>
      <c r="C100" s="24" t="s">
        <v>1565</v>
      </c>
      <c r="D100" s="24" t="s">
        <v>1447</v>
      </c>
      <c r="E100" s="28" t="s">
        <v>442</v>
      </c>
      <c r="F100" s="28" t="s">
        <v>445</v>
      </c>
      <c r="G100" s="28" t="s">
        <v>521</v>
      </c>
      <c r="H100" s="28" t="s">
        <v>515</v>
      </c>
      <c r="I100" s="28" t="s">
        <v>1400</v>
      </c>
      <c r="J100" s="24" t="s">
        <v>1400</v>
      </c>
      <c r="K100" s="24" t="s">
        <v>279</v>
      </c>
      <c r="L100" s="24" t="s">
        <v>1667</v>
      </c>
      <c r="M100" s="24">
        <v>45667</v>
      </c>
      <c r="N100" s="24" t="s">
        <v>1668</v>
      </c>
      <c r="O100" s="24" t="s">
        <v>1669</v>
      </c>
      <c r="P100" s="27" t="s">
        <v>15</v>
      </c>
      <c r="Q100" s="28" t="s">
        <v>273</v>
      </c>
      <c r="R100" s="26" t="s">
        <v>1833</v>
      </c>
      <c r="S100" s="26" t="s">
        <v>2238</v>
      </c>
      <c r="T100" s="27" t="s">
        <v>142</v>
      </c>
      <c r="U100" s="25" t="s">
        <v>1400</v>
      </c>
      <c r="V100" s="25" t="s">
        <v>1531</v>
      </c>
      <c r="W100" s="25" t="s">
        <v>552</v>
      </c>
      <c r="X100" s="36" t="s">
        <v>43</v>
      </c>
      <c r="Y100" s="36" t="s">
        <v>1377</v>
      </c>
      <c r="Z100" s="36" t="s">
        <v>1375</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2">
        <v>0</v>
      </c>
      <c r="AU100" s="130" t="s">
        <v>2197</v>
      </c>
      <c r="AV100" s="130" t="s">
        <v>2193</v>
      </c>
      <c r="AW100" s="130" t="s">
        <v>2298</v>
      </c>
      <c r="AX100" s="130" t="s">
        <v>1299</v>
      </c>
      <c r="AY100" s="130" t="s">
        <v>2187</v>
      </c>
    </row>
    <row r="101" spans="1:51" ht="36" x14ac:dyDescent="0.2">
      <c r="A101" s="121">
        <v>45665</v>
      </c>
      <c r="B101" s="27" t="s">
        <v>1564</v>
      </c>
      <c r="C101" s="24" t="s">
        <v>1565</v>
      </c>
      <c r="D101" s="24" t="s">
        <v>1447</v>
      </c>
      <c r="E101" s="28" t="s">
        <v>442</v>
      </c>
      <c r="F101" s="28" t="s">
        <v>445</v>
      </c>
      <c r="G101" s="28" t="s">
        <v>521</v>
      </c>
      <c r="H101" s="28" t="s">
        <v>515</v>
      </c>
      <c r="I101" s="28" t="s">
        <v>1402</v>
      </c>
      <c r="J101" s="24" t="s">
        <v>1402</v>
      </c>
      <c r="K101" s="24" t="s">
        <v>264</v>
      </c>
      <c r="L101" s="24" t="s">
        <v>1670</v>
      </c>
      <c r="M101" s="24">
        <v>45666</v>
      </c>
      <c r="N101" s="24" t="s">
        <v>1671</v>
      </c>
      <c r="O101" s="24" t="s">
        <v>1672</v>
      </c>
      <c r="P101" s="27" t="s">
        <v>15</v>
      </c>
      <c r="Q101" s="28" t="s">
        <v>274</v>
      </c>
      <c r="R101" s="26" t="s">
        <v>1834</v>
      </c>
      <c r="S101" s="26" t="s">
        <v>2239</v>
      </c>
      <c r="T101" s="27" t="s">
        <v>140</v>
      </c>
      <c r="U101" s="25" t="s">
        <v>1402</v>
      </c>
      <c r="V101" s="25" t="s">
        <v>1530</v>
      </c>
      <c r="W101" s="25" t="s">
        <v>552</v>
      </c>
      <c r="X101" s="36" t="s">
        <v>43</v>
      </c>
      <c r="Y101" s="36" t="s">
        <v>1377</v>
      </c>
      <c r="Z101" s="36" t="s">
        <v>1375</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2">
        <v>0</v>
      </c>
      <c r="AU101" s="130" t="s">
        <v>2197</v>
      </c>
      <c r="AV101" s="130" t="s">
        <v>2193</v>
      </c>
      <c r="AW101" s="130" t="s">
        <v>2298</v>
      </c>
      <c r="AX101" s="130" t="s">
        <v>1299</v>
      </c>
      <c r="AY101" s="130" t="s">
        <v>2187</v>
      </c>
    </row>
    <row r="102" spans="1:51" ht="36" x14ac:dyDescent="0.2">
      <c r="A102" s="121">
        <v>45665</v>
      </c>
      <c r="B102" s="27" t="s">
        <v>1564</v>
      </c>
      <c r="C102" s="24" t="s">
        <v>1565</v>
      </c>
      <c r="D102" s="24" t="s">
        <v>1447</v>
      </c>
      <c r="E102" s="28" t="s">
        <v>442</v>
      </c>
      <c r="F102" s="28" t="s">
        <v>445</v>
      </c>
      <c r="G102" s="28" t="s">
        <v>521</v>
      </c>
      <c r="H102" s="28" t="s">
        <v>515</v>
      </c>
      <c r="I102" s="28" t="s">
        <v>1400</v>
      </c>
      <c r="J102" s="24" t="s">
        <v>1400</v>
      </c>
      <c r="K102" s="24" t="s">
        <v>281</v>
      </c>
      <c r="L102" s="24" t="s">
        <v>1673</v>
      </c>
      <c r="M102" s="24">
        <v>45667</v>
      </c>
      <c r="N102" s="24" t="s">
        <v>1674</v>
      </c>
      <c r="O102" s="24" t="s">
        <v>1675</v>
      </c>
      <c r="P102" s="27" t="s">
        <v>15</v>
      </c>
      <c r="Q102" s="28" t="s">
        <v>275</v>
      </c>
      <c r="R102" s="26" t="s">
        <v>1835</v>
      </c>
      <c r="S102" s="26" t="s">
        <v>2240</v>
      </c>
      <c r="T102" s="27" t="s">
        <v>142</v>
      </c>
      <c r="U102" s="25" t="s">
        <v>1400</v>
      </c>
      <c r="V102" s="25" t="s">
        <v>1531</v>
      </c>
      <c r="W102" s="25" t="s">
        <v>552</v>
      </c>
      <c r="X102" s="36" t="s">
        <v>43</v>
      </c>
      <c r="Y102" s="36" t="s">
        <v>1377</v>
      </c>
      <c r="Z102" s="36" t="s">
        <v>1375</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2">
        <v>0</v>
      </c>
      <c r="AU102" s="130" t="s">
        <v>2197</v>
      </c>
      <c r="AV102" s="130" t="s">
        <v>2193</v>
      </c>
      <c r="AW102" s="130" t="s">
        <v>2298</v>
      </c>
      <c r="AX102" s="130" t="s">
        <v>1299</v>
      </c>
      <c r="AY102" s="130" t="s">
        <v>2187</v>
      </c>
    </row>
    <row r="103" spans="1:51" ht="36" x14ac:dyDescent="0.2">
      <c r="A103" s="121">
        <v>45665</v>
      </c>
      <c r="B103" s="27" t="s">
        <v>1564</v>
      </c>
      <c r="C103" s="24" t="s">
        <v>1565</v>
      </c>
      <c r="D103" s="24" t="s">
        <v>1447</v>
      </c>
      <c r="E103" s="28" t="s">
        <v>442</v>
      </c>
      <c r="F103" s="28" t="s">
        <v>445</v>
      </c>
      <c r="G103" s="28" t="s">
        <v>521</v>
      </c>
      <c r="H103" s="28" t="s">
        <v>515</v>
      </c>
      <c r="I103" s="28" t="s">
        <v>1400</v>
      </c>
      <c r="J103" s="24" t="s">
        <v>1400</v>
      </c>
      <c r="K103" s="24" t="s">
        <v>1568</v>
      </c>
      <c r="L103" s="24" t="s">
        <v>1676</v>
      </c>
      <c r="M103" s="24">
        <v>45666</v>
      </c>
      <c r="N103" s="24" t="s">
        <v>1677</v>
      </c>
      <c r="O103" s="24" t="s">
        <v>1678</v>
      </c>
      <c r="P103" s="27" t="s">
        <v>15</v>
      </c>
      <c r="Q103" s="28" t="s">
        <v>276</v>
      </c>
      <c r="R103" s="26" t="s">
        <v>1836</v>
      </c>
      <c r="S103" s="26" t="s">
        <v>2241</v>
      </c>
      <c r="T103" s="27" t="s">
        <v>142</v>
      </c>
      <c r="U103" s="25" t="s">
        <v>1400</v>
      </c>
      <c r="V103" s="25" t="s">
        <v>1531</v>
      </c>
      <c r="W103" s="25" t="s">
        <v>552</v>
      </c>
      <c r="X103" s="36" t="s">
        <v>43</v>
      </c>
      <c r="Y103" s="36" t="s">
        <v>1377</v>
      </c>
      <c r="Z103" s="36" t="s">
        <v>1375</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2">
        <v>0</v>
      </c>
      <c r="AU103" s="130" t="s">
        <v>2197</v>
      </c>
      <c r="AV103" s="130" t="s">
        <v>2193</v>
      </c>
      <c r="AW103" s="130" t="s">
        <v>2298</v>
      </c>
      <c r="AX103" s="130" t="s">
        <v>1299</v>
      </c>
      <c r="AY103" s="130" t="s">
        <v>2187</v>
      </c>
    </row>
    <row r="104" spans="1:51" ht="36" x14ac:dyDescent="0.2">
      <c r="A104" s="121">
        <v>45665</v>
      </c>
      <c r="B104" s="27" t="s">
        <v>1564</v>
      </c>
      <c r="C104" s="24" t="s">
        <v>1565</v>
      </c>
      <c r="D104" s="24" t="s">
        <v>1447</v>
      </c>
      <c r="E104" s="28" t="s">
        <v>442</v>
      </c>
      <c r="F104" s="28" t="s">
        <v>445</v>
      </c>
      <c r="G104" s="28" t="s">
        <v>521</v>
      </c>
      <c r="H104" s="28" t="s">
        <v>515</v>
      </c>
      <c r="I104" s="28" t="s">
        <v>1400</v>
      </c>
      <c r="J104" s="24" t="s">
        <v>1400</v>
      </c>
      <c r="K104" s="24" t="s">
        <v>285</v>
      </c>
      <c r="L104" s="24" t="s">
        <v>1679</v>
      </c>
      <c r="M104" s="24">
        <v>45667</v>
      </c>
      <c r="N104" s="24" t="s">
        <v>1680</v>
      </c>
      <c r="O104" s="24" t="s">
        <v>1681</v>
      </c>
      <c r="P104" s="27" t="s">
        <v>15</v>
      </c>
      <c r="Q104" s="28" t="s">
        <v>277</v>
      </c>
      <c r="R104" s="26" t="s">
        <v>1837</v>
      </c>
      <c r="S104" s="26" t="s">
        <v>2242</v>
      </c>
      <c r="T104" s="27" t="s">
        <v>142</v>
      </c>
      <c r="U104" s="25" t="s">
        <v>1400</v>
      </c>
      <c r="V104" s="25" t="s">
        <v>1531</v>
      </c>
      <c r="W104" s="25" t="s">
        <v>552</v>
      </c>
      <c r="X104" s="36" t="s">
        <v>43</v>
      </c>
      <c r="Y104" s="36" t="s">
        <v>1377</v>
      </c>
      <c r="Z104" s="36" t="s">
        <v>1375</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2">
        <v>0</v>
      </c>
      <c r="AU104" s="130" t="s">
        <v>2197</v>
      </c>
      <c r="AV104" s="130" t="s">
        <v>2193</v>
      </c>
      <c r="AW104" s="130" t="s">
        <v>2298</v>
      </c>
      <c r="AX104" s="130" t="s">
        <v>1299</v>
      </c>
      <c r="AY104" s="130" t="s">
        <v>2187</v>
      </c>
    </row>
    <row r="105" spans="1:51" ht="36" x14ac:dyDescent="0.2">
      <c r="A105" s="121">
        <v>45665</v>
      </c>
      <c r="B105" s="27" t="s">
        <v>1564</v>
      </c>
      <c r="C105" s="24" t="s">
        <v>1565</v>
      </c>
      <c r="D105" s="24" t="s">
        <v>1447</v>
      </c>
      <c r="E105" s="28" t="s">
        <v>442</v>
      </c>
      <c r="F105" s="28" t="s">
        <v>445</v>
      </c>
      <c r="G105" s="28" t="s">
        <v>521</v>
      </c>
      <c r="H105" s="28" t="s">
        <v>515</v>
      </c>
      <c r="I105" s="28" t="s">
        <v>1400</v>
      </c>
      <c r="J105" s="24" t="s">
        <v>1400</v>
      </c>
      <c r="K105" s="24" t="s">
        <v>1574</v>
      </c>
      <c r="L105" s="24" t="s">
        <v>1682</v>
      </c>
      <c r="M105" s="24">
        <v>45667</v>
      </c>
      <c r="N105" s="24" t="s">
        <v>1683</v>
      </c>
      <c r="O105" s="24" t="s">
        <v>1684</v>
      </c>
      <c r="P105" s="27" t="s">
        <v>15</v>
      </c>
      <c r="Q105" s="28" t="s">
        <v>1573</v>
      </c>
      <c r="R105" s="26" t="s">
        <v>1838</v>
      </c>
      <c r="S105" s="26" t="s">
        <v>2243</v>
      </c>
      <c r="T105" s="27" t="s">
        <v>142</v>
      </c>
      <c r="U105" s="25" t="s">
        <v>1400</v>
      </c>
      <c r="V105" s="25" t="s">
        <v>1531</v>
      </c>
      <c r="W105" s="25" t="s">
        <v>552</v>
      </c>
      <c r="X105" s="36" t="s">
        <v>43</v>
      </c>
      <c r="Y105" s="36" t="s">
        <v>1377</v>
      </c>
      <c r="Z105" s="36" t="s">
        <v>1375</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2">
        <v>0</v>
      </c>
      <c r="AU105" s="130" t="s">
        <v>2197</v>
      </c>
      <c r="AV105" s="130" t="s">
        <v>2193</v>
      </c>
      <c r="AW105" s="130" t="s">
        <v>2298</v>
      </c>
      <c r="AX105" s="130" t="s">
        <v>1299</v>
      </c>
      <c r="AY105" s="130" t="s">
        <v>2187</v>
      </c>
    </row>
    <row r="106" spans="1:51" ht="36" x14ac:dyDescent="0.2">
      <c r="A106" s="121">
        <v>45665</v>
      </c>
      <c r="B106" s="27" t="s">
        <v>1564</v>
      </c>
      <c r="C106" s="24" t="s">
        <v>1565</v>
      </c>
      <c r="D106" s="24" t="s">
        <v>1447</v>
      </c>
      <c r="E106" s="28" t="s">
        <v>438</v>
      </c>
      <c r="F106" s="28" t="s">
        <v>439</v>
      </c>
      <c r="G106" s="28" t="s">
        <v>42</v>
      </c>
      <c r="H106" s="28" t="s">
        <v>511</v>
      </c>
      <c r="I106" s="28" t="s">
        <v>1103</v>
      </c>
      <c r="J106" s="24" t="s">
        <v>1092</v>
      </c>
      <c r="K106" s="24" t="s">
        <v>271</v>
      </c>
      <c r="L106" s="24" t="s">
        <v>1685</v>
      </c>
      <c r="M106" s="24">
        <v>45667</v>
      </c>
      <c r="N106" s="24" t="s">
        <v>1686</v>
      </c>
      <c r="O106" s="24" t="s">
        <v>1687</v>
      </c>
      <c r="P106" s="27" t="s">
        <v>15</v>
      </c>
      <c r="Q106" s="28" t="s">
        <v>1574</v>
      </c>
      <c r="R106" s="26" t="s">
        <v>1839</v>
      </c>
      <c r="S106" s="26" t="s">
        <v>2244</v>
      </c>
      <c r="T106" s="27" t="s">
        <v>50</v>
      </c>
      <c r="U106" s="25" t="s">
        <v>1092</v>
      </c>
      <c r="V106" s="25" t="s">
        <v>1345</v>
      </c>
      <c r="W106" s="25" t="s">
        <v>552</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2">
        <v>0</v>
      </c>
      <c r="AU106" s="130" t="s">
        <v>2197</v>
      </c>
      <c r="AV106" s="130" t="s">
        <v>2193</v>
      </c>
      <c r="AW106" s="130" t="s">
        <v>2298</v>
      </c>
      <c r="AX106" s="130" t="s">
        <v>1299</v>
      </c>
      <c r="AY106" s="130" t="s">
        <v>1299</v>
      </c>
    </row>
    <row r="107" spans="1:51" ht="36" x14ac:dyDescent="0.2">
      <c r="A107" s="121">
        <v>45665</v>
      </c>
      <c r="B107" s="27" t="s">
        <v>1564</v>
      </c>
      <c r="C107" s="24" t="s">
        <v>1565</v>
      </c>
      <c r="D107" s="24" t="s">
        <v>1447</v>
      </c>
      <c r="E107" s="28" t="s">
        <v>438</v>
      </c>
      <c r="F107" s="28" t="s">
        <v>439</v>
      </c>
      <c r="G107" s="28" t="s">
        <v>42</v>
      </c>
      <c r="H107" s="28" t="s">
        <v>511</v>
      </c>
      <c r="I107" s="28" t="s">
        <v>1103</v>
      </c>
      <c r="J107" s="24" t="s">
        <v>1090</v>
      </c>
      <c r="K107" s="24" t="s">
        <v>1572</v>
      </c>
      <c r="L107" s="24" t="s">
        <v>1688</v>
      </c>
      <c r="M107" s="24">
        <v>45666</v>
      </c>
      <c r="N107" s="24" t="s">
        <v>1689</v>
      </c>
      <c r="O107" s="24" t="s">
        <v>1690</v>
      </c>
      <c r="P107" s="27" t="s">
        <v>15</v>
      </c>
      <c r="Q107" s="28" t="s">
        <v>278</v>
      </c>
      <c r="R107" s="26" t="s">
        <v>1840</v>
      </c>
      <c r="S107" s="26" t="s">
        <v>2245</v>
      </c>
      <c r="T107" s="27" t="s">
        <v>16</v>
      </c>
      <c r="U107" s="25" t="s">
        <v>1090</v>
      </c>
      <c r="V107" s="25" t="s">
        <v>1342</v>
      </c>
      <c r="W107" s="25" t="s">
        <v>552</v>
      </c>
      <c r="X107" s="36" t="s">
        <v>41</v>
      </c>
      <c r="Y107" s="36" t="s">
        <v>42</v>
      </c>
      <c r="Z107" s="36" t="s">
        <v>359</v>
      </c>
      <c r="AA107" s="29">
        <v>3900</v>
      </c>
      <c r="AB107" s="29">
        <v>3900</v>
      </c>
      <c r="AC107" s="30">
        <v>0</v>
      </c>
      <c r="AD107" s="29">
        <v>3900</v>
      </c>
      <c r="AE107" s="29">
        <v>2600</v>
      </c>
      <c r="AF107" s="31">
        <v>1300</v>
      </c>
      <c r="AG107" s="29">
        <v>2600</v>
      </c>
      <c r="AI107" s="29">
        <v>1300</v>
      </c>
      <c r="AJ107" s="29">
        <v>0</v>
      </c>
      <c r="AK107" s="29">
        <v>1300</v>
      </c>
      <c r="AL107" s="29">
        <v>0</v>
      </c>
      <c r="AM107" s="29">
        <v>0</v>
      </c>
      <c r="AN107" s="29">
        <v>0</v>
      </c>
      <c r="AO107" s="29">
        <v>0</v>
      </c>
      <c r="AP107" s="29">
        <v>0</v>
      </c>
      <c r="AQ107" s="29">
        <v>0</v>
      </c>
      <c r="AR107" s="29">
        <v>0</v>
      </c>
      <c r="AS107" s="29">
        <v>0</v>
      </c>
      <c r="AT107" s="122">
        <v>0</v>
      </c>
      <c r="AU107" s="130" t="s">
        <v>2197</v>
      </c>
      <c r="AV107" s="130" t="s">
        <v>2191</v>
      </c>
      <c r="AW107" s="130" t="s">
        <v>2298</v>
      </c>
      <c r="AX107" s="130" t="s">
        <v>1299</v>
      </c>
      <c r="AY107" s="130" t="s">
        <v>1299</v>
      </c>
    </row>
    <row r="108" spans="1:51" ht="36" x14ac:dyDescent="0.2">
      <c r="A108" s="121">
        <v>45665</v>
      </c>
      <c r="B108" s="27" t="s">
        <v>1564</v>
      </c>
      <c r="C108" s="24" t="s">
        <v>1565</v>
      </c>
      <c r="D108" s="24" t="s">
        <v>1447</v>
      </c>
      <c r="E108" s="28" t="s">
        <v>438</v>
      </c>
      <c r="F108" s="28" t="s">
        <v>439</v>
      </c>
      <c r="G108" s="28" t="s">
        <v>42</v>
      </c>
      <c r="H108" s="28" t="s">
        <v>511</v>
      </c>
      <c r="I108" s="28" t="s">
        <v>1103</v>
      </c>
      <c r="J108" s="24" t="s">
        <v>1094</v>
      </c>
      <c r="K108" s="24" t="s">
        <v>269</v>
      </c>
      <c r="L108" s="24" t="s">
        <v>1691</v>
      </c>
      <c r="M108" s="24">
        <v>45667</v>
      </c>
      <c r="N108" s="24" t="s">
        <v>1692</v>
      </c>
      <c r="O108" s="24" t="s">
        <v>1693</v>
      </c>
      <c r="P108" s="27" t="s">
        <v>15</v>
      </c>
      <c r="Q108" s="28" t="s">
        <v>279</v>
      </c>
      <c r="R108" s="26" t="s">
        <v>1841</v>
      </c>
      <c r="S108" s="26" t="s">
        <v>2246</v>
      </c>
      <c r="T108" s="27" t="s">
        <v>54</v>
      </c>
      <c r="U108" s="25" t="s">
        <v>1094</v>
      </c>
      <c r="V108" s="25" t="s">
        <v>1347</v>
      </c>
      <c r="W108" s="25" t="s">
        <v>552</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2">
        <v>0</v>
      </c>
      <c r="AU108" s="130" t="s">
        <v>2197</v>
      </c>
      <c r="AV108" s="130" t="s">
        <v>2193</v>
      </c>
      <c r="AW108" s="130" t="s">
        <v>2298</v>
      </c>
      <c r="AX108" s="130" t="s">
        <v>1299</v>
      </c>
      <c r="AY108" s="130" t="s">
        <v>1299</v>
      </c>
    </row>
    <row r="109" spans="1:51" ht="36" x14ac:dyDescent="0.2">
      <c r="A109" s="121">
        <v>45665</v>
      </c>
      <c r="B109" s="27" t="s">
        <v>1564</v>
      </c>
      <c r="C109" s="24" t="s">
        <v>1565</v>
      </c>
      <c r="D109" s="24" t="s">
        <v>1447</v>
      </c>
      <c r="E109" s="28" t="s">
        <v>438</v>
      </c>
      <c r="F109" s="28" t="s">
        <v>439</v>
      </c>
      <c r="G109" s="28" t="s">
        <v>42</v>
      </c>
      <c r="H109" s="28" t="s">
        <v>511</v>
      </c>
      <c r="I109" s="28" t="s">
        <v>1103</v>
      </c>
      <c r="J109" s="24" t="s">
        <v>1098</v>
      </c>
      <c r="K109" s="24" t="s">
        <v>1575</v>
      </c>
      <c r="L109" s="24" t="s">
        <v>1694</v>
      </c>
      <c r="M109" s="24">
        <v>45667</v>
      </c>
      <c r="N109" s="24" t="s">
        <v>1695</v>
      </c>
      <c r="O109" s="24" t="s">
        <v>1696</v>
      </c>
      <c r="P109" s="27" t="s">
        <v>15</v>
      </c>
      <c r="Q109" s="28" t="s">
        <v>280</v>
      </c>
      <c r="R109" s="26" t="s">
        <v>1842</v>
      </c>
      <c r="S109" s="26" t="s">
        <v>2247</v>
      </c>
      <c r="T109" s="27" t="s">
        <v>110</v>
      </c>
      <c r="U109" s="25" t="s">
        <v>1098</v>
      </c>
      <c r="V109" s="25" t="s">
        <v>1368</v>
      </c>
      <c r="W109" s="25" t="s">
        <v>552</v>
      </c>
      <c r="X109" s="36" t="s">
        <v>41</v>
      </c>
      <c r="Y109" s="36" t="s">
        <v>42</v>
      </c>
      <c r="Z109" s="36" t="s">
        <v>359</v>
      </c>
      <c r="AA109" s="29">
        <v>5100</v>
      </c>
      <c r="AB109" s="29">
        <v>5100</v>
      </c>
      <c r="AC109" s="30">
        <v>0</v>
      </c>
      <c r="AD109" s="29">
        <v>5100</v>
      </c>
      <c r="AE109" s="29">
        <v>3400</v>
      </c>
      <c r="AF109" s="31">
        <v>1700</v>
      </c>
      <c r="AG109" s="29">
        <v>3400</v>
      </c>
      <c r="AI109" s="29">
        <v>1700</v>
      </c>
      <c r="AJ109" s="29">
        <v>0</v>
      </c>
      <c r="AK109" s="29">
        <v>1700</v>
      </c>
      <c r="AL109" s="29">
        <v>0</v>
      </c>
      <c r="AM109" s="29">
        <v>0</v>
      </c>
      <c r="AN109" s="29">
        <v>0</v>
      </c>
      <c r="AO109" s="29">
        <v>0</v>
      </c>
      <c r="AP109" s="29">
        <v>0</v>
      </c>
      <c r="AQ109" s="29">
        <v>0</v>
      </c>
      <c r="AR109" s="29">
        <v>0</v>
      </c>
      <c r="AS109" s="29">
        <v>0</v>
      </c>
      <c r="AT109" s="122">
        <v>0</v>
      </c>
      <c r="AU109" s="130" t="s">
        <v>2197</v>
      </c>
      <c r="AV109" s="130" t="s">
        <v>2191</v>
      </c>
      <c r="AW109" s="130" t="s">
        <v>2298</v>
      </c>
      <c r="AX109" s="130" t="s">
        <v>1299</v>
      </c>
      <c r="AY109" s="130" t="s">
        <v>1299</v>
      </c>
    </row>
    <row r="110" spans="1:51" ht="48" x14ac:dyDescent="0.2">
      <c r="A110" s="121">
        <v>45665</v>
      </c>
      <c r="B110" s="27" t="s">
        <v>1564</v>
      </c>
      <c r="C110" s="24" t="s">
        <v>1565</v>
      </c>
      <c r="D110" s="24" t="s">
        <v>1447</v>
      </c>
      <c r="E110" s="28" t="s">
        <v>438</v>
      </c>
      <c r="F110" s="28" t="s">
        <v>439</v>
      </c>
      <c r="G110" s="28" t="s">
        <v>42</v>
      </c>
      <c r="H110" s="28" t="s">
        <v>511</v>
      </c>
      <c r="I110" s="28" t="s">
        <v>1103</v>
      </c>
      <c r="J110" s="24" t="s">
        <v>1092</v>
      </c>
      <c r="K110" s="24" t="s">
        <v>270</v>
      </c>
      <c r="L110" s="24" t="s">
        <v>1697</v>
      </c>
      <c r="M110" s="24">
        <v>45667</v>
      </c>
      <c r="N110" s="24" t="s">
        <v>1698</v>
      </c>
      <c r="O110" s="24" t="s">
        <v>1699</v>
      </c>
      <c r="P110" s="27" t="s">
        <v>15</v>
      </c>
      <c r="Q110" s="28" t="s">
        <v>281</v>
      </c>
      <c r="R110" s="26" t="s">
        <v>1843</v>
      </c>
      <c r="S110" s="26" t="s">
        <v>2248</v>
      </c>
      <c r="T110" s="27" t="s">
        <v>50</v>
      </c>
      <c r="U110" s="25" t="s">
        <v>1092</v>
      </c>
      <c r="V110" s="25" t="s">
        <v>1345</v>
      </c>
      <c r="W110" s="25" t="s">
        <v>552</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2">
        <v>0</v>
      </c>
      <c r="AU110" s="130" t="s">
        <v>2197</v>
      </c>
      <c r="AV110" s="130" t="s">
        <v>2193</v>
      </c>
      <c r="AW110" s="130" t="s">
        <v>2298</v>
      </c>
      <c r="AX110" s="130" t="s">
        <v>1299</v>
      </c>
      <c r="AY110" s="130" t="s">
        <v>1299</v>
      </c>
    </row>
    <row r="111" spans="1:51" ht="36" x14ac:dyDescent="0.2">
      <c r="A111" s="121">
        <v>45665</v>
      </c>
      <c r="B111" s="27" t="s">
        <v>1564</v>
      </c>
      <c r="C111" s="24" t="s">
        <v>1565</v>
      </c>
      <c r="D111" s="24" t="s">
        <v>1447</v>
      </c>
      <c r="E111" s="28" t="s">
        <v>438</v>
      </c>
      <c r="F111" s="28" t="s">
        <v>439</v>
      </c>
      <c r="G111" s="28" t="s">
        <v>42</v>
      </c>
      <c r="H111" s="28" t="s">
        <v>511</v>
      </c>
      <c r="I111" s="28" t="s">
        <v>1103</v>
      </c>
      <c r="J111" s="24" t="s">
        <v>1159</v>
      </c>
      <c r="K111" s="24" t="s">
        <v>283</v>
      </c>
      <c r="L111" s="24" t="s">
        <v>1700</v>
      </c>
      <c r="M111" s="24">
        <v>45667</v>
      </c>
      <c r="N111" s="24" t="s">
        <v>1701</v>
      </c>
      <c r="O111" s="24" t="s">
        <v>1702</v>
      </c>
      <c r="P111" s="27" t="s">
        <v>15</v>
      </c>
      <c r="Q111" s="28" t="s">
        <v>282</v>
      </c>
      <c r="R111" s="26" t="s">
        <v>1844</v>
      </c>
      <c r="S111" s="26" t="s">
        <v>2249</v>
      </c>
      <c r="T111" s="27" t="s">
        <v>55</v>
      </c>
      <c r="U111" s="25" t="s">
        <v>1159</v>
      </c>
      <c r="V111" s="25" t="s">
        <v>1348</v>
      </c>
      <c r="W111" s="25" t="s">
        <v>552</v>
      </c>
      <c r="X111" s="36" t="s">
        <v>41</v>
      </c>
      <c r="Y111" s="36" t="s">
        <v>42</v>
      </c>
      <c r="Z111" s="36" t="s">
        <v>359</v>
      </c>
      <c r="AA111" s="29">
        <v>5100</v>
      </c>
      <c r="AB111" s="29">
        <v>5100</v>
      </c>
      <c r="AC111" s="30">
        <v>0</v>
      </c>
      <c r="AD111" s="29">
        <v>5100</v>
      </c>
      <c r="AE111" s="29">
        <v>3400</v>
      </c>
      <c r="AF111" s="31">
        <v>1700</v>
      </c>
      <c r="AG111" s="29">
        <v>3400</v>
      </c>
      <c r="AI111" s="29">
        <v>1700</v>
      </c>
      <c r="AJ111" s="29">
        <v>0</v>
      </c>
      <c r="AK111" s="29">
        <v>1700</v>
      </c>
      <c r="AL111" s="29">
        <v>0</v>
      </c>
      <c r="AM111" s="29">
        <v>0</v>
      </c>
      <c r="AN111" s="29">
        <v>0</v>
      </c>
      <c r="AO111" s="29">
        <v>0</v>
      </c>
      <c r="AP111" s="29">
        <v>0</v>
      </c>
      <c r="AQ111" s="29">
        <v>0</v>
      </c>
      <c r="AR111" s="29">
        <v>0</v>
      </c>
      <c r="AS111" s="29">
        <v>0</v>
      </c>
      <c r="AT111" s="122">
        <v>0</v>
      </c>
      <c r="AU111" s="130" t="s">
        <v>2197</v>
      </c>
      <c r="AV111" s="130" t="s">
        <v>2191</v>
      </c>
      <c r="AW111" s="130" t="s">
        <v>2298</v>
      </c>
      <c r="AX111" s="130" t="s">
        <v>1299</v>
      </c>
      <c r="AY111" s="130" t="s">
        <v>1299</v>
      </c>
    </row>
    <row r="112" spans="1:51" ht="36" x14ac:dyDescent="0.2">
      <c r="A112" s="121">
        <v>45665</v>
      </c>
      <c r="B112" s="27" t="s">
        <v>1564</v>
      </c>
      <c r="C112" s="24" t="s">
        <v>1565</v>
      </c>
      <c r="D112" s="24" t="s">
        <v>1447</v>
      </c>
      <c r="E112" s="28" t="s">
        <v>438</v>
      </c>
      <c r="F112" s="28" t="s">
        <v>439</v>
      </c>
      <c r="G112" s="28" t="s">
        <v>42</v>
      </c>
      <c r="H112" s="28" t="s">
        <v>511</v>
      </c>
      <c r="I112" s="28" t="s">
        <v>1103</v>
      </c>
      <c r="J112" s="24" t="s">
        <v>1091</v>
      </c>
      <c r="K112" s="24" t="s">
        <v>280</v>
      </c>
      <c r="L112" s="24" t="s">
        <v>1703</v>
      </c>
      <c r="M112" s="24">
        <v>45667</v>
      </c>
      <c r="N112" s="24" t="s">
        <v>1704</v>
      </c>
      <c r="O112" s="24" t="s">
        <v>1705</v>
      </c>
      <c r="P112" s="27" t="s">
        <v>15</v>
      </c>
      <c r="Q112" s="28" t="s">
        <v>283</v>
      </c>
      <c r="R112" s="26" t="s">
        <v>1845</v>
      </c>
      <c r="S112" s="26" t="s">
        <v>2250</v>
      </c>
      <c r="T112" s="27" t="s">
        <v>44</v>
      </c>
      <c r="U112" s="25" t="s">
        <v>1091</v>
      </c>
      <c r="V112" s="25" t="s">
        <v>1343</v>
      </c>
      <c r="W112" s="25" t="s">
        <v>552</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2">
        <v>0</v>
      </c>
      <c r="AU112" s="130" t="s">
        <v>2197</v>
      </c>
      <c r="AV112" s="130" t="s">
        <v>2193</v>
      </c>
      <c r="AW112" s="130" t="s">
        <v>2298</v>
      </c>
      <c r="AX112" s="130" t="s">
        <v>1299</v>
      </c>
      <c r="AY112" s="130" t="s">
        <v>1299</v>
      </c>
    </row>
    <row r="113" spans="1:51" ht="36" x14ac:dyDescent="0.2">
      <c r="A113" s="121">
        <v>45665</v>
      </c>
      <c r="B113" s="27" t="s">
        <v>1564</v>
      </c>
      <c r="C113" s="24" t="s">
        <v>1565</v>
      </c>
      <c r="D113" s="24" t="s">
        <v>1447</v>
      </c>
      <c r="E113" s="28" t="s">
        <v>438</v>
      </c>
      <c r="F113" s="28" t="s">
        <v>439</v>
      </c>
      <c r="G113" s="28" t="s">
        <v>42</v>
      </c>
      <c r="H113" s="28" t="s">
        <v>511</v>
      </c>
      <c r="I113" s="28" t="s">
        <v>1103</v>
      </c>
      <c r="J113" s="24" t="s">
        <v>1093</v>
      </c>
      <c r="K113" s="24" t="s">
        <v>282</v>
      </c>
      <c r="L113" s="24" t="s">
        <v>1706</v>
      </c>
      <c r="M113" s="24">
        <v>45667</v>
      </c>
      <c r="N113" s="24" t="s">
        <v>1707</v>
      </c>
      <c r="O113" s="24" t="s">
        <v>1708</v>
      </c>
      <c r="P113" s="27" t="s">
        <v>15</v>
      </c>
      <c r="Q113" s="28" t="s">
        <v>284</v>
      </c>
      <c r="R113" s="26" t="s">
        <v>1846</v>
      </c>
      <c r="S113" s="26" t="s">
        <v>2251</v>
      </c>
      <c r="T113" s="27" t="s">
        <v>51</v>
      </c>
      <c r="U113" s="25" t="s">
        <v>1093</v>
      </c>
      <c r="V113" s="25" t="s">
        <v>1346</v>
      </c>
      <c r="W113" s="25" t="s">
        <v>552</v>
      </c>
      <c r="X113" s="36" t="s">
        <v>41</v>
      </c>
      <c r="Y113" s="36" t="s">
        <v>42</v>
      </c>
      <c r="Z113" s="36" t="s">
        <v>359</v>
      </c>
      <c r="AA113" s="29">
        <v>3900</v>
      </c>
      <c r="AB113" s="29">
        <v>3900</v>
      </c>
      <c r="AC113" s="30">
        <v>0</v>
      </c>
      <c r="AD113" s="29">
        <v>3900</v>
      </c>
      <c r="AE113" s="29">
        <v>2600</v>
      </c>
      <c r="AF113" s="31">
        <v>1300</v>
      </c>
      <c r="AG113" s="29">
        <v>2600</v>
      </c>
      <c r="AI113" s="29">
        <v>0</v>
      </c>
      <c r="AJ113" s="29">
        <v>1300</v>
      </c>
      <c r="AK113" s="29">
        <v>1300</v>
      </c>
      <c r="AL113" s="29">
        <v>0</v>
      </c>
      <c r="AM113" s="29">
        <v>0</v>
      </c>
      <c r="AN113" s="29">
        <v>0</v>
      </c>
      <c r="AO113" s="29">
        <v>0</v>
      </c>
      <c r="AP113" s="29">
        <v>0</v>
      </c>
      <c r="AQ113" s="29">
        <v>0</v>
      </c>
      <c r="AR113" s="29">
        <v>0</v>
      </c>
      <c r="AS113" s="29">
        <v>0</v>
      </c>
      <c r="AT113" s="122">
        <v>0</v>
      </c>
      <c r="AU113" s="130" t="s">
        <v>2197</v>
      </c>
      <c r="AV113" s="130" t="s">
        <v>2191</v>
      </c>
      <c r="AW113" s="130" t="s">
        <v>2298</v>
      </c>
      <c r="AX113" s="130" t="s">
        <v>1299</v>
      </c>
      <c r="AY113" s="130" t="s">
        <v>1299</v>
      </c>
    </row>
    <row r="114" spans="1:51" ht="36" x14ac:dyDescent="0.2">
      <c r="A114" s="121">
        <v>45665</v>
      </c>
      <c r="B114" s="27" t="s">
        <v>1564</v>
      </c>
      <c r="C114" s="24" t="s">
        <v>1565</v>
      </c>
      <c r="D114" s="24" t="s">
        <v>1447</v>
      </c>
      <c r="E114" s="28" t="s">
        <v>438</v>
      </c>
      <c r="F114" s="28" t="s">
        <v>439</v>
      </c>
      <c r="G114" s="28" t="s">
        <v>521</v>
      </c>
      <c r="H114" s="28" t="s">
        <v>515</v>
      </c>
      <c r="I114" s="28" t="s">
        <v>104</v>
      </c>
      <c r="J114" s="24" t="s">
        <v>104</v>
      </c>
      <c r="K114" s="24" t="s">
        <v>253</v>
      </c>
      <c r="L114" s="24" t="s">
        <v>1709</v>
      </c>
      <c r="M114" s="24">
        <v>45665</v>
      </c>
      <c r="N114" s="24" t="s">
        <v>1710</v>
      </c>
      <c r="O114" s="24" t="s">
        <v>1711</v>
      </c>
      <c r="P114" s="27" t="s">
        <v>15</v>
      </c>
      <c r="Q114" s="28" t="s">
        <v>1575</v>
      </c>
      <c r="R114" s="26" t="s">
        <v>1847</v>
      </c>
      <c r="S114" s="26" t="s">
        <v>2252</v>
      </c>
      <c r="T114" s="27" t="s">
        <v>106</v>
      </c>
      <c r="U114" s="25" t="s">
        <v>104</v>
      </c>
      <c r="V114" s="25" t="s">
        <v>1361</v>
      </c>
      <c r="W114" s="25" t="s">
        <v>552</v>
      </c>
      <c r="X114" s="36" t="s">
        <v>43</v>
      </c>
      <c r="Y114" s="36" t="s">
        <v>1377</v>
      </c>
      <c r="Z114" s="36" t="s">
        <v>1375</v>
      </c>
      <c r="AA114" s="29">
        <v>33000</v>
      </c>
      <c r="AB114" s="29">
        <v>33000</v>
      </c>
      <c r="AC114" s="30">
        <v>0</v>
      </c>
      <c r="AD114" s="29">
        <v>33000</v>
      </c>
      <c r="AE114" s="29">
        <v>22000</v>
      </c>
      <c r="AF114" s="31">
        <v>11000</v>
      </c>
      <c r="AG114" s="29">
        <v>22000</v>
      </c>
      <c r="AI114" s="29">
        <v>0</v>
      </c>
      <c r="AJ114" s="29">
        <v>11000</v>
      </c>
      <c r="AK114" s="29">
        <v>11000</v>
      </c>
      <c r="AL114" s="29">
        <v>0</v>
      </c>
      <c r="AM114" s="29">
        <v>0</v>
      </c>
      <c r="AN114" s="29">
        <v>0</v>
      </c>
      <c r="AO114" s="29">
        <v>0</v>
      </c>
      <c r="AP114" s="29">
        <v>0</v>
      </c>
      <c r="AQ114" s="29">
        <v>0</v>
      </c>
      <c r="AR114" s="29">
        <v>0</v>
      </c>
      <c r="AS114" s="29">
        <v>0</v>
      </c>
      <c r="AT114" s="122">
        <v>0</v>
      </c>
      <c r="AU114" s="130" t="s">
        <v>2197</v>
      </c>
      <c r="AV114" s="130" t="s">
        <v>2191</v>
      </c>
      <c r="AW114" s="130" t="s">
        <v>2298</v>
      </c>
      <c r="AX114" s="130" t="s">
        <v>1299</v>
      </c>
      <c r="AY114" s="130" t="s">
        <v>2187</v>
      </c>
    </row>
    <row r="115" spans="1:51" ht="36" x14ac:dyDescent="0.2">
      <c r="A115" s="121">
        <v>45665</v>
      </c>
      <c r="B115" s="27" t="s">
        <v>1564</v>
      </c>
      <c r="C115" s="24" t="s">
        <v>1565</v>
      </c>
      <c r="D115" s="24" t="s">
        <v>1447</v>
      </c>
      <c r="E115" s="28" t="s">
        <v>438</v>
      </c>
      <c r="F115" s="28" t="s">
        <v>439</v>
      </c>
      <c r="G115" s="28" t="s">
        <v>42</v>
      </c>
      <c r="H115" s="28" t="s">
        <v>511</v>
      </c>
      <c r="I115" s="28" t="s">
        <v>1103</v>
      </c>
      <c r="J115" s="24" t="s">
        <v>1102</v>
      </c>
      <c r="K115" s="24" t="s">
        <v>284</v>
      </c>
      <c r="L115" s="24" t="s">
        <v>1712</v>
      </c>
      <c r="M115" s="24">
        <v>45667</v>
      </c>
      <c r="N115" s="24" t="s">
        <v>1713</v>
      </c>
      <c r="O115" s="24" t="s">
        <v>1714</v>
      </c>
      <c r="P115" s="27" t="s">
        <v>15</v>
      </c>
      <c r="Q115" s="28" t="s">
        <v>286</v>
      </c>
      <c r="R115" s="26" t="s">
        <v>1848</v>
      </c>
      <c r="S115" s="26" t="s">
        <v>2253</v>
      </c>
      <c r="T115" s="27" t="s">
        <v>111</v>
      </c>
      <c r="U115" s="25" t="s">
        <v>1102</v>
      </c>
      <c r="V115" s="25" t="s">
        <v>1369</v>
      </c>
      <c r="W115" s="25" t="s">
        <v>552</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2">
        <v>0</v>
      </c>
      <c r="AU115" s="130" t="s">
        <v>2197</v>
      </c>
      <c r="AV115" s="130" t="s">
        <v>2193</v>
      </c>
      <c r="AW115" s="130" t="s">
        <v>2298</v>
      </c>
      <c r="AX115" s="130" t="s">
        <v>1299</v>
      </c>
      <c r="AY115" s="130" t="s">
        <v>1299</v>
      </c>
    </row>
    <row r="116" spans="1:51" ht="36" x14ac:dyDescent="0.2">
      <c r="A116" s="121">
        <v>45665</v>
      </c>
      <c r="B116" s="27" t="s">
        <v>1564</v>
      </c>
      <c r="C116" s="24" t="s">
        <v>1565</v>
      </c>
      <c r="D116" s="24" t="s">
        <v>1447</v>
      </c>
      <c r="E116" s="28" t="s">
        <v>442</v>
      </c>
      <c r="F116" s="28" t="s">
        <v>445</v>
      </c>
      <c r="G116" s="28" t="s">
        <v>521</v>
      </c>
      <c r="H116" s="28" t="s">
        <v>515</v>
      </c>
      <c r="I116" s="28" t="s">
        <v>1400</v>
      </c>
      <c r="J116" s="24" t="s">
        <v>1400</v>
      </c>
      <c r="K116" s="24" t="s">
        <v>295</v>
      </c>
      <c r="L116" s="24" t="s">
        <v>1715</v>
      </c>
      <c r="M116" s="24">
        <v>45667</v>
      </c>
      <c r="N116" s="24" t="s">
        <v>1716</v>
      </c>
      <c r="O116" s="24" t="s">
        <v>1717</v>
      </c>
      <c r="P116" s="27" t="s">
        <v>15</v>
      </c>
      <c r="Q116" s="28" t="s">
        <v>287</v>
      </c>
      <c r="R116" s="26" t="s">
        <v>1849</v>
      </c>
      <c r="S116" s="26" t="s">
        <v>2254</v>
      </c>
      <c r="T116" s="27" t="s">
        <v>142</v>
      </c>
      <c r="U116" s="25" t="s">
        <v>1400</v>
      </c>
      <c r="V116" s="25" t="s">
        <v>1531</v>
      </c>
      <c r="W116" s="25" t="s">
        <v>552</v>
      </c>
      <c r="X116" s="36" t="s">
        <v>43</v>
      </c>
      <c r="Y116" s="36" t="s">
        <v>1377</v>
      </c>
      <c r="Z116" s="36" t="s">
        <v>1375</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2">
        <v>0</v>
      </c>
      <c r="AU116" s="130" t="s">
        <v>2197</v>
      </c>
      <c r="AV116" s="130" t="s">
        <v>2193</v>
      </c>
      <c r="AW116" s="130" t="s">
        <v>2298</v>
      </c>
      <c r="AX116" s="130" t="s">
        <v>1299</v>
      </c>
      <c r="AY116" s="130" t="s">
        <v>2187</v>
      </c>
    </row>
    <row r="117" spans="1:51" ht="36" x14ac:dyDescent="0.2">
      <c r="A117" s="121">
        <v>45665</v>
      </c>
      <c r="B117" s="27" t="s">
        <v>1564</v>
      </c>
      <c r="C117" s="24" t="s">
        <v>1565</v>
      </c>
      <c r="D117" s="24" t="s">
        <v>1447</v>
      </c>
      <c r="E117" s="28" t="s">
        <v>442</v>
      </c>
      <c r="F117" s="28" t="s">
        <v>445</v>
      </c>
      <c r="G117" s="28" t="s">
        <v>521</v>
      </c>
      <c r="H117" s="28" t="s">
        <v>515</v>
      </c>
      <c r="I117" s="28" t="s">
        <v>1400</v>
      </c>
      <c r="J117" s="24" t="s">
        <v>1400</v>
      </c>
      <c r="K117" s="24" t="s">
        <v>292</v>
      </c>
      <c r="L117" s="24" t="s">
        <v>1718</v>
      </c>
      <c r="M117" s="24">
        <v>45667</v>
      </c>
      <c r="N117" s="24" t="s">
        <v>1719</v>
      </c>
      <c r="O117" s="24" t="s">
        <v>1720</v>
      </c>
      <c r="P117" s="27" t="s">
        <v>15</v>
      </c>
      <c r="Q117" s="28" t="s">
        <v>288</v>
      </c>
      <c r="R117" s="26" t="s">
        <v>1850</v>
      </c>
      <c r="S117" s="26" t="s">
        <v>2255</v>
      </c>
      <c r="T117" s="27" t="s">
        <v>142</v>
      </c>
      <c r="U117" s="25" t="s">
        <v>1400</v>
      </c>
      <c r="V117" s="25" t="s">
        <v>1531</v>
      </c>
      <c r="W117" s="25" t="s">
        <v>552</v>
      </c>
      <c r="X117" s="36" t="s">
        <v>43</v>
      </c>
      <c r="Y117" s="36" t="s">
        <v>1377</v>
      </c>
      <c r="Z117" s="36" t="s">
        <v>1375</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2">
        <v>0</v>
      </c>
      <c r="AU117" s="130" t="s">
        <v>2197</v>
      </c>
      <c r="AV117" s="130" t="s">
        <v>2193</v>
      </c>
      <c r="AW117" s="130" t="s">
        <v>2298</v>
      </c>
      <c r="AX117" s="130" t="s">
        <v>1299</v>
      </c>
      <c r="AY117" s="130" t="s">
        <v>2187</v>
      </c>
    </row>
    <row r="118" spans="1:51" ht="36" x14ac:dyDescent="0.2">
      <c r="A118" s="121">
        <v>45665</v>
      </c>
      <c r="B118" s="27" t="s">
        <v>1564</v>
      </c>
      <c r="C118" s="24" t="s">
        <v>1565</v>
      </c>
      <c r="D118" s="24" t="s">
        <v>1447</v>
      </c>
      <c r="E118" s="28" t="s">
        <v>438</v>
      </c>
      <c r="F118" s="28" t="s">
        <v>439</v>
      </c>
      <c r="G118" s="28" t="s">
        <v>1407</v>
      </c>
      <c r="H118" s="28" t="s">
        <v>515</v>
      </c>
      <c r="I118" s="28" t="s">
        <v>104</v>
      </c>
      <c r="J118" s="24" t="s">
        <v>104</v>
      </c>
      <c r="K118" s="24" t="s">
        <v>1049</v>
      </c>
      <c r="L118" s="24" t="s">
        <v>3664</v>
      </c>
      <c r="M118" s="24">
        <v>45708</v>
      </c>
      <c r="N118" s="24" t="s">
        <v>1891</v>
      </c>
      <c r="O118" s="24" t="s">
        <v>3665</v>
      </c>
      <c r="P118" s="27" t="s">
        <v>15</v>
      </c>
      <c r="Q118" s="28" t="s">
        <v>289</v>
      </c>
      <c r="R118" s="26" t="s">
        <v>1851</v>
      </c>
      <c r="S118" s="26" t="s">
        <v>2256</v>
      </c>
      <c r="T118" s="27" t="s">
        <v>106</v>
      </c>
      <c r="U118" s="25" t="s">
        <v>104</v>
      </c>
      <c r="V118" s="25" t="s">
        <v>1361</v>
      </c>
      <c r="W118" s="25" t="s">
        <v>552</v>
      </c>
      <c r="X118" s="36" t="s">
        <v>24</v>
      </c>
      <c r="Y118" s="36" t="s">
        <v>25</v>
      </c>
      <c r="Z118" s="36" t="s">
        <v>357</v>
      </c>
      <c r="AA118" s="29">
        <v>39900</v>
      </c>
      <c r="AB118" s="29">
        <v>39900</v>
      </c>
      <c r="AC118" s="30">
        <v>0</v>
      </c>
      <c r="AD118" s="29">
        <v>8287.2799999999988</v>
      </c>
      <c r="AE118" s="29">
        <v>4633.3599999999997</v>
      </c>
      <c r="AF118" s="31">
        <v>35266.639999999999</v>
      </c>
      <c r="AG118" s="29">
        <v>4633.3599999999997</v>
      </c>
      <c r="AI118" s="29">
        <v>0</v>
      </c>
      <c r="AJ118" s="29">
        <v>4026.12</v>
      </c>
      <c r="AK118" s="29">
        <v>607.24</v>
      </c>
      <c r="AL118" s="29">
        <v>0</v>
      </c>
      <c r="AM118" s="29">
        <v>0</v>
      </c>
      <c r="AN118" s="29">
        <v>0</v>
      </c>
      <c r="AO118" s="29">
        <v>0</v>
      </c>
      <c r="AP118" s="29">
        <v>0</v>
      </c>
      <c r="AQ118" s="29">
        <v>0</v>
      </c>
      <c r="AR118" s="29">
        <v>0</v>
      </c>
      <c r="AS118" s="29">
        <v>0</v>
      </c>
      <c r="AT118" s="122">
        <v>0</v>
      </c>
      <c r="AU118" s="130" t="s">
        <v>2197</v>
      </c>
      <c r="AV118" s="130" t="s">
        <v>2191</v>
      </c>
      <c r="AW118" s="130" t="s">
        <v>2298</v>
      </c>
      <c r="AX118" s="130" t="s">
        <v>1299</v>
      </c>
      <c r="AY118" s="130" t="s">
        <v>1299</v>
      </c>
    </row>
    <row r="119" spans="1:51" ht="36" x14ac:dyDescent="0.2">
      <c r="A119" s="121">
        <v>45665</v>
      </c>
      <c r="B119" s="27" t="s">
        <v>1564</v>
      </c>
      <c r="C119" s="24" t="s">
        <v>1565</v>
      </c>
      <c r="D119" s="24" t="s">
        <v>1447</v>
      </c>
      <c r="E119" s="28" t="s">
        <v>438</v>
      </c>
      <c r="F119" s="28" t="s">
        <v>439</v>
      </c>
      <c r="G119" s="28" t="s">
        <v>42</v>
      </c>
      <c r="H119" s="28" t="s">
        <v>511</v>
      </c>
      <c r="I119" s="28" t="s">
        <v>1103</v>
      </c>
      <c r="J119" s="24" t="s">
        <v>1090</v>
      </c>
      <c r="K119" s="24" t="s">
        <v>273</v>
      </c>
      <c r="L119" s="24" t="s">
        <v>1721</v>
      </c>
      <c r="M119" s="24">
        <v>45667</v>
      </c>
      <c r="N119" s="24" t="s">
        <v>1722</v>
      </c>
      <c r="O119" s="24" t="s">
        <v>1723</v>
      </c>
      <c r="P119" s="27" t="s">
        <v>15</v>
      </c>
      <c r="Q119" s="28" t="s">
        <v>290</v>
      </c>
      <c r="R119" s="26" t="s">
        <v>1852</v>
      </c>
      <c r="S119" s="26" t="s">
        <v>2257</v>
      </c>
      <c r="T119" s="27" t="s">
        <v>16</v>
      </c>
      <c r="U119" s="25" t="s">
        <v>1090</v>
      </c>
      <c r="V119" s="25" t="s">
        <v>1342</v>
      </c>
      <c r="W119" s="25" t="s">
        <v>552</v>
      </c>
      <c r="X119" s="36" t="s">
        <v>41</v>
      </c>
      <c r="Y119" s="36" t="s">
        <v>42</v>
      </c>
      <c r="Z119" s="36" t="s">
        <v>359</v>
      </c>
      <c r="AA119" s="29">
        <v>5100</v>
      </c>
      <c r="AB119" s="29">
        <v>5100</v>
      </c>
      <c r="AC119" s="30">
        <v>0</v>
      </c>
      <c r="AD119" s="29">
        <v>5100</v>
      </c>
      <c r="AE119" s="29">
        <v>3400</v>
      </c>
      <c r="AF119" s="31">
        <v>1700</v>
      </c>
      <c r="AG119" s="29">
        <v>3400</v>
      </c>
      <c r="AI119" s="29">
        <v>1700</v>
      </c>
      <c r="AJ119" s="29">
        <v>0</v>
      </c>
      <c r="AK119" s="29">
        <v>1700</v>
      </c>
      <c r="AL119" s="29">
        <v>0</v>
      </c>
      <c r="AM119" s="29">
        <v>0</v>
      </c>
      <c r="AN119" s="29">
        <v>0</v>
      </c>
      <c r="AO119" s="29">
        <v>0</v>
      </c>
      <c r="AP119" s="29">
        <v>0</v>
      </c>
      <c r="AQ119" s="29">
        <v>0</v>
      </c>
      <c r="AR119" s="29">
        <v>0</v>
      </c>
      <c r="AS119" s="29">
        <v>0</v>
      </c>
      <c r="AT119" s="122">
        <v>0</v>
      </c>
      <c r="AU119" s="130" t="s">
        <v>2197</v>
      </c>
      <c r="AV119" s="130" t="s">
        <v>2191</v>
      </c>
      <c r="AW119" s="130" t="s">
        <v>2298</v>
      </c>
      <c r="AX119" s="130" t="s">
        <v>1299</v>
      </c>
      <c r="AY119" s="130" t="s">
        <v>1299</v>
      </c>
    </row>
    <row r="120" spans="1:51" ht="36" x14ac:dyDescent="0.2">
      <c r="A120" s="121">
        <v>45665</v>
      </c>
      <c r="B120" s="27" t="s">
        <v>1564</v>
      </c>
      <c r="C120" s="24" t="s">
        <v>1565</v>
      </c>
      <c r="D120" s="24" t="s">
        <v>1447</v>
      </c>
      <c r="E120" s="28" t="s">
        <v>438</v>
      </c>
      <c r="F120" s="28" t="s">
        <v>439</v>
      </c>
      <c r="G120" s="28" t="s">
        <v>42</v>
      </c>
      <c r="H120" s="28" t="s">
        <v>511</v>
      </c>
      <c r="I120" s="28" t="s">
        <v>1103</v>
      </c>
      <c r="J120" s="24" t="s">
        <v>1090</v>
      </c>
      <c r="K120" s="24" t="s">
        <v>297</v>
      </c>
      <c r="L120" s="24" t="s">
        <v>1724</v>
      </c>
      <c r="M120" s="24">
        <v>45670</v>
      </c>
      <c r="N120" s="24" t="s">
        <v>1725</v>
      </c>
      <c r="O120" s="24" t="s">
        <v>1726</v>
      </c>
      <c r="P120" s="27" t="s">
        <v>15</v>
      </c>
      <c r="Q120" s="28" t="s">
        <v>292</v>
      </c>
      <c r="R120" s="26" t="s">
        <v>1853</v>
      </c>
      <c r="S120" s="26" t="s">
        <v>2258</v>
      </c>
      <c r="T120" s="27" t="s">
        <v>16</v>
      </c>
      <c r="U120" s="25" t="s">
        <v>1090</v>
      </c>
      <c r="V120" s="25" t="s">
        <v>1342</v>
      </c>
      <c r="W120" s="25" t="s">
        <v>552</v>
      </c>
      <c r="X120" s="36" t="s">
        <v>41</v>
      </c>
      <c r="Y120" s="36" t="s">
        <v>42</v>
      </c>
      <c r="Z120" s="36" t="s">
        <v>359</v>
      </c>
      <c r="AA120" s="29">
        <v>5100</v>
      </c>
      <c r="AB120" s="29">
        <v>5100</v>
      </c>
      <c r="AC120" s="30">
        <v>0</v>
      </c>
      <c r="AD120" s="29">
        <v>5100</v>
      </c>
      <c r="AE120" s="29">
        <v>3400</v>
      </c>
      <c r="AF120" s="31">
        <v>1700</v>
      </c>
      <c r="AG120" s="29">
        <v>3400</v>
      </c>
      <c r="AI120" s="29">
        <v>1700</v>
      </c>
      <c r="AJ120" s="29">
        <v>0</v>
      </c>
      <c r="AK120" s="29">
        <v>1700</v>
      </c>
      <c r="AL120" s="29">
        <v>0</v>
      </c>
      <c r="AM120" s="29">
        <v>0</v>
      </c>
      <c r="AN120" s="29">
        <v>0</v>
      </c>
      <c r="AO120" s="29">
        <v>0</v>
      </c>
      <c r="AP120" s="29">
        <v>0</v>
      </c>
      <c r="AQ120" s="29">
        <v>0</v>
      </c>
      <c r="AR120" s="29">
        <v>0</v>
      </c>
      <c r="AS120" s="29">
        <v>0</v>
      </c>
      <c r="AT120" s="122">
        <v>0</v>
      </c>
      <c r="AU120" s="130" t="s">
        <v>2197</v>
      </c>
      <c r="AV120" s="130" t="s">
        <v>2191</v>
      </c>
      <c r="AW120" s="130" t="s">
        <v>2298</v>
      </c>
      <c r="AX120" s="130" t="s">
        <v>1299</v>
      </c>
      <c r="AY120" s="130" t="s">
        <v>1299</v>
      </c>
    </row>
    <row r="121" spans="1:51" ht="36" x14ac:dyDescent="0.2">
      <c r="A121" s="121">
        <v>45665</v>
      </c>
      <c r="B121" s="27" t="s">
        <v>1564</v>
      </c>
      <c r="C121" s="24" t="s">
        <v>1565</v>
      </c>
      <c r="D121" s="24" t="s">
        <v>1447</v>
      </c>
      <c r="E121" s="28" t="s">
        <v>438</v>
      </c>
      <c r="F121" s="28" t="s">
        <v>439</v>
      </c>
      <c r="G121" s="28" t="s">
        <v>42</v>
      </c>
      <c r="H121" s="28" t="s">
        <v>511</v>
      </c>
      <c r="I121" s="28" t="s">
        <v>1103</v>
      </c>
      <c r="J121" s="24" t="s">
        <v>1091</v>
      </c>
      <c r="K121" s="24" t="s">
        <v>293</v>
      </c>
      <c r="L121" s="24" t="s">
        <v>1727</v>
      </c>
      <c r="M121" s="24">
        <v>45667</v>
      </c>
      <c r="N121" s="24" t="s">
        <v>1728</v>
      </c>
      <c r="O121" s="24" t="s">
        <v>1729</v>
      </c>
      <c r="P121" s="27" t="s">
        <v>15</v>
      </c>
      <c r="Q121" s="28" t="s">
        <v>293</v>
      </c>
      <c r="R121" s="26" t="s">
        <v>1854</v>
      </c>
      <c r="S121" s="26" t="s">
        <v>2259</v>
      </c>
      <c r="T121" s="27" t="s">
        <v>44</v>
      </c>
      <c r="U121" s="25" t="s">
        <v>1091</v>
      </c>
      <c r="V121" s="25" t="s">
        <v>1343</v>
      </c>
      <c r="W121" s="25" t="s">
        <v>552</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2">
        <v>0</v>
      </c>
      <c r="AU121" s="130" t="s">
        <v>2197</v>
      </c>
      <c r="AV121" s="130" t="s">
        <v>2193</v>
      </c>
      <c r="AW121" s="130" t="s">
        <v>2298</v>
      </c>
      <c r="AX121" s="130" t="s">
        <v>1299</v>
      </c>
      <c r="AY121" s="130" t="s">
        <v>1299</v>
      </c>
    </row>
    <row r="122" spans="1:51" ht="36" x14ac:dyDescent="0.2">
      <c r="A122" s="121">
        <v>45665</v>
      </c>
      <c r="B122" s="27" t="s">
        <v>1564</v>
      </c>
      <c r="C122" s="24" t="s">
        <v>1565</v>
      </c>
      <c r="D122" s="24" t="s">
        <v>1447</v>
      </c>
      <c r="E122" s="28" t="s">
        <v>438</v>
      </c>
      <c r="F122" s="28" t="s">
        <v>439</v>
      </c>
      <c r="G122" s="28" t="s">
        <v>42</v>
      </c>
      <c r="H122" s="28" t="s">
        <v>511</v>
      </c>
      <c r="I122" s="28" t="s">
        <v>1103</v>
      </c>
      <c r="J122" s="24" t="s">
        <v>1098</v>
      </c>
      <c r="K122" s="24" t="s">
        <v>265</v>
      </c>
      <c r="L122" s="24" t="s">
        <v>1730</v>
      </c>
      <c r="M122" s="24">
        <v>45666</v>
      </c>
      <c r="N122" s="24" t="s">
        <v>1731</v>
      </c>
      <c r="O122" s="24" t="s">
        <v>1732</v>
      </c>
      <c r="P122" s="27" t="s">
        <v>15</v>
      </c>
      <c r="Q122" s="28" t="s">
        <v>295</v>
      </c>
      <c r="R122" s="26" t="s">
        <v>1855</v>
      </c>
      <c r="S122" s="26" t="s">
        <v>2260</v>
      </c>
      <c r="T122" s="27" t="s">
        <v>110</v>
      </c>
      <c r="U122" s="25" t="s">
        <v>1098</v>
      </c>
      <c r="V122" s="25" t="s">
        <v>1368</v>
      </c>
      <c r="W122" s="25" t="s">
        <v>552</v>
      </c>
      <c r="X122" s="36" t="s">
        <v>41</v>
      </c>
      <c r="Y122" s="36" t="s">
        <v>42</v>
      </c>
      <c r="Z122" s="36" t="s">
        <v>359</v>
      </c>
      <c r="AA122" s="29">
        <v>3900</v>
      </c>
      <c r="AB122" s="29">
        <v>3900</v>
      </c>
      <c r="AC122" s="30">
        <v>0</v>
      </c>
      <c r="AD122" s="29">
        <v>3900</v>
      </c>
      <c r="AE122" s="29">
        <v>2600</v>
      </c>
      <c r="AF122" s="31">
        <v>1300</v>
      </c>
      <c r="AG122" s="29">
        <v>2600</v>
      </c>
      <c r="AI122" s="29">
        <v>1300</v>
      </c>
      <c r="AJ122" s="29">
        <v>0</v>
      </c>
      <c r="AK122" s="29">
        <v>1300</v>
      </c>
      <c r="AL122" s="29">
        <v>0</v>
      </c>
      <c r="AM122" s="29">
        <v>0</v>
      </c>
      <c r="AN122" s="29">
        <v>0</v>
      </c>
      <c r="AO122" s="29">
        <v>0</v>
      </c>
      <c r="AP122" s="29">
        <v>0</v>
      </c>
      <c r="AQ122" s="29">
        <v>0</v>
      </c>
      <c r="AR122" s="29">
        <v>0</v>
      </c>
      <c r="AS122" s="29">
        <v>0</v>
      </c>
      <c r="AT122" s="122">
        <v>0</v>
      </c>
      <c r="AU122" s="130" t="s">
        <v>2197</v>
      </c>
      <c r="AV122" s="130" t="s">
        <v>2191</v>
      </c>
      <c r="AW122" s="130" t="s">
        <v>2298</v>
      </c>
      <c r="AX122" s="130" t="s">
        <v>1299</v>
      </c>
      <c r="AY122" s="130" t="s">
        <v>1299</v>
      </c>
    </row>
    <row r="123" spans="1:51" ht="36" x14ac:dyDescent="0.2">
      <c r="A123" s="121">
        <v>45665</v>
      </c>
      <c r="B123" s="27" t="s">
        <v>1564</v>
      </c>
      <c r="C123" s="24" t="s">
        <v>1565</v>
      </c>
      <c r="D123" s="24" t="s">
        <v>1447</v>
      </c>
      <c r="E123" s="28" t="s">
        <v>438</v>
      </c>
      <c r="F123" s="28" t="s">
        <v>439</v>
      </c>
      <c r="G123" s="28" t="s">
        <v>42</v>
      </c>
      <c r="H123" s="28" t="s">
        <v>511</v>
      </c>
      <c r="I123" s="28" t="s">
        <v>1103</v>
      </c>
      <c r="J123" s="24" t="s">
        <v>1098</v>
      </c>
      <c r="K123" s="24" t="s">
        <v>272</v>
      </c>
      <c r="L123" s="24" t="s">
        <v>1733</v>
      </c>
      <c r="M123" s="24">
        <v>45667</v>
      </c>
      <c r="N123" s="24" t="s">
        <v>1734</v>
      </c>
      <c r="O123" s="24" t="s">
        <v>2393</v>
      </c>
      <c r="P123" s="27" t="s">
        <v>15</v>
      </c>
      <c r="Q123" s="28" t="s">
        <v>296</v>
      </c>
      <c r="R123" s="26" t="s">
        <v>1856</v>
      </c>
      <c r="S123" s="26" t="s">
        <v>2261</v>
      </c>
      <c r="T123" s="27" t="s">
        <v>110</v>
      </c>
      <c r="U123" s="25" t="s">
        <v>1098</v>
      </c>
      <c r="V123" s="25" t="s">
        <v>1368</v>
      </c>
      <c r="W123" s="25" t="s">
        <v>552</v>
      </c>
      <c r="X123" s="36" t="s">
        <v>41</v>
      </c>
      <c r="Y123" s="36" t="s">
        <v>42</v>
      </c>
      <c r="Z123" s="36" t="s">
        <v>359</v>
      </c>
      <c r="AA123" s="29">
        <v>5400</v>
      </c>
      <c r="AB123" s="29">
        <v>5400</v>
      </c>
      <c r="AC123" s="30">
        <v>0</v>
      </c>
      <c r="AD123" s="29">
        <v>5400</v>
      </c>
      <c r="AE123" s="29">
        <v>3600</v>
      </c>
      <c r="AF123" s="31">
        <v>1800</v>
      </c>
      <c r="AG123" s="29">
        <v>3600</v>
      </c>
      <c r="AI123" s="29">
        <v>1800</v>
      </c>
      <c r="AJ123" s="29">
        <v>0</v>
      </c>
      <c r="AK123" s="29">
        <v>1800</v>
      </c>
      <c r="AL123" s="29">
        <v>0</v>
      </c>
      <c r="AM123" s="29">
        <v>0</v>
      </c>
      <c r="AN123" s="29">
        <v>0</v>
      </c>
      <c r="AO123" s="29">
        <v>0</v>
      </c>
      <c r="AP123" s="29">
        <v>0</v>
      </c>
      <c r="AQ123" s="29">
        <v>0</v>
      </c>
      <c r="AR123" s="29">
        <v>0</v>
      </c>
      <c r="AS123" s="29">
        <v>0</v>
      </c>
      <c r="AT123" s="122">
        <v>0</v>
      </c>
      <c r="AU123" s="130" t="s">
        <v>2197</v>
      </c>
      <c r="AV123" s="130" t="s">
        <v>2191</v>
      </c>
      <c r="AW123" s="130" t="s">
        <v>2298</v>
      </c>
      <c r="AX123" s="130" t="s">
        <v>1299</v>
      </c>
      <c r="AY123" s="130" t="s">
        <v>1299</v>
      </c>
    </row>
    <row r="124" spans="1:51" ht="36" x14ac:dyDescent="0.2">
      <c r="A124" s="121">
        <v>45666</v>
      </c>
      <c r="B124" s="27" t="s">
        <v>1564</v>
      </c>
      <c r="C124" s="24" t="s">
        <v>1565</v>
      </c>
      <c r="D124" s="24" t="s">
        <v>1447</v>
      </c>
      <c r="E124" s="28" t="s">
        <v>438</v>
      </c>
      <c r="F124" s="28" t="s">
        <v>439</v>
      </c>
      <c r="G124" s="28" t="s">
        <v>521</v>
      </c>
      <c r="H124" s="28" t="s">
        <v>515</v>
      </c>
      <c r="I124" s="28" t="s">
        <v>104</v>
      </c>
      <c r="J124" s="24" t="s">
        <v>104</v>
      </c>
      <c r="K124" s="24" t="s">
        <v>257</v>
      </c>
      <c r="L124" s="24" t="s">
        <v>1735</v>
      </c>
      <c r="M124" s="24">
        <v>45666</v>
      </c>
      <c r="N124" s="24" t="s">
        <v>1736</v>
      </c>
      <c r="O124" s="24" t="s">
        <v>1737</v>
      </c>
      <c r="P124" s="27" t="s">
        <v>15</v>
      </c>
      <c r="Q124" s="28" t="s">
        <v>1319</v>
      </c>
      <c r="R124" s="26" t="s">
        <v>1857</v>
      </c>
      <c r="S124" s="26" t="s">
        <v>2262</v>
      </c>
      <c r="T124" s="27" t="s">
        <v>106</v>
      </c>
      <c r="U124" s="25" t="s">
        <v>104</v>
      </c>
      <c r="V124" s="25" t="s">
        <v>1361</v>
      </c>
      <c r="W124" s="25" t="s">
        <v>552</v>
      </c>
      <c r="X124" s="36" t="s">
        <v>43</v>
      </c>
      <c r="Y124" s="36" t="s">
        <v>1377</v>
      </c>
      <c r="Z124" s="36" t="s">
        <v>1375</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2">
        <v>0</v>
      </c>
      <c r="AU124" s="130" t="s">
        <v>2197</v>
      </c>
      <c r="AV124" s="130" t="s">
        <v>2193</v>
      </c>
      <c r="AW124" s="130" t="s">
        <v>2298</v>
      </c>
      <c r="AX124" s="130" t="s">
        <v>1299</v>
      </c>
      <c r="AY124" s="130" t="s">
        <v>2187</v>
      </c>
    </row>
    <row r="125" spans="1:51" x14ac:dyDescent="0.2">
      <c r="A125" s="121">
        <v>45666</v>
      </c>
      <c r="B125" s="27" t="s">
        <v>1564</v>
      </c>
      <c r="C125" s="24" t="s">
        <v>1565</v>
      </c>
      <c r="D125" s="24" t="s">
        <v>1447</v>
      </c>
      <c r="E125" s="28" t="s">
        <v>438</v>
      </c>
      <c r="F125" s="28" t="s">
        <v>439</v>
      </c>
      <c r="G125" s="28" t="s">
        <v>2816</v>
      </c>
      <c r="H125" s="28" t="s">
        <v>511</v>
      </c>
      <c r="I125" s="28" t="s">
        <v>1108</v>
      </c>
      <c r="J125" s="24" t="s">
        <v>1108</v>
      </c>
      <c r="K125" s="24" t="s">
        <v>1299</v>
      </c>
      <c r="L125" s="24" t="s">
        <v>1299</v>
      </c>
      <c r="M125" s="24" t="s">
        <v>1299</v>
      </c>
      <c r="N125" s="24" t="s">
        <v>1299</v>
      </c>
      <c r="O125" s="24" t="s">
        <v>1738</v>
      </c>
      <c r="P125" s="27" t="s">
        <v>15</v>
      </c>
      <c r="Q125" s="28" t="s">
        <v>297</v>
      </c>
      <c r="R125" s="26" t="s">
        <v>1858</v>
      </c>
      <c r="S125" s="26" t="s">
        <v>2263</v>
      </c>
      <c r="T125" s="27" t="s">
        <v>103</v>
      </c>
      <c r="U125" s="25" t="s">
        <v>1108</v>
      </c>
      <c r="V125" s="25" t="s">
        <v>1363</v>
      </c>
      <c r="W125" s="25" t="s">
        <v>552</v>
      </c>
      <c r="X125" s="36" t="s">
        <v>32</v>
      </c>
      <c r="Y125" s="36" t="s">
        <v>33</v>
      </c>
      <c r="Z125" s="36" t="s">
        <v>374</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2">
        <v>0</v>
      </c>
      <c r="AU125" s="130" t="s">
        <v>2190</v>
      </c>
      <c r="AV125" s="130" t="s">
        <v>2191</v>
      </c>
      <c r="AW125" s="130" t="s">
        <v>2192</v>
      </c>
      <c r="AX125" s="130" t="s">
        <v>1418</v>
      </c>
      <c r="AY125" s="130" t="s">
        <v>1299</v>
      </c>
    </row>
    <row r="126" spans="1:51" ht="36" x14ac:dyDescent="0.2">
      <c r="A126" s="121">
        <v>45666</v>
      </c>
      <c r="B126" s="27" t="s">
        <v>1564</v>
      </c>
      <c r="C126" s="24" t="s">
        <v>1565</v>
      </c>
      <c r="D126" s="24" t="s">
        <v>1447</v>
      </c>
      <c r="E126" s="28" t="s">
        <v>438</v>
      </c>
      <c r="F126" s="28" t="s">
        <v>439</v>
      </c>
      <c r="G126" s="28" t="s">
        <v>521</v>
      </c>
      <c r="H126" s="28" t="s">
        <v>515</v>
      </c>
      <c r="I126" s="28" t="s">
        <v>1103</v>
      </c>
      <c r="J126" s="24" t="s">
        <v>1103</v>
      </c>
      <c r="K126" s="24" t="s">
        <v>1570</v>
      </c>
      <c r="L126" s="24" t="s">
        <v>1739</v>
      </c>
      <c r="M126" s="24">
        <v>45666</v>
      </c>
      <c r="N126" s="24" t="s">
        <v>1740</v>
      </c>
      <c r="O126" s="24" t="s">
        <v>1741</v>
      </c>
      <c r="P126" s="27" t="s">
        <v>15</v>
      </c>
      <c r="Q126" s="28" t="s">
        <v>298</v>
      </c>
      <c r="R126" s="26" t="s">
        <v>1859</v>
      </c>
      <c r="S126" s="26" t="s">
        <v>2264</v>
      </c>
      <c r="T126" s="27" t="s">
        <v>61</v>
      </c>
      <c r="U126" s="25" t="s">
        <v>1103</v>
      </c>
      <c r="V126" s="25" t="s">
        <v>1354</v>
      </c>
      <c r="W126" s="25" t="s">
        <v>552</v>
      </c>
      <c r="X126" s="36" t="s">
        <v>43</v>
      </c>
      <c r="Y126" s="36" t="s">
        <v>1377</v>
      </c>
      <c r="Z126" s="36" t="s">
        <v>1375</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2">
        <v>0</v>
      </c>
      <c r="AU126" s="130" t="s">
        <v>2197</v>
      </c>
      <c r="AV126" s="130" t="s">
        <v>2193</v>
      </c>
      <c r="AW126" s="130" t="s">
        <v>2298</v>
      </c>
      <c r="AX126" s="130" t="s">
        <v>1299</v>
      </c>
      <c r="AY126" s="130" t="s">
        <v>2187</v>
      </c>
    </row>
    <row r="127" spans="1:51" ht="36" x14ac:dyDescent="0.2">
      <c r="A127" s="121">
        <v>45666</v>
      </c>
      <c r="B127" s="27" t="s">
        <v>1564</v>
      </c>
      <c r="C127" s="24" t="s">
        <v>1565</v>
      </c>
      <c r="D127" s="24" t="s">
        <v>1447</v>
      </c>
      <c r="E127" s="28" t="s">
        <v>438</v>
      </c>
      <c r="F127" s="28" t="s">
        <v>439</v>
      </c>
      <c r="G127" s="28" t="s">
        <v>521</v>
      </c>
      <c r="H127" s="28" t="s">
        <v>515</v>
      </c>
      <c r="I127" s="28" t="s">
        <v>1103</v>
      </c>
      <c r="J127" s="24" t="s">
        <v>1103</v>
      </c>
      <c r="K127" s="24" t="s">
        <v>266</v>
      </c>
      <c r="L127" s="24" t="s">
        <v>1742</v>
      </c>
      <c r="M127" s="24">
        <v>45666</v>
      </c>
      <c r="N127" s="24" t="s">
        <v>1743</v>
      </c>
      <c r="O127" s="24" t="s">
        <v>1744</v>
      </c>
      <c r="P127" s="27" t="s">
        <v>15</v>
      </c>
      <c r="Q127" s="28" t="s">
        <v>299</v>
      </c>
      <c r="R127" s="26" t="s">
        <v>1860</v>
      </c>
      <c r="S127" s="26" t="s">
        <v>2265</v>
      </c>
      <c r="T127" s="27" t="s">
        <v>61</v>
      </c>
      <c r="U127" s="25" t="s">
        <v>1103</v>
      </c>
      <c r="V127" s="25" t="s">
        <v>1354</v>
      </c>
      <c r="W127" s="25" t="s">
        <v>552</v>
      </c>
      <c r="X127" s="36" t="s">
        <v>43</v>
      </c>
      <c r="Y127" s="36" t="s">
        <v>1377</v>
      </c>
      <c r="Z127" s="36" t="s">
        <v>1375</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2">
        <v>0</v>
      </c>
      <c r="AU127" s="130" t="s">
        <v>2197</v>
      </c>
      <c r="AV127" s="130" t="s">
        <v>2193</v>
      </c>
      <c r="AW127" s="130" t="s">
        <v>2298</v>
      </c>
      <c r="AX127" s="130" t="s">
        <v>1299</v>
      </c>
      <c r="AY127" s="130" t="s">
        <v>2187</v>
      </c>
    </row>
    <row r="128" spans="1:51" ht="36" x14ac:dyDescent="0.2">
      <c r="A128" s="121">
        <v>45666</v>
      </c>
      <c r="B128" s="27" t="s">
        <v>1564</v>
      </c>
      <c r="C128" s="24" t="s">
        <v>1565</v>
      </c>
      <c r="D128" s="24" t="s">
        <v>1447</v>
      </c>
      <c r="E128" s="28" t="s">
        <v>438</v>
      </c>
      <c r="F128" s="28" t="s">
        <v>439</v>
      </c>
      <c r="G128" s="28" t="s">
        <v>42</v>
      </c>
      <c r="H128" s="28" t="s">
        <v>511</v>
      </c>
      <c r="I128" s="28" t="s">
        <v>1103</v>
      </c>
      <c r="J128" s="24" t="s">
        <v>1433</v>
      </c>
      <c r="K128" s="24" t="s">
        <v>274</v>
      </c>
      <c r="L128" s="24" t="s">
        <v>1745</v>
      </c>
      <c r="M128" s="24">
        <v>45667</v>
      </c>
      <c r="N128" s="24" t="s">
        <v>1746</v>
      </c>
      <c r="O128" s="24" t="s">
        <v>1896</v>
      </c>
      <c r="P128" s="27" t="s">
        <v>15</v>
      </c>
      <c r="Q128" s="28" t="s">
        <v>300</v>
      </c>
      <c r="R128" s="26" t="s">
        <v>1861</v>
      </c>
      <c r="S128" s="26" t="s">
        <v>2266</v>
      </c>
      <c r="T128" s="27" t="s">
        <v>109</v>
      </c>
      <c r="U128" s="25" t="s">
        <v>1433</v>
      </c>
      <c r="V128" s="25" t="s">
        <v>1438</v>
      </c>
      <c r="W128" s="25" t="s">
        <v>552</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2">
        <v>0</v>
      </c>
      <c r="AU128" s="130" t="s">
        <v>2197</v>
      </c>
      <c r="AV128" s="130" t="s">
        <v>2193</v>
      </c>
      <c r="AW128" s="130" t="s">
        <v>2298</v>
      </c>
      <c r="AX128" s="130" t="s">
        <v>1299</v>
      </c>
      <c r="AY128" s="130" t="s">
        <v>1299</v>
      </c>
    </row>
    <row r="129" spans="1:51" ht="36" x14ac:dyDescent="0.2">
      <c r="A129" s="121">
        <v>45666</v>
      </c>
      <c r="B129" s="27" t="s">
        <v>1564</v>
      </c>
      <c r="C129" s="24" t="s">
        <v>1565</v>
      </c>
      <c r="D129" s="24" t="s">
        <v>1447</v>
      </c>
      <c r="E129" s="28" t="s">
        <v>438</v>
      </c>
      <c r="F129" s="28" t="s">
        <v>439</v>
      </c>
      <c r="G129" s="28" t="s">
        <v>42</v>
      </c>
      <c r="H129" s="28" t="s">
        <v>511</v>
      </c>
      <c r="I129" s="28" t="s">
        <v>1103</v>
      </c>
      <c r="J129" s="24" t="s">
        <v>1433</v>
      </c>
      <c r="K129" s="24" t="s">
        <v>275</v>
      </c>
      <c r="L129" s="24" t="s">
        <v>1747</v>
      </c>
      <c r="M129" s="24">
        <v>45667</v>
      </c>
      <c r="N129" s="24" t="s">
        <v>1748</v>
      </c>
      <c r="O129" s="24" t="s">
        <v>1897</v>
      </c>
      <c r="P129" s="27" t="s">
        <v>15</v>
      </c>
      <c r="Q129" s="28" t="s">
        <v>301</v>
      </c>
      <c r="R129" s="26" t="s">
        <v>1862</v>
      </c>
      <c r="S129" s="26" t="s">
        <v>2267</v>
      </c>
      <c r="T129" s="27" t="s">
        <v>109</v>
      </c>
      <c r="U129" s="25" t="s">
        <v>1433</v>
      </c>
      <c r="V129" s="25" t="s">
        <v>1438</v>
      </c>
      <c r="W129" s="25" t="s">
        <v>552</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2">
        <v>0</v>
      </c>
      <c r="AU129" s="130" t="s">
        <v>2197</v>
      </c>
      <c r="AV129" s="130" t="s">
        <v>2193</v>
      </c>
      <c r="AW129" s="130" t="s">
        <v>2298</v>
      </c>
      <c r="AX129" s="130" t="s">
        <v>1299</v>
      </c>
      <c r="AY129" s="130" t="s">
        <v>1299</v>
      </c>
    </row>
    <row r="130" spans="1:51" ht="36" x14ac:dyDescent="0.2">
      <c r="A130" s="121">
        <v>45666</v>
      </c>
      <c r="B130" s="27" t="s">
        <v>1564</v>
      </c>
      <c r="C130" s="24" t="s">
        <v>1565</v>
      </c>
      <c r="D130" s="24" t="s">
        <v>1447</v>
      </c>
      <c r="E130" s="28" t="s">
        <v>438</v>
      </c>
      <c r="F130" s="28" t="s">
        <v>439</v>
      </c>
      <c r="G130" s="28" t="s">
        <v>521</v>
      </c>
      <c r="H130" s="28" t="s">
        <v>515</v>
      </c>
      <c r="I130" s="28" t="s">
        <v>1103</v>
      </c>
      <c r="J130" s="24" t="s">
        <v>1103</v>
      </c>
      <c r="K130" s="24" t="s">
        <v>258</v>
      </c>
      <c r="L130" s="24" t="s">
        <v>1749</v>
      </c>
      <c r="M130" s="24">
        <v>45666</v>
      </c>
      <c r="N130" s="24" t="s">
        <v>1750</v>
      </c>
      <c r="O130" s="24" t="s">
        <v>1751</v>
      </c>
      <c r="P130" s="27" t="s">
        <v>15</v>
      </c>
      <c r="Q130" s="28" t="s">
        <v>302</v>
      </c>
      <c r="R130" s="26" t="s">
        <v>1863</v>
      </c>
      <c r="S130" s="26" t="s">
        <v>2268</v>
      </c>
      <c r="T130" s="27" t="s">
        <v>61</v>
      </c>
      <c r="U130" s="25" t="s">
        <v>1103</v>
      </c>
      <c r="V130" s="25" t="s">
        <v>1354</v>
      </c>
      <c r="W130" s="25" t="s">
        <v>552</v>
      </c>
      <c r="X130" s="36" t="s">
        <v>43</v>
      </c>
      <c r="Y130" s="36" t="s">
        <v>1377</v>
      </c>
      <c r="Z130" s="36" t="s">
        <v>1375</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2">
        <v>0</v>
      </c>
      <c r="AU130" s="130" t="s">
        <v>2197</v>
      </c>
      <c r="AV130" s="130" t="s">
        <v>2193</v>
      </c>
      <c r="AW130" s="130" t="s">
        <v>2298</v>
      </c>
      <c r="AX130" s="130" t="s">
        <v>1299</v>
      </c>
      <c r="AY130" s="130" t="s">
        <v>2187</v>
      </c>
    </row>
    <row r="131" spans="1:51" ht="36" x14ac:dyDescent="0.2">
      <c r="A131" s="121">
        <v>45666</v>
      </c>
      <c r="B131" s="27" t="s">
        <v>1564</v>
      </c>
      <c r="C131" s="24" t="s">
        <v>1565</v>
      </c>
      <c r="D131" s="24" t="s">
        <v>1447</v>
      </c>
      <c r="E131" s="28" t="s">
        <v>438</v>
      </c>
      <c r="F131" s="28" t="s">
        <v>439</v>
      </c>
      <c r="G131" s="28" t="s">
        <v>2816</v>
      </c>
      <c r="H131" s="28" t="s">
        <v>511</v>
      </c>
      <c r="I131" s="28" t="s">
        <v>1103</v>
      </c>
      <c r="J131" s="24" t="s">
        <v>1093</v>
      </c>
      <c r="K131" s="24" t="s">
        <v>278</v>
      </c>
      <c r="L131" s="24" t="s">
        <v>1752</v>
      </c>
      <c r="M131" s="24">
        <v>45667</v>
      </c>
      <c r="N131" s="24" t="s">
        <v>1753</v>
      </c>
      <c r="O131" s="24" t="s">
        <v>1754</v>
      </c>
      <c r="P131" s="27" t="s">
        <v>15</v>
      </c>
      <c r="Q131" s="28" t="s">
        <v>303</v>
      </c>
      <c r="R131" s="26" t="s">
        <v>1864</v>
      </c>
      <c r="S131" s="26" t="s">
        <v>2269</v>
      </c>
      <c r="T131" s="27" t="s">
        <v>51</v>
      </c>
      <c r="U131" s="25" t="s">
        <v>1093</v>
      </c>
      <c r="V131" s="25" t="s">
        <v>1346</v>
      </c>
      <c r="W131" s="25" t="s">
        <v>552</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2">
        <v>0</v>
      </c>
      <c r="AU131" s="130" t="s">
        <v>2197</v>
      </c>
      <c r="AV131" s="130" t="s">
        <v>2191</v>
      </c>
      <c r="AW131" s="130" t="s">
        <v>2298</v>
      </c>
      <c r="AX131" s="130" t="s">
        <v>1299</v>
      </c>
      <c r="AY131" s="130" t="s">
        <v>1299</v>
      </c>
    </row>
    <row r="132" spans="1:51" ht="36" x14ac:dyDescent="0.2">
      <c r="A132" s="121">
        <v>45666</v>
      </c>
      <c r="B132" s="27" t="s">
        <v>1564</v>
      </c>
      <c r="C132" s="24" t="s">
        <v>1565</v>
      </c>
      <c r="D132" s="24" t="s">
        <v>1447</v>
      </c>
      <c r="E132" s="28" t="s">
        <v>438</v>
      </c>
      <c r="F132" s="28" t="s">
        <v>439</v>
      </c>
      <c r="G132" s="28" t="s">
        <v>42</v>
      </c>
      <c r="H132" s="28" t="s">
        <v>511</v>
      </c>
      <c r="I132" s="28" t="s">
        <v>1103</v>
      </c>
      <c r="J132" s="24" t="s">
        <v>1096</v>
      </c>
      <c r="K132" s="24" t="s">
        <v>277</v>
      </c>
      <c r="L132" s="24" t="s">
        <v>1755</v>
      </c>
      <c r="M132" s="24">
        <v>45667</v>
      </c>
      <c r="N132" s="24" t="s">
        <v>1756</v>
      </c>
      <c r="O132" s="24" t="s">
        <v>1757</v>
      </c>
      <c r="P132" s="27" t="s">
        <v>15</v>
      </c>
      <c r="Q132" s="28" t="s">
        <v>304</v>
      </c>
      <c r="R132" s="26" t="s">
        <v>1865</v>
      </c>
      <c r="S132" s="26" t="s">
        <v>2270</v>
      </c>
      <c r="T132" s="27" t="s">
        <v>107</v>
      </c>
      <c r="U132" s="25" t="s">
        <v>1096</v>
      </c>
      <c r="V132" s="25" t="s">
        <v>1366</v>
      </c>
      <c r="W132" s="25" t="s">
        <v>552</v>
      </c>
      <c r="X132" s="36" t="s">
        <v>41</v>
      </c>
      <c r="Y132" s="36" t="s">
        <v>42</v>
      </c>
      <c r="Z132" s="36" t="s">
        <v>359</v>
      </c>
      <c r="AA132" s="29">
        <v>3900</v>
      </c>
      <c r="AB132" s="29">
        <v>3900</v>
      </c>
      <c r="AC132" s="30">
        <v>0</v>
      </c>
      <c r="AD132" s="29">
        <v>3900</v>
      </c>
      <c r="AE132" s="29">
        <v>2600</v>
      </c>
      <c r="AF132" s="31">
        <v>1300</v>
      </c>
      <c r="AG132" s="29">
        <v>2600</v>
      </c>
      <c r="AI132" s="29">
        <v>0</v>
      </c>
      <c r="AJ132" s="29">
        <v>1300</v>
      </c>
      <c r="AK132" s="29">
        <v>1300</v>
      </c>
      <c r="AL132" s="29">
        <v>0</v>
      </c>
      <c r="AM132" s="29">
        <v>0</v>
      </c>
      <c r="AN132" s="29">
        <v>0</v>
      </c>
      <c r="AO132" s="29">
        <v>0</v>
      </c>
      <c r="AP132" s="29">
        <v>0</v>
      </c>
      <c r="AQ132" s="29">
        <v>0</v>
      </c>
      <c r="AR132" s="29">
        <v>0</v>
      </c>
      <c r="AS132" s="29">
        <v>0</v>
      </c>
      <c r="AT132" s="122">
        <v>0</v>
      </c>
      <c r="AU132" s="130" t="s">
        <v>2197</v>
      </c>
      <c r="AV132" s="130" t="s">
        <v>2191</v>
      </c>
      <c r="AW132" s="130" t="s">
        <v>2298</v>
      </c>
      <c r="AX132" s="130" t="s">
        <v>1299</v>
      </c>
      <c r="AY132" s="130" t="s">
        <v>1299</v>
      </c>
    </row>
    <row r="133" spans="1:51" ht="36" x14ac:dyDescent="0.2">
      <c r="A133" s="121">
        <v>45666</v>
      </c>
      <c r="B133" s="27" t="s">
        <v>1564</v>
      </c>
      <c r="C133" s="24" t="s">
        <v>1565</v>
      </c>
      <c r="D133" s="24" t="s">
        <v>1447</v>
      </c>
      <c r="E133" s="28" t="s">
        <v>438</v>
      </c>
      <c r="F133" s="28" t="s">
        <v>439</v>
      </c>
      <c r="G133" s="28" t="s">
        <v>521</v>
      </c>
      <c r="H133" s="28" t="s">
        <v>515</v>
      </c>
      <c r="I133" s="28" t="s">
        <v>1103</v>
      </c>
      <c r="J133" s="24" t="s">
        <v>1103</v>
      </c>
      <c r="K133" s="24" t="s">
        <v>276</v>
      </c>
      <c r="L133" s="24" t="s">
        <v>1758</v>
      </c>
      <c r="M133" s="24">
        <v>45667</v>
      </c>
      <c r="N133" s="24" t="s">
        <v>1759</v>
      </c>
      <c r="O133" s="24" t="s">
        <v>1760</v>
      </c>
      <c r="P133" s="27" t="s">
        <v>15</v>
      </c>
      <c r="Q133" s="28" t="s">
        <v>305</v>
      </c>
      <c r="R133" s="26" t="s">
        <v>1866</v>
      </c>
      <c r="S133" s="26" t="s">
        <v>2271</v>
      </c>
      <c r="T133" s="27" t="s">
        <v>61</v>
      </c>
      <c r="U133" s="25" t="s">
        <v>1103</v>
      </c>
      <c r="V133" s="25" t="s">
        <v>1354</v>
      </c>
      <c r="W133" s="25" t="s">
        <v>552</v>
      </c>
      <c r="X133" s="36" t="s">
        <v>43</v>
      </c>
      <c r="Y133" s="36" t="s">
        <v>1377</v>
      </c>
      <c r="Z133" s="36" t="s">
        <v>1375</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2">
        <v>0</v>
      </c>
      <c r="AU133" s="130" t="s">
        <v>2197</v>
      </c>
      <c r="AV133" s="130" t="s">
        <v>2193</v>
      </c>
      <c r="AW133" s="130" t="s">
        <v>2298</v>
      </c>
      <c r="AX133" s="130" t="s">
        <v>1299</v>
      </c>
      <c r="AY133" s="130" t="s">
        <v>2187</v>
      </c>
    </row>
    <row r="134" spans="1:51" ht="24" x14ac:dyDescent="0.2">
      <c r="A134" s="121">
        <v>45666</v>
      </c>
      <c r="B134" s="27" t="s">
        <v>1564</v>
      </c>
      <c r="C134" s="24" t="s">
        <v>1565</v>
      </c>
      <c r="D134" s="24" t="s">
        <v>1447</v>
      </c>
      <c r="E134" s="28" t="s">
        <v>438</v>
      </c>
      <c r="F134" s="28" t="s">
        <v>439</v>
      </c>
      <c r="G134" s="28" t="s">
        <v>539</v>
      </c>
      <c r="H134" s="28" t="s">
        <v>515</v>
      </c>
      <c r="I134" s="28" t="s">
        <v>1103</v>
      </c>
      <c r="J134" s="24" t="s">
        <v>1433</v>
      </c>
      <c r="K134" s="24" t="s">
        <v>1147</v>
      </c>
      <c r="L134" s="24" t="s">
        <v>4107</v>
      </c>
      <c r="M134" s="24">
        <v>45733</v>
      </c>
      <c r="N134" s="24" t="s">
        <v>4108</v>
      </c>
      <c r="O134" s="24" t="s">
        <v>4109</v>
      </c>
      <c r="P134" s="27" t="s">
        <v>15</v>
      </c>
      <c r="Q134" s="28" t="s">
        <v>306</v>
      </c>
      <c r="R134" s="26" t="s">
        <v>1867</v>
      </c>
      <c r="S134" s="26" t="s">
        <v>2272</v>
      </c>
      <c r="T134" s="27" t="s">
        <v>109</v>
      </c>
      <c r="U134" s="25" t="s">
        <v>1433</v>
      </c>
      <c r="V134" s="25" t="s">
        <v>1438</v>
      </c>
      <c r="W134" s="25" t="s">
        <v>552</v>
      </c>
      <c r="X134" s="36" t="s">
        <v>34</v>
      </c>
      <c r="Y134" s="36" t="s">
        <v>35</v>
      </c>
      <c r="Z134" s="36" t="s">
        <v>379</v>
      </c>
      <c r="AA134" s="29">
        <v>85428.36</v>
      </c>
      <c r="AB134" s="29">
        <v>85428.36</v>
      </c>
      <c r="AC134" s="30">
        <v>0</v>
      </c>
      <c r="AD134" s="29">
        <v>85428.36</v>
      </c>
      <c r="AE134" s="29">
        <v>0</v>
      </c>
      <c r="AF134" s="31">
        <v>85428.36</v>
      </c>
      <c r="AG134" s="29">
        <v>0</v>
      </c>
      <c r="AI134" s="29">
        <v>0</v>
      </c>
      <c r="AJ134" s="29">
        <v>0</v>
      </c>
      <c r="AK134" s="29">
        <v>0</v>
      </c>
      <c r="AL134" s="29">
        <v>0</v>
      </c>
      <c r="AM134" s="29">
        <v>0</v>
      </c>
      <c r="AN134" s="29">
        <v>0</v>
      </c>
      <c r="AO134" s="29">
        <v>0</v>
      </c>
      <c r="AP134" s="29">
        <v>0</v>
      </c>
      <c r="AQ134" s="29">
        <v>0</v>
      </c>
      <c r="AR134" s="29">
        <v>0</v>
      </c>
      <c r="AS134" s="29">
        <v>0</v>
      </c>
      <c r="AT134" s="122">
        <v>0</v>
      </c>
      <c r="AU134" s="130" t="s">
        <v>2197</v>
      </c>
      <c r="AV134" s="130" t="s">
        <v>2191</v>
      </c>
      <c r="AW134" s="130" t="s">
        <v>2298</v>
      </c>
      <c r="AX134" s="130" t="s">
        <v>1299</v>
      </c>
      <c r="AY134" s="130" t="s">
        <v>1299</v>
      </c>
    </row>
    <row r="135" spans="1:51" ht="36" x14ac:dyDescent="0.2">
      <c r="A135" s="121">
        <v>45666</v>
      </c>
      <c r="B135" s="27" t="s">
        <v>1564</v>
      </c>
      <c r="C135" s="24" t="s">
        <v>1565</v>
      </c>
      <c r="D135" s="24" t="s">
        <v>1447</v>
      </c>
      <c r="E135" s="28" t="s">
        <v>438</v>
      </c>
      <c r="F135" s="28" t="s">
        <v>439</v>
      </c>
      <c r="G135" s="28" t="s">
        <v>521</v>
      </c>
      <c r="H135" s="28" t="s">
        <v>515</v>
      </c>
      <c r="I135" s="28" t="s">
        <v>1103</v>
      </c>
      <c r="J135" s="24" t="s">
        <v>1103</v>
      </c>
      <c r="K135" s="24" t="s">
        <v>340</v>
      </c>
      <c r="L135" s="24" t="s">
        <v>1898</v>
      </c>
      <c r="M135" s="24">
        <v>45667</v>
      </c>
      <c r="N135" s="24" t="s">
        <v>1899</v>
      </c>
      <c r="O135" s="24" t="s">
        <v>1900</v>
      </c>
      <c r="P135" s="27" t="s">
        <v>15</v>
      </c>
      <c r="Q135" s="28" t="s">
        <v>307</v>
      </c>
      <c r="R135" s="26" t="s">
        <v>1868</v>
      </c>
      <c r="S135" s="26" t="s">
        <v>2273</v>
      </c>
      <c r="T135" s="27" t="s">
        <v>61</v>
      </c>
      <c r="U135" s="25" t="s">
        <v>1103</v>
      </c>
      <c r="V135" s="25" t="s">
        <v>1354</v>
      </c>
      <c r="W135" s="25" t="s">
        <v>552</v>
      </c>
      <c r="X135" s="36" t="s">
        <v>43</v>
      </c>
      <c r="Y135" s="36" t="s">
        <v>1377</v>
      </c>
      <c r="Z135" s="36" t="s">
        <v>1375</v>
      </c>
      <c r="AA135" s="29">
        <v>19500</v>
      </c>
      <c r="AB135" s="29">
        <v>19500</v>
      </c>
      <c r="AC135" s="30">
        <v>0</v>
      </c>
      <c r="AD135" s="29">
        <v>19500</v>
      </c>
      <c r="AE135" s="29">
        <v>13000</v>
      </c>
      <c r="AF135" s="31">
        <v>6500</v>
      </c>
      <c r="AG135" s="29">
        <v>13000</v>
      </c>
      <c r="AI135" s="29">
        <v>6500</v>
      </c>
      <c r="AJ135" s="29">
        <v>6500</v>
      </c>
      <c r="AK135" s="29">
        <v>0</v>
      </c>
      <c r="AL135" s="29">
        <v>0</v>
      </c>
      <c r="AM135" s="29">
        <v>0</v>
      </c>
      <c r="AN135" s="29">
        <v>0</v>
      </c>
      <c r="AO135" s="29">
        <v>0</v>
      </c>
      <c r="AP135" s="29">
        <v>0</v>
      </c>
      <c r="AQ135" s="29">
        <v>0</v>
      </c>
      <c r="AR135" s="29">
        <v>0</v>
      </c>
      <c r="AS135" s="29">
        <v>0</v>
      </c>
      <c r="AT135" s="122">
        <v>0</v>
      </c>
      <c r="AU135" s="130" t="s">
        <v>2197</v>
      </c>
      <c r="AV135" s="130" t="s">
        <v>2191</v>
      </c>
      <c r="AW135" s="130" t="s">
        <v>2298</v>
      </c>
      <c r="AX135" s="130" t="s">
        <v>1299</v>
      </c>
      <c r="AY135" s="130" t="s">
        <v>2187</v>
      </c>
    </row>
    <row r="136" spans="1:51" ht="36" x14ac:dyDescent="0.2">
      <c r="A136" s="121">
        <v>45666</v>
      </c>
      <c r="B136" s="27" t="s">
        <v>1564</v>
      </c>
      <c r="C136" s="24" t="s">
        <v>1565</v>
      </c>
      <c r="D136" s="24" t="s">
        <v>1447</v>
      </c>
      <c r="E136" s="28" t="s">
        <v>438</v>
      </c>
      <c r="F136" s="28" t="s">
        <v>439</v>
      </c>
      <c r="G136" s="28" t="s">
        <v>521</v>
      </c>
      <c r="H136" s="28" t="s">
        <v>515</v>
      </c>
      <c r="I136" s="28" t="s">
        <v>1103</v>
      </c>
      <c r="J136" s="24" t="s">
        <v>1103</v>
      </c>
      <c r="K136" s="24" t="s">
        <v>1573</v>
      </c>
      <c r="L136" s="24" t="s">
        <v>1761</v>
      </c>
      <c r="M136" s="24">
        <v>45667</v>
      </c>
      <c r="N136" s="24" t="s">
        <v>1762</v>
      </c>
      <c r="O136" s="24" t="s">
        <v>1763</v>
      </c>
      <c r="P136" s="27" t="s">
        <v>15</v>
      </c>
      <c r="Q136" s="28" t="s">
        <v>308</v>
      </c>
      <c r="R136" s="26" t="s">
        <v>1869</v>
      </c>
      <c r="S136" s="26" t="s">
        <v>2274</v>
      </c>
      <c r="T136" s="27" t="s">
        <v>61</v>
      </c>
      <c r="U136" s="25" t="s">
        <v>1103</v>
      </c>
      <c r="V136" s="25" t="s">
        <v>1354</v>
      </c>
      <c r="W136" s="25" t="s">
        <v>552</v>
      </c>
      <c r="X136" s="36" t="s">
        <v>43</v>
      </c>
      <c r="Y136" s="36" t="s">
        <v>1377</v>
      </c>
      <c r="Z136" s="36" t="s">
        <v>1375</v>
      </c>
      <c r="AA136" s="29">
        <v>19500</v>
      </c>
      <c r="AB136" s="29">
        <v>19500</v>
      </c>
      <c r="AC136" s="30">
        <v>0</v>
      </c>
      <c r="AD136" s="29">
        <v>19500</v>
      </c>
      <c r="AE136" s="29">
        <v>13000</v>
      </c>
      <c r="AF136" s="31">
        <v>6500</v>
      </c>
      <c r="AG136" s="29">
        <v>13000</v>
      </c>
      <c r="AI136" s="29">
        <v>6500</v>
      </c>
      <c r="AJ136" s="29">
        <v>6500</v>
      </c>
      <c r="AK136" s="29">
        <v>0</v>
      </c>
      <c r="AL136" s="29">
        <v>0</v>
      </c>
      <c r="AM136" s="29">
        <v>0</v>
      </c>
      <c r="AN136" s="29">
        <v>0</v>
      </c>
      <c r="AO136" s="29">
        <v>0</v>
      </c>
      <c r="AP136" s="29">
        <v>0</v>
      </c>
      <c r="AQ136" s="29">
        <v>0</v>
      </c>
      <c r="AR136" s="29">
        <v>0</v>
      </c>
      <c r="AS136" s="29">
        <v>0</v>
      </c>
      <c r="AT136" s="122">
        <v>0</v>
      </c>
      <c r="AU136" s="130" t="s">
        <v>2197</v>
      </c>
      <c r="AV136" s="130" t="s">
        <v>2191</v>
      </c>
      <c r="AW136" s="130" t="s">
        <v>2298</v>
      </c>
      <c r="AX136" s="130" t="s">
        <v>1299</v>
      </c>
      <c r="AY136" s="130" t="s">
        <v>2187</v>
      </c>
    </row>
    <row r="137" spans="1:51" ht="36" x14ac:dyDescent="0.2">
      <c r="A137" s="121">
        <v>45667</v>
      </c>
      <c r="B137" s="27" t="s">
        <v>1564</v>
      </c>
      <c r="C137" s="24" t="s">
        <v>1565</v>
      </c>
      <c r="D137" s="24" t="s">
        <v>1447</v>
      </c>
      <c r="E137" s="28" t="s">
        <v>438</v>
      </c>
      <c r="F137" s="28" t="s">
        <v>439</v>
      </c>
      <c r="G137" s="28" t="s">
        <v>521</v>
      </c>
      <c r="H137" s="28" t="s">
        <v>515</v>
      </c>
      <c r="I137" s="28" t="s">
        <v>1103</v>
      </c>
      <c r="J137" s="24" t="s">
        <v>1103</v>
      </c>
      <c r="K137" s="24" t="s">
        <v>303</v>
      </c>
      <c r="L137" s="24" t="s">
        <v>1901</v>
      </c>
      <c r="M137" s="24">
        <v>45671</v>
      </c>
      <c r="N137" s="24" t="s">
        <v>1902</v>
      </c>
      <c r="O137" s="24" t="s">
        <v>1903</v>
      </c>
      <c r="P137" s="27" t="s">
        <v>15</v>
      </c>
      <c r="Q137" s="28" t="s">
        <v>309</v>
      </c>
      <c r="R137" s="26" t="s">
        <v>1870</v>
      </c>
      <c r="S137" s="26" t="s">
        <v>2275</v>
      </c>
      <c r="T137" s="27" t="s">
        <v>61</v>
      </c>
      <c r="U137" s="25" t="s">
        <v>1103</v>
      </c>
      <c r="V137" s="25" t="s">
        <v>1354</v>
      </c>
      <c r="W137" s="25" t="s">
        <v>552</v>
      </c>
      <c r="X137" s="36" t="s">
        <v>43</v>
      </c>
      <c r="Y137" s="36" t="s">
        <v>1377</v>
      </c>
      <c r="Z137" s="36" t="s">
        <v>1375</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2">
        <v>0</v>
      </c>
      <c r="AU137" s="130" t="s">
        <v>2197</v>
      </c>
      <c r="AV137" s="130" t="s">
        <v>2193</v>
      </c>
      <c r="AW137" s="130" t="s">
        <v>2298</v>
      </c>
      <c r="AX137" s="130" t="s">
        <v>1299</v>
      </c>
      <c r="AY137" s="130" t="s">
        <v>2187</v>
      </c>
    </row>
    <row r="138" spans="1:51" ht="36" x14ac:dyDescent="0.2">
      <c r="A138" s="121">
        <v>45667</v>
      </c>
      <c r="B138" s="27" t="s">
        <v>1564</v>
      </c>
      <c r="C138" s="24" t="s">
        <v>1565</v>
      </c>
      <c r="D138" s="24" t="s">
        <v>1447</v>
      </c>
      <c r="E138" s="28" t="s">
        <v>438</v>
      </c>
      <c r="F138" s="28" t="s">
        <v>439</v>
      </c>
      <c r="G138" s="28" t="s">
        <v>42</v>
      </c>
      <c r="H138" s="28" t="s">
        <v>511</v>
      </c>
      <c r="I138" s="28" t="s">
        <v>1103</v>
      </c>
      <c r="J138" s="24" t="s">
        <v>1160</v>
      </c>
      <c r="K138" s="24" t="s">
        <v>286</v>
      </c>
      <c r="L138" s="24" t="s">
        <v>1764</v>
      </c>
      <c r="M138" s="24">
        <v>45667</v>
      </c>
      <c r="N138" s="24" t="s">
        <v>1765</v>
      </c>
      <c r="O138" s="24" t="s">
        <v>1766</v>
      </c>
      <c r="P138" s="27" t="s">
        <v>15</v>
      </c>
      <c r="Q138" s="28" t="s">
        <v>310</v>
      </c>
      <c r="R138" s="26" t="s">
        <v>1871</v>
      </c>
      <c r="S138" s="26" t="s">
        <v>2276</v>
      </c>
      <c r="T138" s="27" t="s">
        <v>57</v>
      </c>
      <c r="U138" s="25" t="s">
        <v>1160</v>
      </c>
      <c r="V138" s="25" t="s">
        <v>1350</v>
      </c>
      <c r="W138" s="25" t="s">
        <v>552</v>
      </c>
      <c r="X138" s="36" t="s">
        <v>41</v>
      </c>
      <c r="Y138" s="36" t="s">
        <v>42</v>
      </c>
      <c r="Z138" s="36" t="s">
        <v>359</v>
      </c>
      <c r="AA138" s="29">
        <v>5100</v>
      </c>
      <c r="AB138" s="29">
        <v>5100</v>
      </c>
      <c r="AC138" s="30">
        <v>0</v>
      </c>
      <c r="AD138" s="29">
        <v>5100</v>
      </c>
      <c r="AE138" s="29">
        <v>3400</v>
      </c>
      <c r="AF138" s="31">
        <v>1700</v>
      </c>
      <c r="AG138" s="29">
        <v>3400</v>
      </c>
      <c r="AI138" s="29">
        <v>0</v>
      </c>
      <c r="AJ138" s="29">
        <v>1700</v>
      </c>
      <c r="AK138" s="29">
        <v>1700</v>
      </c>
      <c r="AL138" s="29">
        <v>0</v>
      </c>
      <c r="AM138" s="29">
        <v>0</v>
      </c>
      <c r="AN138" s="29">
        <v>0</v>
      </c>
      <c r="AO138" s="29">
        <v>0</v>
      </c>
      <c r="AP138" s="29">
        <v>0</v>
      </c>
      <c r="AQ138" s="29">
        <v>0</v>
      </c>
      <c r="AR138" s="29">
        <v>0</v>
      </c>
      <c r="AS138" s="29">
        <v>0</v>
      </c>
      <c r="AT138" s="122">
        <v>0</v>
      </c>
      <c r="AU138" s="130" t="s">
        <v>2197</v>
      </c>
      <c r="AV138" s="130" t="s">
        <v>2191</v>
      </c>
      <c r="AW138" s="130" t="s">
        <v>2298</v>
      </c>
      <c r="AX138" s="130" t="s">
        <v>1299</v>
      </c>
      <c r="AY138" s="130" t="s">
        <v>1299</v>
      </c>
    </row>
    <row r="139" spans="1:51" ht="36" x14ac:dyDescent="0.2">
      <c r="A139" s="121">
        <v>45667</v>
      </c>
      <c r="B139" s="27" t="s">
        <v>1564</v>
      </c>
      <c r="C139" s="24" t="s">
        <v>1565</v>
      </c>
      <c r="D139" s="24" t="s">
        <v>1447</v>
      </c>
      <c r="E139" s="28" t="s">
        <v>438</v>
      </c>
      <c r="F139" s="28" t="s">
        <v>439</v>
      </c>
      <c r="G139" s="28" t="s">
        <v>521</v>
      </c>
      <c r="H139" s="28" t="s">
        <v>515</v>
      </c>
      <c r="I139" s="28" t="s">
        <v>1103</v>
      </c>
      <c r="J139" s="24" t="s">
        <v>1103</v>
      </c>
      <c r="K139" s="24" t="s">
        <v>291</v>
      </c>
      <c r="L139" s="24" t="s">
        <v>1767</v>
      </c>
      <c r="M139" s="24">
        <v>45670</v>
      </c>
      <c r="N139" s="24" t="s">
        <v>1768</v>
      </c>
      <c r="O139" s="24" t="s">
        <v>1769</v>
      </c>
      <c r="P139" s="27" t="s">
        <v>15</v>
      </c>
      <c r="Q139" s="28" t="s">
        <v>311</v>
      </c>
      <c r="R139" s="26" t="s">
        <v>1872</v>
      </c>
      <c r="S139" s="26" t="s">
        <v>2277</v>
      </c>
      <c r="T139" s="27" t="s">
        <v>61</v>
      </c>
      <c r="U139" s="25" t="s">
        <v>1103</v>
      </c>
      <c r="V139" s="25" t="s">
        <v>1354</v>
      </c>
      <c r="W139" s="25" t="s">
        <v>552</v>
      </c>
      <c r="X139" s="36" t="s">
        <v>43</v>
      </c>
      <c r="Y139" s="36" t="s">
        <v>1377</v>
      </c>
      <c r="Z139" s="36" t="s">
        <v>1375</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2">
        <v>0</v>
      </c>
      <c r="AU139" s="130" t="s">
        <v>2197</v>
      </c>
      <c r="AV139" s="130" t="s">
        <v>2193</v>
      </c>
      <c r="AW139" s="130" t="s">
        <v>2298</v>
      </c>
      <c r="AX139" s="130" t="s">
        <v>1299</v>
      </c>
      <c r="AY139" s="130" t="s">
        <v>2187</v>
      </c>
    </row>
    <row r="140" spans="1:51" ht="36" x14ac:dyDescent="0.2">
      <c r="A140" s="121">
        <v>45667</v>
      </c>
      <c r="B140" s="27" t="s">
        <v>1564</v>
      </c>
      <c r="C140" s="24" t="s">
        <v>1565</v>
      </c>
      <c r="D140" s="24" t="s">
        <v>1447</v>
      </c>
      <c r="E140" s="28" t="s">
        <v>438</v>
      </c>
      <c r="F140" s="28" t="s">
        <v>439</v>
      </c>
      <c r="G140" s="28" t="s">
        <v>42</v>
      </c>
      <c r="H140" s="28" t="s">
        <v>511</v>
      </c>
      <c r="I140" s="28" t="s">
        <v>1103</v>
      </c>
      <c r="J140" s="24" t="s">
        <v>1103</v>
      </c>
      <c r="K140" s="24" t="s">
        <v>289</v>
      </c>
      <c r="L140" s="24" t="s">
        <v>1770</v>
      </c>
      <c r="M140" s="24">
        <v>45667</v>
      </c>
      <c r="N140" s="24" t="s">
        <v>1771</v>
      </c>
      <c r="O140" s="24" t="s">
        <v>1772</v>
      </c>
      <c r="P140" s="27" t="s">
        <v>15</v>
      </c>
      <c r="Q140" s="28" t="s">
        <v>313</v>
      </c>
      <c r="R140" s="26" t="s">
        <v>1873</v>
      </c>
      <c r="S140" s="26" t="s">
        <v>2278</v>
      </c>
      <c r="T140" s="27" t="s">
        <v>61</v>
      </c>
      <c r="U140" s="25" t="s">
        <v>1103</v>
      </c>
      <c r="V140" s="25" t="s">
        <v>1354</v>
      </c>
      <c r="W140" s="25" t="s">
        <v>552</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2">
        <v>0</v>
      </c>
      <c r="AU140" s="130" t="s">
        <v>2197</v>
      </c>
      <c r="AV140" s="130" t="s">
        <v>2193</v>
      </c>
      <c r="AW140" s="130" t="s">
        <v>2298</v>
      </c>
      <c r="AX140" s="130" t="s">
        <v>1299</v>
      </c>
      <c r="AY140" s="130" t="s">
        <v>1299</v>
      </c>
    </row>
    <row r="141" spans="1:51" ht="36" x14ac:dyDescent="0.2">
      <c r="A141" s="121">
        <v>45667</v>
      </c>
      <c r="B141" s="27" t="s">
        <v>1564</v>
      </c>
      <c r="C141" s="24" t="s">
        <v>1565</v>
      </c>
      <c r="D141" s="24" t="s">
        <v>1447</v>
      </c>
      <c r="E141" s="28" t="s">
        <v>438</v>
      </c>
      <c r="F141" s="28" t="s">
        <v>439</v>
      </c>
      <c r="G141" s="28" t="s">
        <v>42</v>
      </c>
      <c r="H141" s="28" t="s">
        <v>511</v>
      </c>
      <c r="I141" s="28" t="s">
        <v>1103</v>
      </c>
      <c r="J141" s="24" t="s">
        <v>1103</v>
      </c>
      <c r="K141" s="24" t="s">
        <v>287</v>
      </c>
      <c r="L141" s="24" t="s">
        <v>1773</v>
      </c>
      <c r="M141" s="24">
        <v>45667</v>
      </c>
      <c r="N141" s="24" t="s">
        <v>1774</v>
      </c>
      <c r="O141" s="24" t="s">
        <v>1775</v>
      </c>
      <c r="P141" s="27" t="s">
        <v>15</v>
      </c>
      <c r="Q141" s="28" t="s">
        <v>314</v>
      </c>
      <c r="R141" s="26" t="s">
        <v>1874</v>
      </c>
      <c r="S141" s="26" t="s">
        <v>2279</v>
      </c>
      <c r="T141" s="27" t="s">
        <v>61</v>
      </c>
      <c r="U141" s="25" t="s">
        <v>1103</v>
      </c>
      <c r="V141" s="25" t="s">
        <v>1354</v>
      </c>
      <c r="W141" s="25" t="s">
        <v>552</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2">
        <v>0</v>
      </c>
      <c r="AU141" s="130" t="s">
        <v>2197</v>
      </c>
      <c r="AV141" s="130" t="s">
        <v>2193</v>
      </c>
      <c r="AW141" s="130" t="s">
        <v>2298</v>
      </c>
      <c r="AX141" s="130" t="s">
        <v>1299</v>
      </c>
      <c r="AY141" s="130" t="s">
        <v>1299</v>
      </c>
    </row>
    <row r="142" spans="1:51" ht="36" x14ac:dyDescent="0.2">
      <c r="A142" s="121">
        <v>45667</v>
      </c>
      <c r="B142" s="27" t="s">
        <v>1564</v>
      </c>
      <c r="C142" s="24" t="s">
        <v>1565</v>
      </c>
      <c r="D142" s="24" t="s">
        <v>1447</v>
      </c>
      <c r="E142" s="28" t="s">
        <v>438</v>
      </c>
      <c r="F142" s="28" t="s">
        <v>439</v>
      </c>
      <c r="G142" s="28" t="s">
        <v>42</v>
      </c>
      <c r="H142" s="28" t="s">
        <v>511</v>
      </c>
      <c r="I142" s="28" t="s">
        <v>1103</v>
      </c>
      <c r="J142" s="24" t="s">
        <v>1103</v>
      </c>
      <c r="K142" s="24" t="s">
        <v>288</v>
      </c>
      <c r="L142" s="24" t="s">
        <v>1776</v>
      </c>
      <c r="M142" s="24">
        <v>45667</v>
      </c>
      <c r="N142" s="24" t="s">
        <v>1777</v>
      </c>
      <c r="O142" s="24" t="s">
        <v>1778</v>
      </c>
      <c r="P142" s="27" t="s">
        <v>15</v>
      </c>
      <c r="Q142" s="28" t="s">
        <v>315</v>
      </c>
      <c r="R142" s="26" t="s">
        <v>1875</v>
      </c>
      <c r="S142" s="26" t="s">
        <v>2280</v>
      </c>
      <c r="T142" s="27" t="s">
        <v>61</v>
      </c>
      <c r="U142" s="25" t="s">
        <v>1103</v>
      </c>
      <c r="V142" s="25" t="s">
        <v>1354</v>
      </c>
      <c r="W142" s="25" t="s">
        <v>552</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2">
        <v>0</v>
      </c>
      <c r="AU142" s="130" t="s">
        <v>2197</v>
      </c>
      <c r="AV142" s="130" t="s">
        <v>2193</v>
      </c>
      <c r="AW142" s="130" t="s">
        <v>2298</v>
      </c>
      <c r="AX142" s="130" t="s">
        <v>1299</v>
      </c>
      <c r="AY142" s="130" t="s">
        <v>1299</v>
      </c>
    </row>
    <row r="143" spans="1:51" ht="36" x14ac:dyDescent="0.2">
      <c r="A143" s="121">
        <v>45667</v>
      </c>
      <c r="B143" s="27" t="s">
        <v>1564</v>
      </c>
      <c r="C143" s="24" t="s">
        <v>1565</v>
      </c>
      <c r="D143" s="24" t="s">
        <v>1447</v>
      </c>
      <c r="E143" s="28" t="s">
        <v>438</v>
      </c>
      <c r="F143" s="28" t="s">
        <v>439</v>
      </c>
      <c r="G143" s="28" t="s">
        <v>42</v>
      </c>
      <c r="H143" s="28" t="s">
        <v>511</v>
      </c>
      <c r="I143" s="28" t="s">
        <v>1103</v>
      </c>
      <c r="J143" s="24" t="s">
        <v>1103</v>
      </c>
      <c r="K143" s="24" t="s">
        <v>290</v>
      </c>
      <c r="L143" s="24" t="s">
        <v>1779</v>
      </c>
      <c r="M143" s="24">
        <v>45667</v>
      </c>
      <c r="N143" s="24" t="s">
        <v>1780</v>
      </c>
      <c r="O143" s="24" t="s">
        <v>1781</v>
      </c>
      <c r="P143" s="27" t="s">
        <v>15</v>
      </c>
      <c r="Q143" s="28" t="s">
        <v>316</v>
      </c>
      <c r="R143" s="26" t="s">
        <v>1876</v>
      </c>
      <c r="S143" s="26" t="s">
        <v>2281</v>
      </c>
      <c r="T143" s="27" t="s">
        <v>61</v>
      </c>
      <c r="U143" s="25" t="s">
        <v>1103</v>
      </c>
      <c r="V143" s="25" t="s">
        <v>1354</v>
      </c>
      <c r="W143" s="25" t="s">
        <v>552</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2">
        <v>0</v>
      </c>
      <c r="AU143" s="130" t="s">
        <v>2197</v>
      </c>
      <c r="AV143" s="130" t="s">
        <v>2193</v>
      </c>
      <c r="AW143" s="130" t="s">
        <v>2298</v>
      </c>
      <c r="AX143" s="130" t="s">
        <v>1299</v>
      </c>
      <c r="AY143" s="130" t="s">
        <v>1299</v>
      </c>
    </row>
    <row r="144" spans="1:51" ht="36" x14ac:dyDescent="0.2">
      <c r="A144" s="121">
        <v>45670</v>
      </c>
      <c r="B144" s="27" t="s">
        <v>1564</v>
      </c>
      <c r="C144" s="24" t="s">
        <v>1565</v>
      </c>
      <c r="D144" s="24" t="s">
        <v>1447</v>
      </c>
      <c r="E144" s="28" t="s">
        <v>442</v>
      </c>
      <c r="F144" s="28" t="s">
        <v>443</v>
      </c>
      <c r="G144" s="28" t="s">
        <v>521</v>
      </c>
      <c r="H144" s="28" t="s">
        <v>515</v>
      </c>
      <c r="I144" s="28" t="s">
        <v>1104</v>
      </c>
      <c r="J144" s="24" t="s">
        <v>1427</v>
      </c>
      <c r="K144" s="24" t="s">
        <v>306</v>
      </c>
      <c r="L144" s="24" t="s">
        <v>1904</v>
      </c>
      <c r="M144" s="24">
        <v>45671</v>
      </c>
      <c r="N144" s="24" t="s">
        <v>1905</v>
      </c>
      <c r="O144" s="24" t="s">
        <v>1906</v>
      </c>
      <c r="P144" s="27" t="s">
        <v>15</v>
      </c>
      <c r="Q144" s="28" t="s">
        <v>320</v>
      </c>
      <c r="R144" s="26" t="s">
        <v>1877</v>
      </c>
      <c r="S144" s="26" t="s">
        <v>2282</v>
      </c>
      <c r="T144" s="27" t="s">
        <v>175</v>
      </c>
      <c r="U144" s="25" t="s">
        <v>1427</v>
      </c>
      <c r="V144" s="25" t="s">
        <v>1560</v>
      </c>
      <c r="W144" s="25" t="s">
        <v>552</v>
      </c>
      <c r="X144" s="36" t="s">
        <v>43</v>
      </c>
      <c r="Y144" s="36" t="s">
        <v>1377</v>
      </c>
      <c r="Z144" s="36" t="s">
        <v>1375</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2">
        <v>0</v>
      </c>
      <c r="AU144" s="130" t="s">
        <v>2197</v>
      </c>
      <c r="AV144" s="130" t="s">
        <v>2193</v>
      </c>
      <c r="AW144" s="130" t="s">
        <v>2298</v>
      </c>
      <c r="AX144" s="130" t="s">
        <v>1299</v>
      </c>
      <c r="AY144" s="130" t="s">
        <v>1272</v>
      </c>
    </row>
    <row r="145" spans="1:51" ht="36" x14ac:dyDescent="0.2">
      <c r="A145" s="121">
        <v>45670</v>
      </c>
      <c r="B145" s="27" t="s">
        <v>1564</v>
      </c>
      <c r="C145" s="24" t="s">
        <v>1565</v>
      </c>
      <c r="D145" s="24" t="s">
        <v>1447</v>
      </c>
      <c r="E145" s="28" t="s">
        <v>438</v>
      </c>
      <c r="F145" s="28" t="s">
        <v>439</v>
      </c>
      <c r="G145" s="28" t="s">
        <v>42</v>
      </c>
      <c r="H145" s="28" t="s">
        <v>511</v>
      </c>
      <c r="I145" s="28" t="s">
        <v>1103</v>
      </c>
      <c r="J145" s="24" t="s">
        <v>1095</v>
      </c>
      <c r="K145" s="24" t="s">
        <v>324</v>
      </c>
      <c r="L145" s="24" t="s">
        <v>1907</v>
      </c>
      <c r="M145" s="24">
        <v>45672</v>
      </c>
      <c r="N145" s="24" t="s">
        <v>1908</v>
      </c>
      <c r="O145" s="24" t="s">
        <v>1909</v>
      </c>
      <c r="P145" s="27" t="s">
        <v>15</v>
      </c>
      <c r="Q145" s="28" t="s">
        <v>321</v>
      </c>
      <c r="R145" s="26" t="s">
        <v>1878</v>
      </c>
      <c r="S145" s="26" t="s">
        <v>2283</v>
      </c>
      <c r="T145" s="27" t="s">
        <v>56</v>
      </c>
      <c r="U145" s="25" t="s">
        <v>1095</v>
      </c>
      <c r="V145" s="25" t="s">
        <v>1349</v>
      </c>
      <c r="W145" s="25" t="s">
        <v>552</v>
      </c>
      <c r="X145" s="36" t="s">
        <v>41</v>
      </c>
      <c r="Y145" s="36" t="s">
        <v>42</v>
      </c>
      <c r="Z145" s="36" t="s">
        <v>359</v>
      </c>
      <c r="AA145" s="29">
        <v>3900</v>
      </c>
      <c r="AB145" s="29">
        <v>3900</v>
      </c>
      <c r="AC145" s="30">
        <v>0</v>
      </c>
      <c r="AD145" s="29">
        <v>3900</v>
      </c>
      <c r="AE145" s="29">
        <v>2600</v>
      </c>
      <c r="AF145" s="31">
        <v>1300</v>
      </c>
      <c r="AG145" s="29">
        <v>2600</v>
      </c>
      <c r="AI145" s="29">
        <v>0</v>
      </c>
      <c r="AJ145" s="29">
        <v>1300</v>
      </c>
      <c r="AK145" s="29">
        <v>1300</v>
      </c>
      <c r="AL145" s="29">
        <v>0</v>
      </c>
      <c r="AM145" s="29">
        <v>0</v>
      </c>
      <c r="AN145" s="29">
        <v>0</v>
      </c>
      <c r="AO145" s="29">
        <v>0</v>
      </c>
      <c r="AP145" s="29">
        <v>0</v>
      </c>
      <c r="AQ145" s="29">
        <v>0</v>
      </c>
      <c r="AR145" s="29">
        <v>0</v>
      </c>
      <c r="AS145" s="29">
        <v>0</v>
      </c>
      <c r="AT145" s="122">
        <v>0</v>
      </c>
      <c r="AU145" s="130" t="s">
        <v>2197</v>
      </c>
      <c r="AV145" s="130" t="s">
        <v>2191</v>
      </c>
      <c r="AW145" s="130" t="s">
        <v>2298</v>
      </c>
      <c r="AX145" s="130" t="s">
        <v>1299</v>
      </c>
      <c r="AY145" s="130" t="s">
        <v>1299</v>
      </c>
    </row>
    <row r="146" spans="1:51" ht="36" x14ac:dyDescent="0.2">
      <c r="A146" s="121">
        <v>45670</v>
      </c>
      <c r="B146" s="27" t="s">
        <v>1564</v>
      </c>
      <c r="C146" s="24" t="s">
        <v>1565</v>
      </c>
      <c r="D146" s="24" t="s">
        <v>1447</v>
      </c>
      <c r="E146" s="28" t="s">
        <v>438</v>
      </c>
      <c r="F146" s="28" t="s">
        <v>439</v>
      </c>
      <c r="G146" s="28" t="s">
        <v>42</v>
      </c>
      <c r="H146" s="28" t="s">
        <v>511</v>
      </c>
      <c r="I146" s="28" t="s">
        <v>1103</v>
      </c>
      <c r="J146" s="24" t="s">
        <v>1160</v>
      </c>
      <c r="K146" s="24" t="s">
        <v>327</v>
      </c>
      <c r="L146" s="24" t="s">
        <v>1910</v>
      </c>
      <c r="M146" s="24">
        <v>45672</v>
      </c>
      <c r="N146" s="24" t="s">
        <v>1911</v>
      </c>
      <c r="O146" s="24" t="s">
        <v>1912</v>
      </c>
      <c r="P146" s="27" t="s">
        <v>15</v>
      </c>
      <c r="Q146" s="28" t="s">
        <v>322</v>
      </c>
      <c r="R146" s="26" t="s">
        <v>1879</v>
      </c>
      <c r="S146" s="26" t="s">
        <v>2284</v>
      </c>
      <c r="T146" s="27" t="s">
        <v>57</v>
      </c>
      <c r="U146" s="25" t="s">
        <v>1160</v>
      </c>
      <c r="V146" s="25" t="s">
        <v>1350</v>
      </c>
      <c r="W146" s="25" t="s">
        <v>552</v>
      </c>
      <c r="X146" s="36" t="s">
        <v>41</v>
      </c>
      <c r="Y146" s="36" t="s">
        <v>42</v>
      </c>
      <c r="Z146" s="36" t="s">
        <v>359</v>
      </c>
      <c r="AA146" s="29">
        <v>3600</v>
      </c>
      <c r="AB146" s="29">
        <v>3600</v>
      </c>
      <c r="AC146" s="30">
        <v>0</v>
      </c>
      <c r="AD146" s="29">
        <v>3600</v>
      </c>
      <c r="AE146" s="29">
        <v>2400</v>
      </c>
      <c r="AF146" s="31">
        <v>1200</v>
      </c>
      <c r="AG146" s="29">
        <v>2400</v>
      </c>
      <c r="AI146" s="29">
        <v>0</v>
      </c>
      <c r="AJ146" s="29">
        <v>1200</v>
      </c>
      <c r="AK146" s="29">
        <v>1200</v>
      </c>
      <c r="AL146" s="29">
        <v>0</v>
      </c>
      <c r="AM146" s="29">
        <v>0</v>
      </c>
      <c r="AN146" s="29">
        <v>0</v>
      </c>
      <c r="AO146" s="29">
        <v>0</v>
      </c>
      <c r="AP146" s="29">
        <v>0</v>
      </c>
      <c r="AQ146" s="29">
        <v>0</v>
      </c>
      <c r="AR146" s="29">
        <v>0</v>
      </c>
      <c r="AS146" s="29">
        <v>0</v>
      </c>
      <c r="AT146" s="122">
        <v>0</v>
      </c>
      <c r="AU146" s="130" t="s">
        <v>2197</v>
      </c>
      <c r="AV146" s="130" t="s">
        <v>2191</v>
      </c>
      <c r="AW146" s="130" t="s">
        <v>2298</v>
      </c>
      <c r="AX146" s="130" t="s">
        <v>1299</v>
      </c>
      <c r="AY146" s="130" t="s">
        <v>1299</v>
      </c>
    </row>
    <row r="147" spans="1:51" ht="48" x14ac:dyDescent="0.2">
      <c r="A147" s="121">
        <v>45670</v>
      </c>
      <c r="B147" s="27" t="s">
        <v>1564</v>
      </c>
      <c r="C147" s="24" t="s">
        <v>1565</v>
      </c>
      <c r="D147" s="24" t="s">
        <v>1447</v>
      </c>
      <c r="E147" s="28" t="s">
        <v>438</v>
      </c>
      <c r="F147" s="28" t="s">
        <v>439</v>
      </c>
      <c r="G147" s="28" t="s">
        <v>42</v>
      </c>
      <c r="H147" s="28" t="s">
        <v>511</v>
      </c>
      <c r="I147" s="28" t="s">
        <v>1103</v>
      </c>
      <c r="J147" s="24" t="s">
        <v>1160</v>
      </c>
      <c r="K147" s="24" t="s">
        <v>326</v>
      </c>
      <c r="L147" s="24" t="s">
        <v>1913</v>
      </c>
      <c r="M147" s="24">
        <v>45672</v>
      </c>
      <c r="N147" s="24" t="s">
        <v>1914</v>
      </c>
      <c r="O147" s="24" t="s">
        <v>1915</v>
      </c>
      <c r="P147" s="27" t="s">
        <v>15</v>
      </c>
      <c r="Q147" s="28" t="s">
        <v>323</v>
      </c>
      <c r="R147" s="26" t="s">
        <v>1880</v>
      </c>
      <c r="S147" s="26" t="s">
        <v>2285</v>
      </c>
      <c r="T147" s="27" t="s">
        <v>57</v>
      </c>
      <c r="U147" s="25" t="s">
        <v>1160</v>
      </c>
      <c r="V147" s="25" t="s">
        <v>1350</v>
      </c>
      <c r="W147" s="25" t="s">
        <v>552</v>
      </c>
      <c r="X147" s="36" t="s">
        <v>41</v>
      </c>
      <c r="Y147" s="36" t="s">
        <v>42</v>
      </c>
      <c r="Z147" s="36" t="s">
        <v>359</v>
      </c>
      <c r="AA147" s="29">
        <v>5100</v>
      </c>
      <c r="AB147" s="29">
        <v>5100</v>
      </c>
      <c r="AC147" s="30">
        <v>0</v>
      </c>
      <c r="AD147" s="29">
        <v>5100</v>
      </c>
      <c r="AE147" s="29">
        <v>3400</v>
      </c>
      <c r="AF147" s="31">
        <v>1700</v>
      </c>
      <c r="AG147" s="29">
        <v>3400</v>
      </c>
      <c r="AI147" s="29">
        <v>0</v>
      </c>
      <c r="AJ147" s="29">
        <v>1700</v>
      </c>
      <c r="AK147" s="29">
        <v>1700</v>
      </c>
      <c r="AL147" s="29">
        <v>0</v>
      </c>
      <c r="AM147" s="29">
        <v>0</v>
      </c>
      <c r="AN147" s="29">
        <v>0</v>
      </c>
      <c r="AO147" s="29">
        <v>0</v>
      </c>
      <c r="AP147" s="29">
        <v>0</v>
      </c>
      <c r="AQ147" s="29">
        <v>0</v>
      </c>
      <c r="AR147" s="29">
        <v>0</v>
      </c>
      <c r="AS147" s="29">
        <v>0</v>
      </c>
      <c r="AT147" s="122">
        <v>0</v>
      </c>
      <c r="AU147" s="130" t="s">
        <v>2197</v>
      </c>
      <c r="AV147" s="130" t="s">
        <v>2191</v>
      </c>
      <c r="AW147" s="130" t="s">
        <v>2298</v>
      </c>
      <c r="AX147" s="130" t="s">
        <v>1299</v>
      </c>
      <c r="AY147" s="130" t="s">
        <v>1299</v>
      </c>
    </row>
    <row r="148" spans="1:51" ht="36" x14ac:dyDescent="0.2">
      <c r="A148" s="121">
        <v>45670</v>
      </c>
      <c r="B148" s="27" t="s">
        <v>1564</v>
      </c>
      <c r="C148" s="24" t="s">
        <v>1565</v>
      </c>
      <c r="D148" s="24" t="s">
        <v>1447</v>
      </c>
      <c r="E148" s="28" t="s">
        <v>438</v>
      </c>
      <c r="F148" s="28" t="s">
        <v>439</v>
      </c>
      <c r="G148" s="28" t="s">
        <v>521</v>
      </c>
      <c r="H148" s="28" t="s">
        <v>515</v>
      </c>
      <c r="I148" s="28" t="s">
        <v>1103</v>
      </c>
      <c r="J148" s="24" t="s">
        <v>1099</v>
      </c>
      <c r="K148" s="24" t="s">
        <v>305</v>
      </c>
      <c r="L148" s="24" t="s">
        <v>1916</v>
      </c>
      <c r="M148" s="24">
        <v>45671</v>
      </c>
      <c r="N148" s="24" t="s">
        <v>1917</v>
      </c>
      <c r="O148" s="24" t="s">
        <v>1918</v>
      </c>
      <c r="P148" s="27" t="s">
        <v>15</v>
      </c>
      <c r="Q148" s="28" t="s">
        <v>324</v>
      </c>
      <c r="R148" s="26" t="s">
        <v>1881</v>
      </c>
      <c r="S148" s="26" t="s">
        <v>2286</v>
      </c>
      <c r="T148" s="27" t="s">
        <v>112</v>
      </c>
      <c r="U148" s="25" t="s">
        <v>1099</v>
      </c>
      <c r="V148" s="25" t="s">
        <v>1370</v>
      </c>
      <c r="W148" s="25" t="s">
        <v>552</v>
      </c>
      <c r="X148" s="36" t="s">
        <v>43</v>
      </c>
      <c r="Y148" s="36" t="s">
        <v>1377</v>
      </c>
      <c r="Z148" s="36" t="s">
        <v>1375</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2">
        <v>0</v>
      </c>
      <c r="AU148" s="130" t="s">
        <v>2197</v>
      </c>
      <c r="AV148" s="130" t="s">
        <v>2193</v>
      </c>
      <c r="AW148" s="130" t="s">
        <v>2298</v>
      </c>
      <c r="AX148" s="130" t="s">
        <v>1299</v>
      </c>
      <c r="AY148" s="130" t="s">
        <v>2188</v>
      </c>
    </row>
    <row r="149" spans="1:51" ht="36" x14ac:dyDescent="0.2">
      <c r="A149" s="121">
        <v>45670</v>
      </c>
      <c r="B149" s="27" t="s">
        <v>1564</v>
      </c>
      <c r="C149" s="24" t="s">
        <v>1565</v>
      </c>
      <c r="D149" s="24" t="s">
        <v>1447</v>
      </c>
      <c r="E149" s="28" t="s">
        <v>442</v>
      </c>
      <c r="F149" s="28" t="s">
        <v>445</v>
      </c>
      <c r="G149" s="28" t="s">
        <v>521</v>
      </c>
      <c r="H149" s="28" t="s">
        <v>515</v>
      </c>
      <c r="I149" s="28" t="s">
        <v>1422</v>
      </c>
      <c r="J149" s="24" t="s">
        <v>1091</v>
      </c>
      <c r="K149" s="24" t="s">
        <v>299</v>
      </c>
      <c r="L149" s="24" t="s">
        <v>1782</v>
      </c>
      <c r="M149" s="24">
        <v>45671</v>
      </c>
      <c r="N149" s="24" t="s">
        <v>1783</v>
      </c>
      <c r="O149" s="24" t="s">
        <v>1784</v>
      </c>
      <c r="P149" s="27" t="s">
        <v>15</v>
      </c>
      <c r="Q149" s="28" t="s">
        <v>325</v>
      </c>
      <c r="R149" s="26" t="s">
        <v>1882</v>
      </c>
      <c r="S149" s="26" t="s">
        <v>2287</v>
      </c>
      <c r="T149" s="27" t="s">
        <v>129</v>
      </c>
      <c r="U149" s="25" t="s">
        <v>1091</v>
      </c>
      <c r="V149" s="25" t="s">
        <v>1519</v>
      </c>
      <c r="W149" s="25" t="s">
        <v>552</v>
      </c>
      <c r="X149" s="36" t="s">
        <v>43</v>
      </c>
      <c r="Y149" s="36" t="s">
        <v>1377</v>
      </c>
      <c r="Z149" s="36" t="s">
        <v>1375</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2">
        <v>0</v>
      </c>
      <c r="AU149" s="130" t="s">
        <v>2197</v>
      </c>
      <c r="AV149" s="130" t="s">
        <v>2193</v>
      </c>
      <c r="AW149" s="130" t="s">
        <v>2298</v>
      </c>
      <c r="AX149" s="130" t="s">
        <v>1299</v>
      </c>
      <c r="AY149" s="130" t="s">
        <v>518</v>
      </c>
    </row>
    <row r="150" spans="1:51" ht="36" x14ac:dyDescent="0.2">
      <c r="A150" s="121">
        <v>45670</v>
      </c>
      <c r="B150" s="27" t="s">
        <v>1564</v>
      </c>
      <c r="C150" s="24" t="s">
        <v>1565</v>
      </c>
      <c r="D150" s="24" t="s">
        <v>1447</v>
      </c>
      <c r="E150" s="28" t="s">
        <v>438</v>
      </c>
      <c r="F150" s="28" t="s">
        <v>439</v>
      </c>
      <c r="G150" s="28" t="s">
        <v>521</v>
      </c>
      <c r="H150" s="28" t="s">
        <v>515</v>
      </c>
      <c r="I150" s="28" t="s">
        <v>104</v>
      </c>
      <c r="J150" s="24" t="s">
        <v>104</v>
      </c>
      <c r="K150" s="24" t="s">
        <v>307</v>
      </c>
      <c r="L150" s="24" t="s">
        <v>1919</v>
      </c>
      <c r="M150" s="24">
        <v>45671</v>
      </c>
      <c r="N150" s="24" t="s">
        <v>1920</v>
      </c>
      <c r="O150" s="24" t="s">
        <v>1921</v>
      </c>
      <c r="P150" s="27" t="s">
        <v>15</v>
      </c>
      <c r="Q150" s="28" t="s">
        <v>328</v>
      </c>
      <c r="R150" s="26" t="s">
        <v>1883</v>
      </c>
      <c r="S150" s="26" t="s">
        <v>2288</v>
      </c>
      <c r="T150" s="27" t="s">
        <v>106</v>
      </c>
      <c r="U150" s="25" t="s">
        <v>104</v>
      </c>
      <c r="V150" s="25" t="s">
        <v>1361</v>
      </c>
      <c r="W150" s="25" t="s">
        <v>552</v>
      </c>
      <c r="X150" s="36" t="s">
        <v>43</v>
      </c>
      <c r="Y150" s="36" t="s">
        <v>1377</v>
      </c>
      <c r="Z150" s="36" t="s">
        <v>1375</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2">
        <v>0</v>
      </c>
      <c r="AU150" s="130" t="s">
        <v>2197</v>
      </c>
      <c r="AV150" s="130" t="s">
        <v>2193</v>
      </c>
      <c r="AW150" s="130" t="s">
        <v>2298</v>
      </c>
      <c r="AX150" s="130" t="s">
        <v>1299</v>
      </c>
      <c r="AY150" s="130" t="s">
        <v>2187</v>
      </c>
    </row>
    <row r="151" spans="1:51" ht="36" x14ac:dyDescent="0.2">
      <c r="A151" s="121">
        <v>45671</v>
      </c>
      <c r="B151" s="27" t="s">
        <v>1564</v>
      </c>
      <c r="C151" s="24" t="s">
        <v>1565</v>
      </c>
      <c r="D151" s="24" t="s">
        <v>1447</v>
      </c>
      <c r="E151" s="28" t="s">
        <v>442</v>
      </c>
      <c r="F151" s="28" t="s">
        <v>445</v>
      </c>
      <c r="G151" s="28" t="s">
        <v>521</v>
      </c>
      <c r="H151" s="28" t="s">
        <v>515</v>
      </c>
      <c r="I151" s="28" t="s">
        <v>1422</v>
      </c>
      <c r="J151" s="24" t="s">
        <v>1094</v>
      </c>
      <c r="K151" s="24" t="s">
        <v>302</v>
      </c>
      <c r="L151" s="24" t="s">
        <v>1922</v>
      </c>
      <c r="M151" s="24">
        <v>45671</v>
      </c>
      <c r="N151" s="24" t="s">
        <v>1923</v>
      </c>
      <c r="O151" s="24" t="s">
        <v>1924</v>
      </c>
      <c r="P151" s="27" t="s">
        <v>15</v>
      </c>
      <c r="Q151" s="28" t="s">
        <v>329</v>
      </c>
      <c r="R151" s="26" t="s">
        <v>1884</v>
      </c>
      <c r="S151" s="26" t="s">
        <v>2289</v>
      </c>
      <c r="T151" s="27" t="s">
        <v>133</v>
      </c>
      <c r="U151" s="25" t="s">
        <v>1094</v>
      </c>
      <c r="V151" s="25" t="s">
        <v>1523</v>
      </c>
      <c r="W151" s="25" t="s">
        <v>552</v>
      </c>
      <c r="X151" s="36" t="s">
        <v>43</v>
      </c>
      <c r="Y151" s="36" t="s">
        <v>1377</v>
      </c>
      <c r="Z151" s="36" t="s">
        <v>1375</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2">
        <v>0</v>
      </c>
      <c r="AU151" s="130" t="s">
        <v>2197</v>
      </c>
      <c r="AV151" s="130" t="s">
        <v>2193</v>
      </c>
      <c r="AW151" s="130" t="s">
        <v>2298</v>
      </c>
      <c r="AX151" s="130" t="s">
        <v>1299</v>
      </c>
      <c r="AY151" s="130" t="s">
        <v>518</v>
      </c>
    </row>
    <row r="152" spans="1:51" ht="36" x14ac:dyDescent="0.2">
      <c r="A152" s="121">
        <v>45664</v>
      </c>
      <c r="B152" s="27" t="s">
        <v>1564</v>
      </c>
      <c r="C152" s="24" t="s">
        <v>1565</v>
      </c>
      <c r="D152" s="24" t="s">
        <v>1447</v>
      </c>
      <c r="E152" s="28" t="s">
        <v>438</v>
      </c>
      <c r="F152" s="28" t="s">
        <v>439</v>
      </c>
      <c r="G152" s="28" t="s">
        <v>42</v>
      </c>
      <c r="H152" s="28" t="s">
        <v>511</v>
      </c>
      <c r="I152" s="28" t="s">
        <v>1103</v>
      </c>
      <c r="J152" s="24" t="s">
        <v>1101</v>
      </c>
      <c r="K152" s="24" t="s">
        <v>249</v>
      </c>
      <c r="L152" s="24" t="s">
        <v>1785</v>
      </c>
      <c r="M152" s="24">
        <v>45665</v>
      </c>
      <c r="N152" s="24" t="s">
        <v>1786</v>
      </c>
      <c r="O152" s="24" t="s">
        <v>1787</v>
      </c>
      <c r="P152" s="27" t="s">
        <v>15</v>
      </c>
      <c r="Q152" s="28" t="s">
        <v>243</v>
      </c>
      <c r="R152" s="26" t="s">
        <v>1885</v>
      </c>
      <c r="S152" s="26" t="s">
        <v>2290</v>
      </c>
      <c r="T152" s="27" t="s">
        <v>59</v>
      </c>
      <c r="U152" s="25" t="s">
        <v>1101</v>
      </c>
      <c r="V152" s="25" t="s">
        <v>1352</v>
      </c>
      <c r="W152" s="25" t="s">
        <v>552</v>
      </c>
      <c r="X152" s="36" t="s">
        <v>41</v>
      </c>
      <c r="Y152" s="36" t="s">
        <v>42</v>
      </c>
      <c r="Z152" s="36" t="s">
        <v>359</v>
      </c>
      <c r="AA152" s="29">
        <v>5100</v>
      </c>
      <c r="AB152" s="29">
        <v>5100</v>
      </c>
      <c r="AC152" s="30">
        <v>0</v>
      </c>
      <c r="AD152" s="29">
        <v>5100</v>
      </c>
      <c r="AE152" s="29">
        <v>3400</v>
      </c>
      <c r="AF152" s="31">
        <v>1700</v>
      </c>
      <c r="AG152" s="29">
        <v>3400</v>
      </c>
      <c r="AI152" s="29">
        <v>1700</v>
      </c>
      <c r="AJ152" s="29">
        <v>0</v>
      </c>
      <c r="AK152" s="29">
        <v>1700</v>
      </c>
      <c r="AL152" s="29">
        <v>0</v>
      </c>
      <c r="AM152" s="29">
        <v>0</v>
      </c>
      <c r="AN152" s="29">
        <v>0</v>
      </c>
      <c r="AO152" s="29">
        <v>0</v>
      </c>
      <c r="AP152" s="29">
        <v>0</v>
      </c>
      <c r="AQ152" s="29">
        <v>0</v>
      </c>
      <c r="AR152" s="29">
        <v>0</v>
      </c>
      <c r="AS152" s="29">
        <v>0</v>
      </c>
      <c r="AT152" s="122">
        <v>0</v>
      </c>
      <c r="AU152" s="130" t="s">
        <v>2197</v>
      </c>
      <c r="AV152" s="130" t="s">
        <v>2191</v>
      </c>
      <c r="AW152" s="130" t="s">
        <v>2298</v>
      </c>
      <c r="AX152" s="130" t="s">
        <v>1299</v>
      </c>
      <c r="AY152" s="130" t="s">
        <v>1299</v>
      </c>
    </row>
    <row r="153" spans="1:51" ht="36" x14ac:dyDescent="0.2">
      <c r="A153" s="121">
        <v>45665</v>
      </c>
      <c r="B153" s="27" t="s">
        <v>1564</v>
      </c>
      <c r="C153" s="24" t="s">
        <v>1565</v>
      </c>
      <c r="D153" s="24" t="s">
        <v>1447</v>
      </c>
      <c r="E153" s="28" t="s">
        <v>442</v>
      </c>
      <c r="F153" s="28" t="s">
        <v>445</v>
      </c>
      <c r="G153" s="28" t="s">
        <v>521</v>
      </c>
      <c r="H153" s="28" t="s">
        <v>515</v>
      </c>
      <c r="I153" s="28" t="s">
        <v>1400</v>
      </c>
      <c r="J153" s="24" t="s">
        <v>1400</v>
      </c>
      <c r="K153" s="24" t="s">
        <v>259</v>
      </c>
      <c r="L153" s="24" t="s">
        <v>1788</v>
      </c>
      <c r="M153" s="24">
        <v>45666</v>
      </c>
      <c r="N153" s="24" t="s">
        <v>1789</v>
      </c>
      <c r="O153" s="24" t="s">
        <v>1790</v>
      </c>
      <c r="P153" s="27" t="s">
        <v>15</v>
      </c>
      <c r="Q153" s="28" t="s">
        <v>264</v>
      </c>
      <c r="R153" s="26" t="s">
        <v>1886</v>
      </c>
      <c r="S153" s="26" t="s">
        <v>2291</v>
      </c>
      <c r="T153" s="27" t="s">
        <v>142</v>
      </c>
      <c r="U153" s="25" t="s">
        <v>1400</v>
      </c>
      <c r="V153" s="25" t="s">
        <v>1531</v>
      </c>
      <c r="W153" s="25" t="s">
        <v>552</v>
      </c>
      <c r="X153" s="36" t="s">
        <v>43</v>
      </c>
      <c r="Y153" s="36" t="s">
        <v>1377</v>
      </c>
      <c r="Z153" s="36" t="s">
        <v>1375</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2">
        <v>0</v>
      </c>
      <c r="AU153" s="130" t="s">
        <v>2197</v>
      </c>
      <c r="AV153" s="130" t="s">
        <v>2193</v>
      </c>
      <c r="AW153" s="130" t="s">
        <v>2298</v>
      </c>
      <c r="AX153" s="130" t="s">
        <v>1299</v>
      </c>
      <c r="AY153" s="130" t="s">
        <v>2187</v>
      </c>
    </row>
    <row r="154" spans="1:51" ht="36" x14ac:dyDescent="0.2">
      <c r="A154" s="121">
        <v>45665</v>
      </c>
      <c r="B154" s="27" t="s">
        <v>1564</v>
      </c>
      <c r="C154" s="24" t="s">
        <v>1565</v>
      </c>
      <c r="D154" s="24" t="s">
        <v>1447</v>
      </c>
      <c r="E154" s="28" t="s">
        <v>438</v>
      </c>
      <c r="F154" s="28" t="s">
        <v>439</v>
      </c>
      <c r="G154" s="28" t="s">
        <v>42</v>
      </c>
      <c r="H154" s="28" t="s">
        <v>511</v>
      </c>
      <c r="I154" s="28" t="s">
        <v>1103</v>
      </c>
      <c r="J154" s="24" t="s">
        <v>1099</v>
      </c>
      <c r="K154" s="24" t="s">
        <v>335</v>
      </c>
      <c r="L154" s="24" t="s">
        <v>1925</v>
      </c>
      <c r="M154" s="24">
        <v>45673</v>
      </c>
      <c r="N154" s="24" t="s">
        <v>1926</v>
      </c>
      <c r="O154" s="24" t="s">
        <v>1927</v>
      </c>
      <c r="P154" s="27" t="s">
        <v>15</v>
      </c>
      <c r="Q154" s="28" t="s">
        <v>291</v>
      </c>
      <c r="R154" s="26" t="s">
        <v>2102</v>
      </c>
      <c r="S154" s="26" t="s">
        <v>2292</v>
      </c>
      <c r="T154" s="27" t="s">
        <v>112</v>
      </c>
      <c r="U154" s="25" t="s">
        <v>1099</v>
      </c>
      <c r="V154" s="25" t="s">
        <v>1370</v>
      </c>
      <c r="W154" s="25" t="s">
        <v>552</v>
      </c>
      <c r="X154" s="36" t="s">
        <v>41</v>
      </c>
      <c r="Y154" s="36" t="s">
        <v>42</v>
      </c>
      <c r="Z154" s="36" t="s">
        <v>359</v>
      </c>
      <c r="AA154" s="29">
        <v>3900</v>
      </c>
      <c r="AB154" s="29">
        <v>3900</v>
      </c>
      <c r="AC154" s="30">
        <v>0</v>
      </c>
      <c r="AD154" s="29">
        <v>3900</v>
      </c>
      <c r="AE154" s="29">
        <v>2600</v>
      </c>
      <c r="AF154" s="31">
        <v>1300</v>
      </c>
      <c r="AG154" s="29">
        <v>2600</v>
      </c>
      <c r="AI154" s="29">
        <v>0</v>
      </c>
      <c r="AJ154" s="29">
        <v>1300</v>
      </c>
      <c r="AK154" s="29">
        <v>1300</v>
      </c>
      <c r="AL154" s="29">
        <v>0</v>
      </c>
      <c r="AM154" s="29">
        <v>0</v>
      </c>
      <c r="AN154" s="29">
        <v>0</v>
      </c>
      <c r="AO154" s="29">
        <v>0</v>
      </c>
      <c r="AP154" s="29">
        <v>0</v>
      </c>
      <c r="AQ154" s="29">
        <v>0</v>
      </c>
      <c r="AR154" s="29">
        <v>0</v>
      </c>
      <c r="AS154" s="29">
        <v>0</v>
      </c>
      <c r="AT154" s="122">
        <v>0</v>
      </c>
      <c r="AU154" s="130" t="s">
        <v>2197</v>
      </c>
      <c r="AV154" s="130" t="s">
        <v>2191</v>
      </c>
      <c r="AW154" s="130" t="s">
        <v>2298</v>
      </c>
      <c r="AX154" s="130" t="s">
        <v>1299</v>
      </c>
      <c r="AY154" s="130" t="s">
        <v>1299</v>
      </c>
    </row>
    <row r="155" spans="1:51" ht="36" x14ac:dyDescent="0.2">
      <c r="A155" s="121">
        <v>45665</v>
      </c>
      <c r="B155" s="27" t="s">
        <v>1564</v>
      </c>
      <c r="C155" s="24" t="s">
        <v>1565</v>
      </c>
      <c r="D155" s="24" t="s">
        <v>1447</v>
      </c>
      <c r="E155" s="28" t="s">
        <v>438</v>
      </c>
      <c r="F155" s="28" t="s">
        <v>439</v>
      </c>
      <c r="G155" s="28" t="s">
        <v>42</v>
      </c>
      <c r="H155" s="28" t="s">
        <v>511</v>
      </c>
      <c r="I155" s="28" t="s">
        <v>1103</v>
      </c>
      <c r="J155" s="24" t="s">
        <v>1091</v>
      </c>
      <c r="K155" s="24" t="s">
        <v>351</v>
      </c>
      <c r="L155" s="24" t="s">
        <v>1928</v>
      </c>
      <c r="M155" s="24">
        <v>45674</v>
      </c>
      <c r="N155" s="24" t="s">
        <v>1929</v>
      </c>
      <c r="O155" s="24" t="s">
        <v>1930</v>
      </c>
      <c r="P155" s="27" t="s">
        <v>15</v>
      </c>
      <c r="Q155" s="28" t="s">
        <v>294</v>
      </c>
      <c r="R155" s="26" t="s">
        <v>2103</v>
      </c>
      <c r="S155" s="26" t="s">
        <v>2293</v>
      </c>
      <c r="T155" s="27" t="s">
        <v>44</v>
      </c>
      <c r="U155" s="25" t="s">
        <v>1091</v>
      </c>
      <c r="V155" s="25" t="s">
        <v>1343</v>
      </c>
      <c r="W155" s="25" t="s">
        <v>552</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2">
        <v>0</v>
      </c>
      <c r="AU155" s="130" t="s">
        <v>2197</v>
      </c>
      <c r="AV155" s="130" t="s">
        <v>2193</v>
      </c>
      <c r="AW155" s="130" t="s">
        <v>2298</v>
      </c>
      <c r="AX155" s="130" t="s">
        <v>1299</v>
      </c>
      <c r="AY155" s="130" t="s">
        <v>1299</v>
      </c>
    </row>
    <row r="156" spans="1:51" ht="36" x14ac:dyDescent="0.2">
      <c r="A156" s="121">
        <v>45667</v>
      </c>
      <c r="B156" s="27" t="s">
        <v>1564</v>
      </c>
      <c r="C156" s="24" t="s">
        <v>1565</v>
      </c>
      <c r="D156" s="24" t="s">
        <v>1447</v>
      </c>
      <c r="E156" s="28" t="s">
        <v>438</v>
      </c>
      <c r="F156" s="28" t="s">
        <v>439</v>
      </c>
      <c r="G156" s="28" t="s">
        <v>42</v>
      </c>
      <c r="H156" s="28" t="s">
        <v>511</v>
      </c>
      <c r="I156" s="28" t="s">
        <v>1103</v>
      </c>
      <c r="J156" s="24" t="s">
        <v>1103</v>
      </c>
      <c r="K156" s="24" t="s">
        <v>323</v>
      </c>
      <c r="L156" s="24" t="s">
        <v>1931</v>
      </c>
      <c r="M156" s="24">
        <v>45672</v>
      </c>
      <c r="N156" s="24" t="s">
        <v>1932</v>
      </c>
      <c r="O156" s="24" t="s">
        <v>1933</v>
      </c>
      <c r="P156" s="27" t="s">
        <v>15</v>
      </c>
      <c r="Q156" s="28" t="s">
        <v>312</v>
      </c>
      <c r="R156" s="26" t="s">
        <v>2104</v>
      </c>
      <c r="S156" s="26" t="s">
        <v>2294</v>
      </c>
      <c r="T156" s="27" t="s">
        <v>61</v>
      </c>
      <c r="U156" s="25" t="s">
        <v>1103</v>
      </c>
      <c r="V156" s="25" t="s">
        <v>1354</v>
      </c>
      <c r="W156" s="25" t="s">
        <v>552</v>
      </c>
      <c r="X156" s="36" t="s">
        <v>41</v>
      </c>
      <c r="Y156" s="36" t="s">
        <v>42</v>
      </c>
      <c r="Z156" s="36" t="s">
        <v>359</v>
      </c>
      <c r="AA156" s="29">
        <v>5700</v>
      </c>
      <c r="AB156" s="29">
        <v>5700</v>
      </c>
      <c r="AC156" s="30">
        <v>0</v>
      </c>
      <c r="AD156" s="29">
        <v>5700</v>
      </c>
      <c r="AE156" s="29">
        <v>5700</v>
      </c>
      <c r="AF156" s="31">
        <v>0</v>
      </c>
      <c r="AG156" s="29">
        <v>3762</v>
      </c>
      <c r="AI156" s="29">
        <v>1881</v>
      </c>
      <c r="AJ156" s="29">
        <v>1881</v>
      </c>
      <c r="AK156" s="29">
        <v>1938</v>
      </c>
      <c r="AL156" s="29">
        <v>0</v>
      </c>
      <c r="AM156" s="29">
        <v>0</v>
      </c>
      <c r="AN156" s="29">
        <v>0</v>
      </c>
      <c r="AO156" s="29">
        <v>0</v>
      </c>
      <c r="AP156" s="29">
        <v>0</v>
      </c>
      <c r="AQ156" s="29">
        <v>0</v>
      </c>
      <c r="AR156" s="29">
        <v>0</v>
      </c>
      <c r="AS156" s="29">
        <v>0</v>
      </c>
      <c r="AT156" s="122">
        <v>0</v>
      </c>
      <c r="AU156" s="130" t="s">
        <v>2197</v>
      </c>
      <c r="AV156" s="130" t="s">
        <v>2193</v>
      </c>
      <c r="AW156" s="130" t="s">
        <v>2298</v>
      </c>
      <c r="AX156" s="130" t="s">
        <v>1299</v>
      </c>
      <c r="AY156" s="130" t="s">
        <v>1299</v>
      </c>
    </row>
    <row r="157" spans="1:51" ht="24" x14ac:dyDescent="0.2">
      <c r="A157" s="121">
        <v>45667</v>
      </c>
      <c r="B157" s="27" t="s">
        <v>1564</v>
      </c>
      <c r="C157" s="24" t="s">
        <v>1565</v>
      </c>
      <c r="D157" s="24" t="s">
        <v>1447</v>
      </c>
      <c r="E157" s="28" t="s">
        <v>438</v>
      </c>
      <c r="F157" s="28" t="s">
        <v>439</v>
      </c>
      <c r="G157" s="28" t="s">
        <v>520</v>
      </c>
      <c r="H157" s="28" t="s">
        <v>515</v>
      </c>
      <c r="I157" s="28" t="s">
        <v>1103</v>
      </c>
      <c r="J157" s="24" t="s">
        <v>1091</v>
      </c>
      <c r="K157" s="24" t="s">
        <v>347</v>
      </c>
      <c r="L157" s="24" t="s">
        <v>1934</v>
      </c>
      <c r="M157" s="24">
        <v>45674</v>
      </c>
      <c r="N157" s="24" t="s">
        <v>1935</v>
      </c>
      <c r="O157" s="24" t="s">
        <v>1936</v>
      </c>
      <c r="P157" s="27" t="s">
        <v>15</v>
      </c>
      <c r="Q157" s="28" t="s">
        <v>317</v>
      </c>
      <c r="R157" s="26" t="s">
        <v>2105</v>
      </c>
      <c r="S157" s="26" t="s">
        <v>2295</v>
      </c>
      <c r="T157" s="27" t="s">
        <v>44</v>
      </c>
      <c r="U157" s="25" t="s">
        <v>1091</v>
      </c>
      <c r="V157" s="25" t="s">
        <v>1343</v>
      </c>
      <c r="W157" s="25" t="s">
        <v>552</v>
      </c>
      <c r="X157" s="36" t="s">
        <v>37</v>
      </c>
      <c r="Y157" s="36" t="s">
        <v>38</v>
      </c>
      <c r="Z157" s="36" t="s">
        <v>382</v>
      </c>
      <c r="AA157" s="29">
        <v>3600</v>
      </c>
      <c r="AB157" s="29">
        <v>3600</v>
      </c>
      <c r="AC157" s="30">
        <v>0</v>
      </c>
      <c r="AD157" s="29">
        <v>3600</v>
      </c>
      <c r="AE157" s="29">
        <v>600</v>
      </c>
      <c r="AF157" s="31">
        <v>3000</v>
      </c>
      <c r="AG157" s="29">
        <v>600</v>
      </c>
      <c r="AI157" s="29">
        <v>0</v>
      </c>
      <c r="AJ157" s="29">
        <v>300</v>
      </c>
      <c r="AK157" s="29">
        <v>300</v>
      </c>
      <c r="AL157" s="29">
        <v>0</v>
      </c>
      <c r="AM157" s="29">
        <v>0</v>
      </c>
      <c r="AN157" s="29">
        <v>0</v>
      </c>
      <c r="AO157" s="29">
        <v>0</v>
      </c>
      <c r="AP157" s="29">
        <v>0</v>
      </c>
      <c r="AQ157" s="29">
        <v>0</v>
      </c>
      <c r="AR157" s="29">
        <v>0</v>
      </c>
      <c r="AS157" s="29">
        <v>0</v>
      </c>
      <c r="AT157" s="122">
        <v>0</v>
      </c>
      <c r="AU157" s="130" t="s">
        <v>2197</v>
      </c>
      <c r="AV157" s="130" t="s">
        <v>2191</v>
      </c>
      <c r="AW157" s="130" t="s">
        <v>2298</v>
      </c>
      <c r="AX157" s="130" t="s">
        <v>1299</v>
      </c>
      <c r="AY157" s="130" t="s">
        <v>1299</v>
      </c>
    </row>
    <row r="158" spans="1:51" ht="36" x14ac:dyDescent="0.2">
      <c r="A158" s="121">
        <v>45667</v>
      </c>
      <c r="B158" s="27" t="s">
        <v>1564</v>
      </c>
      <c r="C158" s="24" t="s">
        <v>1565</v>
      </c>
      <c r="D158" s="24" t="s">
        <v>1447</v>
      </c>
      <c r="E158" s="28" t="s">
        <v>438</v>
      </c>
      <c r="F158" s="28" t="s">
        <v>439</v>
      </c>
      <c r="G158" s="28" t="s">
        <v>520</v>
      </c>
      <c r="H158" s="28" t="s">
        <v>515</v>
      </c>
      <c r="I158" s="28" t="s">
        <v>1103</v>
      </c>
      <c r="J158" s="24" t="s">
        <v>1097</v>
      </c>
      <c r="K158" s="24" t="s">
        <v>689</v>
      </c>
      <c r="L158" s="24" t="s">
        <v>2844</v>
      </c>
      <c r="M158" s="24">
        <v>45687</v>
      </c>
      <c r="N158" s="24" t="s">
        <v>2845</v>
      </c>
      <c r="O158" s="24" t="s">
        <v>2846</v>
      </c>
      <c r="P158" s="27" t="s">
        <v>15</v>
      </c>
      <c r="Q158" s="28" t="s">
        <v>319</v>
      </c>
      <c r="R158" s="26" t="s">
        <v>2106</v>
      </c>
      <c r="S158" s="26" t="s">
        <v>2296</v>
      </c>
      <c r="T158" s="27" t="s">
        <v>108</v>
      </c>
      <c r="U158" s="25" t="s">
        <v>1097</v>
      </c>
      <c r="V158" s="25" t="s">
        <v>1367</v>
      </c>
      <c r="W158" s="25" t="s">
        <v>552</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2">
        <v>0</v>
      </c>
      <c r="AU158" s="130" t="s">
        <v>2197</v>
      </c>
      <c r="AV158" s="130" t="s">
        <v>2193</v>
      </c>
      <c r="AW158" s="130" t="s">
        <v>2298</v>
      </c>
      <c r="AX158" s="130" t="s">
        <v>1299</v>
      </c>
      <c r="AY158" s="130" t="s">
        <v>1299</v>
      </c>
    </row>
    <row r="159" spans="1:51" ht="36" x14ac:dyDescent="0.2">
      <c r="A159" s="121">
        <v>45670</v>
      </c>
      <c r="B159" s="27" t="s">
        <v>1564</v>
      </c>
      <c r="C159" s="24" t="s">
        <v>1565</v>
      </c>
      <c r="D159" s="24" t="s">
        <v>1447</v>
      </c>
      <c r="E159" s="28" t="s">
        <v>438</v>
      </c>
      <c r="F159" s="28" t="s">
        <v>439</v>
      </c>
      <c r="G159" s="28" t="s">
        <v>536</v>
      </c>
      <c r="H159" s="28" t="s">
        <v>515</v>
      </c>
      <c r="I159" s="28" t="s">
        <v>1103</v>
      </c>
      <c r="J159" s="24" t="s">
        <v>1090</v>
      </c>
      <c r="K159" s="24" t="s">
        <v>617</v>
      </c>
      <c r="L159" s="24" t="s">
        <v>2394</v>
      </c>
      <c r="M159" s="24">
        <v>45681</v>
      </c>
      <c r="N159" s="24" t="s">
        <v>1577</v>
      </c>
      <c r="O159" s="24" t="s">
        <v>2395</v>
      </c>
      <c r="P159" s="27" t="s">
        <v>15</v>
      </c>
      <c r="Q159" s="28" t="s">
        <v>326</v>
      </c>
      <c r="R159" s="26" t="s">
        <v>2107</v>
      </c>
      <c r="S159" s="26" t="s">
        <v>2297</v>
      </c>
      <c r="T159" s="27" t="s">
        <v>16</v>
      </c>
      <c r="U159" s="25" t="s">
        <v>1090</v>
      </c>
      <c r="V159" s="25" t="s">
        <v>1342</v>
      </c>
      <c r="W159" s="25" t="s">
        <v>552</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2">
        <v>0</v>
      </c>
      <c r="AU159" s="130" t="s">
        <v>2197</v>
      </c>
      <c r="AV159" s="130" t="s">
        <v>2191</v>
      </c>
      <c r="AW159" s="130" t="s">
        <v>2298</v>
      </c>
      <c r="AX159" s="130" t="s">
        <v>1299</v>
      </c>
      <c r="AY159" s="130" t="s">
        <v>1299</v>
      </c>
    </row>
    <row r="160" spans="1:51" ht="36" x14ac:dyDescent="0.2">
      <c r="A160" s="121">
        <v>45670</v>
      </c>
      <c r="B160" s="27" t="s">
        <v>1564</v>
      </c>
      <c r="C160" s="24" t="s">
        <v>1565</v>
      </c>
      <c r="D160" s="24" t="s">
        <v>1447</v>
      </c>
      <c r="E160" s="28" t="s">
        <v>438</v>
      </c>
      <c r="F160" s="28" t="s">
        <v>439</v>
      </c>
      <c r="G160" s="28" t="s">
        <v>536</v>
      </c>
      <c r="H160" s="28" t="s">
        <v>515</v>
      </c>
      <c r="I160" s="28" t="s">
        <v>1103</v>
      </c>
      <c r="J160" s="24" t="s">
        <v>1090</v>
      </c>
      <c r="K160" s="24" t="s">
        <v>617</v>
      </c>
      <c r="L160" s="24" t="s">
        <v>2394</v>
      </c>
      <c r="M160" s="24">
        <v>45681</v>
      </c>
      <c r="N160" s="24" t="s">
        <v>1577</v>
      </c>
      <c r="O160" s="24" t="s">
        <v>2395</v>
      </c>
      <c r="P160" s="27" t="s">
        <v>15</v>
      </c>
      <c r="Q160" s="28" t="s">
        <v>326</v>
      </c>
      <c r="R160" s="26" t="s">
        <v>2107</v>
      </c>
      <c r="S160" s="26" t="s">
        <v>2297</v>
      </c>
      <c r="T160" s="27" t="s">
        <v>16</v>
      </c>
      <c r="U160" s="25" t="s">
        <v>1090</v>
      </c>
      <c r="V160" s="25" t="s">
        <v>1342</v>
      </c>
      <c r="W160" s="25" t="s">
        <v>552</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2">
        <v>0</v>
      </c>
      <c r="AU160" s="130" t="s">
        <v>2197</v>
      </c>
      <c r="AV160" s="130" t="s">
        <v>2191</v>
      </c>
      <c r="AW160" s="130" t="s">
        <v>2298</v>
      </c>
      <c r="AX160" s="130" t="s">
        <v>1299</v>
      </c>
      <c r="AY160" s="130" t="s">
        <v>1299</v>
      </c>
    </row>
    <row r="161" spans="1:51" ht="36" x14ac:dyDescent="0.2">
      <c r="A161" s="121">
        <v>45670</v>
      </c>
      <c r="B161" s="27" t="s">
        <v>1564</v>
      </c>
      <c r="C161" s="24" t="s">
        <v>1565</v>
      </c>
      <c r="D161" s="24" t="s">
        <v>1447</v>
      </c>
      <c r="E161" s="28" t="s">
        <v>438</v>
      </c>
      <c r="F161" s="28" t="s">
        <v>439</v>
      </c>
      <c r="G161" s="28" t="s">
        <v>536</v>
      </c>
      <c r="H161" s="28" t="s">
        <v>511</v>
      </c>
      <c r="I161" s="28" t="s">
        <v>1103</v>
      </c>
      <c r="J161" s="24" t="s">
        <v>1090</v>
      </c>
      <c r="K161" s="24" t="s">
        <v>617</v>
      </c>
      <c r="L161" s="24" t="s">
        <v>2394</v>
      </c>
      <c r="M161" s="24">
        <v>45681</v>
      </c>
      <c r="N161" s="24" t="s">
        <v>1577</v>
      </c>
      <c r="O161" s="24" t="s">
        <v>2395</v>
      </c>
      <c r="P161" s="27" t="s">
        <v>15</v>
      </c>
      <c r="Q161" s="28" t="s">
        <v>326</v>
      </c>
      <c r="R161" s="26" t="s">
        <v>2107</v>
      </c>
      <c r="S161" s="26" t="s">
        <v>2297</v>
      </c>
      <c r="T161" s="27" t="s">
        <v>16</v>
      </c>
      <c r="U161" s="25" t="s">
        <v>1090</v>
      </c>
      <c r="V161" s="25" t="s">
        <v>1342</v>
      </c>
      <c r="W161" s="25" t="s">
        <v>552</v>
      </c>
      <c r="X161" s="36" t="s">
        <v>41</v>
      </c>
      <c r="Y161" s="36" t="s">
        <v>42</v>
      </c>
      <c r="Z161" s="36" t="s">
        <v>359</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2">
        <v>0</v>
      </c>
      <c r="AU161" s="130" t="s">
        <v>2197</v>
      </c>
      <c r="AV161" s="130" t="s">
        <v>2191</v>
      </c>
      <c r="AW161" s="130" t="s">
        <v>2298</v>
      </c>
      <c r="AX161" s="130" t="s">
        <v>1299</v>
      </c>
      <c r="AY161" s="130" t="s">
        <v>1299</v>
      </c>
    </row>
    <row r="162" spans="1:51" ht="36" x14ac:dyDescent="0.2">
      <c r="A162" s="121">
        <v>45670</v>
      </c>
      <c r="B162" s="27" t="s">
        <v>1564</v>
      </c>
      <c r="C162" s="24" t="s">
        <v>1565</v>
      </c>
      <c r="D162" s="24" t="s">
        <v>1447</v>
      </c>
      <c r="E162" s="28" t="s">
        <v>438</v>
      </c>
      <c r="F162" s="28" t="s">
        <v>439</v>
      </c>
      <c r="G162" s="28" t="s">
        <v>536</v>
      </c>
      <c r="H162" s="28" t="s">
        <v>515</v>
      </c>
      <c r="I162" s="28" t="s">
        <v>1103</v>
      </c>
      <c r="J162" s="24" t="s">
        <v>1090</v>
      </c>
      <c r="K162" s="24" t="s">
        <v>617</v>
      </c>
      <c r="L162" s="24" t="s">
        <v>2394</v>
      </c>
      <c r="M162" s="24">
        <v>45681</v>
      </c>
      <c r="N162" s="24" t="s">
        <v>1577</v>
      </c>
      <c r="O162" s="24" t="s">
        <v>2395</v>
      </c>
      <c r="P162" s="27" t="s">
        <v>15</v>
      </c>
      <c r="Q162" s="28" t="s">
        <v>326</v>
      </c>
      <c r="R162" s="26" t="s">
        <v>2107</v>
      </c>
      <c r="S162" s="26" t="s">
        <v>2297</v>
      </c>
      <c r="T162" s="27" t="s">
        <v>16</v>
      </c>
      <c r="U162" s="25" t="s">
        <v>1090</v>
      </c>
      <c r="V162" s="25" t="s">
        <v>1342</v>
      </c>
      <c r="W162" s="25" t="s">
        <v>552</v>
      </c>
      <c r="X162" s="36" t="s">
        <v>17</v>
      </c>
      <c r="Y162" s="36" t="s">
        <v>18</v>
      </c>
      <c r="Z162" s="36" t="s">
        <v>364</v>
      </c>
      <c r="AA162" s="29">
        <v>3200</v>
      </c>
      <c r="AB162" s="29">
        <v>3200</v>
      </c>
      <c r="AC162" s="30">
        <v>0</v>
      </c>
      <c r="AD162" s="29">
        <v>620</v>
      </c>
      <c r="AE162" s="29">
        <v>620</v>
      </c>
      <c r="AF162" s="31">
        <v>2580</v>
      </c>
      <c r="AG162" s="29">
        <v>620</v>
      </c>
      <c r="AI162" s="29">
        <v>0</v>
      </c>
      <c r="AJ162" s="29">
        <v>620</v>
      </c>
      <c r="AK162" s="29">
        <v>0</v>
      </c>
      <c r="AL162" s="29">
        <v>0</v>
      </c>
      <c r="AM162" s="29">
        <v>0</v>
      </c>
      <c r="AN162" s="29">
        <v>0</v>
      </c>
      <c r="AO162" s="29">
        <v>0</v>
      </c>
      <c r="AP162" s="29">
        <v>0</v>
      </c>
      <c r="AQ162" s="29">
        <v>0</v>
      </c>
      <c r="AR162" s="29">
        <v>0</v>
      </c>
      <c r="AS162" s="29">
        <v>0</v>
      </c>
      <c r="AT162" s="122">
        <v>0</v>
      </c>
      <c r="AU162" s="130" t="s">
        <v>2197</v>
      </c>
      <c r="AV162" s="130" t="s">
        <v>2191</v>
      </c>
      <c r="AW162" s="130" t="s">
        <v>2298</v>
      </c>
      <c r="AX162" s="130" t="s">
        <v>1299</v>
      </c>
      <c r="AY162" s="130" t="s">
        <v>1299</v>
      </c>
    </row>
    <row r="163" spans="1:51" ht="36" x14ac:dyDescent="0.2">
      <c r="A163" s="121">
        <v>45670</v>
      </c>
      <c r="B163" s="27" t="s">
        <v>1564</v>
      </c>
      <c r="C163" s="24" t="s">
        <v>1565</v>
      </c>
      <c r="D163" s="24" t="s">
        <v>1447</v>
      </c>
      <c r="E163" s="28" t="s">
        <v>438</v>
      </c>
      <c r="F163" s="28" t="s">
        <v>439</v>
      </c>
      <c r="G163" s="28" t="s">
        <v>536</v>
      </c>
      <c r="H163" s="28" t="s">
        <v>515</v>
      </c>
      <c r="I163" s="28" t="s">
        <v>1103</v>
      </c>
      <c r="J163" s="24" t="s">
        <v>1090</v>
      </c>
      <c r="K163" s="24" t="s">
        <v>617</v>
      </c>
      <c r="L163" s="24" t="s">
        <v>2394</v>
      </c>
      <c r="M163" s="24">
        <v>45681</v>
      </c>
      <c r="N163" s="24" t="s">
        <v>1577</v>
      </c>
      <c r="O163" s="24" t="s">
        <v>2395</v>
      </c>
      <c r="P163" s="27" t="s">
        <v>15</v>
      </c>
      <c r="Q163" s="28" t="s">
        <v>326</v>
      </c>
      <c r="R163" s="26" t="s">
        <v>2107</v>
      </c>
      <c r="S163" s="26" t="s">
        <v>2297</v>
      </c>
      <c r="T163" s="27" t="s">
        <v>16</v>
      </c>
      <c r="U163" s="25" t="s">
        <v>1090</v>
      </c>
      <c r="V163" s="25" t="s">
        <v>1342</v>
      </c>
      <c r="W163" s="25" t="s">
        <v>552</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2">
        <v>0</v>
      </c>
      <c r="AU163" s="130" t="s">
        <v>2197</v>
      </c>
      <c r="AV163" s="130" t="s">
        <v>2191</v>
      </c>
      <c r="AW163" s="130" t="s">
        <v>2298</v>
      </c>
      <c r="AX163" s="130" t="s">
        <v>1299</v>
      </c>
      <c r="AY163" s="130" t="s">
        <v>1299</v>
      </c>
    </row>
    <row r="164" spans="1:51" ht="36" x14ac:dyDescent="0.2">
      <c r="A164" s="121">
        <v>45670</v>
      </c>
      <c r="B164" s="27" t="s">
        <v>1564</v>
      </c>
      <c r="C164" s="24" t="s">
        <v>1565</v>
      </c>
      <c r="D164" s="24" t="s">
        <v>1447</v>
      </c>
      <c r="E164" s="28" t="s">
        <v>438</v>
      </c>
      <c r="F164" s="28" t="s">
        <v>439</v>
      </c>
      <c r="G164" s="28" t="s">
        <v>536</v>
      </c>
      <c r="H164" s="28" t="s">
        <v>515</v>
      </c>
      <c r="I164" s="28" t="s">
        <v>1103</v>
      </c>
      <c r="J164" s="24" t="s">
        <v>1090</v>
      </c>
      <c r="K164" s="24" t="s">
        <v>617</v>
      </c>
      <c r="L164" s="24" t="s">
        <v>2394</v>
      </c>
      <c r="M164" s="24">
        <v>45681</v>
      </c>
      <c r="N164" s="24" t="s">
        <v>1577</v>
      </c>
      <c r="O164" s="24" t="s">
        <v>2395</v>
      </c>
      <c r="P164" s="27" t="s">
        <v>15</v>
      </c>
      <c r="Q164" s="28" t="s">
        <v>326</v>
      </c>
      <c r="R164" s="26" t="s">
        <v>2107</v>
      </c>
      <c r="S164" s="26" t="s">
        <v>2297</v>
      </c>
      <c r="T164" s="27" t="s">
        <v>16</v>
      </c>
      <c r="U164" s="25" t="s">
        <v>1090</v>
      </c>
      <c r="V164" s="25" t="s">
        <v>1342</v>
      </c>
      <c r="W164" s="25" t="s">
        <v>552</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2">
        <v>0</v>
      </c>
      <c r="AU164" s="130" t="s">
        <v>2197</v>
      </c>
      <c r="AV164" s="130" t="s">
        <v>2191</v>
      </c>
      <c r="AW164" s="130" t="s">
        <v>2298</v>
      </c>
      <c r="AX164" s="130" t="s">
        <v>1299</v>
      </c>
      <c r="AY164" s="130" t="s">
        <v>1299</v>
      </c>
    </row>
    <row r="165" spans="1:51" ht="36" x14ac:dyDescent="0.2">
      <c r="A165" s="121">
        <v>45670</v>
      </c>
      <c r="B165" s="27" t="s">
        <v>1564</v>
      </c>
      <c r="C165" s="24" t="s">
        <v>1565</v>
      </c>
      <c r="D165" s="24" t="s">
        <v>1447</v>
      </c>
      <c r="E165" s="28" t="s">
        <v>438</v>
      </c>
      <c r="F165" s="28" t="s">
        <v>439</v>
      </c>
      <c r="G165" s="28" t="s">
        <v>536</v>
      </c>
      <c r="H165" s="28" t="s">
        <v>515</v>
      </c>
      <c r="I165" s="28" t="s">
        <v>1103</v>
      </c>
      <c r="J165" s="24" t="s">
        <v>1091</v>
      </c>
      <c r="K165" s="24" t="s">
        <v>617</v>
      </c>
      <c r="L165" s="24" t="s">
        <v>2394</v>
      </c>
      <c r="M165" s="24">
        <v>45681</v>
      </c>
      <c r="N165" s="24" t="s">
        <v>1577</v>
      </c>
      <c r="O165" s="24" t="s">
        <v>2395</v>
      </c>
      <c r="P165" s="27" t="s">
        <v>15</v>
      </c>
      <c r="Q165" s="28" t="s">
        <v>326</v>
      </c>
      <c r="R165" s="26" t="s">
        <v>2107</v>
      </c>
      <c r="S165" s="26" t="s">
        <v>2297</v>
      </c>
      <c r="T165" s="27" t="s">
        <v>44</v>
      </c>
      <c r="U165" s="25" t="s">
        <v>1091</v>
      </c>
      <c r="V165" s="25" t="s">
        <v>1343</v>
      </c>
      <c r="W165" s="25" t="s">
        <v>552</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2">
        <v>0</v>
      </c>
      <c r="AU165" s="130" t="s">
        <v>2197</v>
      </c>
      <c r="AV165" s="130" t="s">
        <v>2191</v>
      </c>
      <c r="AW165" s="130" t="s">
        <v>2298</v>
      </c>
      <c r="AX165" s="130" t="s">
        <v>1299</v>
      </c>
      <c r="AY165" s="130" t="s">
        <v>1299</v>
      </c>
    </row>
    <row r="166" spans="1:51" ht="36" x14ac:dyDescent="0.2">
      <c r="A166" s="121">
        <v>45670</v>
      </c>
      <c r="B166" s="27" t="s">
        <v>1564</v>
      </c>
      <c r="C166" s="24" t="s">
        <v>1565</v>
      </c>
      <c r="D166" s="24" t="s">
        <v>1447</v>
      </c>
      <c r="E166" s="28" t="s">
        <v>438</v>
      </c>
      <c r="F166" s="28" t="s">
        <v>439</v>
      </c>
      <c r="G166" s="28" t="s">
        <v>536</v>
      </c>
      <c r="H166" s="28" t="s">
        <v>515</v>
      </c>
      <c r="I166" s="28" t="s">
        <v>1103</v>
      </c>
      <c r="J166" s="24" t="s">
        <v>1091</v>
      </c>
      <c r="K166" s="24" t="s">
        <v>617</v>
      </c>
      <c r="L166" s="24" t="s">
        <v>2394</v>
      </c>
      <c r="M166" s="24">
        <v>45681</v>
      </c>
      <c r="N166" s="24" t="s">
        <v>1577</v>
      </c>
      <c r="O166" s="24" t="s">
        <v>2395</v>
      </c>
      <c r="P166" s="27" t="s">
        <v>15</v>
      </c>
      <c r="Q166" s="28" t="s">
        <v>326</v>
      </c>
      <c r="R166" s="26" t="s">
        <v>2107</v>
      </c>
      <c r="S166" s="26" t="s">
        <v>2297</v>
      </c>
      <c r="T166" s="27" t="s">
        <v>44</v>
      </c>
      <c r="U166" s="25" t="s">
        <v>1091</v>
      </c>
      <c r="V166" s="25" t="s">
        <v>1343</v>
      </c>
      <c r="W166" s="25" t="s">
        <v>552</v>
      </c>
      <c r="X166" s="36" t="s">
        <v>26</v>
      </c>
      <c r="Y166" s="36" t="s">
        <v>27</v>
      </c>
      <c r="Z166" s="36" t="s">
        <v>358</v>
      </c>
      <c r="AA166" s="29">
        <v>3600</v>
      </c>
      <c r="AB166" s="29">
        <v>3600</v>
      </c>
      <c r="AC166" s="30">
        <v>0</v>
      </c>
      <c r="AD166" s="29">
        <v>1514</v>
      </c>
      <c r="AE166" s="29">
        <v>1514</v>
      </c>
      <c r="AF166" s="31">
        <v>2086</v>
      </c>
      <c r="AG166" s="29">
        <v>1514</v>
      </c>
      <c r="AI166" s="29">
        <v>0</v>
      </c>
      <c r="AJ166" s="29">
        <v>1101</v>
      </c>
      <c r="AK166" s="29">
        <v>413</v>
      </c>
      <c r="AL166" s="29">
        <v>0</v>
      </c>
      <c r="AM166" s="29">
        <v>0</v>
      </c>
      <c r="AN166" s="29">
        <v>0</v>
      </c>
      <c r="AO166" s="29">
        <v>0</v>
      </c>
      <c r="AP166" s="29">
        <v>0</v>
      </c>
      <c r="AQ166" s="29">
        <v>0</v>
      </c>
      <c r="AR166" s="29">
        <v>0</v>
      </c>
      <c r="AS166" s="29">
        <v>0</v>
      </c>
      <c r="AT166" s="122">
        <v>0</v>
      </c>
      <c r="AU166" s="130" t="s">
        <v>2197</v>
      </c>
      <c r="AV166" s="130" t="s">
        <v>2191</v>
      </c>
      <c r="AW166" s="130" t="s">
        <v>2298</v>
      </c>
      <c r="AX166" s="130" t="s">
        <v>1299</v>
      </c>
      <c r="AY166" s="130" t="s">
        <v>1299</v>
      </c>
    </row>
    <row r="167" spans="1:51" ht="36" x14ac:dyDescent="0.2">
      <c r="A167" s="121">
        <v>45670</v>
      </c>
      <c r="B167" s="27" t="s">
        <v>1564</v>
      </c>
      <c r="C167" s="24" t="s">
        <v>1565</v>
      </c>
      <c r="D167" s="24" t="s">
        <v>1447</v>
      </c>
      <c r="E167" s="28" t="s">
        <v>438</v>
      </c>
      <c r="F167" s="28" t="s">
        <v>439</v>
      </c>
      <c r="G167" s="28" t="s">
        <v>536</v>
      </c>
      <c r="H167" s="28" t="s">
        <v>511</v>
      </c>
      <c r="I167" s="28" t="s">
        <v>1103</v>
      </c>
      <c r="J167" s="24" t="s">
        <v>1091</v>
      </c>
      <c r="K167" s="24" t="s">
        <v>617</v>
      </c>
      <c r="L167" s="24" t="s">
        <v>2394</v>
      </c>
      <c r="M167" s="24">
        <v>45681</v>
      </c>
      <c r="N167" s="24" t="s">
        <v>1577</v>
      </c>
      <c r="O167" s="24" t="s">
        <v>2395</v>
      </c>
      <c r="P167" s="27" t="s">
        <v>15</v>
      </c>
      <c r="Q167" s="28" t="s">
        <v>326</v>
      </c>
      <c r="R167" s="26" t="s">
        <v>2107</v>
      </c>
      <c r="S167" s="26" t="s">
        <v>2297</v>
      </c>
      <c r="T167" s="27" t="s">
        <v>44</v>
      </c>
      <c r="U167" s="25" t="s">
        <v>1091</v>
      </c>
      <c r="V167" s="25" t="s">
        <v>1343</v>
      </c>
      <c r="W167" s="25" t="s">
        <v>552</v>
      </c>
      <c r="X167" s="36" t="s">
        <v>41</v>
      </c>
      <c r="Y167" s="36" t="s">
        <v>42</v>
      </c>
      <c r="Z167" s="36" t="s">
        <v>359</v>
      </c>
      <c r="AA167" s="29">
        <v>1400</v>
      </c>
      <c r="AB167" s="29">
        <v>1400</v>
      </c>
      <c r="AC167" s="30">
        <v>0</v>
      </c>
      <c r="AD167" s="29">
        <v>70</v>
      </c>
      <c r="AE167" s="29">
        <v>70</v>
      </c>
      <c r="AF167" s="31">
        <v>1330</v>
      </c>
      <c r="AG167" s="29">
        <v>70</v>
      </c>
      <c r="AI167" s="29">
        <v>0</v>
      </c>
      <c r="AJ167" s="29">
        <v>35</v>
      </c>
      <c r="AK167" s="29">
        <v>35</v>
      </c>
      <c r="AL167" s="29">
        <v>0</v>
      </c>
      <c r="AM167" s="29">
        <v>0</v>
      </c>
      <c r="AN167" s="29">
        <v>0</v>
      </c>
      <c r="AO167" s="29">
        <v>0</v>
      </c>
      <c r="AP167" s="29">
        <v>0</v>
      </c>
      <c r="AQ167" s="29">
        <v>0</v>
      </c>
      <c r="AR167" s="29">
        <v>0</v>
      </c>
      <c r="AS167" s="29">
        <v>0</v>
      </c>
      <c r="AT167" s="122">
        <v>0</v>
      </c>
      <c r="AU167" s="130" t="s">
        <v>2197</v>
      </c>
      <c r="AV167" s="130" t="s">
        <v>2191</v>
      </c>
      <c r="AW167" s="130" t="s">
        <v>2298</v>
      </c>
      <c r="AX167" s="130" t="s">
        <v>1299</v>
      </c>
      <c r="AY167" s="130" t="s">
        <v>1299</v>
      </c>
    </row>
    <row r="168" spans="1:51" ht="36" x14ac:dyDescent="0.2">
      <c r="A168" s="121">
        <v>45670</v>
      </c>
      <c r="B168" s="27" t="s">
        <v>1564</v>
      </c>
      <c r="C168" s="24" t="s">
        <v>1565</v>
      </c>
      <c r="D168" s="24" t="s">
        <v>1447</v>
      </c>
      <c r="E168" s="28" t="s">
        <v>438</v>
      </c>
      <c r="F168" s="28" t="s">
        <v>439</v>
      </c>
      <c r="G168" s="28" t="s">
        <v>536</v>
      </c>
      <c r="H168" s="28" t="s">
        <v>515</v>
      </c>
      <c r="I168" s="28" t="s">
        <v>1103</v>
      </c>
      <c r="J168" s="24" t="s">
        <v>1091</v>
      </c>
      <c r="K168" s="24" t="s">
        <v>617</v>
      </c>
      <c r="L168" s="24" t="s">
        <v>2394</v>
      </c>
      <c r="M168" s="24">
        <v>45681</v>
      </c>
      <c r="N168" s="24" t="s">
        <v>1577</v>
      </c>
      <c r="O168" s="24" t="s">
        <v>2395</v>
      </c>
      <c r="P168" s="27" t="s">
        <v>15</v>
      </c>
      <c r="Q168" s="28" t="s">
        <v>326</v>
      </c>
      <c r="R168" s="26" t="s">
        <v>2107</v>
      </c>
      <c r="S168" s="26" t="s">
        <v>2297</v>
      </c>
      <c r="T168" s="27" t="s">
        <v>44</v>
      </c>
      <c r="U168" s="25" t="s">
        <v>1091</v>
      </c>
      <c r="V168" s="25" t="s">
        <v>1343</v>
      </c>
      <c r="W168" s="25" t="s">
        <v>552</v>
      </c>
      <c r="X168" s="36" t="s">
        <v>17</v>
      </c>
      <c r="Y168" s="36" t="s">
        <v>18</v>
      </c>
      <c r="Z168" s="36" t="s">
        <v>364</v>
      </c>
      <c r="AA168" s="29">
        <v>700</v>
      </c>
      <c r="AB168" s="29">
        <v>700</v>
      </c>
      <c r="AC168" s="30">
        <v>0</v>
      </c>
      <c r="AD168" s="29">
        <v>621</v>
      </c>
      <c r="AE168" s="29">
        <v>621</v>
      </c>
      <c r="AF168" s="31">
        <v>79</v>
      </c>
      <c r="AG168" s="29">
        <v>621</v>
      </c>
      <c r="AI168" s="29">
        <v>0</v>
      </c>
      <c r="AJ168" s="29">
        <v>0</v>
      </c>
      <c r="AK168" s="29">
        <v>621</v>
      </c>
      <c r="AL168" s="29">
        <v>0</v>
      </c>
      <c r="AM168" s="29">
        <v>0</v>
      </c>
      <c r="AN168" s="29">
        <v>0</v>
      </c>
      <c r="AO168" s="29">
        <v>0</v>
      </c>
      <c r="AP168" s="29">
        <v>0</v>
      </c>
      <c r="AQ168" s="29">
        <v>0</v>
      </c>
      <c r="AR168" s="29">
        <v>0</v>
      </c>
      <c r="AS168" s="29">
        <v>0</v>
      </c>
      <c r="AT168" s="122">
        <v>0</v>
      </c>
      <c r="AU168" s="130" t="s">
        <v>2197</v>
      </c>
      <c r="AV168" s="130" t="s">
        <v>2191</v>
      </c>
      <c r="AW168" s="130" t="s">
        <v>2298</v>
      </c>
      <c r="AX168" s="130" t="s">
        <v>1299</v>
      </c>
      <c r="AY168" s="130" t="s">
        <v>1299</v>
      </c>
    </row>
    <row r="169" spans="1:51" ht="36" x14ac:dyDescent="0.2">
      <c r="A169" s="121">
        <v>45670</v>
      </c>
      <c r="B169" s="27" t="s">
        <v>1564</v>
      </c>
      <c r="C169" s="24" t="s">
        <v>1565</v>
      </c>
      <c r="D169" s="24" t="s">
        <v>1447</v>
      </c>
      <c r="E169" s="28" t="s">
        <v>438</v>
      </c>
      <c r="F169" s="28" t="s">
        <v>439</v>
      </c>
      <c r="G169" s="28" t="s">
        <v>536</v>
      </c>
      <c r="H169" s="28" t="s">
        <v>515</v>
      </c>
      <c r="I169" s="28" t="s">
        <v>1103</v>
      </c>
      <c r="J169" s="24" t="s">
        <v>1091</v>
      </c>
      <c r="K169" s="24" t="s">
        <v>617</v>
      </c>
      <c r="L169" s="24" t="s">
        <v>2394</v>
      </c>
      <c r="M169" s="24">
        <v>45681</v>
      </c>
      <c r="N169" s="24" t="s">
        <v>1577</v>
      </c>
      <c r="O169" s="24" t="s">
        <v>2395</v>
      </c>
      <c r="P169" s="27" t="s">
        <v>15</v>
      </c>
      <c r="Q169" s="28" t="s">
        <v>326</v>
      </c>
      <c r="R169" s="26" t="s">
        <v>2107</v>
      </c>
      <c r="S169" s="26" t="s">
        <v>2297</v>
      </c>
      <c r="T169" s="27" t="s">
        <v>44</v>
      </c>
      <c r="U169" s="25" t="s">
        <v>1091</v>
      </c>
      <c r="V169" s="25" t="s">
        <v>1343</v>
      </c>
      <c r="W169" s="25" t="s">
        <v>552</v>
      </c>
      <c r="X169" s="36" t="s">
        <v>28</v>
      </c>
      <c r="Y169" s="36" t="s">
        <v>29</v>
      </c>
      <c r="Z169" s="36" t="s">
        <v>369</v>
      </c>
      <c r="AA169" s="29">
        <v>1000</v>
      </c>
      <c r="AB169" s="29">
        <v>1000</v>
      </c>
      <c r="AC169" s="30">
        <v>0</v>
      </c>
      <c r="AD169" s="29">
        <v>116</v>
      </c>
      <c r="AE169" s="29">
        <v>116</v>
      </c>
      <c r="AF169" s="31">
        <v>884</v>
      </c>
      <c r="AG169" s="29">
        <v>116</v>
      </c>
      <c r="AI169" s="29">
        <v>0</v>
      </c>
      <c r="AJ169" s="29">
        <v>40</v>
      </c>
      <c r="AK169" s="29">
        <v>76</v>
      </c>
      <c r="AL169" s="29">
        <v>0</v>
      </c>
      <c r="AM169" s="29">
        <v>0</v>
      </c>
      <c r="AN169" s="29">
        <v>0</v>
      </c>
      <c r="AO169" s="29">
        <v>0</v>
      </c>
      <c r="AP169" s="29">
        <v>0</v>
      </c>
      <c r="AQ169" s="29">
        <v>0</v>
      </c>
      <c r="AR169" s="29">
        <v>0</v>
      </c>
      <c r="AS169" s="29">
        <v>0</v>
      </c>
      <c r="AT169" s="122">
        <v>0</v>
      </c>
      <c r="AU169" s="130" t="s">
        <v>2197</v>
      </c>
      <c r="AV169" s="130" t="s">
        <v>2191</v>
      </c>
      <c r="AW169" s="130" t="s">
        <v>2298</v>
      </c>
      <c r="AX169" s="130" t="s">
        <v>1299</v>
      </c>
      <c r="AY169" s="130" t="s">
        <v>1299</v>
      </c>
    </row>
    <row r="170" spans="1:51" ht="36" x14ac:dyDescent="0.2">
      <c r="A170" s="121">
        <v>45670</v>
      </c>
      <c r="B170" s="27" t="s">
        <v>1564</v>
      </c>
      <c r="C170" s="24" t="s">
        <v>1565</v>
      </c>
      <c r="D170" s="24" t="s">
        <v>1447</v>
      </c>
      <c r="E170" s="28" t="s">
        <v>438</v>
      </c>
      <c r="F170" s="28" t="s">
        <v>439</v>
      </c>
      <c r="G170" s="28" t="s">
        <v>536</v>
      </c>
      <c r="H170" s="28" t="s">
        <v>515</v>
      </c>
      <c r="I170" s="28" t="s">
        <v>1103</v>
      </c>
      <c r="J170" s="24" t="s">
        <v>1091</v>
      </c>
      <c r="K170" s="24" t="s">
        <v>617</v>
      </c>
      <c r="L170" s="24" t="s">
        <v>2394</v>
      </c>
      <c r="M170" s="24">
        <v>45681</v>
      </c>
      <c r="N170" s="24" t="s">
        <v>1577</v>
      </c>
      <c r="O170" s="24" t="s">
        <v>2395</v>
      </c>
      <c r="P170" s="27" t="s">
        <v>15</v>
      </c>
      <c r="Q170" s="28" t="s">
        <v>326</v>
      </c>
      <c r="R170" s="26" t="s">
        <v>2107</v>
      </c>
      <c r="S170" s="26" t="s">
        <v>2297</v>
      </c>
      <c r="T170" s="27" t="s">
        <v>44</v>
      </c>
      <c r="U170" s="25" t="s">
        <v>1091</v>
      </c>
      <c r="V170" s="25" t="s">
        <v>1343</v>
      </c>
      <c r="W170" s="25" t="s">
        <v>552</v>
      </c>
      <c r="X170" s="36" t="s">
        <v>74</v>
      </c>
      <c r="Y170" s="36" t="s">
        <v>75</v>
      </c>
      <c r="Z170" s="36" t="s">
        <v>375</v>
      </c>
      <c r="AA170" s="29">
        <v>200</v>
      </c>
      <c r="AB170" s="29">
        <v>200</v>
      </c>
      <c r="AC170" s="30">
        <v>0</v>
      </c>
      <c r="AD170" s="29">
        <v>60</v>
      </c>
      <c r="AE170" s="29">
        <v>60</v>
      </c>
      <c r="AF170" s="31">
        <v>140</v>
      </c>
      <c r="AG170" s="29">
        <v>60</v>
      </c>
      <c r="AI170" s="29">
        <v>0</v>
      </c>
      <c r="AJ170" s="29">
        <v>20</v>
      </c>
      <c r="AK170" s="29">
        <v>40</v>
      </c>
      <c r="AL170" s="29">
        <v>0</v>
      </c>
      <c r="AM170" s="29">
        <v>0</v>
      </c>
      <c r="AN170" s="29">
        <v>0</v>
      </c>
      <c r="AO170" s="29">
        <v>0</v>
      </c>
      <c r="AP170" s="29">
        <v>0</v>
      </c>
      <c r="AQ170" s="29">
        <v>0</v>
      </c>
      <c r="AR170" s="29">
        <v>0</v>
      </c>
      <c r="AS170" s="29">
        <v>0</v>
      </c>
      <c r="AT170" s="122">
        <v>0</v>
      </c>
      <c r="AU170" s="130" t="s">
        <v>2197</v>
      </c>
      <c r="AV170" s="130" t="s">
        <v>2191</v>
      </c>
      <c r="AW170" s="130" t="s">
        <v>2298</v>
      </c>
      <c r="AX170" s="130" t="s">
        <v>1299</v>
      </c>
      <c r="AY170" s="130" t="s">
        <v>1299</v>
      </c>
    </row>
    <row r="171" spans="1:51" ht="36" x14ac:dyDescent="0.2">
      <c r="A171" s="121">
        <v>45670</v>
      </c>
      <c r="B171" s="27" t="s">
        <v>1564</v>
      </c>
      <c r="C171" s="24" t="s">
        <v>1565</v>
      </c>
      <c r="D171" s="24" t="s">
        <v>1447</v>
      </c>
      <c r="E171" s="28" t="s">
        <v>438</v>
      </c>
      <c r="F171" s="28" t="s">
        <v>439</v>
      </c>
      <c r="G171" s="28" t="s">
        <v>536</v>
      </c>
      <c r="H171" s="28" t="s">
        <v>515</v>
      </c>
      <c r="I171" s="28" t="s">
        <v>1103</v>
      </c>
      <c r="J171" s="24" t="s">
        <v>1100</v>
      </c>
      <c r="K171" s="24" t="s">
        <v>617</v>
      </c>
      <c r="L171" s="24" t="s">
        <v>2394</v>
      </c>
      <c r="M171" s="24">
        <v>45681</v>
      </c>
      <c r="N171" s="24" t="s">
        <v>1577</v>
      </c>
      <c r="O171" s="24" t="s">
        <v>2395</v>
      </c>
      <c r="P171" s="27" t="s">
        <v>15</v>
      </c>
      <c r="Q171" s="28" t="s">
        <v>326</v>
      </c>
      <c r="R171" s="26" t="s">
        <v>2107</v>
      </c>
      <c r="S171" s="26" t="s">
        <v>2297</v>
      </c>
      <c r="T171" s="27" t="s">
        <v>47</v>
      </c>
      <c r="U171" s="25" t="s">
        <v>1100</v>
      </c>
      <c r="V171" s="25" t="s">
        <v>1344</v>
      </c>
      <c r="W171" s="25" t="s">
        <v>552</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2">
        <v>0</v>
      </c>
      <c r="AU171" s="130" t="s">
        <v>2197</v>
      </c>
      <c r="AV171" s="130" t="s">
        <v>2191</v>
      </c>
      <c r="AW171" s="130" t="s">
        <v>2298</v>
      </c>
      <c r="AX171" s="130" t="s">
        <v>1299</v>
      </c>
      <c r="AY171" s="130" t="s">
        <v>1299</v>
      </c>
    </row>
    <row r="172" spans="1:51" ht="36" x14ac:dyDescent="0.2">
      <c r="A172" s="121">
        <v>45670</v>
      </c>
      <c r="B172" s="27" t="s">
        <v>1564</v>
      </c>
      <c r="C172" s="24" t="s">
        <v>1565</v>
      </c>
      <c r="D172" s="24" t="s">
        <v>1447</v>
      </c>
      <c r="E172" s="28" t="s">
        <v>438</v>
      </c>
      <c r="F172" s="28" t="s">
        <v>439</v>
      </c>
      <c r="G172" s="28" t="s">
        <v>536</v>
      </c>
      <c r="H172" s="28" t="s">
        <v>515</v>
      </c>
      <c r="I172" s="28" t="s">
        <v>1103</v>
      </c>
      <c r="J172" s="24" t="s">
        <v>1100</v>
      </c>
      <c r="K172" s="24" t="s">
        <v>617</v>
      </c>
      <c r="L172" s="24" t="s">
        <v>2394</v>
      </c>
      <c r="M172" s="24">
        <v>45681</v>
      </c>
      <c r="N172" s="24" t="s">
        <v>1577</v>
      </c>
      <c r="O172" s="24" t="s">
        <v>2395</v>
      </c>
      <c r="P172" s="27" t="s">
        <v>15</v>
      </c>
      <c r="Q172" s="28" t="s">
        <v>326</v>
      </c>
      <c r="R172" s="26" t="s">
        <v>2107</v>
      </c>
      <c r="S172" s="26" t="s">
        <v>2297</v>
      </c>
      <c r="T172" s="27" t="s">
        <v>47</v>
      </c>
      <c r="U172" s="25" t="s">
        <v>1100</v>
      </c>
      <c r="V172" s="25" t="s">
        <v>1344</v>
      </c>
      <c r="W172" s="25" t="s">
        <v>552</v>
      </c>
      <c r="X172" s="36" t="s">
        <v>26</v>
      </c>
      <c r="Y172" s="36" t="s">
        <v>27</v>
      </c>
      <c r="Z172" s="36" t="s">
        <v>358</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2">
        <v>0</v>
      </c>
      <c r="AU172" s="130" t="s">
        <v>2197</v>
      </c>
      <c r="AV172" s="130" t="s">
        <v>2191</v>
      </c>
      <c r="AW172" s="130" t="s">
        <v>2298</v>
      </c>
      <c r="AX172" s="130" t="s">
        <v>1299</v>
      </c>
      <c r="AY172" s="130" t="s">
        <v>1299</v>
      </c>
    </row>
    <row r="173" spans="1:51" ht="36" x14ac:dyDescent="0.2">
      <c r="A173" s="121">
        <v>45670</v>
      </c>
      <c r="B173" s="27" t="s">
        <v>1564</v>
      </c>
      <c r="C173" s="24" t="s">
        <v>1565</v>
      </c>
      <c r="D173" s="24" t="s">
        <v>1447</v>
      </c>
      <c r="E173" s="28" t="s">
        <v>438</v>
      </c>
      <c r="F173" s="28" t="s">
        <v>439</v>
      </c>
      <c r="G173" s="28" t="s">
        <v>536</v>
      </c>
      <c r="H173" s="28" t="s">
        <v>511</v>
      </c>
      <c r="I173" s="28" t="s">
        <v>1103</v>
      </c>
      <c r="J173" s="24" t="s">
        <v>1100</v>
      </c>
      <c r="K173" s="24" t="s">
        <v>617</v>
      </c>
      <c r="L173" s="24" t="s">
        <v>2394</v>
      </c>
      <c r="M173" s="24">
        <v>45681</v>
      </c>
      <c r="N173" s="24" t="s">
        <v>1577</v>
      </c>
      <c r="O173" s="24" t="s">
        <v>2395</v>
      </c>
      <c r="P173" s="27" t="s">
        <v>15</v>
      </c>
      <c r="Q173" s="28" t="s">
        <v>326</v>
      </c>
      <c r="R173" s="26" t="s">
        <v>2107</v>
      </c>
      <c r="S173" s="26" t="s">
        <v>2297</v>
      </c>
      <c r="T173" s="27" t="s">
        <v>47</v>
      </c>
      <c r="U173" s="25" t="s">
        <v>1100</v>
      </c>
      <c r="V173" s="25" t="s">
        <v>1344</v>
      </c>
      <c r="W173" s="25" t="s">
        <v>552</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2">
        <v>0</v>
      </c>
      <c r="AU173" s="130" t="s">
        <v>2197</v>
      </c>
      <c r="AV173" s="130" t="s">
        <v>2191</v>
      </c>
      <c r="AW173" s="130" t="s">
        <v>2298</v>
      </c>
      <c r="AX173" s="130" t="s">
        <v>1299</v>
      </c>
      <c r="AY173" s="130" t="s">
        <v>1299</v>
      </c>
    </row>
    <row r="174" spans="1:51" ht="36" x14ac:dyDescent="0.2">
      <c r="A174" s="121">
        <v>45670</v>
      </c>
      <c r="B174" s="27" t="s">
        <v>1564</v>
      </c>
      <c r="C174" s="24" t="s">
        <v>1565</v>
      </c>
      <c r="D174" s="24" t="s">
        <v>1447</v>
      </c>
      <c r="E174" s="28" t="s">
        <v>438</v>
      </c>
      <c r="F174" s="28" t="s">
        <v>439</v>
      </c>
      <c r="G174" s="28" t="s">
        <v>536</v>
      </c>
      <c r="H174" s="28" t="s">
        <v>515</v>
      </c>
      <c r="I174" s="28" t="s">
        <v>1103</v>
      </c>
      <c r="J174" s="24" t="s">
        <v>1100</v>
      </c>
      <c r="K174" s="24" t="s">
        <v>617</v>
      </c>
      <c r="L174" s="24" t="s">
        <v>2394</v>
      </c>
      <c r="M174" s="24">
        <v>45681</v>
      </c>
      <c r="N174" s="24" t="s">
        <v>1577</v>
      </c>
      <c r="O174" s="24" t="s">
        <v>2395</v>
      </c>
      <c r="P174" s="27" t="s">
        <v>15</v>
      </c>
      <c r="Q174" s="28" t="s">
        <v>326</v>
      </c>
      <c r="R174" s="26" t="s">
        <v>2107</v>
      </c>
      <c r="S174" s="26" t="s">
        <v>2297</v>
      </c>
      <c r="T174" s="27" t="s">
        <v>47</v>
      </c>
      <c r="U174" s="25" t="s">
        <v>1100</v>
      </c>
      <c r="V174" s="25" t="s">
        <v>1344</v>
      </c>
      <c r="W174" s="25" t="s">
        <v>552</v>
      </c>
      <c r="X174" s="36" t="s">
        <v>17</v>
      </c>
      <c r="Y174" s="36" t="s">
        <v>18</v>
      </c>
      <c r="Z174" s="36" t="s">
        <v>364</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2">
        <v>0</v>
      </c>
      <c r="AU174" s="130" t="s">
        <v>2197</v>
      </c>
      <c r="AV174" s="130" t="s">
        <v>2191</v>
      </c>
      <c r="AW174" s="130" t="s">
        <v>2298</v>
      </c>
      <c r="AX174" s="130" t="s">
        <v>1299</v>
      </c>
      <c r="AY174" s="130" t="s">
        <v>1299</v>
      </c>
    </row>
    <row r="175" spans="1:51" ht="36" x14ac:dyDescent="0.2">
      <c r="A175" s="121">
        <v>45670</v>
      </c>
      <c r="B175" s="27" t="s">
        <v>1564</v>
      </c>
      <c r="C175" s="24" t="s">
        <v>1565</v>
      </c>
      <c r="D175" s="24" t="s">
        <v>1447</v>
      </c>
      <c r="E175" s="28" t="s">
        <v>438</v>
      </c>
      <c r="F175" s="28" t="s">
        <v>439</v>
      </c>
      <c r="G175" s="28" t="s">
        <v>536</v>
      </c>
      <c r="H175" s="28" t="s">
        <v>515</v>
      </c>
      <c r="I175" s="28" t="s">
        <v>1103</v>
      </c>
      <c r="J175" s="24" t="s">
        <v>1100</v>
      </c>
      <c r="K175" s="24" t="s">
        <v>617</v>
      </c>
      <c r="L175" s="24" t="s">
        <v>2394</v>
      </c>
      <c r="M175" s="24">
        <v>45681</v>
      </c>
      <c r="N175" s="24" t="s">
        <v>1577</v>
      </c>
      <c r="O175" s="24" t="s">
        <v>2395</v>
      </c>
      <c r="P175" s="27" t="s">
        <v>15</v>
      </c>
      <c r="Q175" s="28" t="s">
        <v>326</v>
      </c>
      <c r="R175" s="26" t="s">
        <v>2107</v>
      </c>
      <c r="S175" s="26" t="s">
        <v>2297</v>
      </c>
      <c r="T175" s="27" t="s">
        <v>47</v>
      </c>
      <c r="U175" s="25" t="s">
        <v>1100</v>
      </c>
      <c r="V175" s="25" t="s">
        <v>1344</v>
      </c>
      <c r="W175" s="25" t="s">
        <v>552</v>
      </c>
      <c r="X175" s="36" t="s">
        <v>28</v>
      </c>
      <c r="Y175" s="36" t="s">
        <v>29</v>
      </c>
      <c r="Z175" s="36" t="s">
        <v>369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2">
        <v>0</v>
      </c>
      <c r="AU175" s="130" t="s">
        <v>2197</v>
      </c>
      <c r="AV175" s="130" t="s">
        <v>2191</v>
      </c>
      <c r="AW175" s="130" t="s">
        <v>2298</v>
      </c>
      <c r="AX175" s="130" t="s">
        <v>1299</v>
      </c>
      <c r="AY175" s="130" t="s">
        <v>1299</v>
      </c>
    </row>
    <row r="176" spans="1:51" ht="36" x14ac:dyDescent="0.2">
      <c r="A176" s="121">
        <v>45670</v>
      </c>
      <c r="B176" s="27" t="s">
        <v>1564</v>
      </c>
      <c r="C176" s="24" t="s">
        <v>1565</v>
      </c>
      <c r="D176" s="24" t="s">
        <v>1447</v>
      </c>
      <c r="E176" s="28" t="s">
        <v>438</v>
      </c>
      <c r="F176" s="28" t="s">
        <v>439</v>
      </c>
      <c r="G176" s="28" t="s">
        <v>536</v>
      </c>
      <c r="H176" s="28" t="s">
        <v>515</v>
      </c>
      <c r="I176" s="28" t="s">
        <v>1103</v>
      </c>
      <c r="J176" s="24" t="s">
        <v>1100</v>
      </c>
      <c r="K176" s="24" t="s">
        <v>617</v>
      </c>
      <c r="L176" s="24" t="s">
        <v>2394</v>
      </c>
      <c r="M176" s="24">
        <v>45681</v>
      </c>
      <c r="N176" s="24" t="s">
        <v>1577</v>
      </c>
      <c r="O176" s="24" t="s">
        <v>2395</v>
      </c>
      <c r="P176" s="27" t="s">
        <v>15</v>
      </c>
      <c r="Q176" s="28" t="s">
        <v>326</v>
      </c>
      <c r="R176" s="26" t="s">
        <v>2107</v>
      </c>
      <c r="S176" s="26" t="s">
        <v>2297</v>
      </c>
      <c r="T176" s="27" t="s">
        <v>47</v>
      </c>
      <c r="U176" s="25" t="s">
        <v>1100</v>
      </c>
      <c r="V176" s="25" t="s">
        <v>1344</v>
      </c>
      <c r="W176" s="25" t="s">
        <v>552</v>
      </c>
      <c r="X176" s="36" t="s">
        <v>74</v>
      </c>
      <c r="Y176" s="36" t="s">
        <v>75</v>
      </c>
      <c r="Z176" s="36" t="s">
        <v>375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2">
        <v>0</v>
      </c>
      <c r="AU176" s="130" t="s">
        <v>2197</v>
      </c>
      <c r="AV176" s="130" t="s">
        <v>2191</v>
      </c>
      <c r="AW176" s="130" t="s">
        <v>2298</v>
      </c>
      <c r="AX176" s="130" t="s">
        <v>1299</v>
      </c>
      <c r="AY176" s="130" t="s">
        <v>1299</v>
      </c>
    </row>
    <row r="177" spans="1:51" ht="36" x14ac:dyDescent="0.2">
      <c r="A177" s="121">
        <v>45670</v>
      </c>
      <c r="B177" s="27" t="s">
        <v>1564</v>
      </c>
      <c r="C177" s="24" t="s">
        <v>1565</v>
      </c>
      <c r="D177" s="24" t="s">
        <v>1447</v>
      </c>
      <c r="E177" s="28" t="s">
        <v>438</v>
      </c>
      <c r="F177" s="28" t="s">
        <v>439</v>
      </c>
      <c r="G177" s="28" t="s">
        <v>536</v>
      </c>
      <c r="H177" s="28" t="s">
        <v>515</v>
      </c>
      <c r="I177" s="28" t="s">
        <v>1103</v>
      </c>
      <c r="J177" s="24" t="s">
        <v>1092</v>
      </c>
      <c r="K177" s="24" t="s">
        <v>617</v>
      </c>
      <c r="L177" s="24" t="s">
        <v>2394</v>
      </c>
      <c r="M177" s="24">
        <v>45681</v>
      </c>
      <c r="N177" s="24" t="s">
        <v>1577</v>
      </c>
      <c r="O177" s="24" t="s">
        <v>2395</v>
      </c>
      <c r="P177" s="27" t="s">
        <v>15</v>
      </c>
      <c r="Q177" s="28" t="s">
        <v>326</v>
      </c>
      <c r="R177" s="26" t="s">
        <v>2107</v>
      </c>
      <c r="S177" s="26" t="s">
        <v>2297</v>
      </c>
      <c r="T177" s="27" t="s">
        <v>50</v>
      </c>
      <c r="U177" s="25" t="s">
        <v>1092</v>
      </c>
      <c r="V177" s="25" t="s">
        <v>1345</v>
      </c>
      <c r="W177" s="25" t="s">
        <v>552</v>
      </c>
      <c r="X177" s="36" t="s">
        <v>24</v>
      </c>
      <c r="Y177" s="36" t="s">
        <v>25</v>
      </c>
      <c r="Z177" s="36" t="s">
        <v>357</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2">
        <v>0</v>
      </c>
      <c r="AU177" s="130" t="s">
        <v>2197</v>
      </c>
      <c r="AV177" s="130" t="s">
        <v>2191</v>
      </c>
      <c r="AW177" s="130" t="s">
        <v>2298</v>
      </c>
      <c r="AX177" s="130" t="s">
        <v>1299</v>
      </c>
      <c r="AY177" s="130" t="s">
        <v>1299</v>
      </c>
    </row>
    <row r="178" spans="1:51" ht="36" x14ac:dyDescent="0.2">
      <c r="A178" s="121">
        <v>45670</v>
      </c>
      <c r="B178" s="27" t="s">
        <v>1564</v>
      </c>
      <c r="C178" s="24" t="s">
        <v>1565</v>
      </c>
      <c r="D178" s="24" t="s">
        <v>1447</v>
      </c>
      <c r="E178" s="28" t="s">
        <v>438</v>
      </c>
      <c r="F178" s="28" t="s">
        <v>439</v>
      </c>
      <c r="G178" s="28" t="s">
        <v>536</v>
      </c>
      <c r="H178" s="28" t="s">
        <v>515</v>
      </c>
      <c r="I178" s="28" t="s">
        <v>1103</v>
      </c>
      <c r="J178" s="24" t="s">
        <v>1092</v>
      </c>
      <c r="K178" s="24" t="s">
        <v>617</v>
      </c>
      <c r="L178" s="24" t="s">
        <v>2394</v>
      </c>
      <c r="M178" s="24">
        <v>45681</v>
      </c>
      <c r="N178" s="24" t="s">
        <v>1577</v>
      </c>
      <c r="O178" s="24" t="s">
        <v>2395</v>
      </c>
      <c r="P178" s="27" t="s">
        <v>15</v>
      </c>
      <c r="Q178" s="28" t="s">
        <v>326</v>
      </c>
      <c r="R178" s="26" t="s">
        <v>2107</v>
      </c>
      <c r="S178" s="26" t="s">
        <v>2297</v>
      </c>
      <c r="T178" s="27" t="s">
        <v>50</v>
      </c>
      <c r="U178" s="25" t="s">
        <v>1092</v>
      </c>
      <c r="V178" s="25" t="s">
        <v>1345</v>
      </c>
      <c r="W178" s="25" t="s">
        <v>552</v>
      </c>
      <c r="X178" s="36" t="s">
        <v>26</v>
      </c>
      <c r="Y178" s="36" t="s">
        <v>27</v>
      </c>
      <c r="Z178" s="36" t="s">
        <v>358</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2">
        <v>0</v>
      </c>
      <c r="AU178" s="130" t="s">
        <v>2197</v>
      </c>
      <c r="AV178" s="130" t="s">
        <v>2191</v>
      </c>
      <c r="AW178" s="130" t="s">
        <v>2298</v>
      </c>
      <c r="AX178" s="130" t="s">
        <v>1299</v>
      </c>
      <c r="AY178" s="130" t="s">
        <v>1299</v>
      </c>
    </row>
    <row r="179" spans="1:51" ht="36" x14ac:dyDescent="0.2">
      <c r="A179" s="121">
        <v>45670</v>
      </c>
      <c r="B179" s="27" t="s">
        <v>1564</v>
      </c>
      <c r="C179" s="24" t="s">
        <v>1565</v>
      </c>
      <c r="D179" s="24" t="s">
        <v>1447</v>
      </c>
      <c r="E179" s="28" t="s">
        <v>438</v>
      </c>
      <c r="F179" s="28" t="s">
        <v>439</v>
      </c>
      <c r="G179" s="28" t="s">
        <v>536</v>
      </c>
      <c r="H179" s="28" t="s">
        <v>511</v>
      </c>
      <c r="I179" s="28" t="s">
        <v>1103</v>
      </c>
      <c r="J179" s="24" t="s">
        <v>1092</v>
      </c>
      <c r="K179" s="24" t="s">
        <v>617</v>
      </c>
      <c r="L179" s="24" t="s">
        <v>2394</v>
      </c>
      <c r="M179" s="24">
        <v>45681</v>
      </c>
      <c r="N179" s="24" t="s">
        <v>1577</v>
      </c>
      <c r="O179" s="24" t="s">
        <v>2395</v>
      </c>
      <c r="P179" s="27" t="s">
        <v>15</v>
      </c>
      <c r="Q179" s="28" t="s">
        <v>326</v>
      </c>
      <c r="R179" s="26" t="s">
        <v>2107</v>
      </c>
      <c r="S179" s="26" t="s">
        <v>2297</v>
      </c>
      <c r="T179" s="27" t="s">
        <v>50</v>
      </c>
      <c r="U179" s="25" t="s">
        <v>1092</v>
      </c>
      <c r="V179" s="25" t="s">
        <v>1345</v>
      </c>
      <c r="W179" s="25" t="s">
        <v>552</v>
      </c>
      <c r="X179" s="36" t="s">
        <v>41</v>
      </c>
      <c r="Y179" s="36" t="s">
        <v>42</v>
      </c>
      <c r="Z179" s="36" t="s">
        <v>359</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2">
        <v>0</v>
      </c>
      <c r="AU179" s="130" t="s">
        <v>2197</v>
      </c>
      <c r="AV179" s="130" t="s">
        <v>2191</v>
      </c>
      <c r="AW179" s="130" t="s">
        <v>2298</v>
      </c>
      <c r="AX179" s="130" t="s">
        <v>1299</v>
      </c>
      <c r="AY179" s="130" t="s">
        <v>1299</v>
      </c>
    </row>
    <row r="180" spans="1:51" ht="36" x14ac:dyDescent="0.2">
      <c r="A180" s="121">
        <v>45670</v>
      </c>
      <c r="B180" s="27" t="s">
        <v>1564</v>
      </c>
      <c r="C180" s="24" t="s">
        <v>1565</v>
      </c>
      <c r="D180" s="24" t="s">
        <v>1447</v>
      </c>
      <c r="E180" s="28" t="s">
        <v>438</v>
      </c>
      <c r="F180" s="28" t="s">
        <v>439</v>
      </c>
      <c r="G180" s="28" t="s">
        <v>536</v>
      </c>
      <c r="H180" s="28" t="s">
        <v>515</v>
      </c>
      <c r="I180" s="28" t="s">
        <v>1103</v>
      </c>
      <c r="J180" s="24" t="s">
        <v>1092</v>
      </c>
      <c r="K180" s="24" t="s">
        <v>617</v>
      </c>
      <c r="L180" s="24" t="s">
        <v>2394</v>
      </c>
      <c r="M180" s="24">
        <v>45681</v>
      </c>
      <c r="N180" s="24" t="s">
        <v>1577</v>
      </c>
      <c r="O180" s="24" t="s">
        <v>2395</v>
      </c>
      <c r="P180" s="27" t="s">
        <v>15</v>
      </c>
      <c r="Q180" s="28" t="s">
        <v>326</v>
      </c>
      <c r="R180" s="26" t="s">
        <v>2107</v>
      </c>
      <c r="S180" s="26" t="s">
        <v>2297</v>
      </c>
      <c r="T180" s="27" t="s">
        <v>50</v>
      </c>
      <c r="U180" s="25" t="s">
        <v>1092</v>
      </c>
      <c r="V180" s="25" t="s">
        <v>1345</v>
      </c>
      <c r="W180" s="25" t="s">
        <v>552</v>
      </c>
      <c r="X180" s="36" t="s">
        <v>17</v>
      </c>
      <c r="Y180" s="36" t="s">
        <v>18</v>
      </c>
      <c r="Z180" s="36" t="s">
        <v>364</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2">
        <v>0</v>
      </c>
      <c r="AU180" s="130" t="s">
        <v>2197</v>
      </c>
      <c r="AV180" s="130" t="s">
        <v>2191</v>
      </c>
      <c r="AW180" s="130" t="s">
        <v>2298</v>
      </c>
      <c r="AX180" s="130" t="s">
        <v>1299</v>
      </c>
      <c r="AY180" s="130" t="s">
        <v>1299</v>
      </c>
    </row>
    <row r="181" spans="1:51" ht="36" x14ac:dyDescent="0.2">
      <c r="A181" s="121">
        <v>45670</v>
      </c>
      <c r="B181" s="27" t="s">
        <v>1564</v>
      </c>
      <c r="C181" s="24" t="s">
        <v>1565</v>
      </c>
      <c r="D181" s="24" t="s">
        <v>1447</v>
      </c>
      <c r="E181" s="28" t="s">
        <v>438</v>
      </c>
      <c r="F181" s="28" t="s">
        <v>439</v>
      </c>
      <c r="G181" s="28" t="s">
        <v>536</v>
      </c>
      <c r="H181" s="28" t="s">
        <v>515</v>
      </c>
      <c r="I181" s="28" t="s">
        <v>1103</v>
      </c>
      <c r="J181" s="24" t="s">
        <v>1092</v>
      </c>
      <c r="K181" s="24" t="s">
        <v>617</v>
      </c>
      <c r="L181" s="24" t="s">
        <v>2394</v>
      </c>
      <c r="M181" s="24">
        <v>45681</v>
      </c>
      <c r="N181" s="24" t="s">
        <v>1577</v>
      </c>
      <c r="O181" s="24" t="s">
        <v>2395</v>
      </c>
      <c r="P181" s="27" t="s">
        <v>15</v>
      </c>
      <c r="Q181" s="28" t="s">
        <v>326</v>
      </c>
      <c r="R181" s="26" t="s">
        <v>2107</v>
      </c>
      <c r="S181" s="26" t="s">
        <v>2297</v>
      </c>
      <c r="T181" s="27" t="s">
        <v>50</v>
      </c>
      <c r="U181" s="25" t="s">
        <v>1092</v>
      </c>
      <c r="V181" s="25" t="s">
        <v>1345</v>
      </c>
      <c r="W181" s="25" t="s">
        <v>552</v>
      </c>
      <c r="X181" s="36" t="s">
        <v>28</v>
      </c>
      <c r="Y181" s="36" t="s">
        <v>29</v>
      </c>
      <c r="Z181" s="36" t="s">
        <v>369</v>
      </c>
      <c r="AA181" s="29">
        <v>1000</v>
      </c>
      <c r="AB181" s="29">
        <v>1000</v>
      </c>
      <c r="AC181" s="30">
        <v>0</v>
      </c>
      <c r="AD181" s="29">
        <v>10</v>
      </c>
      <c r="AE181" s="29">
        <v>10</v>
      </c>
      <c r="AF181" s="31">
        <v>990</v>
      </c>
      <c r="AG181" s="29">
        <v>10</v>
      </c>
      <c r="AI181" s="29">
        <v>0</v>
      </c>
      <c r="AJ181" s="29">
        <v>10</v>
      </c>
      <c r="AK181" s="29">
        <v>0</v>
      </c>
      <c r="AL181" s="29">
        <v>0</v>
      </c>
      <c r="AM181" s="29">
        <v>0</v>
      </c>
      <c r="AN181" s="29">
        <v>0</v>
      </c>
      <c r="AO181" s="29">
        <v>0</v>
      </c>
      <c r="AP181" s="29">
        <v>0</v>
      </c>
      <c r="AQ181" s="29">
        <v>0</v>
      </c>
      <c r="AR181" s="29">
        <v>0</v>
      </c>
      <c r="AS181" s="29">
        <v>0</v>
      </c>
      <c r="AT181" s="122">
        <v>0</v>
      </c>
      <c r="AU181" s="130" t="s">
        <v>2197</v>
      </c>
      <c r="AV181" s="130" t="s">
        <v>2191</v>
      </c>
      <c r="AW181" s="130" t="s">
        <v>2298</v>
      </c>
      <c r="AX181" s="130" t="s">
        <v>1299</v>
      </c>
      <c r="AY181" s="130" t="s">
        <v>1299</v>
      </c>
    </row>
    <row r="182" spans="1:51" ht="36" x14ac:dyDescent="0.2">
      <c r="A182" s="121">
        <v>45670</v>
      </c>
      <c r="B182" s="27" t="s">
        <v>1564</v>
      </c>
      <c r="C182" s="24" t="s">
        <v>1565</v>
      </c>
      <c r="D182" s="24" t="s">
        <v>1447</v>
      </c>
      <c r="E182" s="28" t="s">
        <v>438</v>
      </c>
      <c r="F182" s="28" t="s">
        <v>439</v>
      </c>
      <c r="G182" s="28" t="s">
        <v>536</v>
      </c>
      <c r="H182" s="28" t="s">
        <v>515</v>
      </c>
      <c r="I182" s="28" t="s">
        <v>1103</v>
      </c>
      <c r="J182" s="24" t="s">
        <v>1092</v>
      </c>
      <c r="K182" s="24" t="s">
        <v>617</v>
      </c>
      <c r="L182" s="24" t="s">
        <v>2394</v>
      </c>
      <c r="M182" s="24">
        <v>45681</v>
      </c>
      <c r="N182" s="24" t="s">
        <v>1577</v>
      </c>
      <c r="O182" s="24" t="s">
        <v>2395</v>
      </c>
      <c r="P182" s="27" t="s">
        <v>15</v>
      </c>
      <c r="Q182" s="28" t="s">
        <v>326</v>
      </c>
      <c r="R182" s="26" t="s">
        <v>2107</v>
      </c>
      <c r="S182" s="26" t="s">
        <v>2297</v>
      </c>
      <c r="T182" s="27" t="s">
        <v>50</v>
      </c>
      <c r="U182" s="25" t="s">
        <v>1092</v>
      </c>
      <c r="V182" s="25" t="s">
        <v>1345</v>
      </c>
      <c r="W182" s="25" t="s">
        <v>552</v>
      </c>
      <c r="X182" s="36" t="s">
        <v>74</v>
      </c>
      <c r="Y182" s="36" t="s">
        <v>75</v>
      </c>
      <c r="Z182" s="36" t="s">
        <v>375</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2">
        <v>0</v>
      </c>
      <c r="AU182" s="130" t="s">
        <v>2197</v>
      </c>
      <c r="AV182" s="130" t="s">
        <v>2191</v>
      </c>
      <c r="AW182" s="130" t="s">
        <v>2298</v>
      </c>
      <c r="AX182" s="130" t="s">
        <v>1299</v>
      </c>
      <c r="AY182" s="130" t="s">
        <v>1299</v>
      </c>
    </row>
    <row r="183" spans="1:51" ht="36" x14ac:dyDescent="0.2">
      <c r="A183" s="121">
        <v>45670</v>
      </c>
      <c r="B183" s="27" t="s">
        <v>1564</v>
      </c>
      <c r="C183" s="24" t="s">
        <v>1565</v>
      </c>
      <c r="D183" s="24" t="s">
        <v>1447</v>
      </c>
      <c r="E183" s="28" t="s">
        <v>438</v>
      </c>
      <c r="F183" s="28" t="s">
        <v>439</v>
      </c>
      <c r="G183" s="28" t="s">
        <v>536</v>
      </c>
      <c r="H183" s="28" t="s">
        <v>515</v>
      </c>
      <c r="I183" s="28" t="s">
        <v>1103</v>
      </c>
      <c r="J183" s="24" t="s">
        <v>1093</v>
      </c>
      <c r="K183" s="24" t="s">
        <v>617</v>
      </c>
      <c r="L183" s="24" t="s">
        <v>2394</v>
      </c>
      <c r="M183" s="24">
        <v>45681</v>
      </c>
      <c r="N183" s="24" t="s">
        <v>1577</v>
      </c>
      <c r="O183" s="24" t="s">
        <v>2395</v>
      </c>
      <c r="P183" s="27" t="s">
        <v>15</v>
      </c>
      <c r="Q183" s="28" t="s">
        <v>326</v>
      </c>
      <c r="R183" s="26" t="s">
        <v>2107</v>
      </c>
      <c r="S183" s="26" t="s">
        <v>2297</v>
      </c>
      <c r="T183" s="27" t="s">
        <v>51</v>
      </c>
      <c r="U183" s="25" t="s">
        <v>1093</v>
      </c>
      <c r="V183" s="25" t="s">
        <v>1346</v>
      </c>
      <c r="W183" s="25" t="s">
        <v>552</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2">
        <v>0</v>
      </c>
      <c r="AU183" s="130" t="s">
        <v>2197</v>
      </c>
      <c r="AV183" s="130" t="s">
        <v>2191</v>
      </c>
      <c r="AW183" s="130" t="s">
        <v>2298</v>
      </c>
      <c r="AX183" s="130" t="s">
        <v>1299</v>
      </c>
      <c r="AY183" s="130" t="s">
        <v>1299</v>
      </c>
    </row>
    <row r="184" spans="1:51" ht="36" x14ac:dyDescent="0.2">
      <c r="A184" s="121">
        <v>45670</v>
      </c>
      <c r="B184" s="27" t="s">
        <v>1564</v>
      </c>
      <c r="C184" s="24" t="s">
        <v>1565</v>
      </c>
      <c r="D184" s="24" t="s">
        <v>1447</v>
      </c>
      <c r="E184" s="28" t="s">
        <v>438</v>
      </c>
      <c r="F184" s="28" t="s">
        <v>439</v>
      </c>
      <c r="G184" s="28" t="s">
        <v>536</v>
      </c>
      <c r="H184" s="28" t="s">
        <v>515</v>
      </c>
      <c r="I184" s="28" t="s">
        <v>1103</v>
      </c>
      <c r="J184" s="24" t="s">
        <v>1093</v>
      </c>
      <c r="K184" s="24" t="s">
        <v>617</v>
      </c>
      <c r="L184" s="24" t="s">
        <v>2394</v>
      </c>
      <c r="M184" s="24">
        <v>45681</v>
      </c>
      <c r="N184" s="24" t="s">
        <v>1577</v>
      </c>
      <c r="O184" s="24" t="s">
        <v>2395</v>
      </c>
      <c r="P184" s="27" t="s">
        <v>15</v>
      </c>
      <c r="Q184" s="28" t="s">
        <v>326</v>
      </c>
      <c r="R184" s="26" t="s">
        <v>2107</v>
      </c>
      <c r="S184" s="26" t="s">
        <v>2297</v>
      </c>
      <c r="T184" s="27" t="s">
        <v>51</v>
      </c>
      <c r="U184" s="25" t="s">
        <v>1093</v>
      </c>
      <c r="V184" s="25" t="s">
        <v>1346</v>
      </c>
      <c r="W184" s="25" t="s">
        <v>552</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2">
        <v>0</v>
      </c>
      <c r="AU184" s="130" t="s">
        <v>2197</v>
      </c>
      <c r="AV184" s="130" t="s">
        <v>2191</v>
      </c>
      <c r="AW184" s="130" t="s">
        <v>2298</v>
      </c>
      <c r="AX184" s="130" t="s">
        <v>1299</v>
      </c>
      <c r="AY184" s="130" t="s">
        <v>1299</v>
      </c>
    </row>
    <row r="185" spans="1:51" ht="36" x14ac:dyDescent="0.2">
      <c r="A185" s="121">
        <v>45670</v>
      </c>
      <c r="B185" s="27" t="s">
        <v>1564</v>
      </c>
      <c r="C185" s="24" t="s">
        <v>1565</v>
      </c>
      <c r="D185" s="24" t="s">
        <v>1447</v>
      </c>
      <c r="E185" s="28" t="s">
        <v>438</v>
      </c>
      <c r="F185" s="28" t="s">
        <v>439</v>
      </c>
      <c r="G185" s="28" t="s">
        <v>536</v>
      </c>
      <c r="H185" s="28" t="s">
        <v>511</v>
      </c>
      <c r="I185" s="28" t="s">
        <v>1103</v>
      </c>
      <c r="J185" s="24" t="s">
        <v>1093</v>
      </c>
      <c r="K185" s="24" t="s">
        <v>617</v>
      </c>
      <c r="L185" s="24" t="s">
        <v>2394</v>
      </c>
      <c r="M185" s="24">
        <v>45681</v>
      </c>
      <c r="N185" s="24" t="s">
        <v>1577</v>
      </c>
      <c r="O185" s="24" t="s">
        <v>2395</v>
      </c>
      <c r="P185" s="27" t="s">
        <v>15</v>
      </c>
      <c r="Q185" s="28" t="s">
        <v>326</v>
      </c>
      <c r="R185" s="26" t="s">
        <v>2107</v>
      </c>
      <c r="S185" s="26" t="s">
        <v>2297</v>
      </c>
      <c r="T185" s="27" t="s">
        <v>51</v>
      </c>
      <c r="U185" s="25" t="s">
        <v>1093</v>
      </c>
      <c r="V185" s="25" t="s">
        <v>1346</v>
      </c>
      <c r="W185" s="25" t="s">
        <v>552</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2">
        <v>0</v>
      </c>
      <c r="AU185" s="130" t="s">
        <v>2197</v>
      </c>
      <c r="AV185" s="130" t="s">
        <v>2191</v>
      </c>
      <c r="AW185" s="130" t="s">
        <v>2298</v>
      </c>
      <c r="AX185" s="130" t="s">
        <v>1299</v>
      </c>
      <c r="AY185" s="130" t="s">
        <v>1299</v>
      </c>
    </row>
    <row r="186" spans="1:51" ht="36" x14ac:dyDescent="0.2">
      <c r="A186" s="121">
        <v>45670</v>
      </c>
      <c r="B186" s="27" t="s">
        <v>1564</v>
      </c>
      <c r="C186" s="24" t="s">
        <v>1565</v>
      </c>
      <c r="D186" s="24" t="s">
        <v>1447</v>
      </c>
      <c r="E186" s="28" t="s">
        <v>438</v>
      </c>
      <c r="F186" s="28" t="s">
        <v>439</v>
      </c>
      <c r="G186" s="28" t="s">
        <v>536</v>
      </c>
      <c r="H186" s="28" t="s">
        <v>515</v>
      </c>
      <c r="I186" s="28" t="s">
        <v>1103</v>
      </c>
      <c r="J186" s="24" t="s">
        <v>1093</v>
      </c>
      <c r="K186" s="24" t="s">
        <v>617</v>
      </c>
      <c r="L186" s="24" t="s">
        <v>2394</v>
      </c>
      <c r="M186" s="24">
        <v>45681</v>
      </c>
      <c r="N186" s="24" t="s">
        <v>1577</v>
      </c>
      <c r="O186" s="24" t="s">
        <v>2395</v>
      </c>
      <c r="P186" s="27" t="s">
        <v>15</v>
      </c>
      <c r="Q186" s="28" t="s">
        <v>326</v>
      </c>
      <c r="R186" s="26" t="s">
        <v>2107</v>
      </c>
      <c r="S186" s="26" t="s">
        <v>2297</v>
      </c>
      <c r="T186" s="27" t="s">
        <v>51</v>
      </c>
      <c r="U186" s="25" t="s">
        <v>1093</v>
      </c>
      <c r="V186" s="25" t="s">
        <v>1346</v>
      </c>
      <c r="W186" s="25" t="s">
        <v>552</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2">
        <v>0</v>
      </c>
      <c r="AU186" s="130" t="s">
        <v>2197</v>
      </c>
      <c r="AV186" s="130" t="s">
        <v>2191</v>
      </c>
      <c r="AW186" s="130" t="s">
        <v>2298</v>
      </c>
      <c r="AX186" s="130" t="s">
        <v>1299</v>
      </c>
      <c r="AY186" s="130" t="s">
        <v>1299</v>
      </c>
    </row>
    <row r="187" spans="1:51" ht="36" x14ac:dyDescent="0.2">
      <c r="A187" s="121">
        <v>45670</v>
      </c>
      <c r="B187" s="27" t="s">
        <v>1564</v>
      </c>
      <c r="C187" s="24" t="s">
        <v>1565</v>
      </c>
      <c r="D187" s="24" t="s">
        <v>1447</v>
      </c>
      <c r="E187" s="28" t="s">
        <v>438</v>
      </c>
      <c r="F187" s="28" t="s">
        <v>439</v>
      </c>
      <c r="G187" s="28" t="s">
        <v>536</v>
      </c>
      <c r="H187" s="28" t="s">
        <v>515</v>
      </c>
      <c r="I187" s="28" t="s">
        <v>1103</v>
      </c>
      <c r="J187" s="24" t="s">
        <v>1093</v>
      </c>
      <c r="K187" s="24" t="s">
        <v>617</v>
      </c>
      <c r="L187" s="24" t="s">
        <v>2394</v>
      </c>
      <c r="M187" s="24">
        <v>45681</v>
      </c>
      <c r="N187" s="24" t="s">
        <v>1577</v>
      </c>
      <c r="O187" s="24" t="s">
        <v>2395</v>
      </c>
      <c r="P187" s="27" t="s">
        <v>15</v>
      </c>
      <c r="Q187" s="28" t="s">
        <v>326</v>
      </c>
      <c r="R187" s="26" t="s">
        <v>2107</v>
      </c>
      <c r="S187" s="26" t="s">
        <v>2297</v>
      </c>
      <c r="T187" s="27" t="s">
        <v>51</v>
      </c>
      <c r="U187" s="25" t="s">
        <v>1093</v>
      </c>
      <c r="V187" s="25" t="s">
        <v>1346</v>
      </c>
      <c r="W187" s="25" t="s">
        <v>552</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2">
        <v>0</v>
      </c>
      <c r="AU187" s="130" t="s">
        <v>2197</v>
      </c>
      <c r="AV187" s="130" t="s">
        <v>2191</v>
      </c>
      <c r="AW187" s="130" t="s">
        <v>2298</v>
      </c>
      <c r="AX187" s="130" t="s">
        <v>1299</v>
      </c>
      <c r="AY187" s="130" t="s">
        <v>1299</v>
      </c>
    </row>
    <row r="188" spans="1:51" ht="36" x14ac:dyDescent="0.2">
      <c r="A188" s="121">
        <v>45670</v>
      </c>
      <c r="B188" s="27" t="s">
        <v>1564</v>
      </c>
      <c r="C188" s="24" t="s">
        <v>1565</v>
      </c>
      <c r="D188" s="24" t="s">
        <v>1447</v>
      </c>
      <c r="E188" s="28" t="s">
        <v>438</v>
      </c>
      <c r="F188" s="28" t="s">
        <v>439</v>
      </c>
      <c r="G188" s="28" t="s">
        <v>536</v>
      </c>
      <c r="H188" s="28" t="s">
        <v>515</v>
      </c>
      <c r="I188" s="28" t="s">
        <v>1103</v>
      </c>
      <c r="J188" s="24" t="s">
        <v>1093</v>
      </c>
      <c r="K188" s="24" t="s">
        <v>617</v>
      </c>
      <c r="L188" s="24" t="s">
        <v>2394</v>
      </c>
      <c r="M188" s="24">
        <v>45681</v>
      </c>
      <c r="N188" s="24" t="s">
        <v>1577</v>
      </c>
      <c r="O188" s="24" t="s">
        <v>2395</v>
      </c>
      <c r="P188" s="27" t="s">
        <v>15</v>
      </c>
      <c r="Q188" s="28" t="s">
        <v>326</v>
      </c>
      <c r="R188" s="26" t="s">
        <v>2107</v>
      </c>
      <c r="S188" s="26" t="s">
        <v>2297</v>
      </c>
      <c r="T188" s="27" t="s">
        <v>51</v>
      </c>
      <c r="U188" s="25" t="s">
        <v>1093</v>
      </c>
      <c r="V188" s="25" t="s">
        <v>1346</v>
      </c>
      <c r="W188" s="25" t="s">
        <v>552</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2">
        <v>0</v>
      </c>
      <c r="AU188" s="130" t="s">
        <v>2197</v>
      </c>
      <c r="AV188" s="130" t="s">
        <v>2191</v>
      </c>
      <c r="AW188" s="130" t="s">
        <v>2298</v>
      </c>
      <c r="AX188" s="130" t="s">
        <v>1299</v>
      </c>
      <c r="AY188" s="130" t="s">
        <v>1299</v>
      </c>
    </row>
    <row r="189" spans="1:51" ht="36" x14ac:dyDescent="0.2">
      <c r="A189" s="121">
        <v>45670</v>
      </c>
      <c r="B189" s="27" t="s">
        <v>1564</v>
      </c>
      <c r="C189" s="24" t="s">
        <v>1565</v>
      </c>
      <c r="D189" s="24" t="s">
        <v>1447</v>
      </c>
      <c r="E189" s="28" t="s">
        <v>438</v>
      </c>
      <c r="F189" s="28" t="s">
        <v>439</v>
      </c>
      <c r="G189" s="28" t="s">
        <v>536</v>
      </c>
      <c r="H189" s="28" t="s">
        <v>515</v>
      </c>
      <c r="I189" s="28" t="s">
        <v>1103</v>
      </c>
      <c r="J189" s="24" t="s">
        <v>1094</v>
      </c>
      <c r="K189" s="24" t="s">
        <v>617</v>
      </c>
      <c r="L189" s="24" t="s">
        <v>2394</v>
      </c>
      <c r="M189" s="24">
        <v>45681</v>
      </c>
      <c r="N189" s="24" t="s">
        <v>1577</v>
      </c>
      <c r="O189" s="24" t="s">
        <v>2395</v>
      </c>
      <c r="P189" s="27" t="s">
        <v>15</v>
      </c>
      <c r="Q189" s="28" t="s">
        <v>326</v>
      </c>
      <c r="R189" s="26" t="s">
        <v>2107</v>
      </c>
      <c r="S189" s="26" t="s">
        <v>2297</v>
      </c>
      <c r="T189" s="27" t="s">
        <v>54</v>
      </c>
      <c r="U189" s="25" t="s">
        <v>1094</v>
      </c>
      <c r="V189" s="25" t="s">
        <v>1347</v>
      </c>
      <c r="W189" s="25" t="s">
        <v>552</v>
      </c>
      <c r="X189" s="36" t="s">
        <v>24</v>
      </c>
      <c r="Y189" s="36" t="s">
        <v>25</v>
      </c>
      <c r="Z189" s="36" t="s">
        <v>357</v>
      </c>
      <c r="AA189" s="29">
        <v>3600</v>
      </c>
      <c r="AB189" s="29">
        <v>3600</v>
      </c>
      <c r="AC189" s="30">
        <v>0</v>
      </c>
      <c r="AD189" s="29">
        <v>14</v>
      </c>
      <c r="AE189" s="29">
        <v>14</v>
      </c>
      <c r="AF189" s="31">
        <v>3586</v>
      </c>
      <c r="AG189" s="29">
        <v>14</v>
      </c>
      <c r="AI189" s="29">
        <v>0</v>
      </c>
      <c r="AJ189" s="29">
        <v>0</v>
      </c>
      <c r="AK189" s="29">
        <v>14</v>
      </c>
      <c r="AL189" s="29">
        <v>0</v>
      </c>
      <c r="AM189" s="29">
        <v>0</v>
      </c>
      <c r="AN189" s="29">
        <v>0</v>
      </c>
      <c r="AO189" s="29">
        <v>0</v>
      </c>
      <c r="AP189" s="29">
        <v>0</v>
      </c>
      <c r="AQ189" s="29">
        <v>0</v>
      </c>
      <c r="AR189" s="29">
        <v>0</v>
      </c>
      <c r="AS189" s="29">
        <v>0</v>
      </c>
      <c r="AT189" s="122">
        <v>0</v>
      </c>
      <c r="AU189" s="130" t="s">
        <v>2197</v>
      </c>
      <c r="AV189" s="130" t="s">
        <v>2191</v>
      </c>
      <c r="AW189" s="130" t="s">
        <v>2298</v>
      </c>
      <c r="AX189" s="130" t="s">
        <v>1299</v>
      </c>
      <c r="AY189" s="130" t="s">
        <v>1299</v>
      </c>
    </row>
    <row r="190" spans="1:51" ht="36" x14ac:dyDescent="0.2">
      <c r="A190" s="121">
        <v>45670</v>
      </c>
      <c r="B190" s="27" t="s">
        <v>1564</v>
      </c>
      <c r="C190" s="24" t="s">
        <v>1565</v>
      </c>
      <c r="D190" s="24" t="s">
        <v>1447</v>
      </c>
      <c r="E190" s="28" t="s">
        <v>438</v>
      </c>
      <c r="F190" s="28" t="s">
        <v>439</v>
      </c>
      <c r="G190" s="28" t="s">
        <v>536</v>
      </c>
      <c r="H190" s="28" t="s">
        <v>515</v>
      </c>
      <c r="I190" s="28" t="s">
        <v>1103</v>
      </c>
      <c r="J190" s="24" t="s">
        <v>1094</v>
      </c>
      <c r="K190" s="24" t="s">
        <v>617</v>
      </c>
      <c r="L190" s="24" t="s">
        <v>2394</v>
      </c>
      <c r="M190" s="24">
        <v>45681</v>
      </c>
      <c r="N190" s="24" t="s">
        <v>1577</v>
      </c>
      <c r="O190" s="24" t="s">
        <v>2395</v>
      </c>
      <c r="P190" s="27" t="s">
        <v>15</v>
      </c>
      <c r="Q190" s="28" t="s">
        <v>326</v>
      </c>
      <c r="R190" s="26" t="s">
        <v>2107</v>
      </c>
      <c r="S190" s="26" t="s">
        <v>2297</v>
      </c>
      <c r="T190" s="27" t="s">
        <v>54</v>
      </c>
      <c r="U190" s="25" t="s">
        <v>1094</v>
      </c>
      <c r="V190" s="25" t="s">
        <v>1347</v>
      </c>
      <c r="W190" s="25" t="s">
        <v>552</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2">
        <v>0</v>
      </c>
      <c r="AU190" s="130" t="s">
        <v>2197</v>
      </c>
      <c r="AV190" s="130" t="s">
        <v>2191</v>
      </c>
      <c r="AW190" s="130" t="s">
        <v>2298</v>
      </c>
      <c r="AX190" s="130" t="s">
        <v>1299</v>
      </c>
      <c r="AY190" s="130" t="s">
        <v>1299</v>
      </c>
    </row>
    <row r="191" spans="1:51" ht="36" x14ac:dyDescent="0.2">
      <c r="A191" s="121">
        <v>45670</v>
      </c>
      <c r="B191" s="27" t="s">
        <v>1564</v>
      </c>
      <c r="C191" s="24" t="s">
        <v>1565</v>
      </c>
      <c r="D191" s="24" t="s">
        <v>1447</v>
      </c>
      <c r="E191" s="28" t="s">
        <v>438</v>
      </c>
      <c r="F191" s="28" t="s">
        <v>439</v>
      </c>
      <c r="G191" s="28" t="s">
        <v>536</v>
      </c>
      <c r="H191" s="28" t="s">
        <v>511</v>
      </c>
      <c r="I191" s="28" t="s">
        <v>1103</v>
      </c>
      <c r="J191" s="24" t="s">
        <v>1094</v>
      </c>
      <c r="K191" s="24" t="s">
        <v>617</v>
      </c>
      <c r="L191" s="24" t="s">
        <v>2394</v>
      </c>
      <c r="M191" s="24">
        <v>45681</v>
      </c>
      <c r="N191" s="24" t="s">
        <v>1577</v>
      </c>
      <c r="O191" s="24" t="s">
        <v>2395</v>
      </c>
      <c r="P191" s="27" t="s">
        <v>15</v>
      </c>
      <c r="Q191" s="28" t="s">
        <v>326</v>
      </c>
      <c r="R191" s="26" t="s">
        <v>2107</v>
      </c>
      <c r="S191" s="26" t="s">
        <v>2297</v>
      </c>
      <c r="T191" s="27" t="s">
        <v>54</v>
      </c>
      <c r="U191" s="25" t="s">
        <v>1094</v>
      </c>
      <c r="V191" s="25" t="s">
        <v>1347</v>
      </c>
      <c r="W191" s="25" t="s">
        <v>552</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2">
        <v>0</v>
      </c>
      <c r="AU191" s="130" t="s">
        <v>2197</v>
      </c>
      <c r="AV191" s="130" t="s">
        <v>2191</v>
      </c>
      <c r="AW191" s="130" t="s">
        <v>2298</v>
      </c>
      <c r="AX191" s="130" t="s">
        <v>1299</v>
      </c>
      <c r="AY191" s="130" t="s">
        <v>1299</v>
      </c>
    </row>
    <row r="192" spans="1:51" ht="36" x14ac:dyDescent="0.2">
      <c r="A192" s="121">
        <v>45670</v>
      </c>
      <c r="B192" s="27" t="s">
        <v>1564</v>
      </c>
      <c r="C192" s="24" t="s">
        <v>1565</v>
      </c>
      <c r="D192" s="24" t="s">
        <v>1447</v>
      </c>
      <c r="E192" s="28" t="s">
        <v>438</v>
      </c>
      <c r="F192" s="28" t="s">
        <v>439</v>
      </c>
      <c r="G192" s="28" t="s">
        <v>536</v>
      </c>
      <c r="H192" s="28" t="s">
        <v>515</v>
      </c>
      <c r="I192" s="28" t="s">
        <v>1103</v>
      </c>
      <c r="J192" s="24" t="s">
        <v>1094</v>
      </c>
      <c r="K192" s="24" t="s">
        <v>617</v>
      </c>
      <c r="L192" s="24" t="s">
        <v>2394</v>
      </c>
      <c r="M192" s="24">
        <v>45681</v>
      </c>
      <c r="N192" s="24" t="s">
        <v>1577</v>
      </c>
      <c r="O192" s="24" t="s">
        <v>2395</v>
      </c>
      <c r="P192" s="27" t="s">
        <v>15</v>
      </c>
      <c r="Q192" s="28" t="s">
        <v>326</v>
      </c>
      <c r="R192" s="26" t="s">
        <v>2107</v>
      </c>
      <c r="S192" s="26" t="s">
        <v>2297</v>
      </c>
      <c r="T192" s="27" t="s">
        <v>54</v>
      </c>
      <c r="U192" s="25" t="s">
        <v>1094</v>
      </c>
      <c r="V192" s="25" t="s">
        <v>1347</v>
      </c>
      <c r="W192" s="25" t="s">
        <v>552</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2">
        <v>0</v>
      </c>
      <c r="AU192" s="130" t="s">
        <v>2197</v>
      </c>
      <c r="AV192" s="130" t="s">
        <v>2191</v>
      </c>
      <c r="AW192" s="130" t="s">
        <v>2298</v>
      </c>
      <c r="AX192" s="130" t="s">
        <v>1299</v>
      </c>
      <c r="AY192" s="130" t="s">
        <v>1299</v>
      </c>
    </row>
    <row r="193" spans="1:51" ht="36" x14ac:dyDescent="0.2">
      <c r="A193" s="121">
        <v>45670</v>
      </c>
      <c r="B193" s="27" t="s">
        <v>1564</v>
      </c>
      <c r="C193" s="24" t="s">
        <v>1565</v>
      </c>
      <c r="D193" s="24" t="s">
        <v>1447</v>
      </c>
      <c r="E193" s="28" t="s">
        <v>438</v>
      </c>
      <c r="F193" s="28" t="s">
        <v>439</v>
      </c>
      <c r="G193" s="28" t="s">
        <v>536</v>
      </c>
      <c r="H193" s="28" t="s">
        <v>515</v>
      </c>
      <c r="I193" s="28" t="s">
        <v>1103</v>
      </c>
      <c r="J193" s="24" t="s">
        <v>1094</v>
      </c>
      <c r="K193" s="24" t="s">
        <v>617</v>
      </c>
      <c r="L193" s="24" t="s">
        <v>2394</v>
      </c>
      <c r="M193" s="24">
        <v>45681</v>
      </c>
      <c r="N193" s="24" t="s">
        <v>1577</v>
      </c>
      <c r="O193" s="24" t="s">
        <v>2395</v>
      </c>
      <c r="P193" s="27" t="s">
        <v>15</v>
      </c>
      <c r="Q193" s="28" t="s">
        <v>326</v>
      </c>
      <c r="R193" s="26" t="s">
        <v>2107</v>
      </c>
      <c r="S193" s="26" t="s">
        <v>2297</v>
      </c>
      <c r="T193" s="27" t="s">
        <v>54</v>
      </c>
      <c r="U193" s="25" t="s">
        <v>1094</v>
      </c>
      <c r="V193" s="25" t="s">
        <v>1347</v>
      </c>
      <c r="W193" s="25" t="s">
        <v>552</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2">
        <v>0</v>
      </c>
      <c r="AU193" s="130" t="s">
        <v>2197</v>
      </c>
      <c r="AV193" s="130" t="s">
        <v>2191</v>
      </c>
      <c r="AW193" s="130" t="s">
        <v>2298</v>
      </c>
      <c r="AX193" s="130" t="s">
        <v>1299</v>
      </c>
      <c r="AY193" s="130" t="s">
        <v>1299</v>
      </c>
    </row>
    <row r="194" spans="1:51" ht="36" x14ac:dyDescent="0.2">
      <c r="A194" s="121">
        <v>45670</v>
      </c>
      <c r="B194" s="27" t="s">
        <v>1564</v>
      </c>
      <c r="C194" s="24" t="s">
        <v>1565</v>
      </c>
      <c r="D194" s="24" t="s">
        <v>1447</v>
      </c>
      <c r="E194" s="28" t="s">
        <v>438</v>
      </c>
      <c r="F194" s="28" t="s">
        <v>439</v>
      </c>
      <c r="G194" s="28" t="s">
        <v>536</v>
      </c>
      <c r="H194" s="28" t="s">
        <v>515</v>
      </c>
      <c r="I194" s="28" t="s">
        <v>1103</v>
      </c>
      <c r="J194" s="24" t="s">
        <v>1094</v>
      </c>
      <c r="K194" s="24" t="s">
        <v>617</v>
      </c>
      <c r="L194" s="24" t="s">
        <v>2394</v>
      </c>
      <c r="M194" s="24">
        <v>45681</v>
      </c>
      <c r="N194" s="24" t="s">
        <v>1577</v>
      </c>
      <c r="O194" s="24" t="s">
        <v>2395</v>
      </c>
      <c r="P194" s="27" t="s">
        <v>15</v>
      </c>
      <c r="Q194" s="28" t="s">
        <v>326</v>
      </c>
      <c r="R194" s="26" t="s">
        <v>2107</v>
      </c>
      <c r="S194" s="26" t="s">
        <v>2297</v>
      </c>
      <c r="T194" s="27" t="s">
        <v>54</v>
      </c>
      <c r="U194" s="25" t="s">
        <v>1094</v>
      </c>
      <c r="V194" s="25" t="s">
        <v>1347</v>
      </c>
      <c r="W194" s="25" t="s">
        <v>552</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2">
        <v>0</v>
      </c>
      <c r="AU194" s="130" t="s">
        <v>2197</v>
      </c>
      <c r="AV194" s="130" t="s">
        <v>2191</v>
      </c>
      <c r="AW194" s="130" t="s">
        <v>2298</v>
      </c>
      <c r="AX194" s="130" t="s">
        <v>1299</v>
      </c>
      <c r="AY194" s="130" t="s">
        <v>1299</v>
      </c>
    </row>
    <row r="195" spans="1:51" ht="36" x14ac:dyDescent="0.2">
      <c r="A195" s="121">
        <v>45670</v>
      </c>
      <c r="B195" s="27" t="s">
        <v>1564</v>
      </c>
      <c r="C195" s="24" t="s">
        <v>1565</v>
      </c>
      <c r="D195" s="24" t="s">
        <v>1447</v>
      </c>
      <c r="E195" s="28" t="s">
        <v>438</v>
      </c>
      <c r="F195" s="28" t="s">
        <v>439</v>
      </c>
      <c r="G195" s="28" t="s">
        <v>536</v>
      </c>
      <c r="H195" s="28" t="s">
        <v>515</v>
      </c>
      <c r="I195" s="28" t="s">
        <v>1103</v>
      </c>
      <c r="J195" s="24" t="s">
        <v>1159</v>
      </c>
      <c r="K195" s="24" t="s">
        <v>617</v>
      </c>
      <c r="L195" s="24" t="s">
        <v>2394</v>
      </c>
      <c r="M195" s="24">
        <v>45681</v>
      </c>
      <c r="N195" s="24" t="s">
        <v>1577</v>
      </c>
      <c r="O195" s="24" t="s">
        <v>2395</v>
      </c>
      <c r="P195" s="27" t="s">
        <v>15</v>
      </c>
      <c r="Q195" s="28" t="s">
        <v>326</v>
      </c>
      <c r="R195" s="26" t="s">
        <v>2107</v>
      </c>
      <c r="S195" s="26" t="s">
        <v>2297</v>
      </c>
      <c r="T195" s="27" t="s">
        <v>55</v>
      </c>
      <c r="U195" s="25" t="s">
        <v>1159</v>
      </c>
      <c r="V195" s="25" t="s">
        <v>1348</v>
      </c>
      <c r="W195" s="25" t="s">
        <v>552</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2">
        <v>0</v>
      </c>
      <c r="AU195" s="130" t="s">
        <v>2197</v>
      </c>
      <c r="AV195" s="130" t="s">
        <v>2191</v>
      </c>
      <c r="AW195" s="130" t="s">
        <v>2298</v>
      </c>
      <c r="AX195" s="130" t="s">
        <v>1299</v>
      </c>
      <c r="AY195" s="130" t="s">
        <v>1299</v>
      </c>
    </row>
    <row r="196" spans="1:51" ht="36" x14ac:dyDescent="0.2">
      <c r="A196" s="121">
        <v>45670</v>
      </c>
      <c r="B196" s="27" t="s">
        <v>1564</v>
      </c>
      <c r="C196" s="24" t="s">
        <v>1565</v>
      </c>
      <c r="D196" s="24" t="s">
        <v>1447</v>
      </c>
      <c r="E196" s="28" t="s">
        <v>438</v>
      </c>
      <c r="F196" s="28" t="s">
        <v>439</v>
      </c>
      <c r="G196" s="28" t="s">
        <v>536</v>
      </c>
      <c r="H196" s="28" t="s">
        <v>515</v>
      </c>
      <c r="I196" s="28" t="s">
        <v>1103</v>
      </c>
      <c r="J196" s="24" t="s">
        <v>1159</v>
      </c>
      <c r="K196" s="24" t="s">
        <v>617</v>
      </c>
      <c r="L196" s="24" t="s">
        <v>2394</v>
      </c>
      <c r="M196" s="24">
        <v>45681</v>
      </c>
      <c r="N196" s="24" t="s">
        <v>1577</v>
      </c>
      <c r="O196" s="24" t="s">
        <v>2395</v>
      </c>
      <c r="P196" s="27" t="s">
        <v>15</v>
      </c>
      <c r="Q196" s="28" t="s">
        <v>326</v>
      </c>
      <c r="R196" s="26" t="s">
        <v>2107</v>
      </c>
      <c r="S196" s="26" t="s">
        <v>2297</v>
      </c>
      <c r="T196" s="27" t="s">
        <v>55</v>
      </c>
      <c r="U196" s="25" t="s">
        <v>1159</v>
      </c>
      <c r="V196" s="25" t="s">
        <v>1348</v>
      </c>
      <c r="W196" s="25" t="s">
        <v>552</v>
      </c>
      <c r="X196" s="36" t="s">
        <v>26</v>
      </c>
      <c r="Y196" s="36" t="s">
        <v>27</v>
      </c>
      <c r="Z196" s="36" t="s">
        <v>358</v>
      </c>
      <c r="AA196" s="29">
        <v>3600</v>
      </c>
      <c r="AB196" s="29">
        <v>3600</v>
      </c>
      <c r="AC196" s="30">
        <v>0</v>
      </c>
      <c r="AD196" s="29">
        <v>359.5</v>
      </c>
      <c r="AE196" s="29">
        <v>359.5</v>
      </c>
      <c r="AF196" s="31">
        <v>3240.5</v>
      </c>
      <c r="AG196" s="29">
        <v>84.5</v>
      </c>
      <c r="AI196" s="29">
        <v>0</v>
      </c>
      <c r="AJ196" s="29">
        <v>0</v>
      </c>
      <c r="AK196" s="29">
        <v>359.5</v>
      </c>
      <c r="AL196" s="29">
        <v>0</v>
      </c>
      <c r="AM196" s="29">
        <v>0</v>
      </c>
      <c r="AN196" s="29">
        <v>0</v>
      </c>
      <c r="AO196" s="29">
        <v>0</v>
      </c>
      <c r="AP196" s="29">
        <v>0</v>
      </c>
      <c r="AQ196" s="29">
        <v>0</v>
      </c>
      <c r="AR196" s="29">
        <v>0</v>
      </c>
      <c r="AS196" s="29">
        <v>0</v>
      </c>
      <c r="AT196" s="122">
        <v>0</v>
      </c>
      <c r="AU196" s="130" t="s">
        <v>2197</v>
      </c>
      <c r="AV196" s="130" t="s">
        <v>2191</v>
      </c>
      <c r="AW196" s="130" t="s">
        <v>2298</v>
      </c>
      <c r="AX196" s="130" t="s">
        <v>1299</v>
      </c>
      <c r="AY196" s="130" t="s">
        <v>1299</v>
      </c>
    </row>
    <row r="197" spans="1:51" ht="36" x14ac:dyDescent="0.2">
      <c r="A197" s="121">
        <v>45670</v>
      </c>
      <c r="B197" s="27" t="s">
        <v>1564</v>
      </c>
      <c r="C197" s="24" t="s">
        <v>1565</v>
      </c>
      <c r="D197" s="24" t="s">
        <v>1447</v>
      </c>
      <c r="E197" s="28" t="s">
        <v>438</v>
      </c>
      <c r="F197" s="28" t="s">
        <v>439</v>
      </c>
      <c r="G197" s="28" t="s">
        <v>536</v>
      </c>
      <c r="H197" s="28" t="s">
        <v>511</v>
      </c>
      <c r="I197" s="28" t="s">
        <v>1103</v>
      </c>
      <c r="J197" s="24" t="s">
        <v>1159</v>
      </c>
      <c r="K197" s="24" t="s">
        <v>617</v>
      </c>
      <c r="L197" s="24" t="s">
        <v>2394</v>
      </c>
      <c r="M197" s="24">
        <v>45681</v>
      </c>
      <c r="N197" s="24" t="s">
        <v>1577</v>
      </c>
      <c r="O197" s="24" t="s">
        <v>2395</v>
      </c>
      <c r="P197" s="27" t="s">
        <v>15</v>
      </c>
      <c r="Q197" s="28" t="s">
        <v>326</v>
      </c>
      <c r="R197" s="26" t="s">
        <v>2107</v>
      </c>
      <c r="S197" s="26" t="s">
        <v>2297</v>
      </c>
      <c r="T197" s="27" t="s">
        <v>55</v>
      </c>
      <c r="U197" s="25" t="s">
        <v>1159</v>
      </c>
      <c r="V197" s="25" t="s">
        <v>1348</v>
      </c>
      <c r="W197" s="25" t="s">
        <v>552</v>
      </c>
      <c r="X197" s="36" t="s">
        <v>41</v>
      </c>
      <c r="Y197" s="36" t="s">
        <v>42</v>
      </c>
      <c r="Z197" s="36" t="s">
        <v>359</v>
      </c>
      <c r="AA197" s="29">
        <v>1400</v>
      </c>
      <c r="AB197" s="29">
        <v>1400</v>
      </c>
      <c r="AC197" s="30">
        <v>0</v>
      </c>
      <c r="AD197" s="29">
        <v>810</v>
      </c>
      <c r="AE197" s="29">
        <v>810</v>
      </c>
      <c r="AF197" s="31">
        <v>590</v>
      </c>
      <c r="AG197" s="29">
        <v>485</v>
      </c>
      <c r="AI197" s="29">
        <v>0</v>
      </c>
      <c r="AJ197" s="29">
        <v>185</v>
      </c>
      <c r="AK197" s="29">
        <v>625</v>
      </c>
      <c r="AL197" s="29">
        <v>0</v>
      </c>
      <c r="AM197" s="29">
        <v>0</v>
      </c>
      <c r="AN197" s="29">
        <v>0</v>
      </c>
      <c r="AO197" s="29">
        <v>0</v>
      </c>
      <c r="AP197" s="29">
        <v>0</v>
      </c>
      <c r="AQ197" s="29">
        <v>0</v>
      </c>
      <c r="AR197" s="29">
        <v>0</v>
      </c>
      <c r="AS197" s="29">
        <v>0</v>
      </c>
      <c r="AT197" s="122">
        <v>0</v>
      </c>
      <c r="AU197" s="130" t="s">
        <v>2197</v>
      </c>
      <c r="AV197" s="130" t="s">
        <v>2191</v>
      </c>
      <c r="AW197" s="130" t="s">
        <v>2298</v>
      </c>
      <c r="AX197" s="130" t="s">
        <v>1299</v>
      </c>
      <c r="AY197" s="130" t="s">
        <v>1299</v>
      </c>
    </row>
    <row r="198" spans="1:51" ht="36" x14ac:dyDescent="0.2">
      <c r="A198" s="121">
        <v>45670</v>
      </c>
      <c r="B198" s="27" t="s">
        <v>1564</v>
      </c>
      <c r="C198" s="24" t="s">
        <v>1565</v>
      </c>
      <c r="D198" s="24" t="s">
        <v>1447</v>
      </c>
      <c r="E198" s="28" t="s">
        <v>438</v>
      </c>
      <c r="F198" s="28" t="s">
        <v>439</v>
      </c>
      <c r="G198" s="28" t="s">
        <v>536</v>
      </c>
      <c r="H198" s="28" t="s">
        <v>515</v>
      </c>
      <c r="I198" s="28" t="s">
        <v>1103</v>
      </c>
      <c r="J198" s="24" t="s">
        <v>1159</v>
      </c>
      <c r="K198" s="24" t="s">
        <v>617</v>
      </c>
      <c r="L198" s="24" t="s">
        <v>2394</v>
      </c>
      <c r="M198" s="24">
        <v>45681</v>
      </c>
      <c r="N198" s="24" t="s">
        <v>1577</v>
      </c>
      <c r="O198" s="24" t="s">
        <v>2395</v>
      </c>
      <c r="P198" s="27" t="s">
        <v>15</v>
      </c>
      <c r="Q198" s="28" t="s">
        <v>326</v>
      </c>
      <c r="R198" s="26" t="s">
        <v>2107</v>
      </c>
      <c r="S198" s="26" t="s">
        <v>2297</v>
      </c>
      <c r="T198" s="27" t="s">
        <v>55</v>
      </c>
      <c r="U198" s="25" t="s">
        <v>1159</v>
      </c>
      <c r="V198" s="25" t="s">
        <v>1348</v>
      </c>
      <c r="W198" s="25" t="s">
        <v>552</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2">
        <v>0</v>
      </c>
      <c r="AU198" s="130" t="s">
        <v>2197</v>
      </c>
      <c r="AV198" s="130" t="s">
        <v>2191</v>
      </c>
      <c r="AW198" s="130" t="s">
        <v>2298</v>
      </c>
      <c r="AX198" s="130" t="s">
        <v>1299</v>
      </c>
      <c r="AY198" s="130" t="s">
        <v>1299</v>
      </c>
    </row>
    <row r="199" spans="1:51" ht="36" x14ac:dyDescent="0.2">
      <c r="A199" s="121">
        <v>45670</v>
      </c>
      <c r="B199" s="27" t="s">
        <v>1564</v>
      </c>
      <c r="C199" s="24" t="s">
        <v>1565</v>
      </c>
      <c r="D199" s="24" t="s">
        <v>1447</v>
      </c>
      <c r="E199" s="28" t="s">
        <v>438</v>
      </c>
      <c r="F199" s="28" t="s">
        <v>439</v>
      </c>
      <c r="G199" s="28" t="s">
        <v>536</v>
      </c>
      <c r="H199" s="28" t="s">
        <v>515</v>
      </c>
      <c r="I199" s="28" t="s">
        <v>1103</v>
      </c>
      <c r="J199" s="24" t="s">
        <v>1159</v>
      </c>
      <c r="K199" s="24" t="s">
        <v>617</v>
      </c>
      <c r="L199" s="24" t="s">
        <v>2394</v>
      </c>
      <c r="M199" s="24">
        <v>45681</v>
      </c>
      <c r="N199" s="24" t="s">
        <v>1577</v>
      </c>
      <c r="O199" s="24" t="s">
        <v>2395</v>
      </c>
      <c r="P199" s="27" t="s">
        <v>15</v>
      </c>
      <c r="Q199" s="28" t="s">
        <v>326</v>
      </c>
      <c r="R199" s="26" t="s">
        <v>2107</v>
      </c>
      <c r="S199" s="26" t="s">
        <v>2297</v>
      </c>
      <c r="T199" s="27" t="s">
        <v>55</v>
      </c>
      <c r="U199" s="25" t="s">
        <v>1159</v>
      </c>
      <c r="V199" s="25" t="s">
        <v>1348</v>
      </c>
      <c r="W199" s="25" t="s">
        <v>552</v>
      </c>
      <c r="X199" s="36" t="s">
        <v>28</v>
      </c>
      <c r="Y199" s="36" t="s">
        <v>29</v>
      </c>
      <c r="Z199" s="36" t="s">
        <v>369</v>
      </c>
      <c r="AA199" s="29">
        <v>1000</v>
      </c>
      <c r="AB199" s="29">
        <v>1000</v>
      </c>
      <c r="AC199" s="30">
        <v>0</v>
      </c>
      <c r="AD199" s="29">
        <v>328.4</v>
      </c>
      <c r="AE199" s="29">
        <v>328.4</v>
      </c>
      <c r="AF199" s="31">
        <v>671.6</v>
      </c>
      <c r="AG199" s="29">
        <v>253.4</v>
      </c>
      <c r="AI199" s="29">
        <v>0</v>
      </c>
      <c r="AJ199" s="29">
        <v>91</v>
      </c>
      <c r="AK199" s="29">
        <v>237.4</v>
      </c>
      <c r="AL199" s="29">
        <v>0</v>
      </c>
      <c r="AM199" s="29">
        <v>0</v>
      </c>
      <c r="AN199" s="29">
        <v>0</v>
      </c>
      <c r="AO199" s="29">
        <v>0</v>
      </c>
      <c r="AP199" s="29">
        <v>0</v>
      </c>
      <c r="AQ199" s="29">
        <v>0</v>
      </c>
      <c r="AR199" s="29">
        <v>0</v>
      </c>
      <c r="AS199" s="29">
        <v>0</v>
      </c>
      <c r="AT199" s="122">
        <v>0</v>
      </c>
      <c r="AU199" s="130" t="s">
        <v>2197</v>
      </c>
      <c r="AV199" s="130" t="s">
        <v>2191</v>
      </c>
      <c r="AW199" s="130" t="s">
        <v>2298</v>
      </c>
      <c r="AX199" s="130" t="s">
        <v>1299</v>
      </c>
      <c r="AY199" s="130" t="s">
        <v>1299</v>
      </c>
    </row>
    <row r="200" spans="1:51" ht="36" x14ac:dyDescent="0.2">
      <c r="A200" s="121">
        <v>45670</v>
      </c>
      <c r="B200" s="27" t="s">
        <v>1564</v>
      </c>
      <c r="C200" s="24" t="s">
        <v>1565</v>
      </c>
      <c r="D200" s="24" t="s">
        <v>1447</v>
      </c>
      <c r="E200" s="28" t="s">
        <v>438</v>
      </c>
      <c r="F200" s="28" t="s">
        <v>439</v>
      </c>
      <c r="G200" s="28" t="s">
        <v>536</v>
      </c>
      <c r="H200" s="28" t="s">
        <v>515</v>
      </c>
      <c r="I200" s="28" t="s">
        <v>1103</v>
      </c>
      <c r="J200" s="24" t="s">
        <v>1159</v>
      </c>
      <c r="K200" s="24" t="s">
        <v>617</v>
      </c>
      <c r="L200" s="24" t="s">
        <v>2394</v>
      </c>
      <c r="M200" s="24">
        <v>45681</v>
      </c>
      <c r="N200" s="24" t="s">
        <v>1577</v>
      </c>
      <c r="O200" s="24" t="s">
        <v>2395</v>
      </c>
      <c r="P200" s="27" t="s">
        <v>15</v>
      </c>
      <c r="Q200" s="28" t="s">
        <v>326</v>
      </c>
      <c r="R200" s="26" t="s">
        <v>2107</v>
      </c>
      <c r="S200" s="26" t="s">
        <v>2297</v>
      </c>
      <c r="T200" s="27" t="s">
        <v>55</v>
      </c>
      <c r="U200" s="25" t="s">
        <v>1159</v>
      </c>
      <c r="V200" s="25" t="s">
        <v>1348</v>
      </c>
      <c r="W200" s="25" t="s">
        <v>552</v>
      </c>
      <c r="X200" s="36" t="s">
        <v>74</v>
      </c>
      <c r="Y200" s="36" t="s">
        <v>75</v>
      </c>
      <c r="Z200" s="36" t="s">
        <v>375</v>
      </c>
      <c r="AA200" s="29">
        <v>1200</v>
      </c>
      <c r="AB200" s="29">
        <v>1200</v>
      </c>
      <c r="AC200" s="30">
        <v>0</v>
      </c>
      <c r="AD200" s="29">
        <v>396</v>
      </c>
      <c r="AE200" s="29">
        <v>396</v>
      </c>
      <c r="AF200" s="31">
        <v>804</v>
      </c>
      <c r="AG200" s="29">
        <v>326</v>
      </c>
      <c r="AI200" s="29">
        <v>0</v>
      </c>
      <c r="AJ200" s="29">
        <v>73</v>
      </c>
      <c r="AK200" s="29">
        <v>323</v>
      </c>
      <c r="AL200" s="29">
        <v>0</v>
      </c>
      <c r="AM200" s="29">
        <v>0</v>
      </c>
      <c r="AN200" s="29">
        <v>0</v>
      </c>
      <c r="AO200" s="29">
        <v>0</v>
      </c>
      <c r="AP200" s="29">
        <v>0</v>
      </c>
      <c r="AQ200" s="29">
        <v>0</v>
      </c>
      <c r="AR200" s="29">
        <v>0</v>
      </c>
      <c r="AS200" s="29">
        <v>0</v>
      </c>
      <c r="AT200" s="122">
        <v>0</v>
      </c>
      <c r="AU200" s="130" t="s">
        <v>2197</v>
      </c>
      <c r="AV200" s="130" t="s">
        <v>2191</v>
      </c>
      <c r="AW200" s="130" t="s">
        <v>2298</v>
      </c>
      <c r="AX200" s="130" t="s">
        <v>1299</v>
      </c>
      <c r="AY200" s="130" t="s">
        <v>1299</v>
      </c>
    </row>
    <row r="201" spans="1:51" ht="36" x14ac:dyDescent="0.2">
      <c r="A201" s="121">
        <v>45670</v>
      </c>
      <c r="B201" s="27" t="s">
        <v>1564</v>
      </c>
      <c r="C201" s="24" t="s">
        <v>1565</v>
      </c>
      <c r="D201" s="24" t="s">
        <v>1447</v>
      </c>
      <c r="E201" s="28" t="s">
        <v>438</v>
      </c>
      <c r="F201" s="28" t="s">
        <v>439</v>
      </c>
      <c r="G201" s="28" t="s">
        <v>536</v>
      </c>
      <c r="H201" s="28" t="s">
        <v>511</v>
      </c>
      <c r="I201" s="28" t="s">
        <v>1103</v>
      </c>
      <c r="J201" s="24" t="s">
        <v>1159</v>
      </c>
      <c r="K201" s="24" t="s">
        <v>617</v>
      </c>
      <c r="L201" s="24" t="s">
        <v>2394</v>
      </c>
      <c r="M201" s="24">
        <v>45681</v>
      </c>
      <c r="N201" s="24" t="s">
        <v>1577</v>
      </c>
      <c r="O201" s="24" t="s">
        <v>2395</v>
      </c>
      <c r="P201" s="27" t="s">
        <v>15</v>
      </c>
      <c r="Q201" s="28" t="s">
        <v>326</v>
      </c>
      <c r="R201" s="26" t="s">
        <v>2107</v>
      </c>
      <c r="S201" s="26" t="s">
        <v>2297</v>
      </c>
      <c r="T201" s="27" t="s">
        <v>55</v>
      </c>
      <c r="U201" s="25" t="s">
        <v>1159</v>
      </c>
      <c r="V201" s="25" t="s">
        <v>1348</v>
      </c>
      <c r="W201" s="25" t="s">
        <v>552</v>
      </c>
      <c r="X201" s="36" t="s">
        <v>48</v>
      </c>
      <c r="Y201" s="36" t="s">
        <v>49</v>
      </c>
      <c r="Z201" s="36" t="s">
        <v>371</v>
      </c>
      <c r="AA201" s="29">
        <v>2400</v>
      </c>
      <c r="AB201" s="29">
        <v>2400</v>
      </c>
      <c r="AC201" s="30">
        <v>0</v>
      </c>
      <c r="AD201" s="29">
        <v>330.5</v>
      </c>
      <c r="AE201" s="29">
        <v>330.5</v>
      </c>
      <c r="AF201" s="31">
        <v>2069.5</v>
      </c>
      <c r="AG201" s="29">
        <v>199.3</v>
      </c>
      <c r="AI201" s="29">
        <v>0</v>
      </c>
      <c r="AJ201" s="29">
        <v>0</v>
      </c>
      <c r="AK201" s="29">
        <v>330.5</v>
      </c>
      <c r="AL201" s="29">
        <v>0</v>
      </c>
      <c r="AM201" s="29">
        <v>0</v>
      </c>
      <c r="AN201" s="29">
        <v>0</v>
      </c>
      <c r="AO201" s="29">
        <v>0</v>
      </c>
      <c r="AP201" s="29">
        <v>0</v>
      </c>
      <c r="AQ201" s="29">
        <v>0</v>
      </c>
      <c r="AR201" s="29">
        <v>0</v>
      </c>
      <c r="AS201" s="29">
        <v>0</v>
      </c>
      <c r="AT201" s="122">
        <v>0</v>
      </c>
      <c r="AU201" s="130" t="s">
        <v>2197</v>
      </c>
      <c r="AV201" s="130" t="s">
        <v>2191</v>
      </c>
      <c r="AW201" s="130" t="s">
        <v>2298</v>
      </c>
      <c r="AX201" s="130" t="s">
        <v>1299</v>
      </c>
      <c r="AY201" s="130" t="s">
        <v>1299</v>
      </c>
    </row>
    <row r="202" spans="1:51" ht="36" x14ac:dyDescent="0.2">
      <c r="A202" s="121">
        <v>45670</v>
      </c>
      <c r="B202" s="27" t="s">
        <v>1564</v>
      </c>
      <c r="C202" s="24" t="s">
        <v>1565</v>
      </c>
      <c r="D202" s="24" t="s">
        <v>1447</v>
      </c>
      <c r="E202" s="28" t="s">
        <v>438</v>
      </c>
      <c r="F202" s="28" t="s">
        <v>439</v>
      </c>
      <c r="G202" s="28" t="s">
        <v>536</v>
      </c>
      <c r="H202" s="28" t="s">
        <v>515</v>
      </c>
      <c r="I202" s="28" t="s">
        <v>1103</v>
      </c>
      <c r="J202" s="24" t="s">
        <v>1095</v>
      </c>
      <c r="K202" s="24" t="s">
        <v>617</v>
      </c>
      <c r="L202" s="24" t="s">
        <v>2394</v>
      </c>
      <c r="M202" s="24">
        <v>45681</v>
      </c>
      <c r="N202" s="24" t="s">
        <v>1577</v>
      </c>
      <c r="O202" s="24" t="s">
        <v>2395</v>
      </c>
      <c r="P202" s="27" t="s">
        <v>15</v>
      </c>
      <c r="Q202" s="28" t="s">
        <v>326</v>
      </c>
      <c r="R202" s="26" t="s">
        <v>2107</v>
      </c>
      <c r="S202" s="26" t="s">
        <v>2297</v>
      </c>
      <c r="T202" s="27" t="s">
        <v>56</v>
      </c>
      <c r="U202" s="25" t="s">
        <v>1095</v>
      </c>
      <c r="V202" s="25" t="s">
        <v>1349</v>
      </c>
      <c r="W202" s="25" t="s">
        <v>552</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2">
        <v>0</v>
      </c>
      <c r="AU202" s="130" t="s">
        <v>2197</v>
      </c>
      <c r="AV202" s="130" t="s">
        <v>2191</v>
      </c>
      <c r="AW202" s="130" t="s">
        <v>2298</v>
      </c>
      <c r="AX202" s="130" t="s">
        <v>1299</v>
      </c>
      <c r="AY202" s="130" t="s">
        <v>1299</v>
      </c>
    </row>
    <row r="203" spans="1:51" ht="36" x14ac:dyDescent="0.2">
      <c r="A203" s="121">
        <v>45670</v>
      </c>
      <c r="B203" s="27" t="s">
        <v>1564</v>
      </c>
      <c r="C203" s="24" t="s">
        <v>1565</v>
      </c>
      <c r="D203" s="24" t="s">
        <v>1447</v>
      </c>
      <c r="E203" s="28" t="s">
        <v>438</v>
      </c>
      <c r="F203" s="28" t="s">
        <v>439</v>
      </c>
      <c r="G203" s="28" t="s">
        <v>536</v>
      </c>
      <c r="H203" s="28" t="s">
        <v>515</v>
      </c>
      <c r="I203" s="28" t="s">
        <v>1103</v>
      </c>
      <c r="J203" s="24" t="s">
        <v>1095</v>
      </c>
      <c r="K203" s="24" t="s">
        <v>617</v>
      </c>
      <c r="L203" s="24" t="s">
        <v>2394</v>
      </c>
      <c r="M203" s="24">
        <v>45681</v>
      </c>
      <c r="N203" s="24" t="s">
        <v>1577</v>
      </c>
      <c r="O203" s="24" t="s">
        <v>2395</v>
      </c>
      <c r="P203" s="27" t="s">
        <v>15</v>
      </c>
      <c r="Q203" s="28" t="s">
        <v>326</v>
      </c>
      <c r="R203" s="26" t="s">
        <v>2107</v>
      </c>
      <c r="S203" s="26" t="s">
        <v>2297</v>
      </c>
      <c r="T203" s="27" t="s">
        <v>56</v>
      </c>
      <c r="U203" s="25" t="s">
        <v>1095</v>
      </c>
      <c r="V203" s="25" t="s">
        <v>1349</v>
      </c>
      <c r="W203" s="25" t="s">
        <v>552</v>
      </c>
      <c r="X203" s="36" t="s">
        <v>26</v>
      </c>
      <c r="Y203" s="36" t="s">
        <v>27</v>
      </c>
      <c r="Z203" s="36" t="s">
        <v>358</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2">
        <v>0</v>
      </c>
      <c r="AU203" s="130" t="s">
        <v>2197</v>
      </c>
      <c r="AV203" s="130" t="s">
        <v>2191</v>
      </c>
      <c r="AW203" s="130" t="s">
        <v>2298</v>
      </c>
      <c r="AX203" s="130" t="s">
        <v>1299</v>
      </c>
      <c r="AY203" s="130" t="s">
        <v>1299</v>
      </c>
    </row>
    <row r="204" spans="1:51" ht="36" x14ac:dyDescent="0.2">
      <c r="A204" s="121">
        <v>45670</v>
      </c>
      <c r="B204" s="27" t="s">
        <v>1564</v>
      </c>
      <c r="C204" s="24" t="s">
        <v>1565</v>
      </c>
      <c r="D204" s="24" t="s">
        <v>1447</v>
      </c>
      <c r="E204" s="28" t="s">
        <v>438</v>
      </c>
      <c r="F204" s="28" t="s">
        <v>439</v>
      </c>
      <c r="G204" s="28" t="s">
        <v>536</v>
      </c>
      <c r="H204" s="28" t="s">
        <v>511</v>
      </c>
      <c r="I204" s="28" t="s">
        <v>1103</v>
      </c>
      <c r="J204" s="24" t="s">
        <v>1095</v>
      </c>
      <c r="K204" s="24" t="s">
        <v>617</v>
      </c>
      <c r="L204" s="24" t="s">
        <v>2394</v>
      </c>
      <c r="M204" s="24">
        <v>45681</v>
      </c>
      <c r="N204" s="24" t="s">
        <v>1577</v>
      </c>
      <c r="O204" s="24" t="s">
        <v>2395</v>
      </c>
      <c r="P204" s="27" t="s">
        <v>15</v>
      </c>
      <c r="Q204" s="28" t="s">
        <v>326</v>
      </c>
      <c r="R204" s="26" t="s">
        <v>2107</v>
      </c>
      <c r="S204" s="26" t="s">
        <v>2297</v>
      </c>
      <c r="T204" s="27" t="s">
        <v>56</v>
      </c>
      <c r="U204" s="25" t="s">
        <v>1095</v>
      </c>
      <c r="V204" s="25" t="s">
        <v>1349</v>
      </c>
      <c r="W204" s="25" t="s">
        <v>552</v>
      </c>
      <c r="X204" s="36" t="s">
        <v>41</v>
      </c>
      <c r="Y204" s="36" t="s">
        <v>42</v>
      </c>
      <c r="Z204" s="36" t="s">
        <v>359</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2">
        <v>0</v>
      </c>
      <c r="AU204" s="130" t="s">
        <v>2197</v>
      </c>
      <c r="AV204" s="130" t="s">
        <v>2191</v>
      </c>
      <c r="AW204" s="130" t="s">
        <v>2298</v>
      </c>
      <c r="AX204" s="130" t="s">
        <v>1299</v>
      </c>
      <c r="AY204" s="130" t="s">
        <v>1299</v>
      </c>
    </row>
    <row r="205" spans="1:51" ht="36" x14ac:dyDescent="0.2">
      <c r="A205" s="121">
        <v>45670</v>
      </c>
      <c r="B205" s="27" t="s">
        <v>1564</v>
      </c>
      <c r="C205" s="24" t="s">
        <v>1565</v>
      </c>
      <c r="D205" s="24" t="s">
        <v>1447</v>
      </c>
      <c r="E205" s="28" t="s">
        <v>438</v>
      </c>
      <c r="F205" s="28" t="s">
        <v>439</v>
      </c>
      <c r="G205" s="28" t="s">
        <v>536</v>
      </c>
      <c r="H205" s="28" t="s">
        <v>515</v>
      </c>
      <c r="I205" s="28" t="s">
        <v>1103</v>
      </c>
      <c r="J205" s="24" t="s">
        <v>1095</v>
      </c>
      <c r="K205" s="24" t="s">
        <v>617</v>
      </c>
      <c r="L205" s="24" t="s">
        <v>2394</v>
      </c>
      <c r="M205" s="24">
        <v>45681</v>
      </c>
      <c r="N205" s="24" t="s">
        <v>1577</v>
      </c>
      <c r="O205" s="24" t="s">
        <v>2395</v>
      </c>
      <c r="P205" s="27" t="s">
        <v>15</v>
      </c>
      <c r="Q205" s="28" t="s">
        <v>326</v>
      </c>
      <c r="R205" s="26" t="s">
        <v>2107</v>
      </c>
      <c r="S205" s="26" t="s">
        <v>2297</v>
      </c>
      <c r="T205" s="27" t="s">
        <v>56</v>
      </c>
      <c r="U205" s="25" t="s">
        <v>1095</v>
      </c>
      <c r="V205" s="25" t="s">
        <v>1349</v>
      </c>
      <c r="W205" s="25" t="s">
        <v>552</v>
      </c>
      <c r="X205" s="36" t="s">
        <v>17</v>
      </c>
      <c r="Y205" s="36" t="s">
        <v>18</v>
      </c>
      <c r="Z205" s="36" t="s">
        <v>364</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2">
        <v>0</v>
      </c>
      <c r="AU205" s="130" t="s">
        <v>2197</v>
      </c>
      <c r="AV205" s="130" t="s">
        <v>2191</v>
      </c>
      <c r="AW205" s="130" t="s">
        <v>2298</v>
      </c>
      <c r="AX205" s="130" t="s">
        <v>1299</v>
      </c>
      <c r="AY205" s="130" t="s">
        <v>1299</v>
      </c>
    </row>
    <row r="206" spans="1:51" ht="36" x14ac:dyDescent="0.2">
      <c r="A206" s="121">
        <v>45670</v>
      </c>
      <c r="B206" s="27" t="s">
        <v>1564</v>
      </c>
      <c r="C206" s="24" t="s">
        <v>1565</v>
      </c>
      <c r="D206" s="24" t="s">
        <v>1447</v>
      </c>
      <c r="E206" s="28" t="s">
        <v>438</v>
      </c>
      <c r="F206" s="28" t="s">
        <v>439</v>
      </c>
      <c r="G206" s="28" t="s">
        <v>536</v>
      </c>
      <c r="H206" s="28" t="s">
        <v>515</v>
      </c>
      <c r="I206" s="28" t="s">
        <v>1103</v>
      </c>
      <c r="J206" s="24" t="s">
        <v>1095</v>
      </c>
      <c r="K206" s="24" t="s">
        <v>617</v>
      </c>
      <c r="L206" s="24" t="s">
        <v>2394</v>
      </c>
      <c r="M206" s="24">
        <v>45681</v>
      </c>
      <c r="N206" s="24" t="s">
        <v>1577</v>
      </c>
      <c r="O206" s="24" t="s">
        <v>2395</v>
      </c>
      <c r="P206" s="27" t="s">
        <v>15</v>
      </c>
      <c r="Q206" s="28" t="s">
        <v>326</v>
      </c>
      <c r="R206" s="26" t="s">
        <v>2107</v>
      </c>
      <c r="S206" s="26" t="s">
        <v>2297</v>
      </c>
      <c r="T206" s="27" t="s">
        <v>56</v>
      </c>
      <c r="U206" s="25" t="s">
        <v>1095</v>
      </c>
      <c r="V206" s="25" t="s">
        <v>1349</v>
      </c>
      <c r="W206" s="25" t="s">
        <v>552</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2">
        <v>0</v>
      </c>
      <c r="AU206" s="130" t="s">
        <v>2197</v>
      </c>
      <c r="AV206" s="130" t="s">
        <v>2191</v>
      </c>
      <c r="AW206" s="130" t="s">
        <v>2298</v>
      </c>
      <c r="AX206" s="130" t="s">
        <v>1299</v>
      </c>
      <c r="AY206" s="130" t="s">
        <v>1299</v>
      </c>
    </row>
    <row r="207" spans="1:51" ht="36" x14ac:dyDescent="0.2">
      <c r="A207" s="121">
        <v>45670</v>
      </c>
      <c r="B207" s="27" t="s">
        <v>1564</v>
      </c>
      <c r="C207" s="24" t="s">
        <v>1565</v>
      </c>
      <c r="D207" s="24" t="s">
        <v>1447</v>
      </c>
      <c r="E207" s="28" t="s">
        <v>438</v>
      </c>
      <c r="F207" s="28" t="s">
        <v>439</v>
      </c>
      <c r="G207" s="28" t="s">
        <v>536</v>
      </c>
      <c r="H207" s="28" t="s">
        <v>515</v>
      </c>
      <c r="I207" s="28" t="s">
        <v>1103</v>
      </c>
      <c r="J207" s="24" t="s">
        <v>1095</v>
      </c>
      <c r="K207" s="24" t="s">
        <v>617</v>
      </c>
      <c r="L207" s="24" t="s">
        <v>2394</v>
      </c>
      <c r="M207" s="24">
        <v>45681</v>
      </c>
      <c r="N207" s="24" t="s">
        <v>1577</v>
      </c>
      <c r="O207" s="24" t="s">
        <v>2395</v>
      </c>
      <c r="P207" s="27" t="s">
        <v>15</v>
      </c>
      <c r="Q207" s="28" t="s">
        <v>326</v>
      </c>
      <c r="R207" s="26" t="s">
        <v>2107</v>
      </c>
      <c r="S207" s="26" t="s">
        <v>2297</v>
      </c>
      <c r="T207" s="27" t="s">
        <v>56</v>
      </c>
      <c r="U207" s="25" t="s">
        <v>1095</v>
      </c>
      <c r="V207" s="25" t="s">
        <v>1349</v>
      </c>
      <c r="W207" s="25" t="s">
        <v>552</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2">
        <v>0</v>
      </c>
      <c r="AU207" s="130" t="s">
        <v>2197</v>
      </c>
      <c r="AV207" s="130" t="s">
        <v>2191</v>
      </c>
      <c r="AW207" s="130" t="s">
        <v>2298</v>
      </c>
      <c r="AX207" s="130" t="s">
        <v>1299</v>
      </c>
      <c r="AY207" s="130" t="s">
        <v>1299</v>
      </c>
    </row>
    <row r="208" spans="1:51" ht="36" x14ac:dyDescent="0.2">
      <c r="A208" s="121">
        <v>45670</v>
      </c>
      <c r="B208" s="27" t="s">
        <v>1564</v>
      </c>
      <c r="C208" s="24" t="s">
        <v>1565</v>
      </c>
      <c r="D208" s="24" t="s">
        <v>1447</v>
      </c>
      <c r="E208" s="28" t="s">
        <v>438</v>
      </c>
      <c r="F208" s="28" t="s">
        <v>439</v>
      </c>
      <c r="G208" s="28" t="s">
        <v>536</v>
      </c>
      <c r="H208" s="28" t="s">
        <v>515</v>
      </c>
      <c r="I208" s="28" t="s">
        <v>1103</v>
      </c>
      <c r="J208" s="24" t="s">
        <v>1160</v>
      </c>
      <c r="K208" s="24" t="s">
        <v>617</v>
      </c>
      <c r="L208" s="24" t="s">
        <v>2394</v>
      </c>
      <c r="M208" s="24">
        <v>45681</v>
      </c>
      <c r="N208" s="24" t="s">
        <v>1577</v>
      </c>
      <c r="O208" s="24" t="s">
        <v>2395</v>
      </c>
      <c r="P208" s="27" t="s">
        <v>15</v>
      </c>
      <c r="Q208" s="28" t="s">
        <v>326</v>
      </c>
      <c r="R208" s="26" t="s">
        <v>2107</v>
      </c>
      <c r="S208" s="26" t="s">
        <v>2297</v>
      </c>
      <c r="T208" s="27" t="s">
        <v>57</v>
      </c>
      <c r="U208" s="25" t="s">
        <v>1160</v>
      </c>
      <c r="V208" s="25" t="s">
        <v>1350</v>
      </c>
      <c r="W208" s="25" t="s">
        <v>552</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2">
        <v>0</v>
      </c>
      <c r="AU208" s="130" t="s">
        <v>2197</v>
      </c>
      <c r="AV208" s="130" t="s">
        <v>2191</v>
      </c>
      <c r="AW208" s="130" t="s">
        <v>2298</v>
      </c>
      <c r="AX208" s="130" t="s">
        <v>1299</v>
      </c>
      <c r="AY208" s="130" t="s">
        <v>1299</v>
      </c>
    </row>
    <row r="209" spans="1:51" ht="36" x14ac:dyDescent="0.2">
      <c r="A209" s="121">
        <v>45670</v>
      </c>
      <c r="B209" s="27" t="s">
        <v>1564</v>
      </c>
      <c r="C209" s="24" t="s">
        <v>1565</v>
      </c>
      <c r="D209" s="24" t="s">
        <v>1447</v>
      </c>
      <c r="E209" s="28" t="s">
        <v>438</v>
      </c>
      <c r="F209" s="28" t="s">
        <v>439</v>
      </c>
      <c r="G209" s="28" t="s">
        <v>536</v>
      </c>
      <c r="H209" s="28" t="s">
        <v>515</v>
      </c>
      <c r="I209" s="28" t="s">
        <v>1103</v>
      </c>
      <c r="J209" s="24" t="s">
        <v>1160</v>
      </c>
      <c r="K209" s="24" t="s">
        <v>617</v>
      </c>
      <c r="L209" s="24" t="s">
        <v>2394</v>
      </c>
      <c r="M209" s="24">
        <v>45681</v>
      </c>
      <c r="N209" s="24" t="s">
        <v>1577</v>
      </c>
      <c r="O209" s="24" t="s">
        <v>2395</v>
      </c>
      <c r="P209" s="27" t="s">
        <v>15</v>
      </c>
      <c r="Q209" s="28" t="s">
        <v>326</v>
      </c>
      <c r="R209" s="26" t="s">
        <v>2107</v>
      </c>
      <c r="S209" s="26" t="s">
        <v>2297</v>
      </c>
      <c r="T209" s="27" t="s">
        <v>57</v>
      </c>
      <c r="U209" s="25" t="s">
        <v>1160</v>
      </c>
      <c r="V209" s="25" t="s">
        <v>1350</v>
      </c>
      <c r="W209" s="25" t="s">
        <v>552</v>
      </c>
      <c r="X209" s="36" t="s">
        <v>26</v>
      </c>
      <c r="Y209" s="36" t="s">
        <v>27</v>
      </c>
      <c r="Z209" s="36" t="s">
        <v>358</v>
      </c>
      <c r="AA209" s="29">
        <v>2960</v>
      </c>
      <c r="AB209" s="29">
        <v>2960</v>
      </c>
      <c r="AC209" s="30">
        <v>0</v>
      </c>
      <c r="AD209" s="29">
        <v>0</v>
      </c>
      <c r="AE209" s="29">
        <v>0</v>
      </c>
      <c r="AF209" s="31">
        <v>2960</v>
      </c>
      <c r="AG209" s="29">
        <v>0</v>
      </c>
      <c r="AI209" s="29">
        <v>0</v>
      </c>
      <c r="AJ209" s="29">
        <v>0</v>
      </c>
      <c r="AK209" s="29">
        <v>0</v>
      </c>
      <c r="AL209" s="29">
        <v>0</v>
      </c>
      <c r="AM209" s="29">
        <v>0</v>
      </c>
      <c r="AN209" s="29">
        <v>0</v>
      </c>
      <c r="AO209" s="29">
        <v>0</v>
      </c>
      <c r="AP209" s="29">
        <v>0</v>
      </c>
      <c r="AQ209" s="29">
        <v>0</v>
      </c>
      <c r="AR209" s="29">
        <v>0</v>
      </c>
      <c r="AS209" s="29">
        <v>0</v>
      </c>
      <c r="AT209" s="122">
        <v>0</v>
      </c>
      <c r="AU209" s="130" t="s">
        <v>2197</v>
      </c>
      <c r="AV209" s="130" t="s">
        <v>2191</v>
      </c>
      <c r="AW209" s="130" t="s">
        <v>2298</v>
      </c>
      <c r="AX209" s="130" t="s">
        <v>1299</v>
      </c>
      <c r="AY209" s="130" t="s">
        <v>1299</v>
      </c>
    </row>
    <row r="210" spans="1:51" ht="36" x14ac:dyDescent="0.2">
      <c r="A210" s="121">
        <v>45670</v>
      </c>
      <c r="B210" s="27" t="s">
        <v>1564</v>
      </c>
      <c r="C210" s="24" t="s">
        <v>1565</v>
      </c>
      <c r="D210" s="24" t="s">
        <v>1447</v>
      </c>
      <c r="E210" s="28" t="s">
        <v>438</v>
      </c>
      <c r="F210" s="28" t="s">
        <v>439</v>
      </c>
      <c r="G210" s="28" t="s">
        <v>536</v>
      </c>
      <c r="H210" s="28" t="s">
        <v>511</v>
      </c>
      <c r="I210" s="28" t="s">
        <v>1103</v>
      </c>
      <c r="J210" s="24" t="s">
        <v>1160</v>
      </c>
      <c r="K210" s="24" t="s">
        <v>617</v>
      </c>
      <c r="L210" s="24" t="s">
        <v>2394</v>
      </c>
      <c r="M210" s="24">
        <v>45681</v>
      </c>
      <c r="N210" s="24" t="s">
        <v>1577</v>
      </c>
      <c r="O210" s="24" t="s">
        <v>2395</v>
      </c>
      <c r="P210" s="27" t="s">
        <v>15</v>
      </c>
      <c r="Q210" s="28" t="s">
        <v>326</v>
      </c>
      <c r="R210" s="26" t="s">
        <v>2107</v>
      </c>
      <c r="S210" s="26" t="s">
        <v>2297</v>
      </c>
      <c r="T210" s="27" t="s">
        <v>57</v>
      </c>
      <c r="U210" s="25" t="s">
        <v>1160</v>
      </c>
      <c r="V210" s="25" t="s">
        <v>1350</v>
      </c>
      <c r="W210" s="25" t="s">
        <v>552</v>
      </c>
      <c r="X210" s="36" t="s">
        <v>41</v>
      </c>
      <c r="Y210" s="36" t="s">
        <v>42</v>
      </c>
      <c r="Z210" s="36" t="s">
        <v>359</v>
      </c>
      <c r="AA210" s="29">
        <v>1000</v>
      </c>
      <c r="AB210" s="29">
        <v>1000</v>
      </c>
      <c r="AC210" s="30">
        <v>0</v>
      </c>
      <c r="AD210" s="29">
        <v>262</v>
      </c>
      <c r="AE210" s="29">
        <v>262</v>
      </c>
      <c r="AF210" s="31">
        <v>738</v>
      </c>
      <c r="AG210" s="29">
        <v>262</v>
      </c>
      <c r="AI210" s="29">
        <v>0</v>
      </c>
      <c r="AJ210" s="29">
        <v>262</v>
      </c>
      <c r="AK210" s="29">
        <v>0</v>
      </c>
      <c r="AL210" s="29">
        <v>0</v>
      </c>
      <c r="AM210" s="29">
        <v>0</v>
      </c>
      <c r="AN210" s="29">
        <v>0</v>
      </c>
      <c r="AO210" s="29">
        <v>0</v>
      </c>
      <c r="AP210" s="29">
        <v>0</v>
      </c>
      <c r="AQ210" s="29">
        <v>0</v>
      </c>
      <c r="AR210" s="29">
        <v>0</v>
      </c>
      <c r="AS210" s="29">
        <v>0</v>
      </c>
      <c r="AT210" s="122">
        <v>0</v>
      </c>
      <c r="AU210" s="130" t="s">
        <v>2197</v>
      </c>
      <c r="AV210" s="130" t="s">
        <v>2191</v>
      </c>
      <c r="AW210" s="130" t="s">
        <v>2298</v>
      </c>
      <c r="AX210" s="130" t="s">
        <v>1299</v>
      </c>
      <c r="AY210" s="130" t="s">
        <v>1299</v>
      </c>
    </row>
    <row r="211" spans="1:51" ht="36" x14ac:dyDescent="0.2">
      <c r="A211" s="121">
        <v>45670</v>
      </c>
      <c r="B211" s="27" t="s">
        <v>1564</v>
      </c>
      <c r="C211" s="24" t="s">
        <v>1565</v>
      </c>
      <c r="D211" s="24" t="s">
        <v>1447</v>
      </c>
      <c r="E211" s="28" t="s">
        <v>438</v>
      </c>
      <c r="F211" s="28" t="s">
        <v>439</v>
      </c>
      <c r="G211" s="28" t="s">
        <v>536</v>
      </c>
      <c r="H211" s="28" t="s">
        <v>515</v>
      </c>
      <c r="I211" s="28" t="s">
        <v>1103</v>
      </c>
      <c r="J211" s="24" t="s">
        <v>1160</v>
      </c>
      <c r="K211" s="24" t="s">
        <v>617</v>
      </c>
      <c r="L211" s="24" t="s">
        <v>2394</v>
      </c>
      <c r="M211" s="24">
        <v>45681</v>
      </c>
      <c r="N211" s="24" t="s">
        <v>1577</v>
      </c>
      <c r="O211" s="24" t="s">
        <v>2395</v>
      </c>
      <c r="P211" s="27" t="s">
        <v>15</v>
      </c>
      <c r="Q211" s="28" t="s">
        <v>326</v>
      </c>
      <c r="R211" s="26" t="s">
        <v>2107</v>
      </c>
      <c r="S211" s="26" t="s">
        <v>2297</v>
      </c>
      <c r="T211" s="27" t="s">
        <v>57</v>
      </c>
      <c r="U211" s="25" t="s">
        <v>1160</v>
      </c>
      <c r="V211" s="25" t="s">
        <v>1350</v>
      </c>
      <c r="W211" s="25" t="s">
        <v>552</v>
      </c>
      <c r="X211" s="36" t="s">
        <v>17</v>
      </c>
      <c r="Y211" s="36" t="s">
        <v>18</v>
      </c>
      <c r="Z211" s="36" t="s">
        <v>364</v>
      </c>
      <c r="AA211" s="29">
        <v>700</v>
      </c>
      <c r="AB211" s="29">
        <v>700</v>
      </c>
      <c r="AC211" s="30">
        <v>0</v>
      </c>
      <c r="AD211" s="29">
        <v>623.9</v>
      </c>
      <c r="AE211" s="29">
        <v>623.9</v>
      </c>
      <c r="AF211" s="31">
        <v>76.100000000000023</v>
      </c>
      <c r="AG211" s="29">
        <v>623.9</v>
      </c>
      <c r="AI211" s="29">
        <v>0</v>
      </c>
      <c r="AJ211" s="29">
        <v>623.9</v>
      </c>
      <c r="AK211" s="29">
        <v>0</v>
      </c>
      <c r="AL211" s="29">
        <v>0</v>
      </c>
      <c r="AM211" s="29">
        <v>0</v>
      </c>
      <c r="AN211" s="29">
        <v>0</v>
      </c>
      <c r="AO211" s="29">
        <v>0</v>
      </c>
      <c r="AP211" s="29">
        <v>0</v>
      </c>
      <c r="AQ211" s="29">
        <v>0</v>
      </c>
      <c r="AR211" s="29">
        <v>0</v>
      </c>
      <c r="AS211" s="29">
        <v>0</v>
      </c>
      <c r="AT211" s="122">
        <v>0</v>
      </c>
      <c r="AU211" s="130" t="s">
        <v>2197</v>
      </c>
      <c r="AV211" s="130" t="s">
        <v>2191</v>
      </c>
      <c r="AW211" s="130" t="s">
        <v>2298</v>
      </c>
      <c r="AX211" s="130" t="s">
        <v>1299</v>
      </c>
      <c r="AY211" s="130" t="s">
        <v>1299</v>
      </c>
    </row>
    <row r="212" spans="1:51" ht="36" x14ac:dyDescent="0.2">
      <c r="A212" s="121">
        <v>45670</v>
      </c>
      <c r="B212" s="27" t="s">
        <v>1564</v>
      </c>
      <c r="C212" s="24" t="s">
        <v>1565</v>
      </c>
      <c r="D212" s="24" t="s">
        <v>1447</v>
      </c>
      <c r="E212" s="28" t="s">
        <v>438</v>
      </c>
      <c r="F212" s="28" t="s">
        <v>439</v>
      </c>
      <c r="G212" s="28" t="s">
        <v>536</v>
      </c>
      <c r="H212" s="28" t="s">
        <v>515</v>
      </c>
      <c r="I212" s="28" t="s">
        <v>1103</v>
      </c>
      <c r="J212" s="24" t="s">
        <v>1160</v>
      </c>
      <c r="K212" s="24" t="s">
        <v>617</v>
      </c>
      <c r="L212" s="24" t="s">
        <v>2394</v>
      </c>
      <c r="M212" s="24">
        <v>45681</v>
      </c>
      <c r="N212" s="24" t="s">
        <v>1577</v>
      </c>
      <c r="O212" s="24" t="s">
        <v>2395</v>
      </c>
      <c r="P212" s="27" t="s">
        <v>15</v>
      </c>
      <c r="Q212" s="28" t="s">
        <v>326</v>
      </c>
      <c r="R212" s="26" t="s">
        <v>2107</v>
      </c>
      <c r="S212" s="26" t="s">
        <v>2297</v>
      </c>
      <c r="T212" s="27" t="s">
        <v>57</v>
      </c>
      <c r="U212" s="25" t="s">
        <v>1160</v>
      </c>
      <c r="V212" s="25" t="s">
        <v>1350</v>
      </c>
      <c r="W212" s="25" t="s">
        <v>552</v>
      </c>
      <c r="X212" s="36" t="s">
        <v>28</v>
      </c>
      <c r="Y212" s="36" t="s">
        <v>29</v>
      </c>
      <c r="Z212" s="36" t="s">
        <v>369</v>
      </c>
      <c r="AA212" s="29">
        <v>1000</v>
      </c>
      <c r="AB212" s="29">
        <v>1000</v>
      </c>
      <c r="AC212" s="30">
        <v>0</v>
      </c>
      <c r="AD212" s="29">
        <v>0</v>
      </c>
      <c r="AE212" s="29">
        <v>0</v>
      </c>
      <c r="AF212" s="31">
        <v>1000</v>
      </c>
      <c r="AG212" s="29">
        <v>0</v>
      </c>
      <c r="AI212" s="29">
        <v>0</v>
      </c>
      <c r="AJ212" s="29">
        <v>0</v>
      </c>
      <c r="AK212" s="29">
        <v>0</v>
      </c>
      <c r="AL212" s="29">
        <v>0</v>
      </c>
      <c r="AM212" s="29">
        <v>0</v>
      </c>
      <c r="AN212" s="29">
        <v>0</v>
      </c>
      <c r="AO212" s="29">
        <v>0</v>
      </c>
      <c r="AP212" s="29">
        <v>0</v>
      </c>
      <c r="AQ212" s="29">
        <v>0</v>
      </c>
      <c r="AR212" s="29">
        <v>0</v>
      </c>
      <c r="AS212" s="29">
        <v>0</v>
      </c>
      <c r="AT212" s="122">
        <v>0</v>
      </c>
      <c r="AU212" s="130" t="s">
        <v>2197</v>
      </c>
      <c r="AV212" s="130" t="s">
        <v>2191</v>
      </c>
      <c r="AW212" s="130" t="s">
        <v>2298</v>
      </c>
      <c r="AX212" s="130" t="s">
        <v>1299</v>
      </c>
      <c r="AY212" s="130" t="s">
        <v>1299</v>
      </c>
    </row>
    <row r="213" spans="1:51" ht="36" x14ac:dyDescent="0.2">
      <c r="A213" s="121">
        <v>45670</v>
      </c>
      <c r="B213" s="27" t="s">
        <v>1564</v>
      </c>
      <c r="C213" s="24" t="s">
        <v>1565</v>
      </c>
      <c r="D213" s="24" t="s">
        <v>1447</v>
      </c>
      <c r="E213" s="28" t="s">
        <v>438</v>
      </c>
      <c r="F213" s="28" t="s">
        <v>439</v>
      </c>
      <c r="G213" s="28" t="s">
        <v>536</v>
      </c>
      <c r="H213" s="28" t="s">
        <v>515</v>
      </c>
      <c r="I213" s="28" t="s">
        <v>1103</v>
      </c>
      <c r="J213" s="24" t="s">
        <v>1160</v>
      </c>
      <c r="K213" s="24" t="s">
        <v>617</v>
      </c>
      <c r="L213" s="24" t="s">
        <v>2394</v>
      </c>
      <c r="M213" s="24">
        <v>45681</v>
      </c>
      <c r="N213" s="24" t="s">
        <v>1577</v>
      </c>
      <c r="O213" s="24" t="s">
        <v>2395</v>
      </c>
      <c r="P213" s="27" t="s">
        <v>15</v>
      </c>
      <c r="Q213" s="28" t="s">
        <v>326</v>
      </c>
      <c r="R213" s="26" t="s">
        <v>2107</v>
      </c>
      <c r="S213" s="26" t="s">
        <v>2297</v>
      </c>
      <c r="T213" s="27" t="s">
        <v>57</v>
      </c>
      <c r="U213" s="25" t="s">
        <v>1160</v>
      </c>
      <c r="V213" s="25" t="s">
        <v>1350</v>
      </c>
      <c r="W213" s="25" t="s">
        <v>552</v>
      </c>
      <c r="X213" s="36" t="s">
        <v>74</v>
      </c>
      <c r="Y213" s="36" t="s">
        <v>75</v>
      </c>
      <c r="Z213" s="36" t="s">
        <v>375</v>
      </c>
      <c r="AA213" s="29">
        <v>1200</v>
      </c>
      <c r="AB213" s="29">
        <v>1200</v>
      </c>
      <c r="AC213" s="30">
        <v>0</v>
      </c>
      <c r="AD213" s="29">
        <v>15</v>
      </c>
      <c r="AE213" s="29">
        <v>15</v>
      </c>
      <c r="AF213" s="31">
        <v>1185</v>
      </c>
      <c r="AG213" s="29">
        <v>15</v>
      </c>
      <c r="AI213" s="29">
        <v>0</v>
      </c>
      <c r="AJ213" s="29">
        <v>15</v>
      </c>
      <c r="AK213" s="29">
        <v>0</v>
      </c>
      <c r="AL213" s="29">
        <v>0</v>
      </c>
      <c r="AM213" s="29">
        <v>0</v>
      </c>
      <c r="AN213" s="29">
        <v>0</v>
      </c>
      <c r="AO213" s="29">
        <v>0</v>
      </c>
      <c r="AP213" s="29">
        <v>0</v>
      </c>
      <c r="AQ213" s="29">
        <v>0</v>
      </c>
      <c r="AR213" s="29">
        <v>0</v>
      </c>
      <c r="AS213" s="29">
        <v>0</v>
      </c>
      <c r="AT213" s="122">
        <v>0</v>
      </c>
      <c r="AU213" s="130" t="s">
        <v>2197</v>
      </c>
      <c r="AV213" s="130" t="s">
        <v>2191</v>
      </c>
      <c r="AW213" s="130" t="s">
        <v>2298</v>
      </c>
      <c r="AX213" s="130" t="s">
        <v>1299</v>
      </c>
      <c r="AY213" s="130" t="s">
        <v>1299</v>
      </c>
    </row>
    <row r="214" spans="1:51" ht="36" x14ac:dyDescent="0.2">
      <c r="A214" s="121">
        <v>45670</v>
      </c>
      <c r="B214" s="27" t="s">
        <v>1564</v>
      </c>
      <c r="C214" s="24" t="s">
        <v>1565</v>
      </c>
      <c r="D214" s="24" t="s">
        <v>1447</v>
      </c>
      <c r="E214" s="28" t="s">
        <v>438</v>
      </c>
      <c r="F214" s="28" t="s">
        <v>439</v>
      </c>
      <c r="G214" s="28" t="s">
        <v>536</v>
      </c>
      <c r="H214" s="28" t="s">
        <v>515</v>
      </c>
      <c r="I214" s="28" t="s">
        <v>1103</v>
      </c>
      <c r="J214" s="24" t="s">
        <v>1101</v>
      </c>
      <c r="K214" s="24" t="s">
        <v>617</v>
      </c>
      <c r="L214" s="24" t="s">
        <v>2394</v>
      </c>
      <c r="M214" s="24">
        <v>45681</v>
      </c>
      <c r="N214" s="24" t="s">
        <v>1577</v>
      </c>
      <c r="O214" s="24" t="s">
        <v>2395</v>
      </c>
      <c r="P214" s="27" t="s">
        <v>15</v>
      </c>
      <c r="Q214" s="28" t="s">
        <v>326</v>
      </c>
      <c r="R214" s="26" t="s">
        <v>2107</v>
      </c>
      <c r="S214" s="26" t="s">
        <v>2297</v>
      </c>
      <c r="T214" s="27" t="s">
        <v>59</v>
      </c>
      <c r="U214" s="25" t="s">
        <v>1101</v>
      </c>
      <c r="V214" s="25" t="s">
        <v>1352</v>
      </c>
      <c r="W214" s="25" t="s">
        <v>552</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2">
        <v>0</v>
      </c>
      <c r="AU214" s="130" t="s">
        <v>2197</v>
      </c>
      <c r="AV214" s="130" t="s">
        <v>2191</v>
      </c>
      <c r="AW214" s="130" t="s">
        <v>2298</v>
      </c>
      <c r="AX214" s="130" t="s">
        <v>1299</v>
      </c>
      <c r="AY214" s="130" t="s">
        <v>1299</v>
      </c>
    </row>
    <row r="215" spans="1:51" ht="36" x14ac:dyDescent="0.2">
      <c r="A215" s="121">
        <v>45670</v>
      </c>
      <c r="B215" s="27" t="s">
        <v>1564</v>
      </c>
      <c r="C215" s="24" t="s">
        <v>1565</v>
      </c>
      <c r="D215" s="24" t="s">
        <v>1447</v>
      </c>
      <c r="E215" s="28" t="s">
        <v>438</v>
      </c>
      <c r="F215" s="28" t="s">
        <v>439</v>
      </c>
      <c r="G215" s="28" t="s">
        <v>536</v>
      </c>
      <c r="H215" s="28" t="s">
        <v>515</v>
      </c>
      <c r="I215" s="28" t="s">
        <v>1103</v>
      </c>
      <c r="J215" s="24" t="s">
        <v>1101</v>
      </c>
      <c r="K215" s="24" t="s">
        <v>617</v>
      </c>
      <c r="L215" s="24" t="s">
        <v>2394</v>
      </c>
      <c r="M215" s="24">
        <v>45681</v>
      </c>
      <c r="N215" s="24" t="s">
        <v>1577</v>
      </c>
      <c r="O215" s="24" t="s">
        <v>2395</v>
      </c>
      <c r="P215" s="27" t="s">
        <v>15</v>
      </c>
      <c r="Q215" s="28" t="s">
        <v>326</v>
      </c>
      <c r="R215" s="26" t="s">
        <v>2107</v>
      </c>
      <c r="S215" s="26" t="s">
        <v>2297</v>
      </c>
      <c r="T215" s="27" t="s">
        <v>59</v>
      </c>
      <c r="U215" s="25" t="s">
        <v>1101</v>
      </c>
      <c r="V215" s="25" t="s">
        <v>1352</v>
      </c>
      <c r="W215" s="25" t="s">
        <v>552</v>
      </c>
      <c r="X215" s="36" t="s">
        <v>26</v>
      </c>
      <c r="Y215" s="36" t="s">
        <v>27</v>
      </c>
      <c r="Z215" s="36" t="s">
        <v>358</v>
      </c>
      <c r="AA215" s="29">
        <v>3600</v>
      </c>
      <c r="AB215" s="29">
        <v>3600</v>
      </c>
      <c r="AC215" s="30">
        <v>0</v>
      </c>
      <c r="AD215" s="29">
        <v>385.20000000000005</v>
      </c>
      <c r="AE215" s="29">
        <v>385.20000000000005</v>
      </c>
      <c r="AF215" s="31">
        <v>3214.8</v>
      </c>
      <c r="AG215" s="29">
        <v>311.8</v>
      </c>
      <c r="AI215" s="29">
        <v>0</v>
      </c>
      <c r="AJ215" s="29">
        <v>0</v>
      </c>
      <c r="AK215" s="29">
        <v>385.20000000000005</v>
      </c>
      <c r="AL215" s="29">
        <v>0</v>
      </c>
      <c r="AM215" s="29">
        <v>0</v>
      </c>
      <c r="AN215" s="29">
        <v>0</v>
      </c>
      <c r="AO215" s="29">
        <v>0</v>
      </c>
      <c r="AP215" s="29">
        <v>0</v>
      </c>
      <c r="AQ215" s="29">
        <v>0</v>
      </c>
      <c r="AR215" s="29">
        <v>0</v>
      </c>
      <c r="AS215" s="29">
        <v>0</v>
      </c>
      <c r="AT215" s="122">
        <v>0</v>
      </c>
      <c r="AU215" s="130" t="s">
        <v>2197</v>
      </c>
      <c r="AV215" s="130" t="s">
        <v>2191</v>
      </c>
      <c r="AW215" s="130" t="s">
        <v>2298</v>
      </c>
      <c r="AX215" s="130" t="s">
        <v>1299</v>
      </c>
      <c r="AY215" s="130" t="s">
        <v>1299</v>
      </c>
    </row>
    <row r="216" spans="1:51" ht="36" x14ac:dyDescent="0.2">
      <c r="A216" s="121">
        <v>45670</v>
      </c>
      <c r="B216" s="27" t="s">
        <v>1564</v>
      </c>
      <c r="C216" s="24" t="s">
        <v>1565</v>
      </c>
      <c r="D216" s="24" t="s">
        <v>1447</v>
      </c>
      <c r="E216" s="28" t="s">
        <v>438</v>
      </c>
      <c r="F216" s="28" t="s">
        <v>439</v>
      </c>
      <c r="G216" s="28" t="s">
        <v>536</v>
      </c>
      <c r="H216" s="28" t="s">
        <v>511</v>
      </c>
      <c r="I216" s="28" t="s">
        <v>1103</v>
      </c>
      <c r="J216" s="24" t="s">
        <v>1101</v>
      </c>
      <c r="K216" s="24" t="s">
        <v>617</v>
      </c>
      <c r="L216" s="24" t="s">
        <v>2394</v>
      </c>
      <c r="M216" s="24">
        <v>45681</v>
      </c>
      <c r="N216" s="24" t="s">
        <v>1577</v>
      </c>
      <c r="O216" s="24" t="s">
        <v>2395</v>
      </c>
      <c r="P216" s="27" t="s">
        <v>15</v>
      </c>
      <c r="Q216" s="28" t="s">
        <v>326</v>
      </c>
      <c r="R216" s="26" t="s">
        <v>2107</v>
      </c>
      <c r="S216" s="26" t="s">
        <v>2297</v>
      </c>
      <c r="T216" s="27" t="s">
        <v>59</v>
      </c>
      <c r="U216" s="25" t="s">
        <v>1101</v>
      </c>
      <c r="V216" s="25" t="s">
        <v>1352</v>
      </c>
      <c r="W216" s="25" t="s">
        <v>552</v>
      </c>
      <c r="X216" s="36" t="s">
        <v>41</v>
      </c>
      <c r="Y216" s="36" t="s">
        <v>42</v>
      </c>
      <c r="Z216" s="36" t="s">
        <v>359</v>
      </c>
      <c r="AA216" s="29">
        <v>1400</v>
      </c>
      <c r="AB216" s="29">
        <v>1400</v>
      </c>
      <c r="AC216" s="30">
        <v>0</v>
      </c>
      <c r="AD216" s="29">
        <v>409</v>
      </c>
      <c r="AE216" s="29">
        <v>409</v>
      </c>
      <c r="AF216" s="31">
        <v>991</v>
      </c>
      <c r="AG216" s="29">
        <v>60</v>
      </c>
      <c r="AI216" s="29">
        <v>0</v>
      </c>
      <c r="AJ216" s="29">
        <v>0</v>
      </c>
      <c r="AK216" s="29">
        <v>409</v>
      </c>
      <c r="AL216" s="29">
        <v>0</v>
      </c>
      <c r="AM216" s="29">
        <v>0</v>
      </c>
      <c r="AN216" s="29">
        <v>0</v>
      </c>
      <c r="AO216" s="29">
        <v>0</v>
      </c>
      <c r="AP216" s="29">
        <v>0</v>
      </c>
      <c r="AQ216" s="29">
        <v>0</v>
      </c>
      <c r="AR216" s="29">
        <v>0</v>
      </c>
      <c r="AS216" s="29">
        <v>0</v>
      </c>
      <c r="AT216" s="122">
        <v>0</v>
      </c>
      <c r="AU216" s="130" t="s">
        <v>2197</v>
      </c>
      <c r="AV216" s="130" t="s">
        <v>2191</v>
      </c>
      <c r="AW216" s="130" t="s">
        <v>2298</v>
      </c>
      <c r="AX216" s="130" t="s">
        <v>1299</v>
      </c>
      <c r="AY216" s="130" t="s">
        <v>1299</v>
      </c>
    </row>
    <row r="217" spans="1:51" ht="36" x14ac:dyDescent="0.2">
      <c r="A217" s="121">
        <v>45670</v>
      </c>
      <c r="B217" s="27" t="s">
        <v>1564</v>
      </c>
      <c r="C217" s="24" t="s">
        <v>1565</v>
      </c>
      <c r="D217" s="24" t="s">
        <v>1447</v>
      </c>
      <c r="E217" s="28" t="s">
        <v>438</v>
      </c>
      <c r="F217" s="28" t="s">
        <v>439</v>
      </c>
      <c r="G217" s="28" t="s">
        <v>536</v>
      </c>
      <c r="H217" s="28" t="s">
        <v>515</v>
      </c>
      <c r="I217" s="28" t="s">
        <v>1103</v>
      </c>
      <c r="J217" s="24" t="s">
        <v>1101</v>
      </c>
      <c r="K217" s="24" t="s">
        <v>617</v>
      </c>
      <c r="L217" s="24" t="s">
        <v>2394</v>
      </c>
      <c r="M217" s="24">
        <v>45681</v>
      </c>
      <c r="N217" s="24" t="s">
        <v>1577</v>
      </c>
      <c r="O217" s="24" t="s">
        <v>2395</v>
      </c>
      <c r="P217" s="27" t="s">
        <v>15</v>
      </c>
      <c r="Q217" s="28" t="s">
        <v>326</v>
      </c>
      <c r="R217" s="26" t="s">
        <v>2107</v>
      </c>
      <c r="S217" s="26" t="s">
        <v>2297</v>
      </c>
      <c r="T217" s="27" t="s">
        <v>59</v>
      </c>
      <c r="U217" s="25" t="s">
        <v>1101</v>
      </c>
      <c r="V217" s="25" t="s">
        <v>1352</v>
      </c>
      <c r="W217" s="25" t="s">
        <v>552</v>
      </c>
      <c r="X217" s="36" t="s">
        <v>17</v>
      </c>
      <c r="Y217" s="36" t="s">
        <v>18</v>
      </c>
      <c r="Z217" s="36" t="s">
        <v>364</v>
      </c>
      <c r="AA217" s="29">
        <v>700</v>
      </c>
      <c r="AB217" s="29">
        <v>700</v>
      </c>
      <c r="AC217" s="30">
        <v>0</v>
      </c>
      <c r="AD217" s="29">
        <v>568.5</v>
      </c>
      <c r="AE217" s="29">
        <v>568.5</v>
      </c>
      <c r="AF217" s="31">
        <v>131.5</v>
      </c>
      <c r="AG217" s="29">
        <v>334</v>
      </c>
      <c r="AI217" s="29">
        <v>0</v>
      </c>
      <c r="AJ217" s="29">
        <v>0</v>
      </c>
      <c r="AK217" s="29">
        <v>568.5</v>
      </c>
      <c r="AL217" s="29">
        <v>0</v>
      </c>
      <c r="AM217" s="29">
        <v>0</v>
      </c>
      <c r="AN217" s="29">
        <v>0</v>
      </c>
      <c r="AO217" s="29">
        <v>0</v>
      </c>
      <c r="AP217" s="29">
        <v>0</v>
      </c>
      <c r="AQ217" s="29">
        <v>0</v>
      </c>
      <c r="AR217" s="29">
        <v>0</v>
      </c>
      <c r="AS217" s="29">
        <v>0</v>
      </c>
      <c r="AT217" s="122">
        <v>0</v>
      </c>
      <c r="AU217" s="130" t="s">
        <v>2197</v>
      </c>
      <c r="AV217" s="130" t="s">
        <v>2191</v>
      </c>
      <c r="AW217" s="130" t="s">
        <v>2298</v>
      </c>
      <c r="AX217" s="130" t="s">
        <v>1299</v>
      </c>
      <c r="AY217" s="130" t="s">
        <v>1299</v>
      </c>
    </row>
    <row r="218" spans="1:51" ht="36" x14ac:dyDescent="0.2">
      <c r="A218" s="121">
        <v>45670</v>
      </c>
      <c r="B218" s="27" t="s">
        <v>1564</v>
      </c>
      <c r="C218" s="24" t="s">
        <v>1565</v>
      </c>
      <c r="D218" s="24" t="s">
        <v>1447</v>
      </c>
      <c r="E218" s="28" t="s">
        <v>438</v>
      </c>
      <c r="F218" s="28" t="s">
        <v>439</v>
      </c>
      <c r="G218" s="28" t="s">
        <v>536</v>
      </c>
      <c r="H218" s="28" t="s">
        <v>515</v>
      </c>
      <c r="I218" s="28" t="s">
        <v>1103</v>
      </c>
      <c r="J218" s="24" t="s">
        <v>1101</v>
      </c>
      <c r="K218" s="24" t="s">
        <v>617</v>
      </c>
      <c r="L218" s="24" t="s">
        <v>2394</v>
      </c>
      <c r="M218" s="24">
        <v>45681</v>
      </c>
      <c r="N218" s="24" t="s">
        <v>1577</v>
      </c>
      <c r="O218" s="24" t="s">
        <v>2395</v>
      </c>
      <c r="P218" s="27" t="s">
        <v>15</v>
      </c>
      <c r="Q218" s="28" t="s">
        <v>326</v>
      </c>
      <c r="R218" s="26" t="s">
        <v>2107</v>
      </c>
      <c r="S218" s="26" t="s">
        <v>2297</v>
      </c>
      <c r="T218" s="27" t="s">
        <v>59</v>
      </c>
      <c r="U218" s="25" t="s">
        <v>1101</v>
      </c>
      <c r="V218" s="25" t="s">
        <v>1352</v>
      </c>
      <c r="W218" s="25" t="s">
        <v>552</v>
      </c>
      <c r="X218" s="36" t="s">
        <v>28</v>
      </c>
      <c r="Y218" s="36" t="s">
        <v>29</v>
      </c>
      <c r="Z218" s="36" t="s">
        <v>369</v>
      </c>
      <c r="AA218" s="29">
        <v>1000</v>
      </c>
      <c r="AB218" s="29">
        <v>1000</v>
      </c>
      <c r="AC218" s="30">
        <v>0</v>
      </c>
      <c r="AD218" s="29">
        <v>115.80000000000001</v>
      </c>
      <c r="AE218" s="29">
        <v>115.80000000000001</v>
      </c>
      <c r="AF218" s="31">
        <v>884.2</v>
      </c>
      <c r="AG218" s="29">
        <v>65.2</v>
      </c>
      <c r="AI218" s="29">
        <v>0</v>
      </c>
      <c r="AJ218" s="29">
        <v>0</v>
      </c>
      <c r="AK218" s="29">
        <v>115.80000000000001</v>
      </c>
      <c r="AL218" s="29">
        <v>0</v>
      </c>
      <c r="AM218" s="29">
        <v>0</v>
      </c>
      <c r="AN218" s="29">
        <v>0</v>
      </c>
      <c r="AO218" s="29">
        <v>0</v>
      </c>
      <c r="AP218" s="29">
        <v>0</v>
      </c>
      <c r="AQ218" s="29">
        <v>0</v>
      </c>
      <c r="AR218" s="29">
        <v>0</v>
      </c>
      <c r="AS218" s="29">
        <v>0</v>
      </c>
      <c r="AT218" s="122">
        <v>0</v>
      </c>
      <c r="AU218" s="130" t="s">
        <v>2197</v>
      </c>
      <c r="AV218" s="130" t="s">
        <v>2191</v>
      </c>
      <c r="AW218" s="130" t="s">
        <v>2298</v>
      </c>
      <c r="AX218" s="130" t="s">
        <v>1299</v>
      </c>
      <c r="AY218" s="130" t="s">
        <v>1299</v>
      </c>
    </row>
    <row r="219" spans="1:51" ht="36" x14ac:dyDescent="0.2">
      <c r="A219" s="121">
        <v>45670</v>
      </c>
      <c r="B219" s="27" t="s">
        <v>1564</v>
      </c>
      <c r="C219" s="24" t="s">
        <v>1565</v>
      </c>
      <c r="D219" s="24" t="s">
        <v>1447</v>
      </c>
      <c r="E219" s="28" t="s">
        <v>438</v>
      </c>
      <c r="F219" s="28" t="s">
        <v>439</v>
      </c>
      <c r="G219" s="28" t="s">
        <v>536</v>
      </c>
      <c r="H219" s="28" t="s">
        <v>515</v>
      </c>
      <c r="I219" s="28" t="s">
        <v>1103</v>
      </c>
      <c r="J219" s="24" t="s">
        <v>1101</v>
      </c>
      <c r="K219" s="24" t="s">
        <v>617</v>
      </c>
      <c r="L219" s="24" t="s">
        <v>2394</v>
      </c>
      <c r="M219" s="24">
        <v>45681</v>
      </c>
      <c r="N219" s="24" t="s">
        <v>1577</v>
      </c>
      <c r="O219" s="24" t="s">
        <v>2395</v>
      </c>
      <c r="P219" s="27" t="s">
        <v>15</v>
      </c>
      <c r="Q219" s="28" t="s">
        <v>326</v>
      </c>
      <c r="R219" s="26" t="s">
        <v>2107</v>
      </c>
      <c r="S219" s="26" t="s">
        <v>2297</v>
      </c>
      <c r="T219" s="27" t="s">
        <v>59</v>
      </c>
      <c r="U219" s="25" t="s">
        <v>1101</v>
      </c>
      <c r="V219" s="25" t="s">
        <v>1352</v>
      </c>
      <c r="W219" s="25" t="s">
        <v>552</v>
      </c>
      <c r="X219" s="36" t="s">
        <v>74</v>
      </c>
      <c r="Y219" s="36" t="s">
        <v>75</v>
      </c>
      <c r="Z219" s="36" t="s">
        <v>375</v>
      </c>
      <c r="AA219" s="29">
        <v>1200</v>
      </c>
      <c r="AB219" s="29">
        <v>1200</v>
      </c>
      <c r="AC219" s="30">
        <v>0</v>
      </c>
      <c r="AD219" s="29">
        <v>30</v>
      </c>
      <c r="AE219" s="29">
        <v>30</v>
      </c>
      <c r="AF219" s="31">
        <v>1170</v>
      </c>
      <c r="AG219" s="29">
        <v>0</v>
      </c>
      <c r="AI219" s="29">
        <v>0</v>
      </c>
      <c r="AJ219" s="29">
        <v>0</v>
      </c>
      <c r="AK219" s="29">
        <v>30</v>
      </c>
      <c r="AL219" s="29">
        <v>0</v>
      </c>
      <c r="AM219" s="29">
        <v>0</v>
      </c>
      <c r="AN219" s="29">
        <v>0</v>
      </c>
      <c r="AO219" s="29">
        <v>0</v>
      </c>
      <c r="AP219" s="29">
        <v>0</v>
      </c>
      <c r="AQ219" s="29">
        <v>0</v>
      </c>
      <c r="AR219" s="29">
        <v>0</v>
      </c>
      <c r="AS219" s="29">
        <v>0</v>
      </c>
      <c r="AT219" s="122">
        <v>0</v>
      </c>
      <c r="AU219" s="130" t="s">
        <v>2197</v>
      </c>
      <c r="AV219" s="130" t="s">
        <v>2191</v>
      </c>
      <c r="AW219" s="130" t="s">
        <v>2298</v>
      </c>
      <c r="AX219" s="130" t="s">
        <v>1299</v>
      </c>
      <c r="AY219" s="130" t="s">
        <v>1299</v>
      </c>
    </row>
    <row r="220" spans="1:51" ht="36" x14ac:dyDescent="0.2">
      <c r="A220" s="121">
        <v>45670</v>
      </c>
      <c r="B220" s="27" t="s">
        <v>1564</v>
      </c>
      <c r="C220" s="24" t="s">
        <v>1565</v>
      </c>
      <c r="D220" s="24" t="s">
        <v>1447</v>
      </c>
      <c r="E220" s="28" t="s">
        <v>438</v>
      </c>
      <c r="F220" s="28" t="s">
        <v>439</v>
      </c>
      <c r="G220" s="28" t="s">
        <v>536</v>
      </c>
      <c r="H220" s="28" t="s">
        <v>515</v>
      </c>
      <c r="I220" s="28" t="s">
        <v>1103</v>
      </c>
      <c r="J220" s="24" t="s">
        <v>1158</v>
      </c>
      <c r="K220" s="24" t="s">
        <v>617</v>
      </c>
      <c r="L220" s="24" t="s">
        <v>2394</v>
      </c>
      <c r="M220" s="24">
        <v>45681</v>
      </c>
      <c r="N220" s="24" t="s">
        <v>1577</v>
      </c>
      <c r="O220" s="24" t="s">
        <v>2395</v>
      </c>
      <c r="P220" s="27" t="s">
        <v>15</v>
      </c>
      <c r="Q220" s="28" t="s">
        <v>326</v>
      </c>
      <c r="R220" s="26" t="s">
        <v>2107</v>
      </c>
      <c r="S220" s="26" t="s">
        <v>2297</v>
      </c>
      <c r="T220" s="27" t="s">
        <v>60</v>
      </c>
      <c r="U220" s="25" t="s">
        <v>1158</v>
      </c>
      <c r="V220" s="25" t="s">
        <v>1353</v>
      </c>
      <c r="W220" s="25" t="s">
        <v>552</v>
      </c>
      <c r="X220" s="36" t="s">
        <v>24</v>
      </c>
      <c r="Y220" s="36" t="s">
        <v>25</v>
      </c>
      <c r="Z220" s="36" t="s">
        <v>357</v>
      </c>
      <c r="AA220" s="29">
        <v>3500</v>
      </c>
      <c r="AB220" s="29">
        <v>3500</v>
      </c>
      <c r="AC220" s="30">
        <v>0</v>
      </c>
      <c r="AD220" s="29">
        <v>0</v>
      </c>
      <c r="AE220" s="29">
        <v>0</v>
      </c>
      <c r="AF220" s="31">
        <v>3500</v>
      </c>
      <c r="AG220" s="29">
        <v>0</v>
      </c>
      <c r="AI220" s="29">
        <v>0</v>
      </c>
      <c r="AJ220" s="29">
        <v>0</v>
      </c>
      <c r="AK220" s="29">
        <v>0</v>
      </c>
      <c r="AL220" s="29">
        <v>0</v>
      </c>
      <c r="AM220" s="29">
        <v>0</v>
      </c>
      <c r="AN220" s="29">
        <v>0</v>
      </c>
      <c r="AO220" s="29">
        <v>0</v>
      </c>
      <c r="AP220" s="29">
        <v>0</v>
      </c>
      <c r="AQ220" s="29">
        <v>0</v>
      </c>
      <c r="AR220" s="29">
        <v>0</v>
      </c>
      <c r="AS220" s="29">
        <v>0</v>
      </c>
      <c r="AT220" s="122">
        <v>0</v>
      </c>
      <c r="AU220" s="130" t="s">
        <v>2197</v>
      </c>
      <c r="AV220" s="130" t="s">
        <v>2191</v>
      </c>
      <c r="AW220" s="130" t="s">
        <v>2298</v>
      </c>
      <c r="AX220" s="130" t="s">
        <v>1299</v>
      </c>
      <c r="AY220" s="130" t="s">
        <v>1299</v>
      </c>
    </row>
    <row r="221" spans="1:51" ht="36" x14ac:dyDescent="0.2">
      <c r="A221" s="121">
        <v>45670</v>
      </c>
      <c r="B221" s="27" t="s">
        <v>1564</v>
      </c>
      <c r="C221" s="24" t="s">
        <v>1565</v>
      </c>
      <c r="D221" s="24" t="s">
        <v>1447</v>
      </c>
      <c r="E221" s="28" t="s">
        <v>438</v>
      </c>
      <c r="F221" s="28" t="s">
        <v>439</v>
      </c>
      <c r="G221" s="28" t="s">
        <v>536</v>
      </c>
      <c r="H221" s="28" t="s">
        <v>515</v>
      </c>
      <c r="I221" s="28" t="s">
        <v>1103</v>
      </c>
      <c r="J221" s="24" t="s">
        <v>1158</v>
      </c>
      <c r="K221" s="24" t="s">
        <v>617</v>
      </c>
      <c r="L221" s="24" t="s">
        <v>2394</v>
      </c>
      <c r="M221" s="24">
        <v>45681</v>
      </c>
      <c r="N221" s="24" t="s">
        <v>1577</v>
      </c>
      <c r="O221" s="24" t="s">
        <v>2395</v>
      </c>
      <c r="P221" s="27" t="s">
        <v>15</v>
      </c>
      <c r="Q221" s="28" t="s">
        <v>326</v>
      </c>
      <c r="R221" s="26" t="s">
        <v>2107</v>
      </c>
      <c r="S221" s="26" t="s">
        <v>2297</v>
      </c>
      <c r="T221" s="27" t="s">
        <v>60</v>
      </c>
      <c r="U221" s="25" t="s">
        <v>1158</v>
      </c>
      <c r="V221" s="25" t="s">
        <v>1353</v>
      </c>
      <c r="W221" s="25" t="s">
        <v>552</v>
      </c>
      <c r="X221" s="36" t="s">
        <v>26</v>
      </c>
      <c r="Y221" s="36" t="s">
        <v>27</v>
      </c>
      <c r="Z221" s="36" t="s">
        <v>358</v>
      </c>
      <c r="AA221" s="29">
        <v>3600</v>
      </c>
      <c r="AB221" s="29">
        <v>3600</v>
      </c>
      <c r="AC221" s="30">
        <v>0</v>
      </c>
      <c r="AD221" s="29">
        <v>415.5</v>
      </c>
      <c r="AE221" s="29">
        <v>415.5</v>
      </c>
      <c r="AF221" s="31">
        <v>3184.5</v>
      </c>
      <c r="AG221" s="29">
        <v>415.5</v>
      </c>
      <c r="AI221" s="29">
        <v>0</v>
      </c>
      <c r="AJ221" s="29">
        <v>0</v>
      </c>
      <c r="AK221" s="29">
        <v>415.5</v>
      </c>
      <c r="AL221" s="29">
        <v>0</v>
      </c>
      <c r="AM221" s="29">
        <v>0</v>
      </c>
      <c r="AN221" s="29">
        <v>0</v>
      </c>
      <c r="AO221" s="29">
        <v>0</v>
      </c>
      <c r="AP221" s="29">
        <v>0</v>
      </c>
      <c r="AQ221" s="29">
        <v>0</v>
      </c>
      <c r="AR221" s="29">
        <v>0</v>
      </c>
      <c r="AS221" s="29">
        <v>0</v>
      </c>
      <c r="AT221" s="122">
        <v>0</v>
      </c>
      <c r="AU221" s="130" t="s">
        <v>2197</v>
      </c>
      <c r="AV221" s="130" t="s">
        <v>2191</v>
      </c>
      <c r="AW221" s="130" t="s">
        <v>2298</v>
      </c>
      <c r="AX221" s="130" t="s">
        <v>1299</v>
      </c>
      <c r="AY221" s="130" t="s">
        <v>1299</v>
      </c>
    </row>
    <row r="222" spans="1:51" ht="36" x14ac:dyDescent="0.2">
      <c r="A222" s="121">
        <v>45670</v>
      </c>
      <c r="B222" s="27" t="s">
        <v>1564</v>
      </c>
      <c r="C222" s="24" t="s">
        <v>1565</v>
      </c>
      <c r="D222" s="24" t="s">
        <v>1447</v>
      </c>
      <c r="E222" s="28" t="s">
        <v>438</v>
      </c>
      <c r="F222" s="28" t="s">
        <v>439</v>
      </c>
      <c r="G222" s="28" t="s">
        <v>536</v>
      </c>
      <c r="H222" s="28" t="s">
        <v>511</v>
      </c>
      <c r="I222" s="28" t="s">
        <v>1103</v>
      </c>
      <c r="J222" s="24" t="s">
        <v>1158</v>
      </c>
      <c r="K222" s="24" t="s">
        <v>617</v>
      </c>
      <c r="L222" s="24" t="s">
        <v>2394</v>
      </c>
      <c r="M222" s="24">
        <v>45681</v>
      </c>
      <c r="N222" s="24" t="s">
        <v>1577</v>
      </c>
      <c r="O222" s="24" t="s">
        <v>2395</v>
      </c>
      <c r="P222" s="27" t="s">
        <v>15</v>
      </c>
      <c r="Q222" s="28" t="s">
        <v>326</v>
      </c>
      <c r="R222" s="26" t="s">
        <v>2107</v>
      </c>
      <c r="S222" s="26" t="s">
        <v>2297</v>
      </c>
      <c r="T222" s="27" t="s">
        <v>60</v>
      </c>
      <c r="U222" s="25" t="s">
        <v>1158</v>
      </c>
      <c r="V222" s="25" t="s">
        <v>1353</v>
      </c>
      <c r="W222" s="25" t="s">
        <v>552</v>
      </c>
      <c r="X222" s="36" t="s">
        <v>41</v>
      </c>
      <c r="Y222" s="36" t="s">
        <v>42</v>
      </c>
      <c r="Z222" s="36" t="s">
        <v>359</v>
      </c>
      <c r="AA222" s="29">
        <v>1400</v>
      </c>
      <c r="AB222" s="29">
        <v>1400</v>
      </c>
      <c r="AC222" s="30">
        <v>0</v>
      </c>
      <c r="AD222" s="29">
        <v>889</v>
      </c>
      <c r="AE222" s="29">
        <v>889</v>
      </c>
      <c r="AF222" s="31">
        <v>511</v>
      </c>
      <c r="AG222" s="29">
        <v>889</v>
      </c>
      <c r="AI222" s="29">
        <v>0</v>
      </c>
      <c r="AJ222" s="29">
        <v>799</v>
      </c>
      <c r="AK222" s="29">
        <v>90</v>
      </c>
      <c r="AL222" s="29">
        <v>0</v>
      </c>
      <c r="AM222" s="29">
        <v>0</v>
      </c>
      <c r="AN222" s="29">
        <v>0</v>
      </c>
      <c r="AO222" s="29">
        <v>0</v>
      </c>
      <c r="AP222" s="29">
        <v>0</v>
      </c>
      <c r="AQ222" s="29">
        <v>0</v>
      </c>
      <c r="AR222" s="29">
        <v>0</v>
      </c>
      <c r="AS222" s="29">
        <v>0</v>
      </c>
      <c r="AT222" s="122">
        <v>0</v>
      </c>
      <c r="AU222" s="130" t="s">
        <v>2197</v>
      </c>
      <c r="AV222" s="130" t="s">
        <v>2191</v>
      </c>
      <c r="AW222" s="130" t="s">
        <v>2298</v>
      </c>
      <c r="AX222" s="130" t="s">
        <v>1299</v>
      </c>
      <c r="AY222" s="130" t="s">
        <v>1299</v>
      </c>
    </row>
    <row r="223" spans="1:51" ht="36" x14ac:dyDescent="0.2">
      <c r="A223" s="121">
        <v>45670</v>
      </c>
      <c r="B223" s="27" t="s">
        <v>1564</v>
      </c>
      <c r="C223" s="24" t="s">
        <v>1565</v>
      </c>
      <c r="D223" s="24" t="s">
        <v>1447</v>
      </c>
      <c r="E223" s="28" t="s">
        <v>438</v>
      </c>
      <c r="F223" s="28" t="s">
        <v>439</v>
      </c>
      <c r="G223" s="28" t="s">
        <v>536</v>
      </c>
      <c r="H223" s="28" t="s">
        <v>515</v>
      </c>
      <c r="I223" s="28" t="s">
        <v>1103</v>
      </c>
      <c r="J223" s="24" t="s">
        <v>1158</v>
      </c>
      <c r="K223" s="24" t="s">
        <v>617</v>
      </c>
      <c r="L223" s="24" t="s">
        <v>2394</v>
      </c>
      <c r="M223" s="24">
        <v>45681</v>
      </c>
      <c r="N223" s="24" t="s">
        <v>1577</v>
      </c>
      <c r="O223" s="24" t="s">
        <v>2395</v>
      </c>
      <c r="P223" s="27" t="s">
        <v>15</v>
      </c>
      <c r="Q223" s="28" t="s">
        <v>326</v>
      </c>
      <c r="R223" s="26" t="s">
        <v>2107</v>
      </c>
      <c r="S223" s="26" t="s">
        <v>2297</v>
      </c>
      <c r="T223" s="27" t="s">
        <v>60</v>
      </c>
      <c r="U223" s="25" t="s">
        <v>1158</v>
      </c>
      <c r="V223" s="25" t="s">
        <v>1353</v>
      </c>
      <c r="W223" s="25" t="s">
        <v>552</v>
      </c>
      <c r="X223" s="36" t="s">
        <v>17</v>
      </c>
      <c r="Y223" s="36" t="s">
        <v>18</v>
      </c>
      <c r="Z223" s="36" t="s">
        <v>364</v>
      </c>
      <c r="AA223" s="29">
        <v>700</v>
      </c>
      <c r="AB223" s="29">
        <v>700</v>
      </c>
      <c r="AC223" s="30">
        <v>0</v>
      </c>
      <c r="AD223" s="29">
        <v>215</v>
      </c>
      <c r="AE223" s="29">
        <v>215</v>
      </c>
      <c r="AF223" s="31">
        <v>485</v>
      </c>
      <c r="AG223" s="29">
        <v>215</v>
      </c>
      <c r="AI223" s="29">
        <v>0</v>
      </c>
      <c r="AJ223" s="29">
        <v>70</v>
      </c>
      <c r="AK223" s="29">
        <v>145</v>
      </c>
      <c r="AL223" s="29">
        <v>0</v>
      </c>
      <c r="AM223" s="29">
        <v>0</v>
      </c>
      <c r="AN223" s="29">
        <v>0</v>
      </c>
      <c r="AO223" s="29">
        <v>0</v>
      </c>
      <c r="AP223" s="29">
        <v>0</v>
      </c>
      <c r="AQ223" s="29">
        <v>0</v>
      </c>
      <c r="AR223" s="29">
        <v>0</v>
      </c>
      <c r="AS223" s="29">
        <v>0</v>
      </c>
      <c r="AT223" s="122">
        <v>0</v>
      </c>
      <c r="AU223" s="130" t="s">
        <v>2197</v>
      </c>
      <c r="AV223" s="130" t="s">
        <v>2191</v>
      </c>
      <c r="AW223" s="130" t="s">
        <v>2298</v>
      </c>
      <c r="AX223" s="130" t="s">
        <v>1299</v>
      </c>
      <c r="AY223" s="130" t="s">
        <v>1299</v>
      </c>
    </row>
    <row r="224" spans="1:51" ht="36" x14ac:dyDescent="0.2">
      <c r="A224" s="121">
        <v>45670</v>
      </c>
      <c r="B224" s="27" t="s">
        <v>1564</v>
      </c>
      <c r="C224" s="24" t="s">
        <v>1565</v>
      </c>
      <c r="D224" s="24" t="s">
        <v>1447</v>
      </c>
      <c r="E224" s="28" t="s">
        <v>438</v>
      </c>
      <c r="F224" s="28" t="s">
        <v>439</v>
      </c>
      <c r="G224" s="28" t="s">
        <v>536</v>
      </c>
      <c r="H224" s="28" t="s">
        <v>515</v>
      </c>
      <c r="I224" s="28" t="s">
        <v>1103</v>
      </c>
      <c r="J224" s="24" t="s">
        <v>1158</v>
      </c>
      <c r="K224" s="24" t="s">
        <v>617</v>
      </c>
      <c r="L224" s="24" t="s">
        <v>2394</v>
      </c>
      <c r="M224" s="24">
        <v>45681</v>
      </c>
      <c r="N224" s="24" t="s">
        <v>1577</v>
      </c>
      <c r="O224" s="24" t="s">
        <v>2395</v>
      </c>
      <c r="P224" s="27" t="s">
        <v>15</v>
      </c>
      <c r="Q224" s="28" t="s">
        <v>326</v>
      </c>
      <c r="R224" s="26" t="s">
        <v>2107</v>
      </c>
      <c r="S224" s="26" t="s">
        <v>2297</v>
      </c>
      <c r="T224" s="27" t="s">
        <v>60</v>
      </c>
      <c r="U224" s="25" t="s">
        <v>1158</v>
      </c>
      <c r="V224" s="25" t="s">
        <v>1353</v>
      </c>
      <c r="W224" s="25" t="s">
        <v>552</v>
      </c>
      <c r="X224" s="36" t="s">
        <v>28</v>
      </c>
      <c r="Y224" s="36" t="s">
        <v>29</v>
      </c>
      <c r="Z224" s="36" t="s">
        <v>369</v>
      </c>
      <c r="AA224" s="29">
        <v>3600</v>
      </c>
      <c r="AB224" s="29">
        <v>3600</v>
      </c>
      <c r="AC224" s="30">
        <v>0</v>
      </c>
      <c r="AD224" s="29">
        <v>17.600000000000001</v>
      </c>
      <c r="AE224" s="29">
        <v>17.600000000000001</v>
      </c>
      <c r="AF224" s="31">
        <v>3582.4</v>
      </c>
      <c r="AG224" s="29">
        <v>17.600000000000001</v>
      </c>
      <c r="AI224" s="29">
        <v>0</v>
      </c>
      <c r="AJ224" s="29">
        <v>0</v>
      </c>
      <c r="AK224" s="29">
        <v>17.600000000000001</v>
      </c>
      <c r="AL224" s="29">
        <v>0</v>
      </c>
      <c r="AM224" s="29">
        <v>0</v>
      </c>
      <c r="AN224" s="29">
        <v>0</v>
      </c>
      <c r="AO224" s="29">
        <v>0</v>
      </c>
      <c r="AP224" s="29">
        <v>0</v>
      </c>
      <c r="AQ224" s="29">
        <v>0</v>
      </c>
      <c r="AR224" s="29">
        <v>0</v>
      </c>
      <c r="AS224" s="29">
        <v>0</v>
      </c>
      <c r="AT224" s="122">
        <v>0</v>
      </c>
      <c r="AU224" s="130" t="s">
        <v>2197</v>
      </c>
      <c r="AV224" s="130" t="s">
        <v>2191</v>
      </c>
      <c r="AW224" s="130" t="s">
        <v>2298</v>
      </c>
      <c r="AX224" s="130" t="s">
        <v>1299</v>
      </c>
      <c r="AY224" s="130" t="s">
        <v>1299</v>
      </c>
    </row>
    <row r="225" spans="1:51" ht="36" x14ac:dyDescent="0.2">
      <c r="A225" s="121">
        <v>45670</v>
      </c>
      <c r="B225" s="27" t="s">
        <v>1564</v>
      </c>
      <c r="C225" s="24" t="s">
        <v>1565</v>
      </c>
      <c r="D225" s="24" t="s">
        <v>1447</v>
      </c>
      <c r="E225" s="28" t="s">
        <v>438</v>
      </c>
      <c r="F225" s="28" t="s">
        <v>439</v>
      </c>
      <c r="G225" s="28" t="s">
        <v>536</v>
      </c>
      <c r="H225" s="28" t="s">
        <v>515</v>
      </c>
      <c r="I225" s="28" t="s">
        <v>1103</v>
      </c>
      <c r="J225" s="24" t="s">
        <v>1158</v>
      </c>
      <c r="K225" s="24" t="s">
        <v>617</v>
      </c>
      <c r="L225" s="24" t="s">
        <v>2394</v>
      </c>
      <c r="M225" s="24">
        <v>45681</v>
      </c>
      <c r="N225" s="24" t="s">
        <v>1577</v>
      </c>
      <c r="O225" s="24" t="s">
        <v>2395</v>
      </c>
      <c r="P225" s="27" t="s">
        <v>15</v>
      </c>
      <c r="Q225" s="28" t="s">
        <v>326</v>
      </c>
      <c r="R225" s="26" t="s">
        <v>2107</v>
      </c>
      <c r="S225" s="26" t="s">
        <v>2297</v>
      </c>
      <c r="T225" s="27" t="s">
        <v>60</v>
      </c>
      <c r="U225" s="25" t="s">
        <v>1158</v>
      </c>
      <c r="V225" s="25" t="s">
        <v>1353</v>
      </c>
      <c r="W225" s="25" t="s">
        <v>552</v>
      </c>
      <c r="X225" s="36" t="s">
        <v>74</v>
      </c>
      <c r="Y225" s="36" t="s">
        <v>75</v>
      </c>
      <c r="Z225" s="36" t="s">
        <v>375</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2">
        <v>0</v>
      </c>
      <c r="AU225" s="130" t="s">
        <v>2197</v>
      </c>
      <c r="AV225" s="130" t="s">
        <v>2191</v>
      </c>
      <c r="AW225" s="130" t="s">
        <v>2298</v>
      </c>
      <c r="AX225" s="130" t="s">
        <v>1299</v>
      </c>
      <c r="AY225" s="130" t="s">
        <v>1299</v>
      </c>
    </row>
    <row r="226" spans="1:51" ht="36" x14ac:dyDescent="0.2">
      <c r="A226" s="121">
        <v>45670</v>
      </c>
      <c r="B226" s="27" t="s">
        <v>1564</v>
      </c>
      <c r="C226" s="24" t="s">
        <v>1565</v>
      </c>
      <c r="D226" s="24" t="s">
        <v>1447</v>
      </c>
      <c r="E226" s="28" t="s">
        <v>438</v>
      </c>
      <c r="F226" s="28" t="s">
        <v>439</v>
      </c>
      <c r="G226" s="28" t="s">
        <v>536</v>
      </c>
      <c r="H226" s="28" t="s">
        <v>515</v>
      </c>
      <c r="I226" s="28" t="s">
        <v>1103</v>
      </c>
      <c r="J226" s="24" t="s">
        <v>1103</v>
      </c>
      <c r="K226" s="24" t="s">
        <v>617</v>
      </c>
      <c r="L226" s="24" t="s">
        <v>2394</v>
      </c>
      <c r="M226" s="24">
        <v>45681</v>
      </c>
      <c r="N226" s="24" t="s">
        <v>1577</v>
      </c>
      <c r="O226" s="24" t="s">
        <v>2395</v>
      </c>
      <c r="P226" s="27" t="s">
        <v>15</v>
      </c>
      <c r="Q226" s="28" t="s">
        <v>326</v>
      </c>
      <c r="R226" s="26" t="s">
        <v>2107</v>
      </c>
      <c r="S226" s="26" t="s">
        <v>2297</v>
      </c>
      <c r="T226" s="27" t="s">
        <v>61</v>
      </c>
      <c r="U226" s="25" t="s">
        <v>1103</v>
      </c>
      <c r="V226" s="25" t="s">
        <v>1354</v>
      </c>
      <c r="W226" s="25" t="s">
        <v>552</v>
      </c>
      <c r="X226" s="36" t="s">
        <v>26</v>
      </c>
      <c r="Y226" s="36" t="s">
        <v>27</v>
      </c>
      <c r="Z226" s="36" t="s">
        <v>358</v>
      </c>
      <c r="AA226" s="29">
        <v>1000</v>
      </c>
      <c r="AB226" s="29">
        <v>1000</v>
      </c>
      <c r="AC226" s="30">
        <v>0</v>
      </c>
      <c r="AD226" s="29">
        <v>40</v>
      </c>
      <c r="AE226" s="29">
        <v>40</v>
      </c>
      <c r="AF226" s="31">
        <v>960</v>
      </c>
      <c r="AG226" s="29">
        <v>40</v>
      </c>
      <c r="AI226" s="29">
        <v>0</v>
      </c>
      <c r="AJ226" s="29">
        <v>0</v>
      </c>
      <c r="AK226" s="29">
        <v>40</v>
      </c>
      <c r="AL226" s="29">
        <v>0</v>
      </c>
      <c r="AM226" s="29">
        <v>0</v>
      </c>
      <c r="AN226" s="29">
        <v>0</v>
      </c>
      <c r="AO226" s="29">
        <v>0</v>
      </c>
      <c r="AP226" s="29">
        <v>0</v>
      </c>
      <c r="AQ226" s="29">
        <v>0</v>
      </c>
      <c r="AR226" s="29">
        <v>0</v>
      </c>
      <c r="AS226" s="29">
        <v>0</v>
      </c>
      <c r="AT226" s="122">
        <v>0</v>
      </c>
      <c r="AU226" s="130" t="s">
        <v>2197</v>
      </c>
      <c r="AV226" s="130" t="s">
        <v>2191</v>
      </c>
      <c r="AW226" s="130" t="s">
        <v>2298</v>
      </c>
      <c r="AX226" s="130" t="s">
        <v>1299</v>
      </c>
      <c r="AY226" s="130" t="s">
        <v>1299</v>
      </c>
    </row>
    <row r="227" spans="1:51" ht="36" x14ac:dyDescent="0.2">
      <c r="A227" s="121">
        <v>45670</v>
      </c>
      <c r="B227" s="27" t="s">
        <v>1564</v>
      </c>
      <c r="C227" s="24" t="s">
        <v>1565</v>
      </c>
      <c r="D227" s="24" t="s">
        <v>1447</v>
      </c>
      <c r="E227" s="28" t="s">
        <v>438</v>
      </c>
      <c r="F227" s="28" t="s">
        <v>439</v>
      </c>
      <c r="G227" s="28" t="s">
        <v>536</v>
      </c>
      <c r="H227" s="28" t="s">
        <v>511</v>
      </c>
      <c r="I227" s="28" t="s">
        <v>1103</v>
      </c>
      <c r="J227" s="24" t="s">
        <v>1103</v>
      </c>
      <c r="K227" s="24" t="s">
        <v>617</v>
      </c>
      <c r="L227" s="24" t="s">
        <v>2394</v>
      </c>
      <c r="M227" s="24">
        <v>45681</v>
      </c>
      <c r="N227" s="24" t="s">
        <v>1577</v>
      </c>
      <c r="O227" s="24" t="s">
        <v>2395</v>
      </c>
      <c r="P227" s="27" t="s">
        <v>15</v>
      </c>
      <c r="Q227" s="28" t="s">
        <v>326</v>
      </c>
      <c r="R227" s="26" t="s">
        <v>2107</v>
      </c>
      <c r="S227" s="26" t="s">
        <v>2297</v>
      </c>
      <c r="T227" s="27" t="s">
        <v>61</v>
      </c>
      <c r="U227" s="25" t="s">
        <v>1103</v>
      </c>
      <c r="V227" s="25" t="s">
        <v>1354</v>
      </c>
      <c r="W227" s="25" t="s">
        <v>552</v>
      </c>
      <c r="X227" s="36" t="s">
        <v>41</v>
      </c>
      <c r="Y227" s="36" t="s">
        <v>42</v>
      </c>
      <c r="Z227" s="36" t="s">
        <v>359</v>
      </c>
      <c r="AA227" s="29">
        <v>17000</v>
      </c>
      <c r="AB227" s="29">
        <v>17000</v>
      </c>
      <c r="AC227" s="30">
        <v>0</v>
      </c>
      <c r="AD227" s="29">
        <v>8873.77</v>
      </c>
      <c r="AE227" s="29">
        <v>8873.77</v>
      </c>
      <c r="AF227" s="31">
        <v>8126.23</v>
      </c>
      <c r="AG227" s="29">
        <v>8873.77</v>
      </c>
      <c r="AI227" s="29">
        <v>2213</v>
      </c>
      <c r="AJ227" s="29">
        <v>3545.7999999999997</v>
      </c>
      <c r="AK227" s="29">
        <v>3114.9700000000003</v>
      </c>
      <c r="AL227" s="29">
        <v>0</v>
      </c>
      <c r="AM227" s="29">
        <v>0</v>
      </c>
      <c r="AN227" s="29">
        <v>0</v>
      </c>
      <c r="AO227" s="29">
        <v>0</v>
      </c>
      <c r="AP227" s="29">
        <v>0</v>
      </c>
      <c r="AQ227" s="29">
        <v>0</v>
      </c>
      <c r="AR227" s="29">
        <v>0</v>
      </c>
      <c r="AS227" s="29">
        <v>0</v>
      </c>
      <c r="AT227" s="122">
        <v>0</v>
      </c>
      <c r="AU227" s="130" t="s">
        <v>2197</v>
      </c>
      <c r="AV227" s="130" t="s">
        <v>2191</v>
      </c>
      <c r="AW227" s="130" t="s">
        <v>2298</v>
      </c>
      <c r="AX227" s="130" t="s">
        <v>1299</v>
      </c>
      <c r="AY227" s="130" t="s">
        <v>1299</v>
      </c>
    </row>
    <row r="228" spans="1:51" ht="36" x14ac:dyDescent="0.2">
      <c r="A228" s="121">
        <v>45670</v>
      </c>
      <c r="B228" s="27" t="s">
        <v>1564</v>
      </c>
      <c r="C228" s="24" t="s">
        <v>1565</v>
      </c>
      <c r="D228" s="24" t="s">
        <v>1447</v>
      </c>
      <c r="E228" s="28" t="s">
        <v>438</v>
      </c>
      <c r="F228" s="28" t="s">
        <v>439</v>
      </c>
      <c r="G228" s="28" t="s">
        <v>536</v>
      </c>
      <c r="H228" s="28" t="s">
        <v>515</v>
      </c>
      <c r="I228" s="28" t="s">
        <v>1103</v>
      </c>
      <c r="J228" s="24" t="s">
        <v>1103</v>
      </c>
      <c r="K228" s="24" t="s">
        <v>617</v>
      </c>
      <c r="L228" s="24" t="s">
        <v>2394</v>
      </c>
      <c r="M228" s="24">
        <v>45681</v>
      </c>
      <c r="N228" s="24" t="s">
        <v>1577</v>
      </c>
      <c r="O228" s="24" t="s">
        <v>2395</v>
      </c>
      <c r="P228" s="27" t="s">
        <v>15</v>
      </c>
      <c r="Q228" s="28" t="s">
        <v>326</v>
      </c>
      <c r="R228" s="26" t="s">
        <v>2107</v>
      </c>
      <c r="S228" s="26" t="s">
        <v>2297</v>
      </c>
      <c r="T228" s="27" t="s">
        <v>61</v>
      </c>
      <c r="U228" s="25" t="s">
        <v>1103</v>
      </c>
      <c r="V228" s="25" t="s">
        <v>1354</v>
      </c>
      <c r="W228" s="25" t="s">
        <v>552</v>
      </c>
      <c r="X228" s="36" t="s">
        <v>17</v>
      </c>
      <c r="Y228" s="36" t="s">
        <v>18</v>
      </c>
      <c r="Z228" s="36" t="s">
        <v>364</v>
      </c>
      <c r="AA228" s="29">
        <v>7000</v>
      </c>
      <c r="AB228" s="29">
        <v>7000</v>
      </c>
      <c r="AC228" s="30">
        <v>0</v>
      </c>
      <c r="AD228" s="29">
        <v>3855.84</v>
      </c>
      <c r="AE228" s="29">
        <v>3855.84</v>
      </c>
      <c r="AF228" s="31">
        <v>3144.16</v>
      </c>
      <c r="AG228" s="29">
        <v>3855.84</v>
      </c>
      <c r="AI228" s="29">
        <v>887</v>
      </c>
      <c r="AJ228" s="29">
        <v>1958.3400000000001</v>
      </c>
      <c r="AK228" s="29">
        <v>1010.5</v>
      </c>
      <c r="AL228" s="29">
        <v>0</v>
      </c>
      <c r="AM228" s="29">
        <v>0</v>
      </c>
      <c r="AN228" s="29">
        <v>0</v>
      </c>
      <c r="AO228" s="29">
        <v>0</v>
      </c>
      <c r="AP228" s="29">
        <v>0</v>
      </c>
      <c r="AQ228" s="29">
        <v>0</v>
      </c>
      <c r="AR228" s="29">
        <v>0</v>
      </c>
      <c r="AS228" s="29">
        <v>0</v>
      </c>
      <c r="AT228" s="122">
        <v>0</v>
      </c>
      <c r="AU228" s="130" t="s">
        <v>2197</v>
      </c>
      <c r="AV228" s="130" t="s">
        <v>2191</v>
      </c>
      <c r="AW228" s="130" t="s">
        <v>2298</v>
      </c>
      <c r="AX228" s="130" t="s">
        <v>1299</v>
      </c>
      <c r="AY228" s="130" t="s">
        <v>1299</v>
      </c>
    </row>
    <row r="229" spans="1:51" ht="36" x14ac:dyDescent="0.2">
      <c r="A229" s="121">
        <v>45670</v>
      </c>
      <c r="B229" s="27" t="s">
        <v>1564</v>
      </c>
      <c r="C229" s="24" t="s">
        <v>1565</v>
      </c>
      <c r="D229" s="24" t="s">
        <v>1447</v>
      </c>
      <c r="E229" s="28" t="s">
        <v>438</v>
      </c>
      <c r="F229" s="28" t="s">
        <v>439</v>
      </c>
      <c r="G229" s="28" t="s">
        <v>536</v>
      </c>
      <c r="H229" s="28" t="s">
        <v>515</v>
      </c>
      <c r="I229" s="28" t="s">
        <v>1103</v>
      </c>
      <c r="J229" s="24" t="s">
        <v>1103</v>
      </c>
      <c r="K229" s="24" t="s">
        <v>617</v>
      </c>
      <c r="L229" s="24" t="s">
        <v>2394</v>
      </c>
      <c r="M229" s="24">
        <v>45681</v>
      </c>
      <c r="N229" s="24" t="s">
        <v>1577</v>
      </c>
      <c r="O229" s="24" t="s">
        <v>2395</v>
      </c>
      <c r="P229" s="27" t="s">
        <v>15</v>
      </c>
      <c r="Q229" s="28" t="s">
        <v>326</v>
      </c>
      <c r="R229" s="26" t="s">
        <v>2107</v>
      </c>
      <c r="S229" s="26" t="s">
        <v>2297</v>
      </c>
      <c r="T229" s="27" t="s">
        <v>61</v>
      </c>
      <c r="U229" s="25" t="s">
        <v>1103</v>
      </c>
      <c r="V229" s="25" t="s">
        <v>1354</v>
      </c>
      <c r="W229" s="25" t="s">
        <v>552</v>
      </c>
      <c r="X229" s="36" t="s">
        <v>28</v>
      </c>
      <c r="Y229" s="36" t="s">
        <v>29</v>
      </c>
      <c r="Z229" s="36" t="s">
        <v>369</v>
      </c>
      <c r="AA229" s="29">
        <v>1000</v>
      </c>
      <c r="AB229" s="29">
        <v>1000</v>
      </c>
      <c r="AC229" s="30">
        <v>0</v>
      </c>
      <c r="AD229" s="29">
        <v>347</v>
      </c>
      <c r="AE229" s="29">
        <v>347</v>
      </c>
      <c r="AF229" s="31">
        <v>653</v>
      </c>
      <c r="AG229" s="29">
        <v>347</v>
      </c>
      <c r="AI229" s="29">
        <v>56</v>
      </c>
      <c r="AJ229" s="29">
        <v>52</v>
      </c>
      <c r="AK229" s="29">
        <v>239</v>
      </c>
      <c r="AL229" s="29">
        <v>0</v>
      </c>
      <c r="AM229" s="29">
        <v>0</v>
      </c>
      <c r="AN229" s="29">
        <v>0</v>
      </c>
      <c r="AO229" s="29">
        <v>0</v>
      </c>
      <c r="AP229" s="29">
        <v>0</v>
      </c>
      <c r="AQ229" s="29">
        <v>0</v>
      </c>
      <c r="AR229" s="29">
        <v>0</v>
      </c>
      <c r="AS229" s="29">
        <v>0</v>
      </c>
      <c r="AT229" s="122">
        <v>0</v>
      </c>
      <c r="AU229" s="130" t="s">
        <v>2197</v>
      </c>
      <c r="AV229" s="130" t="s">
        <v>2191</v>
      </c>
      <c r="AW229" s="130" t="s">
        <v>2298</v>
      </c>
      <c r="AX229" s="130" t="s">
        <v>1299</v>
      </c>
      <c r="AY229" s="130" t="s">
        <v>1299</v>
      </c>
    </row>
    <row r="230" spans="1:51" ht="36" x14ac:dyDescent="0.2">
      <c r="A230" s="121">
        <v>45670</v>
      </c>
      <c r="B230" s="27" t="s">
        <v>1564</v>
      </c>
      <c r="C230" s="24" t="s">
        <v>1565</v>
      </c>
      <c r="D230" s="24" t="s">
        <v>1447</v>
      </c>
      <c r="E230" s="28" t="s">
        <v>438</v>
      </c>
      <c r="F230" s="28" t="s">
        <v>439</v>
      </c>
      <c r="G230" s="28" t="s">
        <v>536</v>
      </c>
      <c r="H230" s="28" t="s">
        <v>515</v>
      </c>
      <c r="I230" s="28" t="s">
        <v>1103</v>
      </c>
      <c r="J230" s="24" t="s">
        <v>1103</v>
      </c>
      <c r="K230" s="24" t="s">
        <v>617</v>
      </c>
      <c r="L230" s="24" t="s">
        <v>2394</v>
      </c>
      <c r="M230" s="24">
        <v>45681</v>
      </c>
      <c r="N230" s="24" t="s">
        <v>1577</v>
      </c>
      <c r="O230" s="24" t="s">
        <v>2395</v>
      </c>
      <c r="P230" s="27" t="s">
        <v>15</v>
      </c>
      <c r="Q230" s="28" t="s">
        <v>326</v>
      </c>
      <c r="R230" s="26" t="s">
        <v>2107</v>
      </c>
      <c r="S230" s="26" t="s">
        <v>2297</v>
      </c>
      <c r="T230" s="27" t="s">
        <v>61</v>
      </c>
      <c r="U230" s="25" t="s">
        <v>1103</v>
      </c>
      <c r="V230" s="25" t="s">
        <v>1354</v>
      </c>
      <c r="W230" s="25" t="s">
        <v>552</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2">
        <v>0</v>
      </c>
      <c r="AU230" s="130" t="s">
        <v>2197</v>
      </c>
      <c r="AV230" s="130" t="s">
        <v>2193</v>
      </c>
      <c r="AW230" s="130" t="s">
        <v>2298</v>
      </c>
      <c r="AX230" s="130" t="s">
        <v>1299</v>
      </c>
      <c r="AY230" s="130" t="s">
        <v>1299</v>
      </c>
    </row>
    <row r="231" spans="1:51" ht="36" x14ac:dyDescent="0.2">
      <c r="A231" s="121">
        <v>45670</v>
      </c>
      <c r="B231" s="27" t="s">
        <v>1564</v>
      </c>
      <c r="C231" s="24" t="s">
        <v>1565</v>
      </c>
      <c r="D231" s="24" t="s">
        <v>1447</v>
      </c>
      <c r="E231" s="28" t="s">
        <v>438</v>
      </c>
      <c r="F231" s="28" t="s">
        <v>439</v>
      </c>
      <c r="G231" s="28" t="s">
        <v>536</v>
      </c>
      <c r="H231" s="28" t="s">
        <v>515</v>
      </c>
      <c r="I231" s="28" t="s">
        <v>1103</v>
      </c>
      <c r="J231" s="24" t="s">
        <v>1156</v>
      </c>
      <c r="K231" s="24" t="s">
        <v>617</v>
      </c>
      <c r="L231" s="24" t="s">
        <v>2394</v>
      </c>
      <c r="M231" s="24">
        <v>45681</v>
      </c>
      <c r="N231" s="24" t="s">
        <v>1577</v>
      </c>
      <c r="O231" s="24" t="s">
        <v>2395</v>
      </c>
      <c r="P231" s="27" t="s">
        <v>15</v>
      </c>
      <c r="Q231" s="28" t="s">
        <v>326</v>
      </c>
      <c r="R231" s="26" t="s">
        <v>2107</v>
      </c>
      <c r="S231" s="26" t="s">
        <v>2297</v>
      </c>
      <c r="T231" s="27" t="s">
        <v>100</v>
      </c>
      <c r="U231" s="25" t="s">
        <v>1434</v>
      </c>
      <c r="V231" s="25" t="s">
        <v>1436</v>
      </c>
      <c r="W231" s="25" t="s">
        <v>552</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2">
        <v>0</v>
      </c>
      <c r="AU231" s="130" t="s">
        <v>2197</v>
      </c>
      <c r="AV231" s="130" t="s">
        <v>2191</v>
      </c>
      <c r="AW231" s="130" t="s">
        <v>2298</v>
      </c>
      <c r="AX231" s="130" t="s">
        <v>1299</v>
      </c>
      <c r="AY231" s="130" t="s">
        <v>1299</v>
      </c>
    </row>
    <row r="232" spans="1:51" ht="36" x14ac:dyDescent="0.2">
      <c r="A232" s="121">
        <v>45670</v>
      </c>
      <c r="B232" s="27" t="s">
        <v>1564</v>
      </c>
      <c r="C232" s="24" t="s">
        <v>1565</v>
      </c>
      <c r="D232" s="24" t="s">
        <v>1447</v>
      </c>
      <c r="E232" s="28" t="s">
        <v>438</v>
      </c>
      <c r="F232" s="28" t="s">
        <v>439</v>
      </c>
      <c r="G232" s="28" t="s">
        <v>536</v>
      </c>
      <c r="H232" s="28" t="s">
        <v>515</v>
      </c>
      <c r="I232" s="28" t="s">
        <v>1103</v>
      </c>
      <c r="J232" s="24" t="s">
        <v>1156</v>
      </c>
      <c r="K232" s="24" t="s">
        <v>617</v>
      </c>
      <c r="L232" s="24" t="s">
        <v>2394</v>
      </c>
      <c r="M232" s="24">
        <v>45681</v>
      </c>
      <c r="N232" s="24" t="s">
        <v>1577</v>
      </c>
      <c r="O232" s="24" t="s">
        <v>2395</v>
      </c>
      <c r="P232" s="27" t="s">
        <v>15</v>
      </c>
      <c r="Q232" s="28" t="s">
        <v>326</v>
      </c>
      <c r="R232" s="26" t="s">
        <v>2107</v>
      </c>
      <c r="S232" s="26" t="s">
        <v>2297</v>
      </c>
      <c r="T232" s="27" t="s">
        <v>100</v>
      </c>
      <c r="U232" s="25" t="s">
        <v>1434</v>
      </c>
      <c r="V232" s="25" t="s">
        <v>1436</v>
      </c>
      <c r="W232" s="25" t="s">
        <v>552</v>
      </c>
      <c r="X232" s="36" t="s">
        <v>26</v>
      </c>
      <c r="Y232" s="36" t="s">
        <v>27</v>
      </c>
      <c r="Z232" s="36" t="s">
        <v>358</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2">
        <v>0</v>
      </c>
      <c r="AU232" s="130" t="s">
        <v>2197</v>
      </c>
      <c r="AV232" s="130" t="s">
        <v>2191</v>
      </c>
      <c r="AW232" s="130" t="s">
        <v>2298</v>
      </c>
      <c r="AX232" s="130" t="s">
        <v>1299</v>
      </c>
      <c r="AY232" s="130" t="s">
        <v>1299</v>
      </c>
    </row>
    <row r="233" spans="1:51" ht="36" x14ac:dyDescent="0.2">
      <c r="A233" s="121">
        <v>45670</v>
      </c>
      <c r="B233" s="27" t="s">
        <v>1564</v>
      </c>
      <c r="C233" s="24" t="s">
        <v>1565</v>
      </c>
      <c r="D233" s="24" t="s">
        <v>1447</v>
      </c>
      <c r="E233" s="28" t="s">
        <v>438</v>
      </c>
      <c r="F233" s="28" t="s">
        <v>439</v>
      </c>
      <c r="G233" s="28" t="s">
        <v>536</v>
      </c>
      <c r="H233" s="28" t="s">
        <v>515</v>
      </c>
      <c r="I233" s="28" t="s">
        <v>1103</v>
      </c>
      <c r="J233" s="24" t="s">
        <v>1156</v>
      </c>
      <c r="K233" s="24" t="s">
        <v>617</v>
      </c>
      <c r="L233" s="24" t="s">
        <v>2394</v>
      </c>
      <c r="M233" s="24">
        <v>45681</v>
      </c>
      <c r="N233" s="24" t="s">
        <v>1577</v>
      </c>
      <c r="O233" s="24" t="s">
        <v>2395</v>
      </c>
      <c r="P233" s="27" t="s">
        <v>15</v>
      </c>
      <c r="Q233" s="28" t="s">
        <v>326</v>
      </c>
      <c r="R233" s="26" t="s">
        <v>2107</v>
      </c>
      <c r="S233" s="26" t="s">
        <v>2297</v>
      </c>
      <c r="T233" s="27" t="s">
        <v>100</v>
      </c>
      <c r="U233" s="25" t="s">
        <v>1434</v>
      </c>
      <c r="V233" s="25" t="s">
        <v>1436</v>
      </c>
      <c r="W233" s="25" t="s">
        <v>552</v>
      </c>
      <c r="X233" s="36" t="s">
        <v>17</v>
      </c>
      <c r="Y233" s="36" t="s">
        <v>18</v>
      </c>
      <c r="Z233" s="36" t="s">
        <v>364</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2">
        <v>0</v>
      </c>
      <c r="AU233" s="130" t="s">
        <v>2197</v>
      </c>
      <c r="AV233" s="130" t="s">
        <v>2191</v>
      </c>
      <c r="AW233" s="130" t="s">
        <v>2298</v>
      </c>
      <c r="AX233" s="130" t="s">
        <v>1299</v>
      </c>
      <c r="AY233" s="130" t="s">
        <v>1299</v>
      </c>
    </row>
    <row r="234" spans="1:51" ht="36" x14ac:dyDescent="0.2">
      <c r="A234" s="121">
        <v>45670</v>
      </c>
      <c r="B234" s="27" t="s">
        <v>1564</v>
      </c>
      <c r="C234" s="24" t="s">
        <v>1565</v>
      </c>
      <c r="D234" s="24" t="s">
        <v>1447</v>
      </c>
      <c r="E234" s="28" t="s">
        <v>438</v>
      </c>
      <c r="F234" s="28" t="s">
        <v>439</v>
      </c>
      <c r="G234" s="28" t="s">
        <v>536</v>
      </c>
      <c r="H234" s="28" t="s">
        <v>515</v>
      </c>
      <c r="I234" s="28" t="s">
        <v>1103</v>
      </c>
      <c r="J234" s="24" t="s">
        <v>1156</v>
      </c>
      <c r="K234" s="24" t="s">
        <v>617</v>
      </c>
      <c r="L234" s="24" t="s">
        <v>2394</v>
      </c>
      <c r="M234" s="24">
        <v>45681</v>
      </c>
      <c r="N234" s="24" t="s">
        <v>1577</v>
      </c>
      <c r="O234" s="24" t="s">
        <v>2395</v>
      </c>
      <c r="P234" s="27" t="s">
        <v>15</v>
      </c>
      <c r="Q234" s="28" t="s">
        <v>326</v>
      </c>
      <c r="R234" s="26" t="s">
        <v>2107</v>
      </c>
      <c r="S234" s="26" t="s">
        <v>2297</v>
      </c>
      <c r="T234" s="27" t="s">
        <v>100</v>
      </c>
      <c r="U234" s="25" t="s">
        <v>1434</v>
      </c>
      <c r="V234" s="25" t="s">
        <v>1436</v>
      </c>
      <c r="W234" s="25" t="s">
        <v>552</v>
      </c>
      <c r="X234" s="36" t="s">
        <v>28</v>
      </c>
      <c r="Y234" s="36" t="s">
        <v>29</v>
      </c>
      <c r="Z234" s="36" t="s">
        <v>369</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2">
        <v>0</v>
      </c>
      <c r="AU234" s="130" t="s">
        <v>2197</v>
      </c>
      <c r="AV234" s="130" t="s">
        <v>2191</v>
      </c>
      <c r="AW234" s="130" t="s">
        <v>2298</v>
      </c>
      <c r="AX234" s="130" t="s">
        <v>1299</v>
      </c>
      <c r="AY234" s="130" t="s">
        <v>1299</v>
      </c>
    </row>
    <row r="235" spans="1:51" ht="36" x14ac:dyDescent="0.2">
      <c r="A235" s="121">
        <v>45670</v>
      </c>
      <c r="B235" s="27" t="s">
        <v>1564</v>
      </c>
      <c r="C235" s="24" t="s">
        <v>1565</v>
      </c>
      <c r="D235" s="24" t="s">
        <v>1447</v>
      </c>
      <c r="E235" s="28" t="s">
        <v>438</v>
      </c>
      <c r="F235" s="28" t="s">
        <v>439</v>
      </c>
      <c r="G235" s="28" t="s">
        <v>536</v>
      </c>
      <c r="H235" s="28" t="s">
        <v>515</v>
      </c>
      <c r="I235" s="28" t="s">
        <v>1103</v>
      </c>
      <c r="J235" s="24" t="s">
        <v>1157</v>
      </c>
      <c r="K235" s="24" t="s">
        <v>617</v>
      </c>
      <c r="L235" s="24" t="s">
        <v>2394</v>
      </c>
      <c r="M235" s="24">
        <v>45681</v>
      </c>
      <c r="N235" s="24" t="s">
        <v>1577</v>
      </c>
      <c r="O235" s="24" t="s">
        <v>2395</v>
      </c>
      <c r="P235" s="27" t="s">
        <v>15</v>
      </c>
      <c r="Q235" s="28" t="s">
        <v>326</v>
      </c>
      <c r="R235" s="26" t="s">
        <v>2107</v>
      </c>
      <c r="S235" s="26" t="s">
        <v>2297</v>
      </c>
      <c r="T235" s="27" t="s">
        <v>105</v>
      </c>
      <c r="U235" s="25" t="s">
        <v>1435</v>
      </c>
      <c r="V235" s="25" t="s">
        <v>1437</v>
      </c>
      <c r="W235" s="25" t="s">
        <v>552</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2">
        <v>0</v>
      </c>
      <c r="AU235" s="130" t="s">
        <v>2197</v>
      </c>
      <c r="AV235" s="130" t="s">
        <v>2191</v>
      </c>
      <c r="AW235" s="130" t="s">
        <v>2298</v>
      </c>
      <c r="AX235" s="130" t="s">
        <v>1299</v>
      </c>
      <c r="AY235" s="130" t="s">
        <v>1299</v>
      </c>
    </row>
    <row r="236" spans="1:51" ht="36" x14ac:dyDescent="0.2">
      <c r="A236" s="121">
        <v>45670</v>
      </c>
      <c r="B236" s="27" t="s">
        <v>1564</v>
      </c>
      <c r="C236" s="24" t="s">
        <v>1565</v>
      </c>
      <c r="D236" s="24" t="s">
        <v>1447</v>
      </c>
      <c r="E236" s="28" t="s">
        <v>438</v>
      </c>
      <c r="F236" s="28" t="s">
        <v>439</v>
      </c>
      <c r="G236" s="28" t="s">
        <v>536</v>
      </c>
      <c r="H236" s="28" t="s">
        <v>515</v>
      </c>
      <c r="I236" s="28" t="s">
        <v>1103</v>
      </c>
      <c r="J236" s="24" t="s">
        <v>1157</v>
      </c>
      <c r="K236" s="24" t="s">
        <v>617</v>
      </c>
      <c r="L236" s="24" t="s">
        <v>2394</v>
      </c>
      <c r="M236" s="24">
        <v>45681</v>
      </c>
      <c r="N236" s="24" t="s">
        <v>1577</v>
      </c>
      <c r="O236" s="24" t="s">
        <v>2395</v>
      </c>
      <c r="P236" s="27" t="s">
        <v>15</v>
      </c>
      <c r="Q236" s="28" t="s">
        <v>326</v>
      </c>
      <c r="R236" s="26" t="s">
        <v>2107</v>
      </c>
      <c r="S236" s="26" t="s">
        <v>2297</v>
      </c>
      <c r="T236" s="27" t="s">
        <v>105</v>
      </c>
      <c r="U236" s="25" t="s">
        <v>1435</v>
      </c>
      <c r="V236" s="25" t="s">
        <v>1437</v>
      </c>
      <c r="W236" s="25" t="s">
        <v>552</v>
      </c>
      <c r="X236" s="36" t="s">
        <v>26</v>
      </c>
      <c r="Y236" s="36" t="s">
        <v>27</v>
      </c>
      <c r="Z236" s="36" t="s">
        <v>358</v>
      </c>
      <c r="AA236" s="29">
        <v>3600</v>
      </c>
      <c r="AB236" s="29">
        <v>3600</v>
      </c>
      <c r="AC236" s="30">
        <v>0</v>
      </c>
      <c r="AD236" s="29">
        <v>1027.8</v>
      </c>
      <c r="AE236" s="29">
        <v>1027.8</v>
      </c>
      <c r="AF236" s="31">
        <v>2572.1999999999998</v>
      </c>
      <c r="AG236" s="29">
        <v>1027.8</v>
      </c>
      <c r="AI236" s="29">
        <v>0</v>
      </c>
      <c r="AJ236" s="29">
        <v>187.5</v>
      </c>
      <c r="AK236" s="29">
        <v>840.3</v>
      </c>
      <c r="AL236" s="29">
        <v>0</v>
      </c>
      <c r="AM236" s="29">
        <v>0</v>
      </c>
      <c r="AN236" s="29">
        <v>0</v>
      </c>
      <c r="AO236" s="29">
        <v>0</v>
      </c>
      <c r="AP236" s="29">
        <v>0</v>
      </c>
      <c r="AQ236" s="29">
        <v>0</v>
      </c>
      <c r="AR236" s="29">
        <v>0</v>
      </c>
      <c r="AS236" s="29">
        <v>0</v>
      </c>
      <c r="AT236" s="122">
        <v>0</v>
      </c>
      <c r="AU236" s="130" t="s">
        <v>2197</v>
      </c>
      <c r="AV236" s="130" t="s">
        <v>2191</v>
      </c>
      <c r="AW236" s="130" t="s">
        <v>2298</v>
      </c>
      <c r="AX236" s="130" t="s">
        <v>1299</v>
      </c>
      <c r="AY236" s="130" t="s">
        <v>1299</v>
      </c>
    </row>
    <row r="237" spans="1:51" ht="36" x14ac:dyDescent="0.2">
      <c r="A237" s="121">
        <v>45670</v>
      </c>
      <c r="B237" s="27" t="s">
        <v>1564</v>
      </c>
      <c r="C237" s="24" t="s">
        <v>1565</v>
      </c>
      <c r="D237" s="24" t="s">
        <v>1447</v>
      </c>
      <c r="E237" s="28" t="s">
        <v>438</v>
      </c>
      <c r="F237" s="28" t="s">
        <v>439</v>
      </c>
      <c r="G237" s="28" t="s">
        <v>536</v>
      </c>
      <c r="H237" s="28" t="s">
        <v>515</v>
      </c>
      <c r="I237" s="28" t="s">
        <v>1103</v>
      </c>
      <c r="J237" s="24" t="s">
        <v>1157</v>
      </c>
      <c r="K237" s="24" t="s">
        <v>617</v>
      </c>
      <c r="L237" s="24" t="s">
        <v>2394</v>
      </c>
      <c r="M237" s="24">
        <v>45681</v>
      </c>
      <c r="N237" s="24" t="s">
        <v>1577</v>
      </c>
      <c r="O237" s="24" t="s">
        <v>2395</v>
      </c>
      <c r="P237" s="27" t="s">
        <v>15</v>
      </c>
      <c r="Q237" s="28" t="s">
        <v>326</v>
      </c>
      <c r="R237" s="26" t="s">
        <v>2107</v>
      </c>
      <c r="S237" s="26" t="s">
        <v>2297</v>
      </c>
      <c r="T237" s="27" t="s">
        <v>105</v>
      </c>
      <c r="U237" s="25" t="s">
        <v>1435</v>
      </c>
      <c r="V237" s="25" t="s">
        <v>1437</v>
      </c>
      <c r="W237" s="25" t="s">
        <v>552</v>
      </c>
      <c r="X237" s="36" t="s">
        <v>17</v>
      </c>
      <c r="Y237" s="36" t="s">
        <v>18</v>
      </c>
      <c r="Z237" s="36" t="s">
        <v>364</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2">
        <v>0</v>
      </c>
      <c r="AU237" s="130" t="s">
        <v>2197</v>
      </c>
      <c r="AV237" s="130" t="s">
        <v>2191</v>
      </c>
      <c r="AW237" s="130" t="s">
        <v>2298</v>
      </c>
      <c r="AX237" s="130" t="s">
        <v>1299</v>
      </c>
      <c r="AY237" s="130" t="s">
        <v>1299</v>
      </c>
    </row>
    <row r="238" spans="1:51" ht="36" x14ac:dyDescent="0.2">
      <c r="A238" s="121">
        <v>45670</v>
      </c>
      <c r="B238" s="27" t="s">
        <v>1564</v>
      </c>
      <c r="C238" s="24" t="s">
        <v>1565</v>
      </c>
      <c r="D238" s="24" t="s">
        <v>1447</v>
      </c>
      <c r="E238" s="28" t="s">
        <v>438</v>
      </c>
      <c r="F238" s="28" t="s">
        <v>439</v>
      </c>
      <c r="G238" s="28" t="s">
        <v>536</v>
      </c>
      <c r="H238" s="28" t="s">
        <v>515</v>
      </c>
      <c r="I238" s="28" t="s">
        <v>1103</v>
      </c>
      <c r="J238" s="24" t="s">
        <v>1157</v>
      </c>
      <c r="K238" s="24" t="s">
        <v>617</v>
      </c>
      <c r="L238" s="24" t="s">
        <v>2394</v>
      </c>
      <c r="M238" s="24">
        <v>45681</v>
      </c>
      <c r="N238" s="24" t="s">
        <v>1577</v>
      </c>
      <c r="O238" s="24" t="s">
        <v>2395</v>
      </c>
      <c r="P238" s="27" t="s">
        <v>15</v>
      </c>
      <c r="Q238" s="28" t="s">
        <v>326</v>
      </c>
      <c r="R238" s="26" t="s">
        <v>2107</v>
      </c>
      <c r="S238" s="26" t="s">
        <v>2297</v>
      </c>
      <c r="T238" s="27" t="s">
        <v>105</v>
      </c>
      <c r="U238" s="25" t="s">
        <v>1435</v>
      </c>
      <c r="V238" s="25" t="s">
        <v>1437</v>
      </c>
      <c r="W238" s="25" t="s">
        <v>552</v>
      </c>
      <c r="X238" s="36" t="s">
        <v>28</v>
      </c>
      <c r="Y238" s="36" t="s">
        <v>29</v>
      </c>
      <c r="Z238" s="36" t="s">
        <v>369</v>
      </c>
      <c r="AA238" s="29">
        <v>1000</v>
      </c>
      <c r="AB238" s="29">
        <v>1000</v>
      </c>
      <c r="AC238" s="30">
        <v>0</v>
      </c>
      <c r="AD238" s="29">
        <v>125.1</v>
      </c>
      <c r="AE238" s="29">
        <v>125.1</v>
      </c>
      <c r="AF238" s="31">
        <v>874.9</v>
      </c>
      <c r="AG238" s="29">
        <v>125.1</v>
      </c>
      <c r="AI238" s="29">
        <v>0</v>
      </c>
      <c r="AJ238" s="29">
        <v>0</v>
      </c>
      <c r="AK238" s="29">
        <v>125.1</v>
      </c>
      <c r="AL238" s="29">
        <v>0</v>
      </c>
      <c r="AM238" s="29">
        <v>0</v>
      </c>
      <c r="AN238" s="29">
        <v>0</v>
      </c>
      <c r="AO238" s="29">
        <v>0</v>
      </c>
      <c r="AP238" s="29">
        <v>0</v>
      </c>
      <c r="AQ238" s="29">
        <v>0</v>
      </c>
      <c r="AR238" s="29">
        <v>0</v>
      </c>
      <c r="AS238" s="29">
        <v>0</v>
      </c>
      <c r="AT238" s="122">
        <v>0</v>
      </c>
      <c r="AU238" s="130" t="s">
        <v>2197</v>
      </c>
      <c r="AV238" s="130" t="s">
        <v>2191</v>
      </c>
      <c r="AW238" s="130" t="s">
        <v>2298</v>
      </c>
      <c r="AX238" s="130" t="s">
        <v>1299</v>
      </c>
      <c r="AY238" s="130" t="s">
        <v>1299</v>
      </c>
    </row>
    <row r="239" spans="1:51" ht="36" x14ac:dyDescent="0.2">
      <c r="A239" s="121">
        <v>45670</v>
      </c>
      <c r="B239" s="27" t="s">
        <v>1564</v>
      </c>
      <c r="C239" s="24" t="s">
        <v>1565</v>
      </c>
      <c r="D239" s="24" t="s">
        <v>1447</v>
      </c>
      <c r="E239" s="28" t="s">
        <v>438</v>
      </c>
      <c r="F239" s="28" t="s">
        <v>439</v>
      </c>
      <c r="G239" s="28" t="s">
        <v>536</v>
      </c>
      <c r="H239" s="28" t="s">
        <v>515</v>
      </c>
      <c r="I239" s="28" t="s">
        <v>1103</v>
      </c>
      <c r="J239" s="24" t="s">
        <v>1157</v>
      </c>
      <c r="K239" s="24" t="s">
        <v>617</v>
      </c>
      <c r="L239" s="24" t="s">
        <v>2394</v>
      </c>
      <c r="M239" s="24">
        <v>45681</v>
      </c>
      <c r="N239" s="24" t="s">
        <v>1577</v>
      </c>
      <c r="O239" s="24" t="s">
        <v>2395</v>
      </c>
      <c r="P239" s="27" t="s">
        <v>15</v>
      </c>
      <c r="Q239" s="28" t="s">
        <v>326</v>
      </c>
      <c r="R239" s="26" t="s">
        <v>2107</v>
      </c>
      <c r="S239" s="26" t="s">
        <v>2297</v>
      </c>
      <c r="T239" s="27" t="s">
        <v>105</v>
      </c>
      <c r="U239" s="25" t="s">
        <v>1435</v>
      </c>
      <c r="V239" s="25" t="s">
        <v>1437</v>
      </c>
      <c r="W239" s="25" t="s">
        <v>552</v>
      </c>
      <c r="X239" s="36" t="s">
        <v>74</v>
      </c>
      <c r="Y239" s="36" t="s">
        <v>75</v>
      </c>
      <c r="Z239" s="36" t="s">
        <v>375</v>
      </c>
      <c r="AA239" s="29">
        <v>600</v>
      </c>
      <c r="AB239" s="29">
        <v>600</v>
      </c>
      <c r="AC239" s="30">
        <v>0</v>
      </c>
      <c r="AD239" s="29">
        <v>38.6</v>
      </c>
      <c r="AE239" s="29">
        <v>38.6</v>
      </c>
      <c r="AF239" s="31">
        <v>561.4</v>
      </c>
      <c r="AG239" s="29">
        <v>38.6</v>
      </c>
      <c r="AI239" s="29">
        <v>0</v>
      </c>
      <c r="AJ239" s="29">
        <v>19.3</v>
      </c>
      <c r="AK239" s="29">
        <v>19.3</v>
      </c>
      <c r="AL239" s="29">
        <v>0</v>
      </c>
      <c r="AM239" s="29">
        <v>0</v>
      </c>
      <c r="AN239" s="29">
        <v>0</v>
      </c>
      <c r="AO239" s="29">
        <v>0</v>
      </c>
      <c r="AP239" s="29">
        <v>0</v>
      </c>
      <c r="AQ239" s="29">
        <v>0</v>
      </c>
      <c r="AR239" s="29">
        <v>0</v>
      </c>
      <c r="AS239" s="29">
        <v>0</v>
      </c>
      <c r="AT239" s="122">
        <v>0</v>
      </c>
      <c r="AU239" s="130" t="s">
        <v>2197</v>
      </c>
      <c r="AV239" s="130" t="s">
        <v>2191</v>
      </c>
      <c r="AW239" s="130" t="s">
        <v>2298</v>
      </c>
      <c r="AX239" s="130" t="s">
        <v>1299</v>
      </c>
      <c r="AY239" s="130" t="s">
        <v>1299</v>
      </c>
    </row>
    <row r="240" spans="1:51" ht="36" x14ac:dyDescent="0.2">
      <c r="A240" s="121">
        <v>45670</v>
      </c>
      <c r="B240" s="27" t="s">
        <v>1564</v>
      </c>
      <c r="C240" s="24" t="s">
        <v>1565</v>
      </c>
      <c r="D240" s="24" t="s">
        <v>1447</v>
      </c>
      <c r="E240" s="28" t="s">
        <v>438</v>
      </c>
      <c r="F240" s="28" t="s">
        <v>439</v>
      </c>
      <c r="G240" s="28" t="s">
        <v>536</v>
      </c>
      <c r="H240" s="28" t="s">
        <v>515</v>
      </c>
      <c r="I240" s="28" t="s">
        <v>1103</v>
      </c>
      <c r="J240" s="24" t="s">
        <v>1096</v>
      </c>
      <c r="K240" s="24" t="s">
        <v>617</v>
      </c>
      <c r="L240" s="24" t="s">
        <v>2394</v>
      </c>
      <c r="M240" s="24">
        <v>45681</v>
      </c>
      <c r="N240" s="24" t="s">
        <v>1577</v>
      </c>
      <c r="O240" s="24" t="s">
        <v>2395</v>
      </c>
      <c r="P240" s="27" t="s">
        <v>15</v>
      </c>
      <c r="Q240" s="28" t="s">
        <v>326</v>
      </c>
      <c r="R240" s="26" t="s">
        <v>2107</v>
      </c>
      <c r="S240" s="26" t="s">
        <v>2297</v>
      </c>
      <c r="T240" s="27" t="s">
        <v>107</v>
      </c>
      <c r="U240" s="25" t="s">
        <v>1096</v>
      </c>
      <c r="V240" s="25" t="s">
        <v>1366</v>
      </c>
      <c r="W240" s="25" t="s">
        <v>552</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2">
        <v>0</v>
      </c>
      <c r="AU240" s="130" t="s">
        <v>2197</v>
      </c>
      <c r="AV240" s="130" t="s">
        <v>2191</v>
      </c>
      <c r="AW240" s="130" t="s">
        <v>2298</v>
      </c>
      <c r="AX240" s="130" t="s">
        <v>1299</v>
      </c>
      <c r="AY240" s="130" t="s">
        <v>1299</v>
      </c>
    </row>
    <row r="241" spans="1:51" ht="36" x14ac:dyDescent="0.2">
      <c r="A241" s="121">
        <v>45670</v>
      </c>
      <c r="B241" s="27" t="s">
        <v>1564</v>
      </c>
      <c r="C241" s="24" t="s">
        <v>1565</v>
      </c>
      <c r="D241" s="24" t="s">
        <v>1447</v>
      </c>
      <c r="E241" s="28" t="s">
        <v>438</v>
      </c>
      <c r="F241" s="28" t="s">
        <v>439</v>
      </c>
      <c r="G241" s="28" t="s">
        <v>536</v>
      </c>
      <c r="H241" s="28" t="s">
        <v>515</v>
      </c>
      <c r="I241" s="28" t="s">
        <v>1103</v>
      </c>
      <c r="J241" s="24" t="s">
        <v>1096</v>
      </c>
      <c r="K241" s="24" t="s">
        <v>617</v>
      </c>
      <c r="L241" s="24" t="s">
        <v>2394</v>
      </c>
      <c r="M241" s="24">
        <v>45681</v>
      </c>
      <c r="N241" s="24" t="s">
        <v>1577</v>
      </c>
      <c r="O241" s="24" t="s">
        <v>2395</v>
      </c>
      <c r="P241" s="27" t="s">
        <v>15</v>
      </c>
      <c r="Q241" s="28" t="s">
        <v>326</v>
      </c>
      <c r="R241" s="26" t="s">
        <v>2107</v>
      </c>
      <c r="S241" s="26" t="s">
        <v>2297</v>
      </c>
      <c r="T241" s="27" t="s">
        <v>107</v>
      </c>
      <c r="U241" s="25" t="s">
        <v>1096</v>
      </c>
      <c r="V241" s="25" t="s">
        <v>1366</v>
      </c>
      <c r="W241" s="25" t="s">
        <v>552</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2">
        <v>0</v>
      </c>
      <c r="AU241" s="130" t="s">
        <v>2197</v>
      </c>
      <c r="AV241" s="130" t="s">
        <v>2191</v>
      </c>
      <c r="AW241" s="130" t="s">
        <v>2298</v>
      </c>
      <c r="AX241" s="130" t="s">
        <v>1299</v>
      </c>
      <c r="AY241" s="130" t="s">
        <v>1299</v>
      </c>
    </row>
    <row r="242" spans="1:51" ht="36" x14ac:dyDescent="0.2">
      <c r="A242" s="121">
        <v>45670</v>
      </c>
      <c r="B242" s="27" t="s">
        <v>1564</v>
      </c>
      <c r="C242" s="24" t="s">
        <v>1565</v>
      </c>
      <c r="D242" s="24" t="s">
        <v>1447</v>
      </c>
      <c r="E242" s="28" t="s">
        <v>438</v>
      </c>
      <c r="F242" s="28" t="s">
        <v>439</v>
      </c>
      <c r="G242" s="28" t="s">
        <v>536</v>
      </c>
      <c r="H242" s="28" t="s">
        <v>511</v>
      </c>
      <c r="I242" s="28" t="s">
        <v>1103</v>
      </c>
      <c r="J242" s="24" t="s">
        <v>1096</v>
      </c>
      <c r="K242" s="24" t="s">
        <v>617</v>
      </c>
      <c r="L242" s="24" t="s">
        <v>2394</v>
      </c>
      <c r="M242" s="24">
        <v>45681</v>
      </c>
      <c r="N242" s="24" t="s">
        <v>1577</v>
      </c>
      <c r="O242" s="24" t="s">
        <v>2395</v>
      </c>
      <c r="P242" s="27" t="s">
        <v>15</v>
      </c>
      <c r="Q242" s="28" t="s">
        <v>326</v>
      </c>
      <c r="R242" s="26" t="s">
        <v>2107</v>
      </c>
      <c r="S242" s="26" t="s">
        <v>2297</v>
      </c>
      <c r="T242" s="27" t="s">
        <v>107</v>
      </c>
      <c r="U242" s="25" t="s">
        <v>1096</v>
      </c>
      <c r="V242" s="25" t="s">
        <v>1366</v>
      </c>
      <c r="W242" s="25" t="s">
        <v>552</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2">
        <v>0</v>
      </c>
      <c r="AU242" s="130" t="s">
        <v>2197</v>
      </c>
      <c r="AV242" s="130" t="s">
        <v>2191</v>
      </c>
      <c r="AW242" s="130" t="s">
        <v>2298</v>
      </c>
      <c r="AX242" s="130" t="s">
        <v>1299</v>
      </c>
      <c r="AY242" s="130" t="s">
        <v>1299</v>
      </c>
    </row>
    <row r="243" spans="1:51" ht="36" x14ac:dyDescent="0.2">
      <c r="A243" s="121">
        <v>45670</v>
      </c>
      <c r="B243" s="27" t="s">
        <v>1564</v>
      </c>
      <c r="C243" s="24" t="s">
        <v>1565</v>
      </c>
      <c r="D243" s="24" t="s">
        <v>1447</v>
      </c>
      <c r="E243" s="28" t="s">
        <v>438</v>
      </c>
      <c r="F243" s="28" t="s">
        <v>439</v>
      </c>
      <c r="G243" s="28" t="s">
        <v>536</v>
      </c>
      <c r="H243" s="28" t="s">
        <v>515</v>
      </c>
      <c r="I243" s="28" t="s">
        <v>1103</v>
      </c>
      <c r="J243" s="24" t="s">
        <v>1096</v>
      </c>
      <c r="K243" s="24" t="s">
        <v>617</v>
      </c>
      <c r="L243" s="24" t="s">
        <v>2394</v>
      </c>
      <c r="M243" s="24">
        <v>45681</v>
      </c>
      <c r="N243" s="24" t="s">
        <v>1577</v>
      </c>
      <c r="O243" s="24" t="s">
        <v>2395</v>
      </c>
      <c r="P243" s="27" t="s">
        <v>15</v>
      </c>
      <c r="Q243" s="28" t="s">
        <v>326</v>
      </c>
      <c r="R243" s="26" t="s">
        <v>2107</v>
      </c>
      <c r="S243" s="26" t="s">
        <v>2297</v>
      </c>
      <c r="T243" s="27" t="s">
        <v>107</v>
      </c>
      <c r="U243" s="25" t="s">
        <v>1096</v>
      </c>
      <c r="V243" s="25" t="s">
        <v>1366</v>
      </c>
      <c r="W243" s="25" t="s">
        <v>552</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2">
        <v>0</v>
      </c>
      <c r="AU243" s="130" t="s">
        <v>2197</v>
      </c>
      <c r="AV243" s="130" t="s">
        <v>2191</v>
      </c>
      <c r="AW243" s="130" t="s">
        <v>2298</v>
      </c>
      <c r="AX243" s="130" t="s">
        <v>1299</v>
      </c>
      <c r="AY243" s="130" t="s">
        <v>1299</v>
      </c>
    </row>
    <row r="244" spans="1:51" ht="36" x14ac:dyDescent="0.2">
      <c r="A244" s="121">
        <v>45670</v>
      </c>
      <c r="B244" s="27" t="s">
        <v>1564</v>
      </c>
      <c r="C244" s="24" t="s">
        <v>1565</v>
      </c>
      <c r="D244" s="24" t="s">
        <v>1447</v>
      </c>
      <c r="E244" s="28" t="s">
        <v>438</v>
      </c>
      <c r="F244" s="28" t="s">
        <v>439</v>
      </c>
      <c r="G244" s="28" t="s">
        <v>536</v>
      </c>
      <c r="H244" s="28" t="s">
        <v>515</v>
      </c>
      <c r="I244" s="28" t="s">
        <v>1103</v>
      </c>
      <c r="J244" s="24" t="s">
        <v>1096</v>
      </c>
      <c r="K244" s="24" t="s">
        <v>617</v>
      </c>
      <c r="L244" s="24" t="s">
        <v>2394</v>
      </c>
      <c r="M244" s="24">
        <v>45681</v>
      </c>
      <c r="N244" s="24" t="s">
        <v>1577</v>
      </c>
      <c r="O244" s="24" t="s">
        <v>2395</v>
      </c>
      <c r="P244" s="27" t="s">
        <v>15</v>
      </c>
      <c r="Q244" s="28" t="s">
        <v>326</v>
      </c>
      <c r="R244" s="26" t="s">
        <v>2107</v>
      </c>
      <c r="S244" s="26" t="s">
        <v>2297</v>
      </c>
      <c r="T244" s="27" t="s">
        <v>107</v>
      </c>
      <c r="U244" s="25" t="s">
        <v>1096</v>
      </c>
      <c r="V244" s="25" t="s">
        <v>1366</v>
      </c>
      <c r="W244" s="25" t="s">
        <v>552</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2">
        <v>0</v>
      </c>
      <c r="AU244" s="130" t="s">
        <v>2197</v>
      </c>
      <c r="AV244" s="130" t="s">
        <v>2191</v>
      </c>
      <c r="AW244" s="130" t="s">
        <v>2298</v>
      </c>
      <c r="AX244" s="130" t="s">
        <v>1299</v>
      </c>
      <c r="AY244" s="130" t="s">
        <v>1299</v>
      </c>
    </row>
    <row r="245" spans="1:51" ht="36" x14ac:dyDescent="0.2">
      <c r="A245" s="121">
        <v>45670</v>
      </c>
      <c r="B245" s="27" t="s">
        <v>1564</v>
      </c>
      <c r="C245" s="24" t="s">
        <v>1565</v>
      </c>
      <c r="D245" s="24" t="s">
        <v>1447</v>
      </c>
      <c r="E245" s="28" t="s">
        <v>438</v>
      </c>
      <c r="F245" s="28" t="s">
        <v>439</v>
      </c>
      <c r="G245" s="28" t="s">
        <v>536</v>
      </c>
      <c r="H245" s="28" t="s">
        <v>515</v>
      </c>
      <c r="I245" s="28" t="s">
        <v>1103</v>
      </c>
      <c r="J245" s="24" t="s">
        <v>1096</v>
      </c>
      <c r="K245" s="24" t="s">
        <v>617</v>
      </c>
      <c r="L245" s="24" t="s">
        <v>2394</v>
      </c>
      <c r="M245" s="24">
        <v>45681</v>
      </c>
      <c r="N245" s="24" t="s">
        <v>1577</v>
      </c>
      <c r="O245" s="24" t="s">
        <v>2395</v>
      </c>
      <c r="P245" s="27" t="s">
        <v>15</v>
      </c>
      <c r="Q245" s="28" t="s">
        <v>326</v>
      </c>
      <c r="R245" s="26" t="s">
        <v>2107</v>
      </c>
      <c r="S245" s="26" t="s">
        <v>2297</v>
      </c>
      <c r="T245" s="27" t="s">
        <v>107</v>
      </c>
      <c r="U245" s="25" t="s">
        <v>1096</v>
      </c>
      <c r="V245" s="25" t="s">
        <v>1366</v>
      </c>
      <c r="W245" s="25" t="s">
        <v>552</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2">
        <v>0</v>
      </c>
      <c r="AU245" s="130" t="s">
        <v>2197</v>
      </c>
      <c r="AV245" s="130" t="s">
        <v>2191</v>
      </c>
      <c r="AW245" s="130" t="s">
        <v>2298</v>
      </c>
      <c r="AX245" s="130" t="s">
        <v>1299</v>
      </c>
      <c r="AY245" s="130" t="s">
        <v>1299</v>
      </c>
    </row>
    <row r="246" spans="1:51" ht="36" x14ac:dyDescent="0.2">
      <c r="A246" s="121">
        <v>45670</v>
      </c>
      <c r="B246" s="27" t="s">
        <v>1564</v>
      </c>
      <c r="C246" s="24" t="s">
        <v>1565</v>
      </c>
      <c r="D246" s="24" t="s">
        <v>1447</v>
      </c>
      <c r="E246" s="28" t="s">
        <v>438</v>
      </c>
      <c r="F246" s="28" t="s">
        <v>439</v>
      </c>
      <c r="G246" s="28" t="s">
        <v>536</v>
      </c>
      <c r="H246" s="28" t="s">
        <v>515</v>
      </c>
      <c r="I246" s="28" t="s">
        <v>1103</v>
      </c>
      <c r="J246" s="24" t="s">
        <v>1433</v>
      </c>
      <c r="K246" s="24" t="s">
        <v>617</v>
      </c>
      <c r="L246" s="24" t="s">
        <v>2394</v>
      </c>
      <c r="M246" s="24">
        <v>45681</v>
      </c>
      <c r="N246" s="24" t="s">
        <v>1577</v>
      </c>
      <c r="O246" s="24" t="s">
        <v>2395</v>
      </c>
      <c r="P246" s="27" t="s">
        <v>15</v>
      </c>
      <c r="Q246" s="28" t="s">
        <v>326</v>
      </c>
      <c r="R246" s="26" t="s">
        <v>2107</v>
      </c>
      <c r="S246" s="26" t="s">
        <v>2297</v>
      </c>
      <c r="T246" s="27" t="s">
        <v>109</v>
      </c>
      <c r="U246" s="25" t="s">
        <v>1433</v>
      </c>
      <c r="V246" s="25" t="s">
        <v>1438</v>
      </c>
      <c r="W246" s="25" t="s">
        <v>552</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2">
        <v>0</v>
      </c>
      <c r="AU246" s="130" t="s">
        <v>2197</v>
      </c>
      <c r="AV246" s="130" t="s">
        <v>2191</v>
      </c>
      <c r="AW246" s="130" t="s">
        <v>2298</v>
      </c>
      <c r="AX246" s="130" t="s">
        <v>1299</v>
      </c>
      <c r="AY246" s="130" t="s">
        <v>1299</v>
      </c>
    </row>
    <row r="247" spans="1:51" ht="36" x14ac:dyDescent="0.2">
      <c r="A247" s="121">
        <v>45670</v>
      </c>
      <c r="B247" s="27" t="s">
        <v>1564</v>
      </c>
      <c r="C247" s="24" t="s">
        <v>1565</v>
      </c>
      <c r="D247" s="24" t="s">
        <v>1447</v>
      </c>
      <c r="E247" s="28" t="s">
        <v>438</v>
      </c>
      <c r="F247" s="28" t="s">
        <v>439</v>
      </c>
      <c r="G247" s="28" t="s">
        <v>536</v>
      </c>
      <c r="H247" s="28" t="s">
        <v>515</v>
      </c>
      <c r="I247" s="28" t="s">
        <v>1103</v>
      </c>
      <c r="J247" s="24" t="s">
        <v>1433</v>
      </c>
      <c r="K247" s="24" t="s">
        <v>617</v>
      </c>
      <c r="L247" s="24" t="s">
        <v>2394</v>
      </c>
      <c r="M247" s="24">
        <v>45681</v>
      </c>
      <c r="N247" s="24" t="s">
        <v>1577</v>
      </c>
      <c r="O247" s="24" t="s">
        <v>2395</v>
      </c>
      <c r="P247" s="27" t="s">
        <v>15</v>
      </c>
      <c r="Q247" s="28" t="s">
        <v>326</v>
      </c>
      <c r="R247" s="26" t="s">
        <v>2107</v>
      </c>
      <c r="S247" s="26" t="s">
        <v>2297</v>
      </c>
      <c r="T247" s="27" t="s">
        <v>109</v>
      </c>
      <c r="U247" s="25" t="s">
        <v>1433</v>
      </c>
      <c r="V247" s="25" t="s">
        <v>1438</v>
      </c>
      <c r="W247" s="25" t="s">
        <v>552</v>
      </c>
      <c r="X247" s="36" t="s">
        <v>26</v>
      </c>
      <c r="Y247" s="36" t="s">
        <v>27</v>
      </c>
      <c r="Z247" s="36" t="s">
        <v>358</v>
      </c>
      <c r="AA247" s="29">
        <v>3600</v>
      </c>
      <c r="AB247" s="29">
        <v>3600</v>
      </c>
      <c r="AC247" s="30">
        <v>0</v>
      </c>
      <c r="AD247" s="29">
        <v>378</v>
      </c>
      <c r="AE247" s="29">
        <v>378</v>
      </c>
      <c r="AF247" s="31">
        <v>3222</v>
      </c>
      <c r="AG247" s="29">
        <v>378</v>
      </c>
      <c r="AI247" s="29">
        <v>0</v>
      </c>
      <c r="AJ247" s="29">
        <v>0</v>
      </c>
      <c r="AK247" s="29">
        <v>378</v>
      </c>
      <c r="AL247" s="29">
        <v>0</v>
      </c>
      <c r="AM247" s="29">
        <v>0</v>
      </c>
      <c r="AN247" s="29">
        <v>0</v>
      </c>
      <c r="AO247" s="29">
        <v>0</v>
      </c>
      <c r="AP247" s="29">
        <v>0</v>
      </c>
      <c r="AQ247" s="29">
        <v>0</v>
      </c>
      <c r="AR247" s="29">
        <v>0</v>
      </c>
      <c r="AS247" s="29">
        <v>0</v>
      </c>
      <c r="AT247" s="122">
        <v>0</v>
      </c>
      <c r="AU247" s="130" t="s">
        <v>2197</v>
      </c>
      <c r="AV247" s="130" t="s">
        <v>2191</v>
      </c>
      <c r="AW247" s="130" t="s">
        <v>2298</v>
      </c>
      <c r="AX247" s="130" t="s">
        <v>1299</v>
      </c>
      <c r="AY247" s="130" t="s">
        <v>1299</v>
      </c>
    </row>
    <row r="248" spans="1:51" ht="36" x14ac:dyDescent="0.2">
      <c r="A248" s="121">
        <v>45670</v>
      </c>
      <c r="B248" s="27" t="s">
        <v>1564</v>
      </c>
      <c r="C248" s="24" t="s">
        <v>1565</v>
      </c>
      <c r="D248" s="24" t="s">
        <v>1447</v>
      </c>
      <c r="E248" s="28" t="s">
        <v>438</v>
      </c>
      <c r="F248" s="28" t="s">
        <v>439</v>
      </c>
      <c r="G248" s="28" t="s">
        <v>536</v>
      </c>
      <c r="H248" s="28" t="s">
        <v>511</v>
      </c>
      <c r="I248" s="28" t="s">
        <v>1103</v>
      </c>
      <c r="J248" s="24" t="s">
        <v>1433</v>
      </c>
      <c r="K248" s="24" t="s">
        <v>617</v>
      </c>
      <c r="L248" s="24" t="s">
        <v>2394</v>
      </c>
      <c r="M248" s="24">
        <v>45681</v>
      </c>
      <c r="N248" s="24" t="s">
        <v>1577</v>
      </c>
      <c r="O248" s="24" t="s">
        <v>2395</v>
      </c>
      <c r="P248" s="27" t="s">
        <v>15</v>
      </c>
      <c r="Q248" s="28" t="s">
        <v>326</v>
      </c>
      <c r="R248" s="26" t="s">
        <v>2107</v>
      </c>
      <c r="S248" s="26" t="s">
        <v>2297</v>
      </c>
      <c r="T248" s="27" t="s">
        <v>109</v>
      </c>
      <c r="U248" s="25" t="s">
        <v>1433</v>
      </c>
      <c r="V248" s="25" t="s">
        <v>1438</v>
      </c>
      <c r="W248" s="25" t="s">
        <v>552</v>
      </c>
      <c r="X248" s="36" t="s">
        <v>41</v>
      </c>
      <c r="Y248" s="36" t="s">
        <v>42</v>
      </c>
      <c r="Z248" s="36" t="s">
        <v>359</v>
      </c>
      <c r="AA248" s="29">
        <v>1400</v>
      </c>
      <c r="AB248" s="29">
        <v>1400</v>
      </c>
      <c r="AC248" s="30">
        <v>0</v>
      </c>
      <c r="AD248" s="29">
        <v>950</v>
      </c>
      <c r="AE248" s="29">
        <v>950</v>
      </c>
      <c r="AF248" s="31">
        <v>450</v>
      </c>
      <c r="AG248" s="29">
        <v>950</v>
      </c>
      <c r="AI248" s="29">
        <v>0</v>
      </c>
      <c r="AJ248" s="29">
        <v>500</v>
      </c>
      <c r="AK248" s="29">
        <v>450</v>
      </c>
      <c r="AL248" s="29">
        <v>0</v>
      </c>
      <c r="AM248" s="29">
        <v>0</v>
      </c>
      <c r="AN248" s="29">
        <v>0</v>
      </c>
      <c r="AO248" s="29">
        <v>0</v>
      </c>
      <c r="AP248" s="29">
        <v>0</v>
      </c>
      <c r="AQ248" s="29">
        <v>0</v>
      </c>
      <c r="AR248" s="29">
        <v>0</v>
      </c>
      <c r="AS248" s="29">
        <v>0</v>
      </c>
      <c r="AT248" s="122">
        <v>0</v>
      </c>
      <c r="AU248" s="130" t="s">
        <v>2197</v>
      </c>
      <c r="AV248" s="130" t="s">
        <v>2191</v>
      </c>
      <c r="AW248" s="130" t="s">
        <v>2298</v>
      </c>
      <c r="AX248" s="130" t="s">
        <v>1299</v>
      </c>
      <c r="AY248" s="130" t="s">
        <v>1299</v>
      </c>
    </row>
    <row r="249" spans="1:51" ht="36" x14ac:dyDescent="0.2">
      <c r="A249" s="121">
        <v>45670</v>
      </c>
      <c r="B249" s="27" t="s">
        <v>1564</v>
      </c>
      <c r="C249" s="24" t="s">
        <v>1565</v>
      </c>
      <c r="D249" s="24" t="s">
        <v>1447</v>
      </c>
      <c r="E249" s="28" t="s">
        <v>438</v>
      </c>
      <c r="F249" s="28" t="s">
        <v>439</v>
      </c>
      <c r="G249" s="28" t="s">
        <v>536</v>
      </c>
      <c r="H249" s="28" t="s">
        <v>515</v>
      </c>
      <c r="I249" s="28" t="s">
        <v>1103</v>
      </c>
      <c r="J249" s="24" t="s">
        <v>1433</v>
      </c>
      <c r="K249" s="24" t="s">
        <v>617</v>
      </c>
      <c r="L249" s="24" t="s">
        <v>2394</v>
      </c>
      <c r="M249" s="24">
        <v>45681</v>
      </c>
      <c r="N249" s="24" t="s">
        <v>1577</v>
      </c>
      <c r="O249" s="24" t="s">
        <v>2395</v>
      </c>
      <c r="P249" s="27" t="s">
        <v>15</v>
      </c>
      <c r="Q249" s="28" t="s">
        <v>326</v>
      </c>
      <c r="R249" s="26" t="s">
        <v>2107</v>
      </c>
      <c r="S249" s="26" t="s">
        <v>2297</v>
      </c>
      <c r="T249" s="27" t="s">
        <v>109</v>
      </c>
      <c r="U249" s="25" t="s">
        <v>1433</v>
      </c>
      <c r="V249" s="25" t="s">
        <v>1438</v>
      </c>
      <c r="W249" s="25" t="s">
        <v>552</v>
      </c>
      <c r="X249" s="36" t="s">
        <v>17</v>
      </c>
      <c r="Y249" s="36" t="s">
        <v>18</v>
      </c>
      <c r="Z249" s="36" t="s">
        <v>364</v>
      </c>
      <c r="AA249" s="29">
        <v>700</v>
      </c>
      <c r="AB249" s="29">
        <v>700</v>
      </c>
      <c r="AC249" s="30">
        <v>0</v>
      </c>
      <c r="AD249" s="29">
        <v>562.32000000000005</v>
      </c>
      <c r="AE249" s="29">
        <v>562.32000000000005</v>
      </c>
      <c r="AF249" s="31">
        <v>137.67999999999995</v>
      </c>
      <c r="AG249" s="29">
        <v>562.32000000000005</v>
      </c>
      <c r="AI249" s="29">
        <v>0</v>
      </c>
      <c r="AJ249" s="29">
        <v>497.91</v>
      </c>
      <c r="AK249" s="29">
        <v>64.41</v>
      </c>
      <c r="AL249" s="29">
        <v>0</v>
      </c>
      <c r="AM249" s="29">
        <v>0</v>
      </c>
      <c r="AN249" s="29">
        <v>0</v>
      </c>
      <c r="AO249" s="29">
        <v>0</v>
      </c>
      <c r="AP249" s="29">
        <v>0</v>
      </c>
      <c r="AQ249" s="29">
        <v>0</v>
      </c>
      <c r="AR249" s="29">
        <v>0</v>
      </c>
      <c r="AS249" s="29">
        <v>0</v>
      </c>
      <c r="AT249" s="122">
        <v>0</v>
      </c>
      <c r="AU249" s="130" t="s">
        <v>2197</v>
      </c>
      <c r="AV249" s="130" t="s">
        <v>2191</v>
      </c>
      <c r="AW249" s="130" t="s">
        <v>2298</v>
      </c>
      <c r="AX249" s="130" t="s">
        <v>1299</v>
      </c>
      <c r="AY249" s="130" t="s">
        <v>1299</v>
      </c>
    </row>
    <row r="250" spans="1:51" ht="36" x14ac:dyDescent="0.2">
      <c r="A250" s="121">
        <v>45670</v>
      </c>
      <c r="B250" s="27" t="s">
        <v>1564</v>
      </c>
      <c r="C250" s="24" t="s">
        <v>1565</v>
      </c>
      <c r="D250" s="24" t="s">
        <v>1447</v>
      </c>
      <c r="E250" s="28" t="s">
        <v>438</v>
      </c>
      <c r="F250" s="28" t="s">
        <v>439</v>
      </c>
      <c r="G250" s="28" t="s">
        <v>536</v>
      </c>
      <c r="H250" s="28" t="s">
        <v>515</v>
      </c>
      <c r="I250" s="28" t="s">
        <v>1103</v>
      </c>
      <c r="J250" s="24" t="s">
        <v>1433</v>
      </c>
      <c r="K250" s="24" t="s">
        <v>617</v>
      </c>
      <c r="L250" s="24" t="s">
        <v>2394</v>
      </c>
      <c r="M250" s="24">
        <v>45681</v>
      </c>
      <c r="N250" s="24" t="s">
        <v>1577</v>
      </c>
      <c r="O250" s="24" t="s">
        <v>2395</v>
      </c>
      <c r="P250" s="27" t="s">
        <v>15</v>
      </c>
      <c r="Q250" s="28" t="s">
        <v>326</v>
      </c>
      <c r="R250" s="26" t="s">
        <v>2107</v>
      </c>
      <c r="S250" s="26" t="s">
        <v>2297</v>
      </c>
      <c r="T250" s="27" t="s">
        <v>109</v>
      </c>
      <c r="U250" s="25" t="s">
        <v>1433</v>
      </c>
      <c r="V250" s="25" t="s">
        <v>1438</v>
      </c>
      <c r="W250" s="25" t="s">
        <v>552</v>
      </c>
      <c r="X250" s="36" t="s">
        <v>28</v>
      </c>
      <c r="Y250" s="36" t="s">
        <v>29</v>
      </c>
      <c r="Z250" s="36" t="s">
        <v>369</v>
      </c>
      <c r="AA250" s="29">
        <v>1000</v>
      </c>
      <c r="AB250" s="29">
        <v>1000</v>
      </c>
      <c r="AC250" s="30">
        <v>0</v>
      </c>
      <c r="AD250" s="29">
        <v>12</v>
      </c>
      <c r="AE250" s="29">
        <v>12</v>
      </c>
      <c r="AF250" s="31">
        <v>988</v>
      </c>
      <c r="AG250" s="29">
        <v>12</v>
      </c>
      <c r="AI250" s="29">
        <v>0</v>
      </c>
      <c r="AJ250" s="29">
        <v>12</v>
      </c>
      <c r="AK250" s="29">
        <v>0</v>
      </c>
      <c r="AL250" s="29">
        <v>0</v>
      </c>
      <c r="AM250" s="29">
        <v>0</v>
      </c>
      <c r="AN250" s="29">
        <v>0</v>
      </c>
      <c r="AO250" s="29">
        <v>0</v>
      </c>
      <c r="AP250" s="29">
        <v>0</v>
      </c>
      <c r="AQ250" s="29">
        <v>0</v>
      </c>
      <c r="AR250" s="29">
        <v>0</v>
      </c>
      <c r="AS250" s="29">
        <v>0</v>
      </c>
      <c r="AT250" s="122">
        <v>0</v>
      </c>
      <c r="AU250" s="130" t="s">
        <v>2197</v>
      </c>
      <c r="AV250" s="130" t="s">
        <v>2191</v>
      </c>
      <c r="AW250" s="130" t="s">
        <v>2298</v>
      </c>
      <c r="AX250" s="130" t="s">
        <v>1299</v>
      </c>
      <c r="AY250" s="130" t="s">
        <v>1299</v>
      </c>
    </row>
    <row r="251" spans="1:51" ht="36" x14ac:dyDescent="0.2">
      <c r="A251" s="121">
        <v>45670</v>
      </c>
      <c r="B251" s="27" t="s">
        <v>1564</v>
      </c>
      <c r="C251" s="24" t="s">
        <v>1565</v>
      </c>
      <c r="D251" s="24" t="s">
        <v>1447</v>
      </c>
      <c r="E251" s="28" t="s">
        <v>438</v>
      </c>
      <c r="F251" s="28" t="s">
        <v>439</v>
      </c>
      <c r="G251" s="28" t="s">
        <v>536</v>
      </c>
      <c r="H251" s="28" t="s">
        <v>515</v>
      </c>
      <c r="I251" s="28" t="s">
        <v>1103</v>
      </c>
      <c r="J251" s="24" t="s">
        <v>1433</v>
      </c>
      <c r="K251" s="24" t="s">
        <v>617</v>
      </c>
      <c r="L251" s="24" t="s">
        <v>2394</v>
      </c>
      <c r="M251" s="24">
        <v>45681</v>
      </c>
      <c r="N251" s="24" t="s">
        <v>1577</v>
      </c>
      <c r="O251" s="24" t="s">
        <v>2395</v>
      </c>
      <c r="P251" s="27" t="s">
        <v>15</v>
      </c>
      <c r="Q251" s="28" t="s">
        <v>326</v>
      </c>
      <c r="R251" s="26" t="s">
        <v>2107</v>
      </c>
      <c r="S251" s="26" t="s">
        <v>2297</v>
      </c>
      <c r="T251" s="27" t="s">
        <v>109</v>
      </c>
      <c r="U251" s="25" t="s">
        <v>1433</v>
      </c>
      <c r="V251" s="25" t="s">
        <v>1438</v>
      </c>
      <c r="W251" s="25" t="s">
        <v>552</v>
      </c>
      <c r="X251" s="36" t="s">
        <v>74</v>
      </c>
      <c r="Y251" s="36" t="s">
        <v>75</v>
      </c>
      <c r="Z251" s="36" t="s">
        <v>375</v>
      </c>
      <c r="AA251" s="29">
        <v>1200</v>
      </c>
      <c r="AB251" s="29">
        <v>1200</v>
      </c>
      <c r="AC251" s="30">
        <v>0</v>
      </c>
      <c r="AD251" s="29">
        <v>24</v>
      </c>
      <c r="AE251" s="29">
        <v>24</v>
      </c>
      <c r="AF251" s="31">
        <v>1176</v>
      </c>
      <c r="AG251" s="29">
        <v>24</v>
      </c>
      <c r="AI251" s="29">
        <v>0</v>
      </c>
      <c r="AJ251" s="29">
        <v>24</v>
      </c>
      <c r="AK251" s="29">
        <v>0</v>
      </c>
      <c r="AL251" s="29">
        <v>0</v>
      </c>
      <c r="AM251" s="29">
        <v>0</v>
      </c>
      <c r="AN251" s="29">
        <v>0</v>
      </c>
      <c r="AO251" s="29">
        <v>0</v>
      </c>
      <c r="AP251" s="29">
        <v>0</v>
      </c>
      <c r="AQ251" s="29">
        <v>0</v>
      </c>
      <c r="AR251" s="29">
        <v>0</v>
      </c>
      <c r="AS251" s="29">
        <v>0</v>
      </c>
      <c r="AT251" s="122">
        <v>0</v>
      </c>
      <c r="AU251" s="130" t="s">
        <v>2197</v>
      </c>
      <c r="AV251" s="130" t="s">
        <v>2191</v>
      </c>
      <c r="AW251" s="130" t="s">
        <v>2298</v>
      </c>
      <c r="AX251" s="130" t="s">
        <v>1299</v>
      </c>
      <c r="AY251" s="130" t="s">
        <v>1299</v>
      </c>
    </row>
    <row r="252" spans="1:51" ht="36" x14ac:dyDescent="0.2">
      <c r="A252" s="121">
        <v>45670</v>
      </c>
      <c r="B252" s="27" t="s">
        <v>1564</v>
      </c>
      <c r="C252" s="24" t="s">
        <v>1565</v>
      </c>
      <c r="D252" s="24" t="s">
        <v>1447</v>
      </c>
      <c r="E252" s="28" t="s">
        <v>438</v>
      </c>
      <c r="F252" s="28" t="s">
        <v>439</v>
      </c>
      <c r="G252" s="28" t="s">
        <v>536</v>
      </c>
      <c r="H252" s="28" t="s">
        <v>515</v>
      </c>
      <c r="I252" s="28" t="s">
        <v>1103</v>
      </c>
      <c r="J252" s="24" t="s">
        <v>1098</v>
      </c>
      <c r="K252" s="24" t="s">
        <v>617</v>
      </c>
      <c r="L252" s="24" t="s">
        <v>2394</v>
      </c>
      <c r="M252" s="24">
        <v>45681</v>
      </c>
      <c r="N252" s="24" t="s">
        <v>1577</v>
      </c>
      <c r="O252" s="24" t="s">
        <v>2395</v>
      </c>
      <c r="P252" s="27" t="s">
        <v>15</v>
      </c>
      <c r="Q252" s="28" t="s">
        <v>326</v>
      </c>
      <c r="R252" s="26" t="s">
        <v>2107</v>
      </c>
      <c r="S252" s="26" t="s">
        <v>2297</v>
      </c>
      <c r="T252" s="27" t="s">
        <v>110</v>
      </c>
      <c r="U252" s="25" t="s">
        <v>1098</v>
      </c>
      <c r="V252" s="25" t="s">
        <v>1368</v>
      </c>
      <c r="W252" s="25" t="s">
        <v>552</v>
      </c>
      <c r="X252" s="36" t="s">
        <v>24</v>
      </c>
      <c r="Y252" s="36" t="s">
        <v>25</v>
      </c>
      <c r="Z252" s="36" t="s">
        <v>357</v>
      </c>
      <c r="AA252" s="29">
        <v>3600</v>
      </c>
      <c r="AB252" s="29">
        <v>3600</v>
      </c>
      <c r="AC252" s="30">
        <v>0</v>
      </c>
      <c r="AD252" s="29">
        <v>0</v>
      </c>
      <c r="AE252" s="29">
        <v>0</v>
      </c>
      <c r="AF252" s="31">
        <v>3600</v>
      </c>
      <c r="AG252" s="29">
        <v>0</v>
      </c>
      <c r="AI252" s="29">
        <v>0</v>
      </c>
      <c r="AJ252" s="29">
        <v>0</v>
      </c>
      <c r="AK252" s="29">
        <v>0</v>
      </c>
      <c r="AL252" s="29">
        <v>0</v>
      </c>
      <c r="AM252" s="29">
        <v>0</v>
      </c>
      <c r="AN252" s="29">
        <v>0</v>
      </c>
      <c r="AO252" s="29">
        <v>0</v>
      </c>
      <c r="AP252" s="29">
        <v>0</v>
      </c>
      <c r="AQ252" s="29">
        <v>0</v>
      </c>
      <c r="AR252" s="29">
        <v>0</v>
      </c>
      <c r="AS252" s="29">
        <v>0</v>
      </c>
      <c r="AT252" s="122">
        <v>0</v>
      </c>
      <c r="AU252" s="130" t="s">
        <v>2197</v>
      </c>
      <c r="AV252" s="130" t="s">
        <v>2191</v>
      </c>
      <c r="AW252" s="130" t="s">
        <v>2298</v>
      </c>
      <c r="AX252" s="130" t="s">
        <v>1299</v>
      </c>
      <c r="AY252" s="130" t="s">
        <v>1299</v>
      </c>
    </row>
    <row r="253" spans="1:51" ht="36" x14ac:dyDescent="0.2">
      <c r="A253" s="121">
        <v>45670</v>
      </c>
      <c r="B253" s="27" t="s">
        <v>1564</v>
      </c>
      <c r="C253" s="24" t="s">
        <v>1565</v>
      </c>
      <c r="D253" s="24" t="s">
        <v>1447</v>
      </c>
      <c r="E253" s="28" t="s">
        <v>438</v>
      </c>
      <c r="F253" s="28" t="s">
        <v>439</v>
      </c>
      <c r="G253" s="28" t="s">
        <v>536</v>
      </c>
      <c r="H253" s="28" t="s">
        <v>515</v>
      </c>
      <c r="I253" s="28" t="s">
        <v>1103</v>
      </c>
      <c r="J253" s="24" t="s">
        <v>1098</v>
      </c>
      <c r="K253" s="24" t="s">
        <v>617</v>
      </c>
      <c r="L253" s="24" t="s">
        <v>2394</v>
      </c>
      <c r="M253" s="24">
        <v>45681</v>
      </c>
      <c r="N253" s="24" t="s">
        <v>1577</v>
      </c>
      <c r="O253" s="24" t="s">
        <v>2395</v>
      </c>
      <c r="P253" s="27" t="s">
        <v>15</v>
      </c>
      <c r="Q253" s="28" t="s">
        <v>326</v>
      </c>
      <c r="R253" s="26" t="s">
        <v>2107</v>
      </c>
      <c r="S253" s="26" t="s">
        <v>2297</v>
      </c>
      <c r="T253" s="27" t="s">
        <v>110</v>
      </c>
      <c r="U253" s="25" t="s">
        <v>1098</v>
      </c>
      <c r="V253" s="25" t="s">
        <v>1368</v>
      </c>
      <c r="W253" s="25" t="s">
        <v>552</v>
      </c>
      <c r="X253" s="36" t="s">
        <v>26</v>
      </c>
      <c r="Y253" s="36" t="s">
        <v>27</v>
      </c>
      <c r="Z253" s="36" t="s">
        <v>358</v>
      </c>
      <c r="AA253" s="29">
        <v>3600</v>
      </c>
      <c r="AB253" s="29">
        <v>3600</v>
      </c>
      <c r="AC253" s="30">
        <v>0</v>
      </c>
      <c r="AD253" s="29">
        <v>0</v>
      </c>
      <c r="AE253" s="29">
        <v>0</v>
      </c>
      <c r="AF253" s="31">
        <v>3600</v>
      </c>
      <c r="AG253" s="29">
        <v>0</v>
      </c>
      <c r="AI253" s="29">
        <v>0</v>
      </c>
      <c r="AJ253" s="29">
        <v>0</v>
      </c>
      <c r="AK253" s="29">
        <v>0</v>
      </c>
      <c r="AL253" s="29">
        <v>0</v>
      </c>
      <c r="AM253" s="29">
        <v>0</v>
      </c>
      <c r="AN253" s="29">
        <v>0</v>
      </c>
      <c r="AO253" s="29">
        <v>0</v>
      </c>
      <c r="AP253" s="29">
        <v>0</v>
      </c>
      <c r="AQ253" s="29">
        <v>0</v>
      </c>
      <c r="AR253" s="29">
        <v>0</v>
      </c>
      <c r="AS253" s="29">
        <v>0</v>
      </c>
      <c r="AT253" s="122">
        <v>0</v>
      </c>
      <c r="AU253" s="130" t="s">
        <v>2197</v>
      </c>
      <c r="AV253" s="130" t="s">
        <v>2191</v>
      </c>
      <c r="AW253" s="130" t="s">
        <v>2298</v>
      </c>
      <c r="AX253" s="130" t="s">
        <v>1299</v>
      </c>
      <c r="AY253" s="130" t="s">
        <v>1299</v>
      </c>
    </row>
    <row r="254" spans="1:51" ht="36" x14ac:dyDescent="0.2">
      <c r="A254" s="121">
        <v>45670</v>
      </c>
      <c r="B254" s="27" t="s">
        <v>1564</v>
      </c>
      <c r="C254" s="24" t="s">
        <v>1565</v>
      </c>
      <c r="D254" s="24" t="s">
        <v>1447</v>
      </c>
      <c r="E254" s="28" t="s">
        <v>438</v>
      </c>
      <c r="F254" s="28" t="s">
        <v>439</v>
      </c>
      <c r="G254" s="28" t="s">
        <v>536</v>
      </c>
      <c r="H254" s="28" t="s">
        <v>511</v>
      </c>
      <c r="I254" s="28" t="s">
        <v>1103</v>
      </c>
      <c r="J254" s="24" t="s">
        <v>1098</v>
      </c>
      <c r="K254" s="24" t="s">
        <v>617</v>
      </c>
      <c r="L254" s="24" t="s">
        <v>2394</v>
      </c>
      <c r="M254" s="24">
        <v>45681</v>
      </c>
      <c r="N254" s="24" t="s">
        <v>1577</v>
      </c>
      <c r="O254" s="24" t="s">
        <v>2395</v>
      </c>
      <c r="P254" s="27" t="s">
        <v>15</v>
      </c>
      <c r="Q254" s="28" t="s">
        <v>326</v>
      </c>
      <c r="R254" s="26" t="s">
        <v>2107</v>
      </c>
      <c r="S254" s="26" t="s">
        <v>2297</v>
      </c>
      <c r="T254" s="27" t="s">
        <v>110</v>
      </c>
      <c r="U254" s="25" t="s">
        <v>1098</v>
      </c>
      <c r="V254" s="25" t="s">
        <v>1368</v>
      </c>
      <c r="W254" s="25" t="s">
        <v>552</v>
      </c>
      <c r="X254" s="36" t="s">
        <v>41</v>
      </c>
      <c r="Y254" s="36" t="s">
        <v>42</v>
      </c>
      <c r="Z254" s="36" t="s">
        <v>359</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2">
        <v>0</v>
      </c>
      <c r="AU254" s="130" t="s">
        <v>2197</v>
      </c>
      <c r="AV254" s="130" t="s">
        <v>2191</v>
      </c>
      <c r="AW254" s="130" t="s">
        <v>2298</v>
      </c>
      <c r="AX254" s="130" t="s">
        <v>1299</v>
      </c>
      <c r="AY254" s="130" t="s">
        <v>1299</v>
      </c>
    </row>
    <row r="255" spans="1:51" ht="36" x14ac:dyDescent="0.2">
      <c r="A255" s="121">
        <v>45670</v>
      </c>
      <c r="B255" s="27" t="s">
        <v>1564</v>
      </c>
      <c r="C255" s="24" t="s">
        <v>1565</v>
      </c>
      <c r="D255" s="24" t="s">
        <v>1447</v>
      </c>
      <c r="E255" s="28" t="s">
        <v>438</v>
      </c>
      <c r="F255" s="28" t="s">
        <v>439</v>
      </c>
      <c r="G255" s="28" t="s">
        <v>536</v>
      </c>
      <c r="H255" s="28" t="s">
        <v>515</v>
      </c>
      <c r="I255" s="28" t="s">
        <v>1103</v>
      </c>
      <c r="J255" s="24" t="s">
        <v>1098</v>
      </c>
      <c r="K255" s="24" t="s">
        <v>617</v>
      </c>
      <c r="L255" s="24" t="s">
        <v>2394</v>
      </c>
      <c r="M255" s="24">
        <v>45681</v>
      </c>
      <c r="N255" s="24" t="s">
        <v>1577</v>
      </c>
      <c r="O255" s="24" t="s">
        <v>2395</v>
      </c>
      <c r="P255" s="27" t="s">
        <v>15</v>
      </c>
      <c r="Q255" s="28" t="s">
        <v>326</v>
      </c>
      <c r="R255" s="26" t="s">
        <v>2107</v>
      </c>
      <c r="S255" s="26" t="s">
        <v>2297</v>
      </c>
      <c r="T255" s="27" t="s">
        <v>110</v>
      </c>
      <c r="U255" s="25" t="s">
        <v>1098</v>
      </c>
      <c r="V255" s="25" t="s">
        <v>1368</v>
      </c>
      <c r="W255" s="25" t="s">
        <v>552</v>
      </c>
      <c r="X255" s="36" t="s">
        <v>17</v>
      </c>
      <c r="Y255" s="36" t="s">
        <v>18</v>
      </c>
      <c r="Z255" s="36" t="s">
        <v>364</v>
      </c>
      <c r="AA255" s="29">
        <v>700</v>
      </c>
      <c r="AB255" s="29">
        <v>700</v>
      </c>
      <c r="AC255" s="30">
        <v>0</v>
      </c>
      <c r="AD255" s="29">
        <v>0</v>
      </c>
      <c r="AE255" s="29">
        <v>0</v>
      </c>
      <c r="AF255" s="31">
        <v>700</v>
      </c>
      <c r="AG255" s="29">
        <v>0</v>
      </c>
      <c r="AI255" s="29">
        <v>0</v>
      </c>
      <c r="AJ255" s="29">
        <v>0</v>
      </c>
      <c r="AK255" s="29">
        <v>0</v>
      </c>
      <c r="AL255" s="29">
        <v>0</v>
      </c>
      <c r="AM255" s="29">
        <v>0</v>
      </c>
      <c r="AN255" s="29">
        <v>0</v>
      </c>
      <c r="AO255" s="29">
        <v>0</v>
      </c>
      <c r="AP255" s="29">
        <v>0</v>
      </c>
      <c r="AQ255" s="29">
        <v>0</v>
      </c>
      <c r="AR255" s="29">
        <v>0</v>
      </c>
      <c r="AS255" s="29">
        <v>0</v>
      </c>
      <c r="AT255" s="122">
        <v>0</v>
      </c>
      <c r="AU255" s="130" t="s">
        <v>2197</v>
      </c>
      <c r="AV255" s="130" t="s">
        <v>2191</v>
      </c>
      <c r="AW255" s="130" t="s">
        <v>2298</v>
      </c>
      <c r="AX255" s="130" t="s">
        <v>1299</v>
      </c>
      <c r="AY255" s="130" t="s">
        <v>1299</v>
      </c>
    </row>
    <row r="256" spans="1:51" ht="36" x14ac:dyDescent="0.2">
      <c r="A256" s="121">
        <v>45670</v>
      </c>
      <c r="B256" s="27" t="s">
        <v>1564</v>
      </c>
      <c r="C256" s="24" t="s">
        <v>1565</v>
      </c>
      <c r="D256" s="24" t="s">
        <v>1447</v>
      </c>
      <c r="E256" s="28" t="s">
        <v>438</v>
      </c>
      <c r="F256" s="28" t="s">
        <v>439</v>
      </c>
      <c r="G256" s="28" t="s">
        <v>536</v>
      </c>
      <c r="H256" s="28" t="s">
        <v>515</v>
      </c>
      <c r="I256" s="28" t="s">
        <v>1103</v>
      </c>
      <c r="J256" s="24" t="s">
        <v>1098</v>
      </c>
      <c r="K256" s="24" t="s">
        <v>617</v>
      </c>
      <c r="L256" s="24" t="s">
        <v>2394</v>
      </c>
      <c r="M256" s="24">
        <v>45681</v>
      </c>
      <c r="N256" s="24" t="s">
        <v>1577</v>
      </c>
      <c r="O256" s="24" t="s">
        <v>2395</v>
      </c>
      <c r="P256" s="27" t="s">
        <v>15</v>
      </c>
      <c r="Q256" s="28" t="s">
        <v>326</v>
      </c>
      <c r="R256" s="26" t="s">
        <v>2107</v>
      </c>
      <c r="S256" s="26" t="s">
        <v>2297</v>
      </c>
      <c r="T256" s="27" t="s">
        <v>110</v>
      </c>
      <c r="U256" s="25" t="s">
        <v>1098</v>
      </c>
      <c r="V256" s="25" t="s">
        <v>1368</v>
      </c>
      <c r="W256" s="25" t="s">
        <v>552</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2">
        <v>0</v>
      </c>
      <c r="AU256" s="130" t="s">
        <v>2197</v>
      </c>
      <c r="AV256" s="130" t="s">
        <v>2191</v>
      </c>
      <c r="AW256" s="130" t="s">
        <v>2298</v>
      </c>
      <c r="AX256" s="130" t="s">
        <v>1299</v>
      </c>
      <c r="AY256" s="130" t="s">
        <v>1299</v>
      </c>
    </row>
    <row r="257" spans="1:51" ht="36" x14ac:dyDescent="0.2">
      <c r="A257" s="121">
        <v>45670</v>
      </c>
      <c r="B257" s="27" t="s">
        <v>1564</v>
      </c>
      <c r="C257" s="24" t="s">
        <v>1565</v>
      </c>
      <c r="D257" s="24" t="s">
        <v>1447</v>
      </c>
      <c r="E257" s="28" t="s">
        <v>438</v>
      </c>
      <c r="F257" s="28" t="s">
        <v>439</v>
      </c>
      <c r="G257" s="28" t="s">
        <v>536</v>
      </c>
      <c r="H257" s="28" t="s">
        <v>515</v>
      </c>
      <c r="I257" s="28" t="s">
        <v>1103</v>
      </c>
      <c r="J257" s="24" t="s">
        <v>1098</v>
      </c>
      <c r="K257" s="24" t="s">
        <v>617</v>
      </c>
      <c r="L257" s="24" t="s">
        <v>2394</v>
      </c>
      <c r="M257" s="24">
        <v>45681</v>
      </c>
      <c r="N257" s="24" t="s">
        <v>1577</v>
      </c>
      <c r="O257" s="24" t="s">
        <v>2395</v>
      </c>
      <c r="P257" s="27" t="s">
        <v>15</v>
      </c>
      <c r="Q257" s="28" t="s">
        <v>326</v>
      </c>
      <c r="R257" s="26" t="s">
        <v>2107</v>
      </c>
      <c r="S257" s="26" t="s">
        <v>2297</v>
      </c>
      <c r="T257" s="27" t="s">
        <v>110</v>
      </c>
      <c r="U257" s="25" t="s">
        <v>1098</v>
      </c>
      <c r="V257" s="25" t="s">
        <v>1368</v>
      </c>
      <c r="W257" s="25" t="s">
        <v>552</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2">
        <v>0</v>
      </c>
      <c r="AU257" s="130" t="s">
        <v>2197</v>
      </c>
      <c r="AV257" s="130" t="s">
        <v>2191</v>
      </c>
      <c r="AW257" s="130" t="s">
        <v>2298</v>
      </c>
      <c r="AX257" s="130" t="s">
        <v>1299</v>
      </c>
      <c r="AY257" s="130" t="s">
        <v>1299</v>
      </c>
    </row>
    <row r="258" spans="1:51" ht="36" x14ac:dyDescent="0.2">
      <c r="A258" s="121">
        <v>45670</v>
      </c>
      <c r="B258" s="27" t="s">
        <v>1564</v>
      </c>
      <c r="C258" s="24" t="s">
        <v>1565</v>
      </c>
      <c r="D258" s="24" t="s">
        <v>1447</v>
      </c>
      <c r="E258" s="28" t="s">
        <v>438</v>
      </c>
      <c r="F258" s="28" t="s">
        <v>439</v>
      </c>
      <c r="G258" s="28" t="s">
        <v>536</v>
      </c>
      <c r="H258" s="28" t="s">
        <v>515</v>
      </c>
      <c r="I258" s="28" t="s">
        <v>1103</v>
      </c>
      <c r="J258" s="24" t="s">
        <v>1102</v>
      </c>
      <c r="K258" s="24" t="s">
        <v>617</v>
      </c>
      <c r="L258" s="24" t="s">
        <v>2394</v>
      </c>
      <c r="M258" s="24">
        <v>45681</v>
      </c>
      <c r="N258" s="24" t="s">
        <v>1577</v>
      </c>
      <c r="O258" s="24" t="s">
        <v>2395</v>
      </c>
      <c r="P258" s="27" t="s">
        <v>15</v>
      </c>
      <c r="Q258" s="28" t="s">
        <v>326</v>
      </c>
      <c r="R258" s="26" t="s">
        <v>2107</v>
      </c>
      <c r="S258" s="26" t="s">
        <v>2297</v>
      </c>
      <c r="T258" s="27" t="s">
        <v>111</v>
      </c>
      <c r="U258" s="25" t="s">
        <v>1102</v>
      </c>
      <c r="V258" s="25" t="s">
        <v>1369</v>
      </c>
      <c r="W258" s="25" t="s">
        <v>552</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2">
        <v>0</v>
      </c>
      <c r="AU258" s="130" t="s">
        <v>2197</v>
      </c>
      <c r="AV258" s="130" t="s">
        <v>2191</v>
      </c>
      <c r="AW258" s="130" t="s">
        <v>2298</v>
      </c>
      <c r="AX258" s="130" t="s">
        <v>1299</v>
      </c>
      <c r="AY258" s="130" t="s">
        <v>1299</v>
      </c>
    </row>
    <row r="259" spans="1:51" ht="36" x14ac:dyDescent="0.2">
      <c r="A259" s="121">
        <v>45670</v>
      </c>
      <c r="B259" s="27" t="s">
        <v>1564</v>
      </c>
      <c r="C259" s="24" t="s">
        <v>1565</v>
      </c>
      <c r="D259" s="24" t="s">
        <v>1447</v>
      </c>
      <c r="E259" s="28" t="s">
        <v>438</v>
      </c>
      <c r="F259" s="28" t="s">
        <v>439</v>
      </c>
      <c r="G259" s="28" t="s">
        <v>536</v>
      </c>
      <c r="H259" s="28" t="s">
        <v>515</v>
      </c>
      <c r="I259" s="28" t="s">
        <v>1103</v>
      </c>
      <c r="J259" s="24" t="s">
        <v>1102</v>
      </c>
      <c r="K259" s="24" t="s">
        <v>617</v>
      </c>
      <c r="L259" s="24" t="s">
        <v>2394</v>
      </c>
      <c r="M259" s="24">
        <v>45681</v>
      </c>
      <c r="N259" s="24" t="s">
        <v>1577</v>
      </c>
      <c r="O259" s="24" t="s">
        <v>2395</v>
      </c>
      <c r="P259" s="27" t="s">
        <v>15</v>
      </c>
      <c r="Q259" s="28" t="s">
        <v>326</v>
      </c>
      <c r="R259" s="26" t="s">
        <v>2107</v>
      </c>
      <c r="S259" s="26" t="s">
        <v>2297</v>
      </c>
      <c r="T259" s="27" t="s">
        <v>111</v>
      </c>
      <c r="U259" s="25" t="s">
        <v>1102</v>
      </c>
      <c r="V259" s="25" t="s">
        <v>1369</v>
      </c>
      <c r="W259" s="25" t="s">
        <v>552</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2">
        <v>0</v>
      </c>
      <c r="AU259" s="130" t="s">
        <v>2197</v>
      </c>
      <c r="AV259" s="130" t="s">
        <v>2191</v>
      </c>
      <c r="AW259" s="130" t="s">
        <v>2298</v>
      </c>
      <c r="AX259" s="130" t="s">
        <v>1299</v>
      </c>
      <c r="AY259" s="130" t="s">
        <v>1299</v>
      </c>
    </row>
    <row r="260" spans="1:51" ht="36" x14ac:dyDescent="0.2">
      <c r="A260" s="121">
        <v>45670</v>
      </c>
      <c r="B260" s="27" t="s">
        <v>1564</v>
      </c>
      <c r="C260" s="24" t="s">
        <v>1565</v>
      </c>
      <c r="D260" s="24" t="s">
        <v>1447</v>
      </c>
      <c r="E260" s="28" t="s">
        <v>438</v>
      </c>
      <c r="F260" s="28" t="s">
        <v>439</v>
      </c>
      <c r="G260" s="28" t="s">
        <v>536</v>
      </c>
      <c r="H260" s="28" t="s">
        <v>511</v>
      </c>
      <c r="I260" s="28" t="s">
        <v>1103</v>
      </c>
      <c r="J260" s="24" t="s">
        <v>1102</v>
      </c>
      <c r="K260" s="24" t="s">
        <v>617</v>
      </c>
      <c r="L260" s="24" t="s">
        <v>2394</v>
      </c>
      <c r="M260" s="24">
        <v>45681</v>
      </c>
      <c r="N260" s="24" t="s">
        <v>1577</v>
      </c>
      <c r="O260" s="24" t="s">
        <v>2395</v>
      </c>
      <c r="P260" s="27" t="s">
        <v>15</v>
      </c>
      <c r="Q260" s="28" t="s">
        <v>326</v>
      </c>
      <c r="R260" s="26" t="s">
        <v>2107</v>
      </c>
      <c r="S260" s="26" t="s">
        <v>2297</v>
      </c>
      <c r="T260" s="27" t="s">
        <v>111</v>
      </c>
      <c r="U260" s="25" t="s">
        <v>1102</v>
      </c>
      <c r="V260" s="25" t="s">
        <v>1369</v>
      </c>
      <c r="W260" s="25" t="s">
        <v>552</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2">
        <v>0</v>
      </c>
      <c r="AU260" s="130" t="s">
        <v>2197</v>
      </c>
      <c r="AV260" s="130" t="s">
        <v>2191</v>
      </c>
      <c r="AW260" s="130" t="s">
        <v>2298</v>
      </c>
      <c r="AX260" s="130" t="s">
        <v>1299</v>
      </c>
      <c r="AY260" s="130" t="s">
        <v>1299</v>
      </c>
    </row>
    <row r="261" spans="1:51" ht="36" x14ac:dyDescent="0.2">
      <c r="A261" s="121">
        <v>45670</v>
      </c>
      <c r="B261" s="27" t="s">
        <v>1564</v>
      </c>
      <c r="C261" s="24" t="s">
        <v>1565</v>
      </c>
      <c r="D261" s="24" t="s">
        <v>1447</v>
      </c>
      <c r="E261" s="28" t="s">
        <v>438</v>
      </c>
      <c r="F261" s="28" t="s">
        <v>439</v>
      </c>
      <c r="G261" s="28" t="s">
        <v>536</v>
      </c>
      <c r="H261" s="28" t="s">
        <v>515</v>
      </c>
      <c r="I261" s="28" t="s">
        <v>1103</v>
      </c>
      <c r="J261" s="24" t="s">
        <v>1102</v>
      </c>
      <c r="K261" s="24" t="s">
        <v>617</v>
      </c>
      <c r="L261" s="24" t="s">
        <v>2394</v>
      </c>
      <c r="M261" s="24">
        <v>45681</v>
      </c>
      <c r="N261" s="24" t="s">
        <v>1577</v>
      </c>
      <c r="O261" s="24" t="s">
        <v>2395</v>
      </c>
      <c r="P261" s="27" t="s">
        <v>15</v>
      </c>
      <c r="Q261" s="28" t="s">
        <v>326</v>
      </c>
      <c r="R261" s="26" t="s">
        <v>2107</v>
      </c>
      <c r="S261" s="26" t="s">
        <v>2297</v>
      </c>
      <c r="T261" s="27" t="s">
        <v>111</v>
      </c>
      <c r="U261" s="25" t="s">
        <v>1102</v>
      </c>
      <c r="V261" s="25" t="s">
        <v>1369</v>
      </c>
      <c r="W261" s="25" t="s">
        <v>552</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2">
        <v>0</v>
      </c>
      <c r="AU261" s="130" t="s">
        <v>2197</v>
      </c>
      <c r="AV261" s="130" t="s">
        <v>2191</v>
      </c>
      <c r="AW261" s="130" t="s">
        <v>2298</v>
      </c>
      <c r="AX261" s="130" t="s">
        <v>1299</v>
      </c>
      <c r="AY261" s="130" t="s">
        <v>1299</v>
      </c>
    </row>
    <row r="262" spans="1:51" ht="36" x14ac:dyDescent="0.2">
      <c r="A262" s="121">
        <v>45670</v>
      </c>
      <c r="B262" s="27" t="s">
        <v>1564</v>
      </c>
      <c r="C262" s="24" t="s">
        <v>1565</v>
      </c>
      <c r="D262" s="24" t="s">
        <v>1447</v>
      </c>
      <c r="E262" s="28" t="s">
        <v>438</v>
      </c>
      <c r="F262" s="28" t="s">
        <v>439</v>
      </c>
      <c r="G262" s="28" t="s">
        <v>536</v>
      </c>
      <c r="H262" s="28" t="s">
        <v>515</v>
      </c>
      <c r="I262" s="28" t="s">
        <v>1103</v>
      </c>
      <c r="J262" s="24" t="s">
        <v>1102</v>
      </c>
      <c r="K262" s="24" t="s">
        <v>617</v>
      </c>
      <c r="L262" s="24" t="s">
        <v>2394</v>
      </c>
      <c r="M262" s="24">
        <v>45681</v>
      </c>
      <c r="N262" s="24" t="s">
        <v>1577</v>
      </c>
      <c r="O262" s="24" t="s">
        <v>2395</v>
      </c>
      <c r="P262" s="27" t="s">
        <v>15</v>
      </c>
      <c r="Q262" s="28" t="s">
        <v>326</v>
      </c>
      <c r="R262" s="26" t="s">
        <v>2107</v>
      </c>
      <c r="S262" s="26" t="s">
        <v>2297</v>
      </c>
      <c r="T262" s="27" t="s">
        <v>111</v>
      </c>
      <c r="U262" s="25" t="s">
        <v>1102</v>
      </c>
      <c r="V262" s="25" t="s">
        <v>1369</v>
      </c>
      <c r="W262" s="25" t="s">
        <v>552</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2">
        <v>0</v>
      </c>
      <c r="AU262" s="130" t="s">
        <v>2197</v>
      </c>
      <c r="AV262" s="130" t="s">
        <v>2191</v>
      </c>
      <c r="AW262" s="130" t="s">
        <v>2298</v>
      </c>
      <c r="AX262" s="130" t="s">
        <v>1299</v>
      </c>
      <c r="AY262" s="130" t="s">
        <v>1299</v>
      </c>
    </row>
    <row r="263" spans="1:51" ht="36" x14ac:dyDescent="0.2">
      <c r="A263" s="121">
        <v>45670</v>
      </c>
      <c r="B263" s="27" t="s">
        <v>1564</v>
      </c>
      <c r="C263" s="24" t="s">
        <v>1565</v>
      </c>
      <c r="D263" s="24" t="s">
        <v>1447</v>
      </c>
      <c r="E263" s="28" t="s">
        <v>438</v>
      </c>
      <c r="F263" s="28" t="s">
        <v>439</v>
      </c>
      <c r="G263" s="28" t="s">
        <v>536</v>
      </c>
      <c r="H263" s="28" t="s">
        <v>515</v>
      </c>
      <c r="I263" s="28" t="s">
        <v>1103</v>
      </c>
      <c r="J263" s="24" t="s">
        <v>1102</v>
      </c>
      <c r="K263" s="24" t="s">
        <v>617</v>
      </c>
      <c r="L263" s="24" t="s">
        <v>2394</v>
      </c>
      <c r="M263" s="24">
        <v>45681</v>
      </c>
      <c r="N263" s="24" t="s">
        <v>1577</v>
      </c>
      <c r="O263" s="24" t="s">
        <v>2395</v>
      </c>
      <c r="P263" s="27" t="s">
        <v>15</v>
      </c>
      <c r="Q263" s="28" t="s">
        <v>326</v>
      </c>
      <c r="R263" s="26" t="s">
        <v>2107</v>
      </c>
      <c r="S263" s="26" t="s">
        <v>2297</v>
      </c>
      <c r="T263" s="27" t="s">
        <v>111</v>
      </c>
      <c r="U263" s="25" t="s">
        <v>1102</v>
      </c>
      <c r="V263" s="25" t="s">
        <v>1369</v>
      </c>
      <c r="W263" s="25" t="s">
        <v>552</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2">
        <v>0</v>
      </c>
      <c r="AU263" s="130" t="s">
        <v>2197</v>
      </c>
      <c r="AV263" s="130" t="s">
        <v>2191</v>
      </c>
      <c r="AW263" s="130" t="s">
        <v>2298</v>
      </c>
      <c r="AX263" s="130" t="s">
        <v>1299</v>
      </c>
      <c r="AY263" s="130" t="s">
        <v>1299</v>
      </c>
    </row>
    <row r="264" spans="1:51" ht="36" x14ac:dyDescent="0.2">
      <c r="A264" s="121">
        <v>45670</v>
      </c>
      <c r="B264" s="27" t="s">
        <v>1564</v>
      </c>
      <c r="C264" s="24" t="s">
        <v>1565</v>
      </c>
      <c r="D264" s="24" t="s">
        <v>1447</v>
      </c>
      <c r="E264" s="28" t="s">
        <v>438</v>
      </c>
      <c r="F264" s="28" t="s">
        <v>439</v>
      </c>
      <c r="G264" s="28" t="s">
        <v>536</v>
      </c>
      <c r="H264" s="28" t="s">
        <v>515</v>
      </c>
      <c r="I264" s="28" t="s">
        <v>1103</v>
      </c>
      <c r="J264" s="24" t="s">
        <v>1099</v>
      </c>
      <c r="K264" s="24" t="s">
        <v>617</v>
      </c>
      <c r="L264" s="24" t="s">
        <v>2394</v>
      </c>
      <c r="M264" s="24">
        <v>45681</v>
      </c>
      <c r="N264" s="24" t="s">
        <v>1577</v>
      </c>
      <c r="O264" s="24" t="s">
        <v>2395</v>
      </c>
      <c r="P264" s="27" t="s">
        <v>15</v>
      </c>
      <c r="Q264" s="28" t="s">
        <v>326</v>
      </c>
      <c r="R264" s="26" t="s">
        <v>2107</v>
      </c>
      <c r="S264" s="26" t="s">
        <v>2297</v>
      </c>
      <c r="T264" s="27" t="s">
        <v>112</v>
      </c>
      <c r="U264" s="25" t="s">
        <v>1099</v>
      </c>
      <c r="V264" s="25" t="s">
        <v>1370</v>
      </c>
      <c r="W264" s="25" t="s">
        <v>552</v>
      </c>
      <c r="X264" s="36" t="s">
        <v>24</v>
      </c>
      <c r="Y264" s="36" t="s">
        <v>25</v>
      </c>
      <c r="Z264" s="36" t="s">
        <v>357</v>
      </c>
      <c r="AA264" s="29">
        <v>1800</v>
      </c>
      <c r="AB264" s="29">
        <v>1800</v>
      </c>
      <c r="AC264" s="30">
        <v>0</v>
      </c>
      <c r="AD264" s="29">
        <v>0</v>
      </c>
      <c r="AE264" s="29">
        <v>0</v>
      </c>
      <c r="AF264" s="31">
        <v>1800</v>
      </c>
      <c r="AG264" s="29">
        <v>0</v>
      </c>
      <c r="AI264" s="29">
        <v>0</v>
      </c>
      <c r="AJ264" s="29">
        <v>0</v>
      </c>
      <c r="AK264" s="29">
        <v>0</v>
      </c>
      <c r="AL264" s="29">
        <v>0</v>
      </c>
      <c r="AM264" s="29">
        <v>0</v>
      </c>
      <c r="AN264" s="29">
        <v>0</v>
      </c>
      <c r="AO264" s="29">
        <v>0</v>
      </c>
      <c r="AP264" s="29">
        <v>0</v>
      </c>
      <c r="AQ264" s="29">
        <v>0</v>
      </c>
      <c r="AR264" s="29">
        <v>0</v>
      </c>
      <c r="AS264" s="29">
        <v>0</v>
      </c>
      <c r="AT264" s="122">
        <v>0</v>
      </c>
      <c r="AU264" s="130" t="s">
        <v>2197</v>
      </c>
      <c r="AV264" s="130" t="s">
        <v>2191</v>
      </c>
      <c r="AW264" s="130" t="s">
        <v>2298</v>
      </c>
      <c r="AX264" s="130" t="s">
        <v>1299</v>
      </c>
      <c r="AY264" s="130" t="s">
        <v>1299</v>
      </c>
    </row>
    <row r="265" spans="1:51" ht="36" x14ac:dyDescent="0.2">
      <c r="A265" s="121">
        <v>45670</v>
      </c>
      <c r="B265" s="27" t="s">
        <v>1564</v>
      </c>
      <c r="C265" s="24" t="s">
        <v>1565</v>
      </c>
      <c r="D265" s="24" t="s">
        <v>1447</v>
      </c>
      <c r="E265" s="28" t="s">
        <v>438</v>
      </c>
      <c r="F265" s="28" t="s">
        <v>439</v>
      </c>
      <c r="G265" s="28" t="s">
        <v>536</v>
      </c>
      <c r="H265" s="28" t="s">
        <v>515</v>
      </c>
      <c r="I265" s="28" t="s">
        <v>1103</v>
      </c>
      <c r="J265" s="24" t="s">
        <v>1099</v>
      </c>
      <c r="K265" s="24" t="s">
        <v>617</v>
      </c>
      <c r="L265" s="24" t="s">
        <v>2394</v>
      </c>
      <c r="M265" s="24">
        <v>45681</v>
      </c>
      <c r="N265" s="24" t="s">
        <v>1577</v>
      </c>
      <c r="O265" s="24" t="s">
        <v>2395</v>
      </c>
      <c r="P265" s="27" t="s">
        <v>15</v>
      </c>
      <c r="Q265" s="28" t="s">
        <v>326</v>
      </c>
      <c r="R265" s="26" t="s">
        <v>2107</v>
      </c>
      <c r="S265" s="26" t="s">
        <v>2297</v>
      </c>
      <c r="T265" s="27" t="s">
        <v>112</v>
      </c>
      <c r="U265" s="25" t="s">
        <v>1099</v>
      </c>
      <c r="V265" s="25" t="s">
        <v>1370</v>
      </c>
      <c r="W265" s="25" t="s">
        <v>552</v>
      </c>
      <c r="X265" s="36" t="s">
        <v>26</v>
      </c>
      <c r="Y265" s="36" t="s">
        <v>27</v>
      </c>
      <c r="Z265" s="36" t="s">
        <v>358</v>
      </c>
      <c r="AA265" s="29">
        <v>3600</v>
      </c>
      <c r="AB265" s="29">
        <v>3600</v>
      </c>
      <c r="AC265" s="30">
        <v>0</v>
      </c>
      <c r="AD265" s="29">
        <v>0</v>
      </c>
      <c r="AE265" s="29">
        <v>0</v>
      </c>
      <c r="AF265" s="31">
        <v>3600</v>
      </c>
      <c r="AG265" s="29">
        <v>0</v>
      </c>
      <c r="AI265" s="29">
        <v>0</v>
      </c>
      <c r="AJ265" s="29">
        <v>0</v>
      </c>
      <c r="AK265" s="29">
        <v>0</v>
      </c>
      <c r="AL265" s="29">
        <v>0</v>
      </c>
      <c r="AM265" s="29">
        <v>0</v>
      </c>
      <c r="AN265" s="29">
        <v>0</v>
      </c>
      <c r="AO265" s="29">
        <v>0</v>
      </c>
      <c r="AP265" s="29">
        <v>0</v>
      </c>
      <c r="AQ265" s="29">
        <v>0</v>
      </c>
      <c r="AR265" s="29">
        <v>0</v>
      </c>
      <c r="AS265" s="29">
        <v>0</v>
      </c>
      <c r="AT265" s="122">
        <v>0</v>
      </c>
      <c r="AU265" s="130" t="s">
        <v>2197</v>
      </c>
      <c r="AV265" s="130" t="s">
        <v>2191</v>
      </c>
      <c r="AW265" s="130" t="s">
        <v>2298</v>
      </c>
      <c r="AX265" s="130" t="s">
        <v>1299</v>
      </c>
      <c r="AY265" s="130" t="s">
        <v>1299</v>
      </c>
    </row>
    <row r="266" spans="1:51" ht="36" x14ac:dyDescent="0.2">
      <c r="A266" s="121">
        <v>45670</v>
      </c>
      <c r="B266" s="27" t="s">
        <v>1564</v>
      </c>
      <c r="C266" s="24" t="s">
        <v>1565</v>
      </c>
      <c r="D266" s="24" t="s">
        <v>1447</v>
      </c>
      <c r="E266" s="28" t="s">
        <v>438</v>
      </c>
      <c r="F266" s="28" t="s">
        <v>439</v>
      </c>
      <c r="G266" s="28" t="s">
        <v>536</v>
      </c>
      <c r="H266" s="28" t="s">
        <v>511</v>
      </c>
      <c r="I266" s="28" t="s">
        <v>1103</v>
      </c>
      <c r="J266" s="24" t="s">
        <v>1099</v>
      </c>
      <c r="K266" s="24" t="s">
        <v>617</v>
      </c>
      <c r="L266" s="24" t="s">
        <v>2394</v>
      </c>
      <c r="M266" s="24">
        <v>45681</v>
      </c>
      <c r="N266" s="24" t="s">
        <v>1577</v>
      </c>
      <c r="O266" s="24" t="s">
        <v>2395</v>
      </c>
      <c r="P266" s="27" t="s">
        <v>15</v>
      </c>
      <c r="Q266" s="28" t="s">
        <v>326</v>
      </c>
      <c r="R266" s="26" t="s">
        <v>2107</v>
      </c>
      <c r="S266" s="26" t="s">
        <v>2297</v>
      </c>
      <c r="T266" s="27" t="s">
        <v>112</v>
      </c>
      <c r="U266" s="25" t="s">
        <v>1099</v>
      </c>
      <c r="V266" s="25" t="s">
        <v>1370</v>
      </c>
      <c r="W266" s="25" t="s">
        <v>552</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2">
        <v>0</v>
      </c>
      <c r="AU266" s="130" t="s">
        <v>2197</v>
      </c>
      <c r="AV266" s="130" t="s">
        <v>2191</v>
      </c>
      <c r="AW266" s="130" t="s">
        <v>2298</v>
      </c>
      <c r="AX266" s="130" t="s">
        <v>1299</v>
      </c>
      <c r="AY266" s="130" t="s">
        <v>1299</v>
      </c>
    </row>
    <row r="267" spans="1:51" ht="36" x14ac:dyDescent="0.2">
      <c r="A267" s="121">
        <v>45670</v>
      </c>
      <c r="B267" s="27" t="s">
        <v>1564</v>
      </c>
      <c r="C267" s="24" t="s">
        <v>1565</v>
      </c>
      <c r="D267" s="24" t="s">
        <v>1447</v>
      </c>
      <c r="E267" s="28" t="s">
        <v>438</v>
      </c>
      <c r="F267" s="28" t="s">
        <v>439</v>
      </c>
      <c r="G267" s="28" t="s">
        <v>536</v>
      </c>
      <c r="H267" s="28" t="s">
        <v>515</v>
      </c>
      <c r="I267" s="28" t="s">
        <v>1103</v>
      </c>
      <c r="J267" s="24" t="s">
        <v>1099</v>
      </c>
      <c r="K267" s="24" t="s">
        <v>617</v>
      </c>
      <c r="L267" s="24" t="s">
        <v>2394</v>
      </c>
      <c r="M267" s="24">
        <v>45681</v>
      </c>
      <c r="N267" s="24" t="s">
        <v>1577</v>
      </c>
      <c r="O267" s="24" t="s">
        <v>2395</v>
      </c>
      <c r="P267" s="27" t="s">
        <v>15</v>
      </c>
      <c r="Q267" s="28" t="s">
        <v>326</v>
      </c>
      <c r="R267" s="26" t="s">
        <v>2107</v>
      </c>
      <c r="S267" s="26" t="s">
        <v>2297</v>
      </c>
      <c r="T267" s="27" t="s">
        <v>112</v>
      </c>
      <c r="U267" s="25" t="s">
        <v>1099</v>
      </c>
      <c r="V267" s="25" t="s">
        <v>1370</v>
      </c>
      <c r="W267" s="25" t="s">
        <v>552</v>
      </c>
      <c r="X267" s="36" t="s">
        <v>17</v>
      </c>
      <c r="Y267" s="36" t="s">
        <v>18</v>
      </c>
      <c r="Z267" s="36" t="s">
        <v>364</v>
      </c>
      <c r="AA267" s="29">
        <v>700</v>
      </c>
      <c r="AB267" s="29">
        <v>700</v>
      </c>
      <c r="AC267" s="30">
        <v>0</v>
      </c>
      <c r="AD267" s="29">
        <v>373.62</v>
      </c>
      <c r="AE267" s="29">
        <v>373.62</v>
      </c>
      <c r="AF267" s="31">
        <v>326.38</v>
      </c>
      <c r="AG267" s="29">
        <v>373.62</v>
      </c>
      <c r="AI267" s="29">
        <v>0</v>
      </c>
      <c r="AJ267" s="29">
        <v>373.62</v>
      </c>
      <c r="AK267" s="29">
        <v>0</v>
      </c>
      <c r="AL267" s="29">
        <v>0</v>
      </c>
      <c r="AM267" s="29">
        <v>0</v>
      </c>
      <c r="AN267" s="29">
        <v>0</v>
      </c>
      <c r="AO267" s="29">
        <v>0</v>
      </c>
      <c r="AP267" s="29">
        <v>0</v>
      </c>
      <c r="AQ267" s="29">
        <v>0</v>
      </c>
      <c r="AR267" s="29">
        <v>0</v>
      </c>
      <c r="AS267" s="29">
        <v>0</v>
      </c>
      <c r="AT267" s="122">
        <v>0</v>
      </c>
      <c r="AU267" s="130" t="s">
        <v>2197</v>
      </c>
      <c r="AV267" s="130" t="s">
        <v>2191</v>
      </c>
      <c r="AW267" s="130" t="s">
        <v>2298</v>
      </c>
      <c r="AX267" s="130" t="s">
        <v>1299</v>
      </c>
      <c r="AY267" s="130" t="s">
        <v>1299</v>
      </c>
    </row>
    <row r="268" spans="1:51" ht="36" x14ac:dyDescent="0.2">
      <c r="A268" s="121">
        <v>45670</v>
      </c>
      <c r="B268" s="27" t="s">
        <v>1564</v>
      </c>
      <c r="C268" s="24" t="s">
        <v>1565</v>
      </c>
      <c r="D268" s="24" t="s">
        <v>1447</v>
      </c>
      <c r="E268" s="28" t="s">
        <v>438</v>
      </c>
      <c r="F268" s="28" t="s">
        <v>439</v>
      </c>
      <c r="G268" s="28" t="s">
        <v>536</v>
      </c>
      <c r="H268" s="28" t="s">
        <v>515</v>
      </c>
      <c r="I268" s="28" t="s">
        <v>1103</v>
      </c>
      <c r="J268" s="24" t="s">
        <v>1099</v>
      </c>
      <c r="K268" s="24" t="s">
        <v>617</v>
      </c>
      <c r="L268" s="24" t="s">
        <v>2394</v>
      </c>
      <c r="M268" s="24">
        <v>45681</v>
      </c>
      <c r="N268" s="24" t="s">
        <v>1577</v>
      </c>
      <c r="O268" s="24" t="s">
        <v>2395</v>
      </c>
      <c r="P268" s="27" t="s">
        <v>15</v>
      </c>
      <c r="Q268" s="28" t="s">
        <v>326</v>
      </c>
      <c r="R268" s="26" t="s">
        <v>2107</v>
      </c>
      <c r="S268" s="26" t="s">
        <v>2297</v>
      </c>
      <c r="T268" s="27" t="s">
        <v>112</v>
      </c>
      <c r="U268" s="25" t="s">
        <v>1099</v>
      </c>
      <c r="V268" s="25" t="s">
        <v>1370</v>
      </c>
      <c r="W268" s="25" t="s">
        <v>552</v>
      </c>
      <c r="X268" s="36" t="s">
        <v>28</v>
      </c>
      <c r="Y268" s="36" t="s">
        <v>29</v>
      </c>
      <c r="Z268" s="36" t="s">
        <v>369</v>
      </c>
      <c r="AA268" s="29">
        <v>1000</v>
      </c>
      <c r="AB268" s="29">
        <v>1000</v>
      </c>
      <c r="AC268" s="30">
        <v>0</v>
      </c>
      <c r="AD268" s="29">
        <v>190.2</v>
      </c>
      <c r="AE268" s="29">
        <v>190.2</v>
      </c>
      <c r="AF268" s="31">
        <v>809.8</v>
      </c>
      <c r="AG268" s="29">
        <v>190.2</v>
      </c>
      <c r="AI268" s="29">
        <v>0</v>
      </c>
      <c r="AJ268" s="29">
        <v>190.2</v>
      </c>
      <c r="AK268" s="29">
        <v>0</v>
      </c>
      <c r="AL268" s="29">
        <v>0</v>
      </c>
      <c r="AM268" s="29">
        <v>0</v>
      </c>
      <c r="AN268" s="29">
        <v>0</v>
      </c>
      <c r="AO268" s="29">
        <v>0</v>
      </c>
      <c r="AP268" s="29">
        <v>0</v>
      </c>
      <c r="AQ268" s="29">
        <v>0</v>
      </c>
      <c r="AR268" s="29">
        <v>0</v>
      </c>
      <c r="AS268" s="29">
        <v>0</v>
      </c>
      <c r="AT268" s="122">
        <v>0</v>
      </c>
      <c r="AU268" s="130" t="s">
        <v>2197</v>
      </c>
      <c r="AV268" s="130" t="s">
        <v>2191</v>
      </c>
      <c r="AW268" s="130" t="s">
        <v>2298</v>
      </c>
      <c r="AX268" s="130" t="s">
        <v>1299</v>
      </c>
      <c r="AY268" s="130" t="s">
        <v>1299</v>
      </c>
    </row>
    <row r="269" spans="1:51" ht="36" x14ac:dyDescent="0.2">
      <c r="A269" s="121">
        <v>45670</v>
      </c>
      <c r="B269" s="27" t="s">
        <v>1564</v>
      </c>
      <c r="C269" s="24" t="s">
        <v>1565</v>
      </c>
      <c r="D269" s="24" t="s">
        <v>1447</v>
      </c>
      <c r="E269" s="28" t="s">
        <v>438</v>
      </c>
      <c r="F269" s="28" t="s">
        <v>439</v>
      </c>
      <c r="G269" s="28" t="s">
        <v>536</v>
      </c>
      <c r="H269" s="28" t="s">
        <v>515</v>
      </c>
      <c r="I269" s="28" t="s">
        <v>1103</v>
      </c>
      <c r="J269" s="24" t="s">
        <v>1099</v>
      </c>
      <c r="K269" s="24" t="s">
        <v>617</v>
      </c>
      <c r="L269" s="24" t="s">
        <v>2394</v>
      </c>
      <c r="M269" s="24">
        <v>45681</v>
      </c>
      <c r="N269" s="24" t="s">
        <v>1577</v>
      </c>
      <c r="O269" s="24" t="s">
        <v>2395</v>
      </c>
      <c r="P269" s="27" t="s">
        <v>15</v>
      </c>
      <c r="Q269" s="28" t="s">
        <v>326</v>
      </c>
      <c r="R269" s="26" t="s">
        <v>2107</v>
      </c>
      <c r="S269" s="26" t="s">
        <v>2297</v>
      </c>
      <c r="T269" s="27" t="s">
        <v>112</v>
      </c>
      <c r="U269" s="25" t="s">
        <v>1099</v>
      </c>
      <c r="V269" s="25" t="s">
        <v>1370</v>
      </c>
      <c r="W269" s="25" t="s">
        <v>552</v>
      </c>
      <c r="X269" s="36" t="s">
        <v>74</v>
      </c>
      <c r="Y269" s="36" t="s">
        <v>75</v>
      </c>
      <c r="Z269" s="36" t="s">
        <v>375</v>
      </c>
      <c r="AA269" s="29">
        <v>1200</v>
      </c>
      <c r="AB269" s="29">
        <v>1200</v>
      </c>
      <c r="AC269" s="30">
        <v>0</v>
      </c>
      <c r="AD269" s="29">
        <v>40</v>
      </c>
      <c r="AE269" s="29">
        <v>40</v>
      </c>
      <c r="AF269" s="31">
        <v>1160</v>
      </c>
      <c r="AG269" s="29">
        <v>40</v>
      </c>
      <c r="AI269" s="29">
        <v>0</v>
      </c>
      <c r="AJ269" s="29">
        <v>40</v>
      </c>
      <c r="AK269" s="29">
        <v>0</v>
      </c>
      <c r="AL269" s="29">
        <v>0</v>
      </c>
      <c r="AM269" s="29">
        <v>0</v>
      </c>
      <c r="AN269" s="29">
        <v>0</v>
      </c>
      <c r="AO269" s="29">
        <v>0</v>
      </c>
      <c r="AP269" s="29">
        <v>0</v>
      </c>
      <c r="AQ269" s="29">
        <v>0</v>
      </c>
      <c r="AR269" s="29">
        <v>0</v>
      </c>
      <c r="AS269" s="29">
        <v>0</v>
      </c>
      <c r="AT269" s="122">
        <v>0</v>
      </c>
      <c r="AU269" s="130" t="s">
        <v>2197</v>
      </c>
      <c r="AV269" s="130" t="s">
        <v>2191</v>
      </c>
      <c r="AW269" s="130" t="s">
        <v>2298</v>
      </c>
      <c r="AX269" s="130" t="s">
        <v>1299</v>
      </c>
      <c r="AY269" s="130" t="s">
        <v>1299</v>
      </c>
    </row>
    <row r="270" spans="1:51" ht="36" x14ac:dyDescent="0.2">
      <c r="A270" s="121">
        <v>45670</v>
      </c>
      <c r="B270" s="27" t="s">
        <v>1564</v>
      </c>
      <c r="C270" s="24" t="s">
        <v>1565</v>
      </c>
      <c r="D270" s="24" t="s">
        <v>1447</v>
      </c>
      <c r="E270" s="28" t="s">
        <v>438</v>
      </c>
      <c r="F270" s="28" t="s">
        <v>439</v>
      </c>
      <c r="G270" s="28" t="s">
        <v>536</v>
      </c>
      <c r="H270" s="28" t="s">
        <v>515</v>
      </c>
      <c r="I270" s="28" t="s">
        <v>1103</v>
      </c>
      <c r="J270" s="24" t="s">
        <v>1427</v>
      </c>
      <c r="K270" s="24" t="s">
        <v>617</v>
      </c>
      <c r="L270" s="24" t="s">
        <v>2394</v>
      </c>
      <c r="M270" s="24">
        <v>45681</v>
      </c>
      <c r="N270" s="24" t="s">
        <v>1577</v>
      </c>
      <c r="O270" s="24" t="s">
        <v>2395</v>
      </c>
      <c r="P270" s="27" t="s">
        <v>15</v>
      </c>
      <c r="Q270" s="28" t="s">
        <v>326</v>
      </c>
      <c r="R270" s="26" t="s">
        <v>2107</v>
      </c>
      <c r="S270" s="26" t="s">
        <v>2297</v>
      </c>
      <c r="T270" s="27" t="s">
        <v>156</v>
      </c>
      <c r="U270" s="25" t="s">
        <v>1427</v>
      </c>
      <c r="V270" s="25" t="s">
        <v>1554</v>
      </c>
      <c r="W270" s="25" t="s">
        <v>552</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2">
        <v>0</v>
      </c>
      <c r="AU270" s="130" t="s">
        <v>2197</v>
      </c>
      <c r="AV270" s="130" t="s">
        <v>2191</v>
      </c>
      <c r="AW270" s="130" t="s">
        <v>2298</v>
      </c>
      <c r="AX270" s="130" t="s">
        <v>1299</v>
      </c>
      <c r="AY270" s="130" t="s">
        <v>1299</v>
      </c>
    </row>
    <row r="271" spans="1:51" ht="36" x14ac:dyDescent="0.2">
      <c r="A271" s="121">
        <v>45670</v>
      </c>
      <c r="B271" s="27" t="s">
        <v>1564</v>
      </c>
      <c r="C271" s="24" t="s">
        <v>1565</v>
      </c>
      <c r="D271" s="24" t="s">
        <v>1447</v>
      </c>
      <c r="E271" s="28" t="s">
        <v>438</v>
      </c>
      <c r="F271" s="28" t="s">
        <v>439</v>
      </c>
      <c r="G271" s="28" t="s">
        <v>536</v>
      </c>
      <c r="H271" s="28" t="s">
        <v>515</v>
      </c>
      <c r="I271" s="28" t="s">
        <v>1103</v>
      </c>
      <c r="J271" s="24" t="s">
        <v>1427</v>
      </c>
      <c r="K271" s="24" t="s">
        <v>617</v>
      </c>
      <c r="L271" s="24" t="s">
        <v>2394</v>
      </c>
      <c r="M271" s="24">
        <v>45681</v>
      </c>
      <c r="N271" s="24" t="s">
        <v>1577</v>
      </c>
      <c r="O271" s="24" t="s">
        <v>2395</v>
      </c>
      <c r="P271" s="27" t="s">
        <v>15</v>
      </c>
      <c r="Q271" s="28" t="s">
        <v>326</v>
      </c>
      <c r="R271" s="26" t="s">
        <v>2107</v>
      </c>
      <c r="S271" s="26" t="s">
        <v>2297</v>
      </c>
      <c r="T271" s="27" t="s">
        <v>156</v>
      </c>
      <c r="U271" s="25" t="s">
        <v>1427</v>
      </c>
      <c r="V271" s="25" t="s">
        <v>1554</v>
      </c>
      <c r="W271" s="25" t="s">
        <v>552</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2">
        <v>0</v>
      </c>
      <c r="AU271" s="130" t="s">
        <v>2197</v>
      </c>
      <c r="AV271" s="130" t="s">
        <v>2191</v>
      </c>
      <c r="AW271" s="130" t="s">
        <v>2298</v>
      </c>
      <c r="AX271" s="130" t="s">
        <v>1299</v>
      </c>
      <c r="AY271" s="130" t="s">
        <v>1299</v>
      </c>
    </row>
    <row r="272" spans="1:51" ht="36" x14ac:dyDescent="0.2">
      <c r="A272" s="121">
        <v>45670</v>
      </c>
      <c r="B272" s="27" t="s">
        <v>1564</v>
      </c>
      <c r="C272" s="24" t="s">
        <v>1565</v>
      </c>
      <c r="D272" s="24" t="s">
        <v>1447</v>
      </c>
      <c r="E272" s="28" t="s">
        <v>438</v>
      </c>
      <c r="F272" s="28" t="s">
        <v>439</v>
      </c>
      <c r="G272" s="28" t="s">
        <v>536</v>
      </c>
      <c r="H272" s="28" t="s">
        <v>511</v>
      </c>
      <c r="I272" s="28" t="s">
        <v>1103</v>
      </c>
      <c r="J272" s="24" t="s">
        <v>1427</v>
      </c>
      <c r="K272" s="24" t="s">
        <v>617</v>
      </c>
      <c r="L272" s="24" t="s">
        <v>2394</v>
      </c>
      <c r="M272" s="24">
        <v>45681</v>
      </c>
      <c r="N272" s="24" t="s">
        <v>1577</v>
      </c>
      <c r="O272" s="24" t="s">
        <v>2395</v>
      </c>
      <c r="P272" s="27" t="s">
        <v>15</v>
      </c>
      <c r="Q272" s="28" t="s">
        <v>326</v>
      </c>
      <c r="R272" s="26" t="s">
        <v>2107</v>
      </c>
      <c r="S272" s="26" t="s">
        <v>2297</v>
      </c>
      <c r="T272" s="27" t="s">
        <v>156</v>
      </c>
      <c r="U272" s="25" t="s">
        <v>1427</v>
      </c>
      <c r="V272" s="25" t="s">
        <v>1554</v>
      </c>
      <c r="W272" s="25" t="s">
        <v>552</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2">
        <v>0</v>
      </c>
      <c r="AU272" s="130" t="s">
        <v>2197</v>
      </c>
      <c r="AV272" s="130" t="s">
        <v>2191</v>
      </c>
      <c r="AW272" s="130" t="s">
        <v>2298</v>
      </c>
      <c r="AX272" s="130" t="s">
        <v>1299</v>
      </c>
      <c r="AY272" s="130" t="s">
        <v>1299</v>
      </c>
    </row>
    <row r="273" spans="1:51" ht="36" x14ac:dyDescent="0.2">
      <c r="A273" s="121">
        <v>45670</v>
      </c>
      <c r="B273" s="27" t="s">
        <v>1564</v>
      </c>
      <c r="C273" s="24" t="s">
        <v>1565</v>
      </c>
      <c r="D273" s="24" t="s">
        <v>1447</v>
      </c>
      <c r="E273" s="28" t="s">
        <v>438</v>
      </c>
      <c r="F273" s="28" t="s">
        <v>439</v>
      </c>
      <c r="G273" s="28" t="s">
        <v>536</v>
      </c>
      <c r="H273" s="28" t="s">
        <v>515</v>
      </c>
      <c r="I273" s="28" t="s">
        <v>1103</v>
      </c>
      <c r="J273" s="24" t="s">
        <v>1427</v>
      </c>
      <c r="K273" s="24" t="s">
        <v>617</v>
      </c>
      <c r="L273" s="24" t="s">
        <v>2394</v>
      </c>
      <c r="M273" s="24">
        <v>45681</v>
      </c>
      <c r="N273" s="24" t="s">
        <v>1577</v>
      </c>
      <c r="O273" s="24" t="s">
        <v>2395</v>
      </c>
      <c r="P273" s="27" t="s">
        <v>15</v>
      </c>
      <c r="Q273" s="28" t="s">
        <v>326</v>
      </c>
      <c r="R273" s="26" t="s">
        <v>2107</v>
      </c>
      <c r="S273" s="26" t="s">
        <v>2297</v>
      </c>
      <c r="T273" s="27" t="s">
        <v>156</v>
      </c>
      <c r="U273" s="25" t="s">
        <v>1427</v>
      </c>
      <c r="V273" s="25" t="s">
        <v>1554</v>
      </c>
      <c r="W273" s="25" t="s">
        <v>552</v>
      </c>
      <c r="X273" s="36" t="s">
        <v>17</v>
      </c>
      <c r="Y273" s="36" t="s">
        <v>18</v>
      </c>
      <c r="Z273" s="36" t="s">
        <v>364</v>
      </c>
      <c r="AA273" s="29">
        <v>700</v>
      </c>
      <c r="AB273" s="29">
        <v>700</v>
      </c>
      <c r="AC273" s="30">
        <v>0</v>
      </c>
      <c r="AD273" s="29">
        <v>646</v>
      </c>
      <c r="AE273" s="29">
        <v>646</v>
      </c>
      <c r="AF273" s="31">
        <v>54</v>
      </c>
      <c r="AG273" s="29">
        <v>646</v>
      </c>
      <c r="AI273" s="29">
        <v>0</v>
      </c>
      <c r="AJ273" s="29">
        <v>626</v>
      </c>
      <c r="AK273" s="29">
        <v>20</v>
      </c>
      <c r="AL273" s="29">
        <v>0</v>
      </c>
      <c r="AM273" s="29">
        <v>0</v>
      </c>
      <c r="AN273" s="29">
        <v>0</v>
      </c>
      <c r="AO273" s="29">
        <v>0</v>
      </c>
      <c r="AP273" s="29">
        <v>0</v>
      </c>
      <c r="AQ273" s="29">
        <v>0</v>
      </c>
      <c r="AR273" s="29">
        <v>0</v>
      </c>
      <c r="AS273" s="29">
        <v>0</v>
      </c>
      <c r="AT273" s="122">
        <v>0</v>
      </c>
      <c r="AU273" s="130" t="s">
        <v>2197</v>
      </c>
      <c r="AV273" s="130" t="s">
        <v>2191</v>
      </c>
      <c r="AW273" s="130" t="s">
        <v>2298</v>
      </c>
      <c r="AX273" s="130" t="s">
        <v>1299</v>
      </c>
      <c r="AY273" s="130" t="s">
        <v>1299</v>
      </c>
    </row>
    <row r="274" spans="1:51" ht="36" x14ac:dyDescent="0.2">
      <c r="A274" s="121">
        <v>45670</v>
      </c>
      <c r="B274" s="27" t="s">
        <v>1564</v>
      </c>
      <c r="C274" s="24" t="s">
        <v>1565</v>
      </c>
      <c r="D274" s="24" t="s">
        <v>1447</v>
      </c>
      <c r="E274" s="28" t="s">
        <v>438</v>
      </c>
      <c r="F274" s="28" t="s">
        <v>439</v>
      </c>
      <c r="G274" s="28" t="s">
        <v>536</v>
      </c>
      <c r="H274" s="28" t="s">
        <v>515</v>
      </c>
      <c r="I274" s="28" t="s">
        <v>1103</v>
      </c>
      <c r="J274" s="24" t="s">
        <v>1427</v>
      </c>
      <c r="K274" s="24" t="s">
        <v>617</v>
      </c>
      <c r="L274" s="24" t="s">
        <v>2394</v>
      </c>
      <c r="M274" s="24">
        <v>45681</v>
      </c>
      <c r="N274" s="24" t="s">
        <v>1577</v>
      </c>
      <c r="O274" s="24" t="s">
        <v>2395</v>
      </c>
      <c r="P274" s="27" t="s">
        <v>15</v>
      </c>
      <c r="Q274" s="28" t="s">
        <v>326</v>
      </c>
      <c r="R274" s="26" t="s">
        <v>2107</v>
      </c>
      <c r="S274" s="26" t="s">
        <v>2297</v>
      </c>
      <c r="T274" s="27" t="s">
        <v>156</v>
      </c>
      <c r="U274" s="25" t="s">
        <v>1427</v>
      </c>
      <c r="V274" s="25" t="s">
        <v>1554</v>
      </c>
      <c r="W274" s="25" t="s">
        <v>552</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2">
        <v>0</v>
      </c>
      <c r="AU274" s="130" t="s">
        <v>2197</v>
      </c>
      <c r="AV274" s="130" t="s">
        <v>2191</v>
      </c>
      <c r="AW274" s="130" t="s">
        <v>2298</v>
      </c>
      <c r="AX274" s="130" t="s">
        <v>1299</v>
      </c>
      <c r="AY274" s="130" t="s">
        <v>1299</v>
      </c>
    </row>
    <row r="275" spans="1:51" ht="36" x14ac:dyDescent="0.2">
      <c r="A275" s="121">
        <v>45670</v>
      </c>
      <c r="B275" s="27" t="s">
        <v>1564</v>
      </c>
      <c r="C275" s="24" t="s">
        <v>1565</v>
      </c>
      <c r="D275" s="24" t="s">
        <v>1447</v>
      </c>
      <c r="E275" s="28" t="s">
        <v>438</v>
      </c>
      <c r="F275" s="28" t="s">
        <v>439</v>
      </c>
      <c r="G275" s="28" t="s">
        <v>536</v>
      </c>
      <c r="H275" s="28" t="s">
        <v>515</v>
      </c>
      <c r="I275" s="28" t="s">
        <v>1103</v>
      </c>
      <c r="J275" s="24" t="s">
        <v>1427</v>
      </c>
      <c r="K275" s="24" t="s">
        <v>617</v>
      </c>
      <c r="L275" s="24" t="s">
        <v>2394</v>
      </c>
      <c r="M275" s="24">
        <v>45681</v>
      </c>
      <c r="N275" s="24" t="s">
        <v>1577</v>
      </c>
      <c r="O275" s="24" t="s">
        <v>2395</v>
      </c>
      <c r="P275" s="27" t="s">
        <v>15</v>
      </c>
      <c r="Q275" s="28" t="s">
        <v>326</v>
      </c>
      <c r="R275" s="26" t="s">
        <v>2107</v>
      </c>
      <c r="S275" s="26" t="s">
        <v>2297</v>
      </c>
      <c r="T275" s="27" t="s">
        <v>156</v>
      </c>
      <c r="U275" s="25" t="s">
        <v>1427</v>
      </c>
      <c r="V275" s="25" t="s">
        <v>1554</v>
      </c>
      <c r="W275" s="25" t="s">
        <v>552</v>
      </c>
      <c r="X275" s="36" t="s">
        <v>74</v>
      </c>
      <c r="Y275" s="36" t="s">
        <v>75</v>
      </c>
      <c r="Z275" s="36" t="s">
        <v>375</v>
      </c>
      <c r="AA275" s="29">
        <v>1200</v>
      </c>
      <c r="AB275" s="29">
        <v>1200</v>
      </c>
      <c r="AC275" s="30">
        <v>0</v>
      </c>
      <c r="AD275" s="29">
        <v>24</v>
      </c>
      <c r="AE275" s="29">
        <v>24</v>
      </c>
      <c r="AF275" s="31">
        <v>1176</v>
      </c>
      <c r="AG275" s="29">
        <v>24</v>
      </c>
      <c r="AI275" s="29">
        <v>0</v>
      </c>
      <c r="AJ275" s="29">
        <v>0</v>
      </c>
      <c r="AK275" s="29">
        <v>24</v>
      </c>
      <c r="AL275" s="29">
        <v>0</v>
      </c>
      <c r="AM275" s="29">
        <v>0</v>
      </c>
      <c r="AN275" s="29">
        <v>0</v>
      </c>
      <c r="AO275" s="29">
        <v>0</v>
      </c>
      <c r="AP275" s="29">
        <v>0</v>
      </c>
      <c r="AQ275" s="29">
        <v>0</v>
      </c>
      <c r="AR275" s="29">
        <v>0</v>
      </c>
      <c r="AS275" s="29">
        <v>0</v>
      </c>
      <c r="AT275" s="122">
        <v>0</v>
      </c>
      <c r="AU275" s="130" t="s">
        <v>2197</v>
      </c>
      <c r="AV275" s="130" t="s">
        <v>2191</v>
      </c>
      <c r="AW275" s="130" t="s">
        <v>2298</v>
      </c>
      <c r="AX275" s="130" t="s">
        <v>1299</v>
      </c>
      <c r="AY275" s="130" t="s">
        <v>1299</v>
      </c>
    </row>
    <row r="276" spans="1:51" ht="36" x14ac:dyDescent="0.2">
      <c r="A276" s="121">
        <v>45670</v>
      </c>
      <c r="B276" s="27" t="s">
        <v>1564</v>
      </c>
      <c r="C276" s="24" t="s">
        <v>1565</v>
      </c>
      <c r="D276" s="24" t="s">
        <v>1447</v>
      </c>
      <c r="E276" s="28" t="s">
        <v>438</v>
      </c>
      <c r="F276" s="28" t="s">
        <v>439</v>
      </c>
      <c r="G276" s="28" t="s">
        <v>536</v>
      </c>
      <c r="H276" s="28" t="s">
        <v>515</v>
      </c>
      <c r="I276" s="28" t="s">
        <v>1103</v>
      </c>
      <c r="J276" s="24" t="s">
        <v>1510</v>
      </c>
      <c r="K276" s="24" t="s">
        <v>617</v>
      </c>
      <c r="L276" s="24" t="s">
        <v>2394</v>
      </c>
      <c r="M276" s="24">
        <v>45681</v>
      </c>
      <c r="N276" s="24" t="s">
        <v>1577</v>
      </c>
      <c r="O276" s="24" t="s">
        <v>2395</v>
      </c>
      <c r="P276" s="27" t="s">
        <v>15</v>
      </c>
      <c r="Q276" s="28" t="s">
        <v>326</v>
      </c>
      <c r="R276" s="26" t="s">
        <v>2107</v>
      </c>
      <c r="S276" s="26" t="s">
        <v>2297</v>
      </c>
      <c r="T276" s="27" t="s">
        <v>157</v>
      </c>
      <c r="U276" s="25" t="s">
        <v>1429</v>
      </c>
      <c r="V276" s="25" t="s">
        <v>2198</v>
      </c>
      <c r="W276" s="25" t="s">
        <v>552</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2">
        <v>0</v>
      </c>
      <c r="AU276" s="130" t="s">
        <v>2197</v>
      </c>
      <c r="AV276" s="130" t="s">
        <v>2191</v>
      </c>
      <c r="AW276" s="130" t="s">
        <v>2298</v>
      </c>
      <c r="AX276" s="130" t="s">
        <v>1299</v>
      </c>
      <c r="AY276" s="130" t="s">
        <v>1299</v>
      </c>
    </row>
    <row r="277" spans="1:51" ht="36" x14ac:dyDescent="0.2">
      <c r="A277" s="121">
        <v>45670</v>
      </c>
      <c r="B277" s="27" t="s">
        <v>1564</v>
      </c>
      <c r="C277" s="24" t="s">
        <v>1565</v>
      </c>
      <c r="D277" s="24" t="s">
        <v>1447</v>
      </c>
      <c r="E277" s="28" t="s">
        <v>438</v>
      </c>
      <c r="F277" s="28" t="s">
        <v>439</v>
      </c>
      <c r="G277" s="28" t="s">
        <v>536</v>
      </c>
      <c r="H277" s="28" t="s">
        <v>515</v>
      </c>
      <c r="I277" s="28" t="s">
        <v>1103</v>
      </c>
      <c r="J277" s="24" t="s">
        <v>1510</v>
      </c>
      <c r="K277" s="24" t="s">
        <v>617</v>
      </c>
      <c r="L277" s="24" t="s">
        <v>2394</v>
      </c>
      <c r="M277" s="24">
        <v>45681</v>
      </c>
      <c r="N277" s="24" t="s">
        <v>1577</v>
      </c>
      <c r="O277" s="24" t="s">
        <v>2395</v>
      </c>
      <c r="P277" s="27" t="s">
        <v>15</v>
      </c>
      <c r="Q277" s="28" t="s">
        <v>326</v>
      </c>
      <c r="R277" s="26" t="s">
        <v>2107</v>
      </c>
      <c r="S277" s="26" t="s">
        <v>2297</v>
      </c>
      <c r="T277" s="27" t="s">
        <v>157</v>
      </c>
      <c r="U277" s="25" t="s">
        <v>1429</v>
      </c>
      <c r="V277" s="25" t="s">
        <v>2198</v>
      </c>
      <c r="W277" s="25" t="s">
        <v>552</v>
      </c>
      <c r="X277" s="36" t="s">
        <v>26</v>
      </c>
      <c r="Y277" s="36" t="s">
        <v>27</v>
      </c>
      <c r="Z277" s="36" t="s">
        <v>358</v>
      </c>
      <c r="AA277" s="29">
        <v>3600</v>
      </c>
      <c r="AB277" s="29">
        <v>3600</v>
      </c>
      <c r="AC277" s="30">
        <v>0</v>
      </c>
      <c r="AD277" s="29">
        <v>0</v>
      </c>
      <c r="AE277" s="29">
        <v>0</v>
      </c>
      <c r="AF277" s="31">
        <v>3600</v>
      </c>
      <c r="AG277" s="29">
        <v>0</v>
      </c>
      <c r="AI277" s="29">
        <v>0</v>
      </c>
      <c r="AJ277" s="29">
        <v>0</v>
      </c>
      <c r="AK277" s="29">
        <v>0</v>
      </c>
      <c r="AL277" s="29">
        <v>0</v>
      </c>
      <c r="AM277" s="29">
        <v>0</v>
      </c>
      <c r="AN277" s="29">
        <v>0</v>
      </c>
      <c r="AO277" s="29">
        <v>0</v>
      </c>
      <c r="AP277" s="29">
        <v>0</v>
      </c>
      <c r="AQ277" s="29">
        <v>0</v>
      </c>
      <c r="AR277" s="29">
        <v>0</v>
      </c>
      <c r="AS277" s="29">
        <v>0</v>
      </c>
      <c r="AT277" s="122">
        <v>0</v>
      </c>
      <c r="AU277" s="130" t="s">
        <v>2197</v>
      </c>
      <c r="AV277" s="130" t="s">
        <v>2191</v>
      </c>
      <c r="AW277" s="130" t="s">
        <v>2298</v>
      </c>
      <c r="AX277" s="130" t="s">
        <v>1299</v>
      </c>
      <c r="AY277" s="130" t="s">
        <v>1299</v>
      </c>
    </row>
    <row r="278" spans="1:51" ht="36" x14ac:dyDescent="0.2">
      <c r="A278" s="121">
        <v>45670</v>
      </c>
      <c r="B278" s="27" t="s">
        <v>1564</v>
      </c>
      <c r="C278" s="24" t="s">
        <v>1565</v>
      </c>
      <c r="D278" s="24" t="s">
        <v>1447</v>
      </c>
      <c r="E278" s="28" t="s">
        <v>438</v>
      </c>
      <c r="F278" s="28" t="s">
        <v>439</v>
      </c>
      <c r="G278" s="28" t="s">
        <v>536</v>
      </c>
      <c r="H278" s="28" t="s">
        <v>515</v>
      </c>
      <c r="I278" s="28" t="s">
        <v>1103</v>
      </c>
      <c r="J278" s="24" t="s">
        <v>1510</v>
      </c>
      <c r="K278" s="24" t="s">
        <v>617</v>
      </c>
      <c r="L278" s="24" t="s">
        <v>2394</v>
      </c>
      <c r="M278" s="24">
        <v>45681</v>
      </c>
      <c r="N278" s="24" t="s">
        <v>1577</v>
      </c>
      <c r="O278" s="24" t="s">
        <v>2395</v>
      </c>
      <c r="P278" s="27" t="s">
        <v>15</v>
      </c>
      <c r="Q278" s="28" t="s">
        <v>326</v>
      </c>
      <c r="R278" s="26" t="s">
        <v>2107</v>
      </c>
      <c r="S278" s="26" t="s">
        <v>2297</v>
      </c>
      <c r="T278" s="27" t="s">
        <v>157</v>
      </c>
      <c r="U278" s="25" t="s">
        <v>1429</v>
      </c>
      <c r="V278" s="25" t="s">
        <v>2198</v>
      </c>
      <c r="W278" s="25" t="s">
        <v>552</v>
      </c>
      <c r="X278" s="36" t="s">
        <v>17</v>
      </c>
      <c r="Y278" s="36" t="s">
        <v>18</v>
      </c>
      <c r="Z278" s="36" t="s">
        <v>364</v>
      </c>
      <c r="AA278" s="29">
        <v>700</v>
      </c>
      <c r="AB278" s="29">
        <v>700</v>
      </c>
      <c r="AC278" s="30">
        <v>0</v>
      </c>
      <c r="AD278" s="29">
        <v>0</v>
      </c>
      <c r="AE278" s="29">
        <v>0</v>
      </c>
      <c r="AF278" s="31">
        <v>700</v>
      </c>
      <c r="AG278" s="29">
        <v>0</v>
      </c>
      <c r="AI278" s="29">
        <v>0</v>
      </c>
      <c r="AJ278" s="29">
        <v>0</v>
      </c>
      <c r="AK278" s="29">
        <v>0</v>
      </c>
      <c r="AL278" s="29">
        <v>0</v>
      </c>
      <c r="AM278" s="29">
        <v>0</v>
      </c>
      <c r="AN278" s="29">
        <v>0</v>
      </c>
      <c r="AO278" s="29">
        <v>0</v>
      </c>
      <c r="AP278" s="29">
        <v>0</v>
      </c>
      <c r="AQ278" s="29">
        <v>0</v>
      </c>
      <c r="AR278" s="29">
        <v>0</v>
      </c>
      <c r="AS278" s="29">
        <v>0</v>
      </c>
      <c r="AT278" s="122">
        <v>0</v>
      </c>
      <c r="AU278" s="130" t="s">
        <v>2197</v>
      </c>
      <c r="AV278" s="130" t="s">
        <v>2191</v>
      </c>
      <c r="AW278" s="130" t="s">
        <v>2298</v>
      </c>
      <c r="AX278" s="130" t="s">
        <v>1299</v>
      </c>
      <c r="AY278" s="130" t="s">
        <v>1299</v>
      </c>
    </row>
    <row r="279" spans="1:51" ht="36" x14ac:dyDescent="0.2">
      <c r="A279" s="121">
        <v>45670</v>
      </c>
      <c r="B279" s="27" t="s">
        <v>1564</v>
      </c>
      <c r="C279" s="24" t="s">
        <v>1565</v>
      </c>
      <c r="D279" s="24" t="s">
        <v>1447</v>
      </c>
      <c r="E279" s="28" t="s">
        <v>438</v>
      </c>
      <c r="F279" s="28" t="s">
        <v>439</v>
      </c>
      <c r="G279" s="28" t="s">
        <v>536</v>
      </c>
      <c r="H279" s="28" t="s">
        <v>515</v>
      </c>
      <c r="I279" s="28" t="s">
        <v>1103</v>
      </c>
      <c r="J279" s="24" t="s">
        <v>1510</v>
      </c>
      <c r="K279" s="24" t="s">
        <v>617</v>
      </c>
      <c r="L279" s="24" t="s">
        <v>2394</v>
      </c>
      <c r="M279" s="24">
        <v>45681</v>
      </c>
      <c r="N279" s="24" t="s">
        <v>1577</v>
      </c>
      <c r="O279" s="24" t="s">
        <v>2395</v>
      </c>
      <c r="P279" s="27" t="s">
        <v>15</v>
      </c>
      <c r="Q279" s="28" t="s">
        <v>326</v>
      </c>
      <c r="R279" s="26" t="s">
        <v>2107</v>
      </c>
      <c r="S279" s="26" t="s">
        <v>2297</v>
      </c>
      <c r="T279" s="27" t="s">
        <v>157</v>
      </c>
      <c r="U279" s="25" t="s">
        <v>1429</v>
      </c>
      <c r="V279" s="25" t="s">
        <v>2198</v>
      </c>
      <c r="W279" s="25" t="s">
        <v>552</v>
      </c>
      <c r="X279" s="36" t="s">
        <v>28</v>
      </c>
      <c r="Y279" s="36" t="s">
        <v>29</v>
      </c>
      <c r="Z279" s="36" t="s">
        <v>369</v>
      </c>
      <c r="AA279" s="29">
        <v>500</v>
      </c>
      <c r="AB279" s="29">
        <v>500</v>
      </c>
      <c r="AC279" s="30">
        <v>0</v>
      </c>
      <c r="AD279" s="29">
        <v>0</v>
      </c>
      <c r="AE279" s="29">
        <v>0</v>
      </c>
      <c r="AF279" s="31">
        <v>500</v>
      </c>
      <c r="AG279" s="29">
        <v>0</v>
      </c>
      <c r="AI279" s="29">
        <v>0</v>
      </c>
      <c r="AJ279" s="29">
        <v>0</v>
      </c>
      <c r="AK279" s="29">
        <v>0</v>
      </c>
      <c r="AL279" s="29">
        <v>0</v>
      </c>
      <c r="AM279" s="29">
        <v>0</v>
      </c>
      <c r="AN279" s="29">
        <v>0</v>
      </c>
      <c r="AO279" s="29">
        <v>0</v>
      </c>
      <c r="AP279" s="29">
        <v>0</v>
      </c>
      <c r="AQ279" s="29">
        <v>0</v>
      </c>
      <c r="AR279" s="29">
        <v>0</v>
      </c>
      <c r="AS279" s="29">
        <v>0</v>
      </c>
      <c r="AT279" s="122">
        <v>0</v>
      </c>
      <c r="AU279" s="130" t="s">
        <v>2197</v>
      </c>
      <c r="AV279" s="130" t="s">
        <v>2191</v>
      </c>
      <c r="AW279" s="130" t="s">
        <v>2298</v>
      </c>
      <c r="AX279" s="130" t="s">
        <v>1299</v>
      </c>
      <c r="AY279" s="130" t="s">
        <v>1299</v>
      </c>
    </row>
    <row r="280" spans="1:51" ht="36" x14ac:dyDescent="0.2">
      <c r="A280" s="121">
        <v>45670</v>
      </c>
      <c r="B280" s="27" t="s">
        <v>1564</v>
      </c>
      <c r="C280" s="24" t="s">
        <v>1565</v>
      </c>
      <c r="D280" s="24" t="s">
        <v>1447</v>
      </c>
      <c r="E280" s="28" t="s">
        <v>438</v>
      </c>
      <c r="F280" s="28" t="s">
        <v>439</v>
      </c>
      <c r="G280" s="28" t="s">
        <v>536</v>
      </c>
      <c r="H280" s="28" t="s">
        <v>515</v>
      </c>
      <c r="I280" s="28" t="s">
        <v>1103</v>
      </c>
      <c r="J280" s="24" t="s">
        <v>1428</v>
      </c>
      <c r="K280" s="24" t="s">
        <v>617</v>
      </c>
      <c r="L280" s="24" t="s">
        <v>2394</v>
      </c>
      <c r="M280" s="24">
        <v>45681</v>
      </c>
      <c r="N280" s="24" t="s">
        <v>1577</v>
      </c>
      <c r="O280" s="24" t="s">
        <v>2395</v>
      </c>
      <c r="P280" s="27" t="s">
        <v>15</v>
      </c>
      <c r="Q280" s="28" t="s">
        <v>326</v>
      </c>
      <c r="R280" s="26" t="s">
        <v>2107</v>
      </c>
      <c r="S280" s="26" t="s">
        <v>2297</v>
      </c>
      <c r="T280" s="27" t="s">
        <v>158</v>
      </c>
      <c r="U280" s="25" t="s">
        <v>1428</v>
      </c>
      <c r="V280" s="25" t="s">
        <v>1555</v>
      </c>
      <c r="W280" s="25" t="s">
        <v>552</v>
      </c>
      <c r="X280" s="36" t="s">
        <v>24</v>
      </c>
      <c r="Y280" s="36" t="s">
        <v>25</v>
      </c>
      <c r="Z280" s="36" t="s">
        <v>357</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2">
        <v>0</v>
      </c>
      <c r="AU280" s="130" t="s">
        <v>2197</v>
      </c>
      <c r="AV280" s="130" t="s">
        <v>2191</v>
      </c>
      <c r="AW280" s="130" t="s">
        <v>2298</v>
      </c>
      <c r="AX280" s="130" t="s">
        <v>1299</v>
      </c>
      <c r="AY280" s="130" t="s">
        <v>1299</v>
      </c>
    </row>
    <row r="281" spans="1:51" ht="36" x14ac:dyDescent="0.2">
      <c r="A281" s="121">
        <v>45670</v>
      </c>
      <c r="B281" s="27" t="s">
        <v>1564</v>
      </c>
      <c r="C281" s="24" t="s">
        <v>1565</v>
      </c>
      <c r="D281" s="24" t="s">
        <v>1447</v>
      </c>
      <c r="E281" s="28" t="s">
        <v>438</v>
      </c>
      <c r="F281" s="28" t="s">
        <v>439</v>
      </c>
      <c r="G281" s="28" t="s">
        <v>536</v>
      </c>
      <c r="H281" s="28" t="s">
        <v>515</v>
      </c>
      <c r="I281" s="28" t="s">
        <v>1103</v>
      </c>
      <c r="J281" s="24" t="s">
        <v>1428</v>
      </c>
      <c r="K281" s="24" t="s">
        <v>617</v>
      </c>
      <c r="L281" s="24" t="s">
        <v>2394</v>
      </c>
      <c r="M281" s="24">
        <v>45681</v>
      </c>
      <c r="N281" s="24" t="s">
        <v>1577</v>
      </c>
      <c r="O281" s="24" t="s">
        <v>2395</v>
      </c>
      <c r="P281" s="27" t="s">
        <v>15</v>
      </c>
      <c r="Q281" s="28" t="s">
        <v>326</v>
      </c>
      <c r="R281" s="26" t="s">
        <v>2107</v>
      </c>
      <c r="S281" s="26" t="s">
        <v>2297</v>
      </c>
      <c r="T281" s="27" t="s">
        <v>158</v>
      </c>
      <c r="U281" s="25" t="s">
        <v>1428</v>
      </c>
      <c r="V281" s="25" t="s">
        <v>1555</v>
      </c>
      <c r="W281" s="25" t="s">
        <v>552</v>
      </c>
      <c r="X281" s="36" t="s">
        <v>26</v>
      </c>
      <c r="Y281" s="36" t="s">
        <v>27</v>
      </c>
      <c r="Z281" s="36" t="s">
        <v>358</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2">
        <v>0</v>
      </c>
      <c r="AU281" s="130" t="s">
        <v>2197</v>
      </c>
      <c r="AV281" s="130" t="s">
        <v>2191</v>
      </c>
      <c r="AW281" s="130" t="s">
        <v>2298</v>
      </c>
      <c r="AX281" s="130" t="s">
        <v>1299</v>
      </c>
      <c r="AY281" s="130" t="s">
        <v>1299</v>
      </c>
    </row>
    <row r="282" spans="1:51" ht="36" x14ac:dyDescent="0.2">
      <c r="A282" s="121">
        <v>45670</v>
      </c>
      <c r="B282" s="27" t="s">
        <v>1564</v>
      </c>
      <c r="C282" s="24" t="s">
        <v>1565</v>
      </c>
      <c r="D282" s="24" t="s">
        <v>1447</v>
      </c>
      <c r="E282" s="28" t="s">
        <v>438</v>
      </c>
      <c r="F282" s="28" t="s">
        <v>439</v>
      </c>
      <c r="G282" s="28" t="s">
        <v>536</v>
      </c>
      <c r="H282" s="28" t="s">
        <v>511</v>
      </c>
      <c r="I282" s="28" t="s">
        <v>1103</v>
      </c>
      <c r="J282" s="24" t="s">
        <v>1428</v>
      </c>
      <c r="K282" s="24" t="s">
        <v>617</v>
      </c>
      <c r="L282" s="24" t="s">
        <v>2394</v>
      </c>
      <c r="M282" s="24">
        <v>45681</v>
      </c>
      <c r="N282" s="24" t="s">
        <v>1577</v>
      </c>
      <c r="O282" s="24" t="s">
        <v>2395</v>
      </c>
      <c r="P282" s="27" t="s">
        <v>15</v>
      </c>
      <c r="Q282" s="28" t="s">
        <v>326</v>
      </c>
      <c r="R282" s="26" t="s">
        <v>2107</v>
      </c>
      <c r="S282" s="26" t="s">
        <v>2297</v>
      </c>
      <c r="T282" s="27" t="s">
        <v>158</v>
      </c>
      <c r="U282" s="25" t="s">
        <v>1428</v>
      </c>
      <c r="V282" s="25" t="s">
        <v>1555</v>
      </c>
      <c r="W282" s="25" t="s">
        <v>552</v>
      </c>
      <c r="X282" s="36" t="s">
        <v>41</v>
      </c>
      <c r="Y282" s="36" t="s">
        <v>42</v>
      </c>
      <c r="Z282" s="36" t="s">
        <v>359</v>
      </c>
      <c r="AA282" s="29">
        <v>1400</v>
      </c>
      <c r="AB282" s="29">
        <v>1400</v>
      </c>
      <c r="AC282" s="30">
        <v>0</v>
      </c>
      <c r="AD282" s="29">
        <v>1155</v>
      </c>
      <c r="AE282" s="29">
        <v>1155</v>
      </c>
      <c r="AF282" s="31">
        <v>245</v>
      </c>
      <c r="AG282" s="29">
        <v>470</v>
      </c>
      <c r="AI282" s="29">
        <v>0</v>
      </c>
      <c r="AJ282" s="29">
        <v>0</v>
      </c>
      <c r="AK282" s="29">
        <v>1155</v>
      </c>
      <c r="AL282" s="29">
        <v>0</v>
      </c>
      <c r="AM282" s="29">
        <v>0</v>
      </c>
      <c r="AN282" s="29">
        <v>0</v>
      </c>
      <c r="AO282" s="29">
        <v>0</v>
      </c>
      <c r="AP282" s="29">
        <v>0</v>
      </c>
      <c r="AQ282" s="29">
        <v>0</v>
      </c>
      <c r="AR282" s="29">
        <v>0</v>
      </c>
      <c r="AS282" s="29">
        <v>0</v>
      </c>
      <c r="AT282" s="122">
        <v>0</v>
      </c>
      <c r="AU282" s="130" t="s">
        <v>2197</v>
      </c>
      <c r="AV282" s="130" t="s">
        <v>2191</v>
      </c>
      <c r="AW282" s="130" t="s">
        <v>2298</v>
      </c>
      <c r="AX282" s="130" t="s">
        <v>1299</v>
      </c>
      <c r="AY282" s="130" t="s">
        <v>1299</v>
      </c>
    </row>
    <row r="283" spans="1:51" ht="36" x14ac:dyDescent="0.2">
      <c r="A283" s="121">
        <v>45670</v>
      </c>
      <c r="B283" s="27" t="s">
        <v>1564</v>
      </c>
      <c r="C283" s="24" t="s">
        <v>1565</v>
      </c>
      <c r="D283" s="24" t="s">
        <v>1447</v>
      </c>
      <c r="E283" s="28" t="s">
        <v>438</v>
      </c>
      <c r="F283" s="28" t="s">
        <v>439</v>
      </c>
      <c r="G283" s="28" t="s">
        <v>536</v>
      </c>
      <c r="H283" s="28" t="s">
        <v>515</v>
      </c>
      <c r="I283" s="28" t="s">
        <v>1103</v>
      </c>
      <c r="J283" s="24" t="s">
        <v>1428</v>
      </c>
      <c r="K283" s="24" t="s">
        <v>617</v>
      </c>
      <c r="L283" s="24" t="s">
        <v>2394</v>
      </c>
      <c r="M283" s="24">
        <v>45681</v>
      </c>
      <c r="N283" s="24" t="s">
        <v>1577</v>
      </c>
      <c r="O283" s="24" t="s">
        <v>2395</v>
      </c>
      <c r="P283" s="27" t="s">
        <v>15</v>
      </c>
      <c r="Q283" s="28" t="s">
        <v>326</v>
      </c>
      <c r="R283" s="26" t="s">
        <v>2107</v>
      </c>
      <c r="S283" s="26" t="s">
        <v>2297</v>
      </c>
      <c r="T283" s="27" t="s">
        <v>158</v>
      </c>
      <c r="U283" s="25" t="s">
        <v>1428</v>
      </c>
      <c r="V283" s="25" t="s">
        <v>1555</v>
      </c>
      <c r="W283" s="25" t="s">
        <v>552</v>
      </c>
      <c r="X283" s="36" t="s">
        <v>17</v>
      </c>
      <c r="Y283" s="36" t="s">
        <v>18</v>
      </c>
      <c r="Z283" s="36" t="s">
        <v>364</v>
      </c>
      <c r="AA283" s="29">
        <v>700</v>
      </c>
      <c r="AB283" s="29">
        <v>700</v>
      </c>
      <c r="AC283" s="30">
        <v>0</v>
      </c>
      <c r="AD283" s="29">
        <v>337.9</v>
      </c>
      <c r="AE283" s="29">
        <v>337.9</v>
      </c>
      <c r="AF283" s="31">
        <v>362.1</v>
      </c>
      <c r="AG283" s="29">
        <v>324.39999999999998</v>
      </c>
      <c r="AI283" s="29">
        <v>0</v>
      </c>
      <c r="AJ283" s="29">
        <v>0</v>
      </c>
      <c r="AK283" s="29">
        <v>337.9</v>
      </c>
      <c r="AL283" s="29">
        <v>0</v>
      </c>
      <c r="AM283" s="29">
        <v>0</v>
      </c>
      <c r="AN283" s="29">
        <v>0</v>
      </c>
      <c r="AO283" s="29">
        <v>0</v>
      </c>
      <c r="AP283" s="29">
        <v>0</v>
      </c>
      <c r="AQ283" s="29">
        <v>0</v>
      </c>
      <c r="AR283" s="29">
        <v>0</v>
      </c>
      <c r="AS283" s="29">
        <v>0</v>
      </c>
      <c r="AT283" s="122">
        <v>0</v>
      </c>
      <c r="AU283" s="130" t="s">
        <v>2197</v>
      </c>
      <c r="AV283" s="130" t="s">
        <v>2191</v>
      </c>
      <c r="AW283" s="130" t="s">
        <v>2298</v>
      </c>
      <c r="AX283" s="130" t="s">
        <v>1299</v>
      </c>
      <c r="AY283" s="130" t="s">
        <v>1299</v>
      </c>
    </row>
    <row r="284" spans="1:51" ht="36" x14ac:dyDescent="0.2">
      <c r="A284" s="121">
        <v>45670</v>
      </c>
      <c r="B284" s="27" t="s">
        <v>1564</v>
      </c>
      <c r="C284" s="24" t="s">
        <v>1565</v>
      </c>
      <c r="D284" s="24" t="s">
        <v>1447</v>
      </c>
      <c r="E284" s="28" t="s">
        <v>438</v>
      </c>
      <c r="F284" s="28" t="s">
        <v>439</v>
      </c>
      <c r="G284" s="28" t="s">
        <v>536</v>
      </c>
      <c r="H284" s="28" t="s">
        <v>515</v>
      </c>
      <c r="I284" s="28" t="s">
        <v>1103</v>
      </c>
      <c r="J284" s="24" t="s">
        <v>1428</v>
      </c>
      <c r="K284" s="24" t="s">
        <v>617</v>
      </c>
      <c r="L284" s="24" t="s">
        <v>2394</v>
      </c>
      <c r="M284" s="24">
        <v>45681</v>
      </c>
      <c r="N284" s="24" t="s">
        <v>1577</v>
      </c>
      <c r="O284" s="24" t="s">
        <v>2395</v>
      </c>
      <c r="P284" s="27" t="s">
        <v>15</v>
      </c>
      <c r="Q284" s="28" t="s">
        <v>326</v>
      </c>
      <c r="R284" s="26" t="s">
        <v>2107</v>
      </c>
      <c r="S284" s="26" t="s">
        <v>2297</v>
      </c>
      <c r="T284" s="27" t="s">
        <v>158</v>
      </c>
      <c r="U284" s="25" t="s">
        <v>1428</v>
      </c>
      <c r="V284" s="25" t="s">
        <v>1555</v>
      </c>
      <c r="W284" s="25" t="s">
        <v>552</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2">
        <v>0</v>
      </c>
      <c r="AU284" s="130" t="s">
        <v>2197</v>
      </c>
      <c r="AV284" s="130" t="s">
        <v>2191</v>
      </c>
      <c r="AW284" s="130" t="s">
        <v>2298</v>
      </c>
      <c r="AX284" s="130" t="s">
        <v>1299</v>
      </c>
      <c r="AY284" s="130" t="s">
        <v>1299</v>
      </c>
    </row>
    <row r="285" spans="1:51" ht="36" x14ac:dyDescent="0.2">
      <c r="A285" s="121">
        <v>45670</v>
      </c>
      <c r="B285" s="27" t="s">
        <v>1564</v>
      </c>
      <c r="C285" s="24" t="s">
        <v>1565</v>
      </c>
      <c r="D285" s="24" t="s">
        <v>1447</v>
      </c>
      <c r="E285" s="28" t="s">
        <v>438</v>
      </c>
      <c r="F285" s="28" t="s">
        <v>439</v>
      </c>
      <c r="G285" s="28" t="s">
        <v>536</v>
      </c>
      <c r="H285" s="28" t="s">
        <v>515</v>
      </c>
      <c r="I285" s="28" t="s">
        <v>1103</v>
      </c>
      <c r="J285" s="24" t="s">
        <v>1428</v>
      </c>
      <c r="K285" s="24" t="s">
        <v>617</v>
      </c>
      <c r="L285" s="24" t="s">
        <v>2394</v>
      </c>
      <c r="M285" s="24">
        <v>45681</v>
      </c>
      <c r="N285" s="24" t="s">
        <v>1577</v>
      </c>
      <c r="O285" s="24" t="s">
        <v>2395</v>
      </c>
      <c r="P285" s="27" t="s">
        <v>15</v>
      </c>
      <c r="Q285" s="28" t="s">
        <v>326</v>
      </c>
      <c r="R285" s="26" t="s">
        <v>2107</v>
      </c>
      <c r="S285" s="26" t="s">
        <v>2297</v>
      </c>
      <c r="T285" s="27" t="s">
        <v>158</v>
      </c>
      <c r="U285" s="25" t="s">
        <v>1428</v>
      </c>
      <c r="V285" s="25" t="s">
        <v>1555</v>
      </c>
      <c r="W285" s="25" t="s">
        <v>552</v>
      </c>
      <c r="X285" s="36" t="s">
        <v>74</v>
      </c>
      <c r="Y285" s="36" t="s">
        <v>75</v>
      </c>
      <c r="Z285" s="36" t="s">
        <v>375</v>
      </c>
      <c r="AA285" s="29">
        <v>1200</v>
      </c>
      <c r="AB285" s="29">
        <v>1200</v>
      </c>
      <c r="AC285" s="30">
        <v>0</v>
      </c>
      <c r="AD285" s="29">
        <v>68</v>
      </c>
      <c r="AE285" s="29">
        <v>68</v>
      </c>
      <c r="AF285" s="31">
        <v>1132</v>
      </c>
      <c r="AG285" s="29">
        <v>20</v>
      </c>
      <c r="AI285" s="29">
        <v>0</v>
      </c>
      <c r="AJ285" s="29">
        <v>0</v>
      </c>
      <c r="AK285" s="29">
        <v>68</v>
      </c>
      <c r="AL285" s="29">
        <v>0</v>
      </c>
      <c r="AM285" s="29">
        <v>0</v>
      </c>
      <c r="AN285" s="29">
        <v>0</v>
      </c>
      <c r="AO285" s="29">
        <v>0</v>
      </c>
      <c r="AP285" s="29">
        <v>0</v>
      </c>
      <c r="AQ285" s="29">
        <v>0</v>
      </c>
      <c r="AR285" s="29">
        <v>0</v>
      </c>
      <c r="AS285" s="29">
        <v>0</v>
      </c>
      <c r="AT285" s="122">
        <v>0</v>
      </c>
      <c r="AU285" s="130" t="s">
        <v>2197</v>
      </c>
      <c r="AV285" s="130" t="s">
        <v>2191</v>
      </c>
      <c r="AW285" s="130" t="s">
        <v>2298</v>
      </c>
      <c r="AX285" s="130" t="s">
        <v>1299</v>
      </c>
      <c r="AY285" s="130" t="s">
        <v>1299</v>
      </c>
    </row>
    <row r="286" spans="1:51" ht="36" x14ac:dyDescent="0.2">
      <c r="A286" s="121">
        <v>45670</v>
      </c>
      <c r="B286" s="27" t="s">
        <v>1564</v>
      </c>
      <c r="C286" s="24" t="s">
        <v>1565</v>
      </c>
      <c r="D286" s="24" t="s">
        <v>1447</v>
      </c>
      <c r="E286" s="28" t="s">
        <v>438</v>
      </c>
      <c r="F286" s="28" t="s">
        <v>439</v>
      </c>
      <c r="G286" s="28" t="s">
        <v>536</v>
      </c>
      <c r="H286" s="28" t="s">
        <v>515</v>
      </c>
      <c r="I286" s="28" t="s">
        <v>1103</v>
      </c>
      <c r="J286" s="24" t="s">
        <v>1161</v>
      </c>
      <c r="K286" s="24" t="s">
        <v>617</v>
      </c>
      <c r="L286" s="24" t="s">
        <v>2394</v>
      </c>
      <c r="M286" s="24">
        <v>45681</v>
      </c>
      <c r="N286" s="24" t="s">
        <v>1577</v>
      </c>
      <c r="O286" s="24" t="s">
        <v>2395</v>
      </c>
      <c r="P286" s="27" t="s">
        <v>15</v>
      </c>
      <c r="Q286" s="28" t="s">
        <v>326</v>
      </c>
      <c r="R286" s="26" t="s">
        <v>2107</v>
      </c>
      <c r="S286" s="26" t="s">
        <v>2297</v>
      </c>
      <c r="T286" s="27" t="s">
        <v>58</v>
      </c>
      <c r="U286" s="25" t="s">
        <v>1161</v>
      </c>
      <c r="V286" s="25" t="s">
        <v>1351</v>
      </c>
      <c r="W286" s="25" t="s">
        <v>552</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2">
        <v>0</v>
      </c>
      <c r="AU286" s="130" t="s">
        <v>2197</v>
      </c>
      <c r="AV286" s="130" t="s">
        <v>2191</v>
      </c>
      <c r="AW286" s="130" t="s">
        <v>2298</v>
      </c>
      <c r="AX286" s="130" t="s">
        <v>1299</v>
      </c>
      <c r="AY286" s="130" t="s">
        <v>1299</v>
      </c>
    </row>
    <row r="287" spans="1:51" ht="36" x14ac:dyDescent="0.2">
      <c r="A287" s="121">
        <v>45670</v>
      </c>
      <c r="B287" s="27" t="s">
        <v>1564</v>
      </c>
      <c r="C287" s="24" t="s">
        <v>1565</v>
      </c>
      <c r="D287" s="24" t="s">
        <v>1447</v>
      </c>
      <c r="E287" s="28" t="s">
        <v>438</v>
      </c>
      <c r="F287" s="28" t="s">
        <v>439</v>
      </c>
      <c r="G287" s="28" t="s">
        <v>536</v>
      </c>
      <c r="H287" s="28" t="s">
        <v>515</v>
      </c>
      <c r="I287" s="28" t="s">
        <v>1103</v>
      </c>
      <c r="J287" s="24" t="s">
        <v>1161</v>
      </c>
      <c r="K287" s="24" t="s">
        <v>617</v>
      </c>
      <c r="L287" s="24" t="s">
        <v>2394</v>
      </c>
      <c r="M287" s="24">
        <v>45681</v>
      </c>
      <c r="N287" s="24" t="s">
        <v>1577</v>
      </c>
      <c r="O287" s="24" t="s">
        <v>2395</v>
      </c>
      <c r="P287" s="27" t="s">
        <v>15</v>
      </c>
      <c r="Q287" s="28" t="s">
        <v>326</v>
      </c>
      <c r="R287" s="26" t="s">
        <v>2107</v>
      </c>
      <c r="S287" s="26" t="s">
        <v>2297</v>
      </c>
      <c r="T287" s="27" t="s">
        <v>58</v>
      </c>
      <c r="U287" s="25" t="s">
        <v>1161</v>
      </c>
      <c r="V287" s="25" t="s">
        <v>1351</v>
      </c>
      <c r="W287" s="25" t="s">
        <v>552</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2">
        <v>0</v>
      </c>
      <c r="AU287" s="130" t="s">
        <v>2197</v>
      </c>
      <c r="AV287" s="130" t="s">
        <v>2191</v>
      </c>
      <c r="AW287" s="130" t="s">
        <v>2298</v>
      </c>
      <c r="AX287" s="130" t="s">
        <v>1299</v>
      </c>
      <c r="AY287" s="130" t="s">
        <v>1299</v>
      </c>
    </row>
    <row r="288" spans="1:51" ht="36" x14ac:dyDescent="0.2">
      <c r="A288" s="121">
        <v>45670</v>
      </c>
      <c r="B288" s="27" t="s">
        <v>1564</v>
      </c>
      <c r="C288" s="24" t="s">
        <v>1565</v>
      </c>
      <c r="D288" s="24" t="s">
        <v>1447</v>
      </c>
      <c r="E288" s="28" t="s">
        <v>438</v>
      </c>
      <c r="F288" s="28" t="s">
        <v>439</v>
      </c>
      <c r="G288" s="28" t="s">
        <v>536</v>
      </c>
      <c r="H288" s="28" t="s">
        <v>511</v>
      </c>
      <c r="I288" s="28" t="s">
        <v>1103</v>
      </c>
      <c r="J288" s="24" t="s">
        <v>1161</v>
      </c>
      <c r="K288" s="24" t="s">
        <v>617</v>
      </c>
      <c r="L288" s="24" t="s">
        <v>2394</v>
      </c>
      <c r="M288" s="24">
        <v>45681</v>
      </c>
      <c r="N288" s="24" t="s">
        <v>1577</v>
      </c>
      <c r="O288" s="24" t="s">
        <v>2395</v>
      </c>
      <c r="P288" s="27" t="s">
        <v>15</v>
      </c>
      <c r="Q288" s="28" t="s">
        <v>326</v>
      </c>
      <c r="R288" s="26" t="s">
        <v>2107</v>
      </c>
      <c r="S288" s="26" t="s">
        <v>2297</v>
      </c>
      <c r="T288" s="27" t="s">
        <v>58</v>
      </c>
      <c r="U288" s="25" t="s">
        <v>1161</v>
      </c>
      <c r="V288" s="25" t="s">
        <v>1351</v>
      </c>
      <c r="W288" s="25" t="s">
        <v>552</v>
      </c>
      <c r="X288" s="36" t="s">
        <v>41</v>
      </c>
      <c r="Y288" s="36" t="s">
        <v>42</v>
      </c>
      <c r="Z288" s="36" t="s">
        <v>359</v>
      </c>
      <c r="AA288" s="29">
        <v>1400</v>
      </c>
      <c r="AB288" s="29">
        <v>1400</v>
      </c>
      <c r="AC288" s="30">
        <v>0</v>
      </c>
      <c r="AD288" s="29">
        <v>0</v>
      </c>
      <c r="AE288" s="29">
        <v>0</v>
      </c>
      <c r="AF288" s="31">
        <v>1400</v>
      </c>
      <c r="AG288" s="29">
        <v>0</v>
      </c>
      <c r="AI288" s="29">
        <v>0</v>
      </c>
      <c r="AJ288" s="29">
        <v>0</v>
      </c>
      <c r="AK288" s="29">
        <v>0</v>
      </c>
      <c r="AL288" s="29">
        <v>0</v>
      </c>
      <c r="AM288" s="29">
        <v>0</v>
      </c>
      <c r="AN288" s="29">
        <v>0</v>
      </c>
      <c r="AO288" s="29">
        <v>0</v>
      </c>
      <c r="AP288" s="29">
        <v>0</v>
      </c>
      <c r="AQ288" s="29">
        <v>0</v>
      </c>
      <c r="AR288" s="29">
        <v>0</v>
      </c>
      <c r="AS288" s="29">
        <v>0</v>
      </c>
      <c r="AT288" s="122">
        <v>0</v>
      </c>
      <c r="AU288" s="130" t="s">
        <v>2197</v>
      </c>
      <c r="AV288" s="130" t="s">
        <v>2191</v>
      </c>
      <c r="AW288" s="130" t="s">
        <v>2298</v>
      </c>
      <c r="AX288" s="130" t="s">
        <v>1299</v>
      </c>
      <c r="AY288" s="130" t="s">
        <v>1299</v>
      </c>
    </row>
    <row r="289" spans="1:51" ht="36" x14ac:dyDescent="0.2">
      <c r="A289" s="121">
        <v>45670</v>
      </c>
      <c r="B289" s="27" t="s">
        <v>1564</v>
      </c>
      <c r="C289" s="24" t="s">
        <v>1565</v>
      </c>
      <c r="D289" s="24" t="s">
        <v>1447</v>
      </c>
      <c r="E289" s="28" t="s">
        <v>438</v>
      </c>
      <c r="F289" s="28" t="s">
        <v>439</v>
      </c>
      <c r="G289" s="28" t="s">
        <v>536</v>
      </c>
      <c r="H289" s="28" t="s">
        <v>515</v>
      </c>
      <c r="I289" s="28" t="s">
        <v>1103</v>
      </c>
      <c r="J289" s="24" t="s">
        <v>1161</v>
      </c>
      <c r="K289" s="24" t="s">
        <v>617</v>
      </c>
      <c r="L289" s="24" t="s">
        <v>2394</v>
      </c>
      <c r="M289" s="24">
        <v>45681</v>
      </c>
      <c r="N289" s="24" t="s">
        <v>1577</v>
      </c>
      <c r="O289" s="24" t="s">
        <v>2395</v>
      </c>
      <c r="P289" s="27" t="s">
        <v>15</v>
      </c>
      <c r="Q289" s="28" t="s">
        <v>326</v>
      </c>
      <c r="R289" s="26" t="s">
        <v>2107</v>
      </c>
      <c r="S289" s="26" t="s">
        <v>2297</v>
      </c>
      <c r="T289" s="27" t="s">
        <v>58</v>
      </c>
      <c r="U289" s="25" t="s">
        <v>1161</v>
      </c>
      <c r="V289" s="25" t="s">
        <v>1351</v>
      </c>
      <c r="W289" s="25" t="s">
        <v>552</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2">
        <v>0</v>
      </c>
      <c r="AU289" s="130" t="s">
        <v>2197</v>
      </c>
      <c r="AV289" s="130" t="s">
        <v>2191</v>
      </c>
      <c r="AW289" s="130" t="s">
        <v>2298</v>
      </c>
      <c r="AX289" s="130" t="s">
        <v>1299</v>
      </c>
      <c r="AY289" s="130" t="s">
        <v>1299</v>
      </c>
    </row>
    <row r="290" spans="1:51" ht="36" x14ac:dyDescent="0.2">
      <c r="A290" s="121">
        <v>45670</v>
      </c>
      <c r="B290" s="27" t="s">
        <v>1564</v>
      </c>
      <c r="C290" s="24" t="s">
        <v>1565</v>
      </c>
      <c r="D290" s="24" t="s">
        <v>1447</v>
      </c>
      <c r="E290" s="28" t="s">
        <v>438</v>
      </c>
      <c r="F290" s="28" t="s">
        <v>439</v>
      </c>
      <c r="G290" s="28" t="s">
        <v>536</v>
      </c>
      <c r="H290" s="28" t="s">
        <v>515</v>
      </c>
      <c r="I290" s="28" t="s">
        <v>1103</v>
      </c>
      <c r="J290" s="24" t="s">
        <v>1161</v>
      </c>
      <c r="K290" s="24" t="s">
        <v>617</v>
      </c>
      <c r="L290" s="24" t="s">
        <v>2394</v>
      </c>
      <c r="M290" s="24">
        <v>45681</v>
      </c>
      <c r="N290" s="24" t="s">
        <v>1577</v>
      </c>
      <c r="O290" s="24" t="s">
        <v>2395</v>
      </c>
      <c r="P290" s="27" t="s">
        <v>15</v>
      </c>
      <c r="Q290" s="28" t="s">
        <v>326</v>
      </c>
      <c r="R290" s="26" t="s">
        <v>2107</v>
      </c>
      <c r="S290" s="26" t="s">
        <v>2297</v>
      </c>
      <c r="T290" s="27" t="s">
        <v>58</v>
      </c>
      <c r="U290" s="25" t="s">
        <v>1161</v>
      </c>
      <c r="V290" s="25" t="s">
        <v>1351</v>
      </c>
      <c r="W290" s="25" t="s">
        <v>552</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2">
        <v>0</v>
      </c>
      <c r="AU290" s="130" t="s">
        <v>2197</v>
      </c>
      <c r="AV290" s="130" t="s">
        <v>2191</v>
      </c>
      <c r="AW290" s="130" t="s">
        <v>2298</v>
      </c>
      <c r="AX290" s="130" t="s">
        <v>1299</v>
      </c>
      <c r="AY290" s="130" t="s">
        <v>1299</v>
      </c>
    </row>
    <row r="291" spans="1:51" ht="36" x14ac:dyDescent="0.2">
      <c r="A291" s="121">
        <v>45670</v>
      </c>
      <c r="B291" s="27" t="s">
        <v>1564</v>
      </c>
      <c r="C291" s="24" t="s">
        <v>1565</v>
      </c>
      <c r="D291" s="24" t="s">
        <v>1447</v>
      </c>
      <c r="E291" s="28" t="s">
        <v>438</v>
      </c>
      <c r="F291" s="28" t="s">
        <v>439</v>
      </c>
      <c r="G291" s="28" t="s">
        <v>536</v>
      </c>
      <c r="H291" s="28" t="s">
        <v>515</v>
      </c>
      <c r="I291" s="28" t="s">
        <v>1103</v>
      </c>
      <c r="J291" s="24" t="s">
        <v>1161</v>
      </c>
      <c r="K291" s="24" t="s">
        <v>617</v>
      </c>
      <c r="L291" s="24" t="s">
        <v>2394</v>
      </c>
      <c r="M291" s="24">
        <v>45681</v>
      </c>
      <c r="N291" s="24" t="s">
        <v>1577</v>
      </c>
      <c r="O291" s="24" t="s">
        <v>2395</v>
      </c>
      <c r="P291" s="27" t="s">
        <v>15</v>
      </c>
      <c r="Q291" s="28" t="s">
        <v>326</v>
      </c>
      <c r="R291" s="26" t="s">
        <v>2107</v>
      </c>
      <c r="S291" s="26" t="s">
        <v>2297</v>
      </c>
      <c r="T291" s="27" t="s">
        <v>58</v>
      </c>
      <c r="U291" s="25" t="s">
        <v>1161</v>
      </c>
      <c r="V291" s="25" t="s">
        <v>1351</v>
      </c>
      <c r="W291" s="25" t="s">
        <v>552</v>
      </c>
      <c r="X291" s="36" t="s">
        <v>74</v>
      </c>
      <c r="Y291" s="36" t="s">
        <v>75</v>
      </c>
      <c r="Z291" s="36" t="s">
        <v>375</v>
      </c>
      <c r="AA291" s="29">
        <v>1200</v>
      </c>
      <c r="AB291" s="29">
        <v>1200</v>
      </c>
      <c r="AC291" s="30">
        <v>0</v>
      </c>
      <c r="AD291" s="29">
        <v>0</v>
      </c>
      <c r="AE291" s="29">
        <v>0</v>
      </c>
      <c r="AF291" s="31">
        <v>1200</v>
      </c>
      <c r="AG291" s="29">
        <v>0</v>
      </c>
      <c r="AI291" s="29">
        <v>0</v>
      </c>
      <c r="AJ291" s="29">
        <v>0</v>
      </c>
      <c r="AK291" s="29">
        <v>0</v>
      </c>
      <c r="AL291" s="29">
        <v>0</v>
      </c>
      <c r="AM291" s="29">
        <v>0</v>
      </c>
      <c r="AN291" s="29">
        <v>0</v>
      </c>
      <c r="AO291" s="29">
        <v>0</v>
      </c>
      <c r="AP291" s="29">
        <v>0</v>
      </c>
      <c r="AQ291" s="29">
        <v>0</v>
      </c>
      <c r="AR291" s="29">
        <v>0</v>
      </c>
      <c r="AS291" s="29">
        <v>0</v>
      </c>
      <c r="AT291" s="122">
        <v>0</v>
      </c>
      <c r="AU291" s="130" t="s">
        <v>2197</v>
      </c>
      <c r="AV291" s="130" t="s">
        <v>2191</v>
      </c>
      <c r="AW291" s="130" t="s">
        <v>2298</v>
      </c>
      <c r="AX291" s="130" t="s">
        <v>1299</v>
      </c>
      <c r="AY291" s="130" t="s">
        <v>1299</v>
      </c>
    </row>
    <row r="292" spans="1:51" ht="36" x14ac:dyDescent="0.2">
      <c r="A292" s="121">
        <v>45670</v>
      </c>
      <c r="B292" s="27" t="s">
        <v>1564</v>
      </c>
      <c r="C292" s="24" t="s">
        <v>1565</v>
      </c>
      <c r="D292" s="24" t="s">
        <v>1447</v>
      </c>
      <c r="E292" s="28" t="s">
        <v>438</v>
      </c>
      <c r="F292" s="28" t="s">
        <v>439</v>
      </c>
      <c r="G292" s="28" t="s">
        <v>536</v>
      </c>
      <c r="H292" s="28" t="s">
        <v>515</v>
      </c>
      <c r="I292" s="28" t="s">
        <v>1103</v>
      </c>
      <c r="J292" s="24" t="s">
        <v>1097</v>
      </c>
      <c r="K292" s="24" t="s">
        <v>617</v>
      </c>
      <c r="L292" s="24" t="s">
        <v>2394</v>
      </c>
      <c r="M292" s="24">
        <v>45681</v>
      </c>
      <c r="N292" s="24" t="s">
        <v>1577</v>
      </c>
      <c r="O292" s="24" t="s">
        <v>2395</v>
      </c>
      <c r="P292" s="27" t="s">
        <v>15</v>
      </c>
      <c r="Q292" s="28" t="s">
        <v>326</v>
      </c>
      <c r="R292" s="26" t="s">
        <v>2107</v>
      </c>
      <c r="S292" s="26" t="s">
        <v>2297</v>
      </c>
      <c r="T292" s="27" t="s">
        <v>108</v>
      </c>
      <c r="U292" s="25" t="s">
        <v>1097</v>
      </c>
      <c r="V292" s="25" t="s">
        <v>1367</v>
      </c>
      <c r="W292" s="25" t="s">
        <v>552</v>
      </c>
      <c r="X292" s="36" t="s">
        <v>24</v>
      </c>
      <c r="Y292" s="36" t="s">
        <v>25</v>
      </c>
      <c r="Z292" s="36" t="s">
        <v>357</v>
      </c>
      <c r="AA292" s="29">
        <v>1800</v>
      </c>
      <c r="AB292" s="29">
        <v>1800</v>
      </c>
      <c r="AC292" s="30">
        <v>0</v>
      </c>
      <c r="AD292" s="29">
        <v>0</v>
      </c>
      <c r="AE292" s="29">
        <v>0</v>
      </c>
      <c r="AF292" s="31">
        <v>1800</v>
      </c>
      <c r="AG292" s="29">
        <v>0</v>
      </c>
      <c r="AI292" s="29">
        <v>0</v>
      </c>
      <c r="AJ292" s="29">
        <v>0</v>
      </c>
      <c r="AK292" s="29">
        <v>0</v>
      </c>
      <c r="AL292" s="29">
        <v>0</v>
      </c>
      <c r="AM292" s="29">
        <v>0</v>
      </c>
      <c r="AN292" s="29">
        <v>0</v>
      </c>
      <c r="AO292" s="29">
        <v>0</v>
      </c>
      <c r="AP292" s="29">
        <v>0</v>
      </c>
      <c r="AQ292" s="29">
        <v>0</v>
      </c>
      <c r="AR292" s="29">
        <v>0</v>
      </c>
      <c r="AS292" s="29">
        <v>0</v>
      </c>
      <c r="AT292" s="122">
        <v>0</v>
      </c>
      <c r="AU292" s="130" t="s">
        <v>2197</v>
      </c>
      <c r="AV292" s="130" t="s">
        <v>2191</v>
      </c>
      <c r="AW292" s="130" t="s">
        <v>2298</v>
      </c>
      <c r="AX292" s="130" t="s">
        <v>1299</v>
      </c>
      <c r="AY292" s="130" t="s">
        <v>1299</v>
      </c>
    </row>
    <row r="293" spans="1:51" ht="36" x14ac:dyDescent="0.2">
      <c r="A293" s="121">
        <v>45670</v>
      </c>
      <c r="B293" s="27" t="s">
        <v>1564</v>
      </c>
      <c r="C293" s="24" t="s">
        <v>1565</v>
      </c>
      <c r="D293" s="24" t="s">
        <v>1447</v>
      </c>
      <c r="E293" s="28" t="s">
        <v>438</v>
      </c>
      <c r="F293" s="28" t="s">
        <v>439</v>
      </c>
      <c r="G293" s="28" t="s">
        <v>536</v>
      </c>
      <c r="H293" s="28" t="s">
        <v>515</v>
      </c>
      <c r="I293" s="28" t="s">
        <v>1103</v>
      </c>
      <c r="J293" s="24" t="s">
        <v>1097</v>
      </c>
      <c r="K293" s="24" t="s">
        <v>617</v>
      </c>
      <c r="L293" s="24" t="s">
        <v>2394</v>
      </c>
      <c r="M293" s="24">
        <v>45681</v>
      </c>
      <c r="N293" s="24" t="s">
        <v>1577</v>
      </c>
      <c r="O293" s="24" t="s">
        <v>2395</v>
      </c>
      <c r="P293" s="27" t="s">
        <v>15</v>
      </c>
      <c r="Q293" s="28" t="s">
        <v>326</v>
      </c>
      <c r="R293" s="26" t="s">
        <v>2107</v>
      </c>
      <c r="S293" s="26" t="s">
        <v>2297</v>
      </c>
      <c r="T293" s="27" t="s">
        <v>108</v>
      </c>
      <c r="U293" s="25" t="s">
        <v>1097</v>
      </c>
      <c r="V293" s="25" t="s">
        <v>1367</v>
      </c>
      <c r="W293" s="25" t="s">
        <v>552</v>
      </c>
      <c r="X293" s="36" t="s">
        <v>26</v>
      </c>
      <c r="Y293" s="36" t="s">
        <v>27</v>
      </c>
      <c r="Z293" s="36" t="s">
        <v>358</v>
      </c>
      <c r="AA293" s="29">
        <v>1800</v>
      </c>
      <c r="AB293" s="29">
        <v>1800</v>
      </c>
      <c r="AC293" s="30">
        <v>0</v>
      </c>
      <c r="AD293" s="29">
        <v>93</v>
      </c>
      <c r="AE293" s="29">
        <v>93</v>
      </c>
      <c r="AF293" s="31">
        <v>1707</v>
      </c>
      <c r="AG293" s="29">
        <v>0</v>
      </c>
      <c r="AI293" s="29">
        <v>0</v>
      </c>
      <c r="AJ293" s="29">
        <v>0</v>
      </c>
      <c r="AK293" s="29">
        <v>93</v>
      </c>
      <c r="AL293" s="29">
        <v>0</v>
      </c>
      <c r="AM293" s="29">
        <v>0</v>
      </c>
      <c r="AN293" s="29">
        <v>0</v>
      </c>
      <c r="AO293" s="29">
        <v>0</v>
      </c>
      <c r="AP293" s="29">
        <v>0</v>
      </c>
      <c r="AQ293" s="29">
        <v>0</v>
      </c>
      <c r="AR293" s="29">
        <v>0</v>
      </c>
      <c r="AS293" s="29">
        <v>0</v>
      </c>
      <c r="AT293" s="122">
        <v>0</v>
      </c>
      <c r="AU293" s="130" t="s">
        <v>2197</v>
      </c>
      <c r="AV293" s="130" t="s">
        <v>2191</v>
      </c>
      <c r="AW293" s="130" t="s">
        <v>2298</v>
      </c>
      <c r="AX293" s="130" t="s">
        <v>1299</v>
      </c>
      <c r="AY293" s="130" t="s">
        <v>1299</v>
      </c>
    </row>
    <row r="294" spans="1:51" ht="36" x14ac:dyDescent="0.2">
      <c r="A294" s="121">
        <v>45670</v>
      </c>
      <c r="B294" s="27" t="s">
        <v>1564</v>
      </c>
      <c r="C294" s="24" t="s">
        <v>1565</v>
      </c>
      <c r="D294" s="24" t="s">
        <v>1447</v>
      </c>
      <c r="E294" s="28" t="s">
        <v>438</v>
      </c>
      <c r="F294" s="28" t="s">
        <v>439</v>
      </c>
      <c r="G294" s="28" t="s">
        <v>536</v>
      </c>
      <c r="H294" s="28" t="s">
        <v>511</v>
      </c>
      <c r="I294" s="28" t="s">
        <v>1103</v>
      </c>
      <c r="J294" s="24" t="s">
        <v>1097</v>
      </c>
      <c r="K294" s="24" t="s">
        <v>617</v>
      </c>
      <c r="L294" s="24" t="s">
        <v>2394</v>
      </c>
      <c r="M294" s="24">
        <v>45681</v>
      </c>
      <c r="N294" s="24" t="s">
        <v>1577</v>
      </c>
      <c r="O294" s="24" t="s">
        <v>2395</v>
      </c>
      <c r="P294" s="27" t="s">
        <v>15</v>
      </c>
      <c r="Q294" s="28" t="s">
        <v>326</v>
      </c>
      <c r="R294" s="26" t="s">
        <v>2107</v>
      </c>
      <c r="S294" s="26" t="s">
        <v>2297</v>
      </c>
      <c r="T294" s="27" t="s">
        <v>108</v>
      </c>
      <c r="U294" s="25" t="s">
        <v>1097</v>
      </c>
      <c r="V294" s="25" t="s">
        <v>1367</v>
      </c>
      <c r="W294" s="25" t="s">
        <v>552</v>
      </c>
      <c r="X294" s="36" t="s">
        <v>41</v>
      </c>
      <c r="Y294" s="36" t="s">
        <v>42</v>
      </c>
      <c r="Z294" s="36" t="s">
        <v>359</v>
      </c>
      <c r="AA294" s="29">
        <v>1400</v>
      </c>
      <c r="AB294" s="29">
        <v>1400</v>
      </c>
      <c r="AC294" s="30">
        <v>0</v>
      </c>
      <c r="AD294" s="29">
        <v>650.6</v>
      </c>
      <c r="AE294" s="29">
        <v>650.6</v>
      </c>
      <c r="AF294" s="31">
        <v>749.4</v>
      </c>
      <c r="AG294" s="29">
        <v>250.6</v>
      </c>
      <c r="AI294" s="29">
        <v>0</v>
      </c>
      <c r="AJ294" s="29">
        <v>0</v>
      </c>
      <c r="AK294" s="29">
        <v>650.6</v>
      </c>
      <c r="AL294" s="29">
        <v>0</v>
      </c>
      <c r="AM294" s="29">
        <v>0</v>
      </c>
      <c r="AN294" s="29">
        <v>0</v>
      </c>
      <c r="AO294" s="29">
        <v>0</v>
      </c>
      <c r="AP294" s="29">
        <v>0</v>
      </c>
      <c r="AQ294" s="29">
        <v>0</v>
      </c>
      <c r="AR294" s="29">
        <v>0</v>
      </c>
      <c r="AS294" s="29">
        <v>0</v>
      </c>
      <c r="AT294" s="122">
        <v>0</v>
      </c>
      <c r="AU294" s="130" t="s">
        <v>2197</v>
      </c>
      <c r="AV294" s="130" t="s">
        <v>2191</v>
      </c>
      <c r="AW294" s="130" t="s">
        <v>2298</v>
      </c>
      <c r="AX294" s="130" t="s">
        <v>1299</v>
      </c>
      <c r="AY294" s="130" t="s">
        <v>1299</v>
      </c>
    </row>
    <row r="295" spans="1:51" ht="36" x14ac:dyDescent="0.2">
      <c r="A295" s="121">
        <v>45670</v>
      </c>
      <c r="B295" s="27" t="s">
        <v>1564</v>
      </c>
      <c r="C295" s="24" t="s">
        <v>1565</v>
      </c>
      <c r="D295" s="24" t="s">
        <v>1447</v>
      </c>
      <c r="E295" s="28" t="s">
        <v>438</v>
      </c>
      <c r="F295" s="28" t="s">
        <v>439</v>
      </c>
      <c r="G295" s="28" t="s">
        <v>536</v>
      </c>
      <c r="H295" s="28" t="s">
        <v>515</v>
      </c>
      <c r="I295" s="28" t="s">
        <v>1103</v>
      </c>
      <c r="J295" s="24" t="s">
        <v>1097</v>
      </c>
      <c r="K295" s="24" t="s">
        <v>617</v>
      </c>
      <c r="L295" s="24" t="s">
        <v>2394</v>
      </c>
      <c r="M295" s="24">
        <v>45681</v>
      </c>
      <c r="N295" s="24" t="s">
        <v>1577</v>
      </c>
      <c r="O295" s="24" t="s">
        <v>2395</v>
      </c>
      <c r="P295" s="27" t="s">
        <v>15</v>
      </c>
      <c r="Q295" s="28" t="s">
        <v>326</v>
      </c>
      <c r="R295" s="26" t="s">
        <v>2107</v>
      </c>
      <c r="S295" s="26" t="s">
        <v>2297</v>
      </c>
      <c r="T295" s="27" t="s">
        <v>108</v>
      </c>
      <c r="U295" s="25" t="s">
        <v>1097</v>
      </c>
      <c r="V295" s="25" t="s">
        <v>1367</v>
      </c>
      <c r="W295" s="25" t="s">
        <v>552</v>
      </c>
      <c r="X295" s="36" t="s">
        <v>17</v>
      </c>
      <c r="Y295" s="36" t="s">
        <v>18</v>
      </c>
      <c r="Z295" s="36" t="s">
        <v>364</v>
      </c>
      <c r="AA295" s="29">
        <v>700</v>
      </c>
      <c r="AB295" s="29">
        <v>700</v>
      </c>
      <c r="AC295" s="30">
        <v>0</v>
      </c>
      <c r="AD295" s="29">
        <v>376.6</v>
      </c>
      <c r="AE295" s="29">
        <v>376.6</v>
      </c>
      <c r="AF295" s="31">
        <v>323.39999999999998</v>
      </c>
      <c r="AG295" s="29">
        <v>86</v>
      </c>
      <c r="AI295" s="29">
        <v>0</v>
      </c>
      <c r="AJ295" s="29">
        <v>0</v>
      </c>
      <c r="AK295" s="29">
        <v>376.6</v>
      </c>
      <c r="AL295" s="29">
        <v>0</v>
      </c>
      <c r="AM295" s="29">
        <v>0</v>
      </c>
      <c r="AN295" s="29">
        <v>0</v>
      </c>
      <c r="AO295" s="29">
        <v>0</v>
      </c>
      <c r="AP295" s="29">
        <v>0</v>
      </c>
      <c r="AQ295" s="29">
        <v>0</v>
      </c>
      <c r="AR295" s="29">
        <v>0</v>
      </c>
      <c r="AS295" s="29">
        <v>0</v>
      </c>
      <c r="AT295" s="122">
        <v>0</v>
      </c>
      <c r="AU295" s="130" t="s">
        <v>2197</v>
      </c>
      <c r="AV295" s="130" t="s">
        <v>2191</v>
      </c>
      <c r="AW295" s="130" t="s">
        <v>2298</v>
      </c>
      <c r="AX295" s="130" t="s">
        <v>1299</v>
      </c>
      <c r="AY295" s="130" t="s">
        <v>1299</v>
      </c>
    </row>
    <row r="296" spans="1:51" ht="36" x14ac:dyDescent="0.2">
      <c r="A296" s="121">
        <v>45670</v>
      </c>
      <c r="B296" s="27" t="s">
        <v>1564</v>
      </c>
      <c r="C296" s="24" t="s">
        <v>1565</v>
      </c>
      <c r="D296" s="24" t="s">
        <v>1447</v>
      </c>
      <c r="E296" s="28" t="s">
        <v>438</v>
      </c>
      <c r="F296" s="28" t="s">
        <v>439</v>
      </c>
      <c r="G296" s="28" t="s">
        <v>536</v>
      </c>
      <c r="H296" s="28" t="s">
        <v>515</v>
      </c>
      <c r="I296" s="28" t="s">
        <v>1103</v>
      </c>
      <c r="J296" s="24" t="s">
        <v>1097</v>
      </c>
      <c r="K296" s="24" t="s">
        <v>617</v>
      </c>
      <c r="L296" s="24" t="s">
        <v>2394</v>
      </c>
      <c r="M296" s="24">
        <v>45681</v>
      </c>
      <c r="N296" s="24" t="s">
        <v>1577</v>
      </c>
      <c r="O296" s="24" t="s">
        <v>2395</v>
      </c>
      <c r="P296" s="27" t="s">
        <v>15</v>
      </c>
      <c r="Q296" s="28" t="s">
        <v>326</v>
      </c>
      <c r="R296" s="26" t="s">
        <v>2107</v>
      </c>
      <c r="S296" s="26" t="s">
        <v>2297</v>
      </c>
      <c r="T296" s="27" t="s">
        <v>108</v>
      </c>
      <c r="U296" s="25" t="s">
        <v>1097</v>
      </c>
      <c r="V296" s="25" t="s">
        <v>1367</v>
      </c>
      <c r="W296" s="25" t="s">
        <v>552</v>
      </c>
      <c r="X296" s="36" t="s">
        <v>28</v>
      </c>
      <c r="Y296" s="36" t="s">
        <v>29</v>
      </c>
      <c r="Z296" s="36" t="s">
        <v>369</v>
      </c>
      <c r="AA296" s="29">
        <v>1000</v>
      </c>
      <c r="AB296" s="29">
        <v>1000</v>
      </c>
      <c r="AC296" s="30">
        <v>0</v>
      </c>
      <c r="AD296" s="29">
        <v>7.8</v>
      </c>
      <c r="AE296" s="29">
        <v>7.8</v>
      </c>
      <c r="AF296" s="31">
        <v>992.2</v>
      </c>
      <c r="AG296" s="29">
        <v>0</v>
      </c>
      <c r="AI296" s="29">
        <v>0</v>
      </c>
      <c r="AJ296" s="29">
        <v>0</v>
      </c>
      <c r="AK296" s="29">
        <v>7.8</v>
      </c>
      <c r="AL296" s="29">
        <v>0</v>
      </c>
      <c r="AM296" s="29">
        <v>0</v>
      </c>
      <c r="AN296" s="29">
        <v>0</v>
      </c>
      <c r="AO296" s="29">
        <v>0</v>
      </c>
      <c r="AP296" s="29">
        <v>0</v>
      </c>
      <c r="AQ296" s="29">
        <v>0</v>
      </c>
      <c r="AR296" s="29">
        <v>0</v>
      </c>
      <c r="AS296" s="29">
        <v>0</v>
      </c>
      <c r="AT296" s="122">
        <v>0</v>
      </c>
      <c r="AU296" s="130" t="s">
        <v>2197</v>
      </c>
      <c r="AV296" s="130" t="s">
        <v>2191</v>
      </c>
      <c r="AW296" s="130" t="s">
        <v>2298</v>
      </c>
      <c r="AX296" s="130" t="s">
        <v>1299</v>
      </c>
      <c r="AY296" s="130" t="s">
        <v>1299</v>
      </c>
    </row>
    <row r="297" spans="1:51" ht="36" x14ac:dyDescent="0.2">
      <c r="A297" s="121">
        <v>45670</v>
      </c>
      <c r="B297" s="27" t="s">
        <v>1564</v>
      </c>
      <c r="C297" s="24" t="s">
        <v>1565</v>
      </c>
      <c r="D297" s="24" t="s">
        <v>1447</v>
      </c>
      <c r="E297" s="28" t="s">
        <v>438</v>
      </c>
      <c r="F297" s="28" t="s">
        <v>439</v>
      </c>
      <c r="G297" s="28" t="s">
        <v>536</v>
      </c>
      <c r="H297" s="28" t="s">
        <v>515</v>
      </c>
      <c r="I297" s="28" t="s">
        <v>1103</v>
      </c>
      <c r="J297" s="24" t="s">
        <v>1097</v>
      </c>
      <c r="K297" s="24" t="s">
        <v>617</v>
      </c>
      <c r="L297" s="24" t="s">
        <v>2394</v>
      </c>
      <c r="M297" s="24">
        <v>45681</v>
      </c>
      <c r="N297" s="24" t="s">
        <v>1577</v>
      </c>
      <c r="O297" s="24" t="s">
        <v>2395</v>
      </c>
      <c r="P297" s="27" t="s">
        <v>15</v>
      </c>
      <c r="Q297" s="28" t="s">
        <v>326</v>
      </c>
      <c r="R297" s="26" t="s">
        <v>2107</v>
      </c>
      <c r="S297" s="26" t="s">
        <v>2297</v>
      </c>
      <c r="T297" s="27" t="s">
        <v>108</v>
      </c>
      <c r="U297" s="25" t="s">
        <v>1097</v>
      </c>
      <c r="V297" s="25" t="s">
        <v>1367</v>
      </c>
      <c r="W297" s="25" t="s">
        <v>552</v>
      </c>
      <c r="X297" s="36" t="s">
        <v>74</v>
      </c>
      <c r="Y297" s="36" t="s">
        <v>75</v>
      </c>
      <c r="Z297" s="36" t="s">
        <v>375</v>
      </c>
      <c r="AA297" s="29">
        <v>1200</v>
      </c>
      <c r="AB297" s="29">
        <v>1200</v>
      </c>
      <c r="AC297" s="30">
        <v>0</v>
      </c>
      <c r="AD297" s="29">
        <v>100</v>
      </c>
      <c r="AE297" s="29">
        <v>100</v>
      </c>
      <c r="AF297" s="31">
        <v>1100</v>
      </c>
      <c r="AG297" s="29">
        <v>50</v>
      </c>
      <c r="AI297" s="29">
        <v>0</v>
      </c>
      <c r="AJ297" s="29">
        <v>0</v>
      </c>
      <c r="AK297" s="29">
        <v>100</v>
      </c>
      <c r="AL297" s="29">
        <v>0</v>
      </c>
      <c r="AM297" s="29">
        <v>0</v>
      </c>
      <c r="AN297" s="29">
        <v>0</v>
      </c>
      <c r="AO297" s="29">
        <v>0</v>
      </c>
      <c r="AP297" s="29">
        <v>0</v>
      </c>
      <c r="AQ297" s="29">
        <v>0</v>
      </c>
      <c r="AR297" s="29">
        <v>0</v>
      </c>
      <c r="AS297" s="29">
        <v>0</v>
      </c>
      <c r="AT297" s="122">
        <v>0</v>
      </c>
      <c r="AU297" s="130" t="s">
        <v>2197</v>
      </c>
      <c r="AV297" s="130" t="s">
        <v>2191</v>
      </c>
      <c r="AW297" s="130" t="s">
        <v>2298</v>
      </c>
      <c r="AX297" s="130" t="s">
        <v>1299</v>
      </c>
      <c r="AY297" s="130" t="s">
        <v>1299</v>
      </c>
    </row>
    <row r="298" spans="1:51" ht="36" x14ac:dyDescent="0.2">
      <c r="A298" s="121">
        <v>45670</v>
      </c>
      <c r="B298" s="27" t="s">
        <v>1564</v>
      </c>
      <c r="C298" s="24" t="s">
        <v>1565</v>
      </c>
      <c r="D298" s="24" t="s">
        <v>1447</v>
      </c>
      <c r="E298" s="28" t="s">
        <v>442</v>
      </c>
      <c r="F298" s="28" t="s">
        <v>443</v>
      </c>
      <c r="G298" s="28" t="s">
        <v>521</v>
      </c>
      <c r="H298" s="28" t="s">
        <v>515</v>
      </c>
      <c r="I298" s="28" t="s">
        <v>1104</v>
      </c>
      <c r="J298" s="24" t="s">
        <v>1099</v>
      </c>
      <c r="K298" s="24" t="s">
        <v>304</v>
      </c>
      <c r="L298" s="24" t="s">
        <v>1937</v>
      </c>
      <c r="M298" s="24">
        <v>45671</v>
      </c>
      <c r="N298" s="24" t="s">
        <v>1938</v>
      </c>
      <c r="O298" s="24" t="s">
        <v>1939</v>
      </c>
      <c r="P298" s="27" t="s">
        <v>15</v>
      </c>
      <c r="Q298" s="28" t="s">
        <v>327</v>
      </c>
      <c r="R298" s="26" t="s">
        <v>2108</v>
      </c>
      <c r="S298" s="26" t="s">
        <v>2299</v>
      </c>
      <c r="T298" s="27" t="s">
        <v>174</v>
      </c>
      <c r="U298" s="25" t="s">
        <v>1099</v>
      </c>
      <c r="V298" s="25" t="s">
        <v>1559</v>
      </c>
      <c r="W298" s="25" t="s">
        <v>552</v>
      </c>
      <c r="X298" s="36" t="s">
        <v>43</v>
      </c>
      <c r="Y298" s="36" t="s">
        <v>1377</v>
      </c>
      <c r="Z298" s="36" t="s">
        <v>1375</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2">
        <v>0</v>
      </c>
      <c r="AU298" s="130" t="s">
        <v>2197</v>
      </c>
      <c r="AV298" s="130" t="s">
        <v>2193</v>
      </c>
      <c r="AW298" s="130" t="s">
        <v>2298</v>
      </c>
      <c r="AX298" s="130" t="s">
        <v>1299</v>
      </c>
      <c r="AY298" s="130" t="s">
        <v>1272</v>
      </c>
    </row>
    <row r="299" spans="1:51" x14ac:dyDescent="0.2">
      <c r="A299" s="121">
        <v>45671</v>
      </c>
      <c r="B299" s="27" t="s">
        <v>1564</v>
      </c>
      <c r="C299" s="24" t="s">
        <v>1565</v>
      </c>
      <c r="D299" s="24" t="s">
        <v>1447</v>
      </c>
      <c r="E299" s="28" t="s">
        <v>438</v>
      </c>
      <c r="F299" s="28" t="s">
        <v>439</v>
      </c>
      <c r="G299" s="28" t="s">
        <v>514</v>
      </c>
      <c r="H299" s="28" t="s">
        <v>511</v>
      </c>
      <c r="I299" s="28" t="s">
        <v>1103</v>
      </c>
      <c r="J299" s="24" t="s">
        <v>1090</v>
      </c>
      <c r="K299" s="24" t="s">
        <v>328</v>
      </c>
      <c r="L299" s="24" t="s">
        <v>1940</v>
      </c>
      <c r="M299" s="24">
        <v>45672</v>
      </c>
      <c r="N299" s="24" t="s">
        <v>1577</v>
      </c>
      <c r="O299" s="24" t="s">
        <v>1941</v>
      </c>
      <c r="P299" s="27" t="s">
        <v>15</v>
      </c>
      <c r="Q299" s="28" t="s">
        <v>330</v>
      </c>
      <c r="R299" s="26" t="s">
        <v>2109</v>
      </c>
      <c r="S299" s="26" t="s">
        <v>2300</v>
      </c>
      <c r="T299" s="27" t="s">
        <v>16</v>
      </c>
      <c r="U299" s="25" t="s">
        <v>1090</v>
      </c>
      <c r="V299" s="25" t="s">
        <v>1342</v>
      </c>
      <c r="W299" s="25" t="s">
        <v>1371</v>
      </c>
      <c r="X299" s="36" t="s">
        <v>1337</v>
      </c>
      <c r="Y299" s="36" t="s">
        <v>1340</v>
      </c>
      <c r="Z299" s="36" t="s">
        <v>1372</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2">
        <v>0</v>
      </c>
      <c r="AU299" s="130" t="s">
        <v>2197</v>
      </c>
      <c r="AV299" s="130" t="s">
        <v>2191</v>
      </c>
      <c r="AW299" s="130" t="s">
        <v>2298</v>
      </c>
      <c r="AX299" s="130" t="s">
        <v>1299</v>
      </c>
      <c r="AY299" s="130" t="s">
        <v>1299</v>
      </c>
    </row>
    <row r="300" spans="1:51" x14ac:dyDescent="0.2">
      <c r="A300" s="121">
        <v>45671</v>
      </c>
      <c r="B300" s="27" t="s">
        <v>1564</v>
      </c>
      <c r="C300" s="24" t="s">
        <v>1565</v>
      </c>
      <c r="D300" s="24" t="s">
        <v>1447</v>
      </c>
      <c r="E300" s="28" t="s">
        <v>438</v>
      </c>
      <c r="F300" s="28" t="s">
        <v>439</v>
      </c>
      <c r="G300" s="28" t="s">
        <v>514</v>
      </c>
      <c r="H300" s="28" t="s">
        <v>511</v>
      </c>
      <c r="I300" s="28" t="s">
        <v>1103</v>
      </c>
      <c r="J300" s="24" t="s">
        <v>1090</v>
      </c>
      <c r="K300" s="24" t="s">
        <v>328</v>
      </c>
      <c r="L300" s="24" t="s">
        <v>1940</v>
      </c>
      <c r="M300" s="24">
        <v>45672</v>
      </c>
      <c r="N300" s="24" t="s">
        <v>1577</v>
      </c>
      <c r="O300" s="24" t="s">
        <v>1941</v>
      </c>
      <c r="P300" s="27" t="s">
        <v>15</v>
      </c>
      <c r="Q300" s="28" t="s">
        <v>330</v>
      </c>
      <c r="R300" s="26" t="s">
        <v>2109</v>
      </c>
      <c r="S300" s="26" t="s">
        <v>2300</v>
      </c>
      <c r="T300" s="27" t="s">
        <v>16</v>
      </c>
      <c r="U300" s="25" t="s">
        <v>1090</v>
      </c>
      <c r="V300" s="25" t="s">
        <v>1342</v>
      </c>
      <c r="W300" s="25" t="s">
        <v>1371</v>
      </c>
      <c r="X300" s="36" t="s">
        <v>1378</v>
      </c>
      <c r="Y300" s="36" t="s">
        <v>1379</v>
      </c>
      <c r="Z300" s="36" t="s">
        <v>1380</v>
      </c>
      <c r="AA300" s="29">
        <v>33172</v>
      </c>
      <c r="AB300" s="29">
        <v>33172</v>
      </c>
      <c r="AC300" s="30">
        <v>0</v>
      </c>
      <c r="AD300" s="29">
        <v>8294.24</v>
      </c>
      <c r="AE300" s="29">
        <v>8294.24</v>
      </c>
      <c r="AF300" s="31">
        <v>24877.760000000002</v>
      </c>
      <c r="AG300" s="29">
        <v>8294.24</v>
      </c>
      <c r="AI300" s="29">
        <v>2765.86</v>
      </c>
      <c r="AJ300" s="29">
        <v>2764.19</v>
      </c>
      <c r="AK300" s="29">
        <v>2764.19</v>
      </c>
      <c r="AL300" s="29">
        <v>0</v>
      </c>
      <c r="AM300" s="29">
        <v>0</v>
      </c>
      <c r="AN300" s="29">
        <v>0</v>
      </c>
      <c r="AO300" s="29">
        <v>0</v>
      </c>
      <c r="AP300" s="29">
        <v>0</v>
      </c>
      <c r="AQ300" s="29">
        <v>0</v>
      </c>
      <c r="AR300" s="29">
        <v>0</v>
      </c>
      <c r="AS300" s="29">
        <v>0</v>
      </c>
      <c r="AT300" s="122">
        <v>0</v>
      </c>
      <c r="AU300" s="130" t="s">
        <v>2197</v>
      </c>
      <c r="AV300" s="130" t="s">
        <v>2191</v>
      </c>
      <c r="AW300" s="130" t="s">
        <v>2298</v>
      </c>
      <c r="AX300" s="130" t="s">
        <v>1299</v>
      </c>
      <c r="AY300" s="130" t="s">
        <v>1299</v>
      </c>
    </row>
    <row r="301" spans="1:51" x14ac:dyDescent="0.2">
      <c r="A301" s="121">
        <v>45671</v>
      </c>
      <c r="B301" s="27" t="s">
        <v>1564</v>
      </c>
      <c r="C301" s="24" t="s">
        <v>1565</v>
      </c>
      <c r="D301" s="24" t="s">
        <v>1447</v>
      </c>
      <c r="E301" s="28" t="s">
        <v>438</v>
      </c>
      <c r="F301" s="28" t="s">
        <v>439</v>
      </c>
      <c r="G301" s="28" t="s">
        <v>514</v>
      </c>
      <c r="H301" s="28" t="s">
        <v>511</v>
      </c>
      <c r="I301" s="28" t="s">
        <v>1103</v>
      </c>
      <c r="J301" s="24" t="s">
        <v>1090</v>
      </c>
      <c r="K301" s="24" t="s">
        <v>328</v>
      </c>
      <c r="L301" s="24" t="s">
        <v>1940</v>
      </c>
      <c r="M301" s="24">
        <v>45672</v>
      </c>
      <c r="N301" s="24" t="s">
        <v>1577</v>
      </c>
      <c r="O301" s="24" t="s">
        <v>1941</v>
      </c>
      <c r="P301" s="27" t="s">
        <v>15</v>
      </c>
      <c r="Q301" s="28" t="s">
        <v>330</v>
      </c>
      <c r="R301" s="26" t="s">
        <v>2109</v>
      </c>
      <c r="S301" s="26" t="s">
        <v>2300</v>
      </c>
      <c r="T301" s="27" t="s">
        <v>16</v>
      </c>
      <c r="U301" s="25" t="s">
        <v>1090</v>
      </c>
      <c r="V301" s="25" t="s">
        <v>1342</v>
      </c>
      <c r="W301" s="25" t="s">
        <v>1371</v>
      </c>
      <c r="X301" s="36" t="s">
        <v>1338</v>
      </c>
      <c r="Y301" s="36" t="s">
        <v>1341</v>
      </c>
      <c r="Z301" s="36" t="s">
        <v>1374</v>
      </c>
      <c r="AA301" s="29">
        <v>2601</v>
      </c>
      <c r="AB301" s="29">
        <v>2601</v>
      </c>
      <c r="AC301" s="30">
        <v>0</v>
      </c>
      <c r="AD301" s="29">
        <v>650.04</v>
      </c>
      <c r="AE301" s="29">
        <v>650.04</v>
      </c>
      <c r="AF301" s="31">
        <v>1950.96</v>
      </c>
      <c r="AG301" s="29">
        <v>650.04</v>
      </c>
      <c r="AI301" s="29">
        <v>216.68</v>
      </c>
      <c r="AJ301" s="29">
        <v>216.68</v>
      </c>
      <c r="AK301" s="29">
        <v>216.68</v>
      </c>
      <c r="AL301" s="29">
        <v>0</v>
      </c>
      <c r="AM301" s="29">
        <v>0</v>
      </c>
      <c r="AN301" s="29">
        <v>0</v>
      </c>
      <c r="AO301" s="29">
        <v>0</v>
      </c>
      <c r="AP301" s="29">
        <v>0</v>
      </c>
      <c r="AQ301" s="29">
        <v>0</v>
      </c>
      <c r="AR301" s="29">
        <v>0</v>
      </c>
      <c r="AS301" s="29">
        <v>0</v>
      </c>
      <c r="AT301" s="122">
        <v>0</v>
      </c>
      <c r="AU301" s="130" t="s">
        <v>2197</v>
      </c>
      <c r="AV301" s="130" t="s">
        <v>2191</v>
      </c>
      <c r="AW301" s="130" t="s">
        <v>2298</v>
      </c>
      <c r="AX301" s="130" t="s">
        <v>1299</v>
      </c>
      <c r="AY301" s="130" t="s">
        <v>1299</v>
      </c>
    </row>
    <row r="302" spans="1:51" x14ac:dyDescent="0.2">
      <c r="A302" s="121">
        <v>45671</v>
      </c>
      <c r="B302" s="27" t="s">
        <v>1564</v>
      </c>
      <c r="C302" s="24" t="s">
        <v>1565</v>
      </c>
      <c r="D302" s="24" t="s">
        <v>1447</v>
      </c>
      <c r="E302" s="28" t="s">
        <v>438</v>
      </c>
      <c r="F302" s="28" t="s">
        <v>439</v>
      </c>
      <c r="G302" s="28" t="s">
        <v>514</v>
      </c>
      <c r="H302" s="28" t="s">
        <v>511</v>
      </c>
      <c r="I302" s="28" t="s">
        <v>1103</v>
      </c>
      <c r="J302" s="24" t="s">
        <v>1091</v>
      </c>
      <c r="K302" s="24" t="s">
        <v>328</v>
      </c>
      <c r="L302" s="24" t="s">
        <v>1940</v>
      </c>
      <c r="M302" s="24">
        <v>45672</v>
      </c>
      <c r="N302" s="24" t="s">
        <v>1577</v>
      </c>
      <c r="O302" s="24" t="s">
        <v>1941</v>
      </c>
      <c r="P302" s="27" t="s">
        <v>15</v>
      </c>
      <c r="Q302" s="28" t="s">
        <v>330</v>
      </c>
      <c r="R302" s="26" t="s">
        <v>2109</v>
      </c>
      <c r="S302" s="26" t="s">
        <v>2300</v>
      </c>
      <c r="T302" s="27" t="s">
        <v>44</v>
      </c>
      <c r="U302" s="25" t="s">
        <v>1091</v>
      </c>
      <c r="V302" s="25" t="s">
        <v>1343</v>
      </c>
      <c r="W302" s="25" t="s">
        <v>1371</v>
      </c>
      <c r="X302" s="36" t="s">
        <v>1337</v>
      </c>
      <c r="Y302" s="36" t="s">
        <v>1340</v>
      </c>
      <c r="Z302" s="36" t="s">
        <v>1372</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2">
        <v>0</v>
      </c>
      <c r="AU302" s="130" t="s">
        <v>2197</v>
      </c>
      <c r="AV302" s="130" t="s">
        <v>2191</v>
      </c>
      <c r="AW302" s="130" t="s">
        <v>2298</v>
      </c>
      <c r="AX302" s="130" t="s">
        <v>1299</v>
      </c>
      <c r="AY302" s="130" t="s">
        <v>1299</v>
      </c>
    </row>
    <row r="303" spans="1:51" x14ac:dyDescent="0.2">
      <c r="A303" s="121">
        <v>45671</v>
      </c>
      <c r="B303" s="27" t="s">
        <v>1564</v>
      </c>
      <c r="C303" s="24" t="s">
        <v>1565</v>
      </c>
      <c r="D303" s="24" t="s">
        <v>1447</v>
      </c>
      <c r="E303" s="28" t="s">
        <v>438</v>
      </c>
      <c r="F303" s="28" t="s">
        <v>439</v>
      </c>
      <c r="G303" s="28" t="s">
        <v>514</v>
      </c>
      <c r="H303" s="28" t="s">
        <v>511</v>
      </c>
      <c r="I303" s="28" t="s">
        <v>1103</v>
      </c>
      <c r="J303" s="24" t="s">
        <v>1091</v>
      </c>
      <c r="K303" s="24" t="s">
        <v>328</v>
      </c>
      <c r="L303" s="24" t="s">
        <v>1940</v>
      </c>
      <c r="M303" s="24">
        <v>45672</v>
      </c>
      <c r="N303" s="24" t="s">
        <v>1577</v>
      </c>
      <c r="O303" s="24" t="s">
        <v>1941</v>
      </c>
      <c r="P303" s="27" t="s">
        <v>15</v>
      </c>
      <c r="Q303" s="28" t="s">
        <v>330</v>
      </c>
      <c r="R303" s="26" t="s">
        <v>2109</v>
      </c>
      <c r="S303" s="26" t="s">
        <v>2300</v>
      </c>
      <c r="T303" s="27" t="s">
        <v>44</v>
      </c>
      <c r="U303" s="25" t="s">
        <v>1091</v>
      </c>
      <c r="V303" s="25" t="s">
        <v>1343</v>
      </c>
      <c r="W303" s="25" t="s">
        <v>1371</v>
      </c>
      <c r="X303" s="36" t="s">
        <v>1378</v>
      </c>
      <c r="Y303" s="36" t="s">
        <v>1379</v>
      </c>
      <c r="Z303" s="36" t="s">
        <v>1380</v>
      </c>
      <c r="AA303" s="29">
        <v>60343</v>
      </c>
      <c r="AB303" s="29">
        <v>60343</v>
      </c>
      <c r="AC303" s="30">
        <v>0</v>
      </c>
      <c r="AD303" s="29">
        <v>15084.16</v>
      </c>
      <c r="AE303" s="29">
        <v>15084.16</v>
      </c>
      <c r="AF303" s="31">
        <v>45258.84</v>
      </c>
      <c r="AG303" s="29">
        <v>15084.160000000002</v>
      </c>
      <c r="AI303" s="29">
        <v>5029.8900000000003</v>
      </c>
      <c r="AJ303" s="29">
        <v>5028.1899999999996</v>
      </c>
      <c r="AK303" s="29">
        <v>5026.08</v>
      </c>
      <c r="AL303" s="29">
        <v>0</v>
      </c>
      <c r="AM303" s="29">
        <v>0</v>
      </c>
      <c r="AN303" s="29">
        <v>0</v>
      </c>
      <c r="AO303" s="29">
        <v>0</v>
      </c>
      <c r="AP303" s="29">
        <v>0</v>
      </c>
      <c r="AQ303" s="29">
        <v>0</v>
      </c>
      <c r="AR303" s="29">
        <v>0</v>
      </c>
      <c r="AS303" s="29">
        <v>0</v>
      </c>
      <c r="AT303" s="122">
        <v>0</v>
      </c>
      <c r="AU303" s="130" t="s">
        <v>2197</v>
      </c>
      <c r="AV303" s="130" t="s">
        <v>2191</v>
      </c>
      <c r="AW303" s="130" t="s">
        <v>2298</v>
      </c>
      <c r="AX303" s="130" t="s">
        <v>1299</v>
      </c>
      <c r="AY303" s="130" t="s">
        <v>1299</v>
      </c>
    </row>
    <row r="304" spans="1:51" x14ac:dyDescent="0.2">
      <c r="A304" s="121">
        <v>45671</v>
      </c>
      <c r="B304" s="27" t="s">
        <v>1564</v>
      </c>
      <c r="C304" s="24" t="s">
        <v>1565</v>
      </c>
      <c r="D304" s="24" t="s">
        <v>1447</v>
      </c>
      <c r="E304" s="28" t="s">
        <v>438</v>
      </c>
      <c r="F304" s="28" t="s">
        <v>439</v>
      </c>
      <c r="G304" s="28" t="s">
        <v>514</v>
      </c>
      <c r="H304" s="28" t="s">
        <v>511</v>
      </c>
      <c r="I304" s="28" t="s">
        <v>1103</v>
      </c>
      <c r="J304" s="24" t="s">
        <v>1091</v>
      </c>
      <c r="K304" s="24" t="s">
        <v>328</v>
      </c>
      <c r="L304" s="24" t="s">
        <v>1940</v>
      </c>
      <c r="M304" s="24">
        <v>45672</v>
      </c>
      <c r="N304" s="24" t="s">
        <v>1577</v>
      </c>
      <c r="O304" s="24" t="s">
        <v>1941</v>
      </c>
      <c r="P304" s="27" t="s">
        <v>15</v>
      </c>
      <c r="Q304" s="28" t="s">
        <v>330</v>
      </c>
      <c r="R304" s="26" t="s">
        <v>2109</v>
      </c>
      <c r="S304" s="26" t="s">
        <v>2300</v>
      </c>
      <c r="T304" s="27" t="s">
        <v>44</v>
      </c>
      <c r="U304" s="25" t="s">
        <v>1091</v>
      </c>
      <c r="V304" s="25" t="s">
        <v>1343</v>
      </c>
      <c r="W304" s="25" t="s">
        <v>1371</v>
      </c>
      <c r="X304" s="36" t="s">
        <v>1338</v>
      </c>
      <c r="Y304" s="36" t="s">
        <v>1341</v>
      </c>
      <c r="Z304" s="36" t="s">
        <v>1374</v>
      </c>
      <c r="AA304" s="29">
        <v>5046</v>
      </c>
      <c r="AB304" s="29">
        <v>5046</v>
      </c>
      <c r="AC304" s="30">
        <v>0</v>
      </c>
      <c r="AD304" s="29">
        <v>1261.4000000000001</v>
      </c>
      <c r="AE304" s="29">
        <v>1261.4000000000001</v>
      </c>
      <c r="AF304" s="31">
        <v>3784.6</v>
      </c>
      <c r="AG304" s="29">
        <v>1261.4000000000001</v>
      </c>
      <c r="AI304" s="29">
        <v>420.48</v>
      </c>
      <c r="AJ304" s="29">
        <v>420.46</v>
      </c>
      <c r="AK304" s="29">
        <v>420.46</v>
      </c>
      <c r="AL304" s="29">
        <v>0</v>
      </c>
      <c r="AM304" s="29">
        <v>0</v>
      </c>
      <c r="AN304" s="29">
        <v>0</v>
      </c>
      <c r="AO304" s="29">
        <v>0</v>
      </c>
      <c r="AP304" s="29">
        <v>0</v>
      </c>
      <c r="AQ304" s="29">
        <v>0</v>
      </c>
      <c r="AR304" s="29">
        <v>0</v>
      </c>
      <c r="AS304" s="29">
        <v>0</v>
      </c>
      <c r="AT304" s="122">
        <v>0</v>
      </c>
      <c r="AU304" s="130" t="s">
        <v>2197</v>
      </c>
      <c r="AV304" s="130" t="s">
        <v>2191</v>
      </c>
      <c r="AW304" s="130" t="s">
        <v>2298</v>
      </c>
      <c r="AX304" s="130" t="s">
        <v>1299</v>
      </c>
      <c r="AY304" s="130" t="s">
        <v>1299</v>
      </c>
    </row>
    <row r="305" spans="1:51" x14ac:dyDescent="0.2">
      <c r="A305" s="121">
        <v>45671</v>
      </c>
      <c r="B305" s="27" t="s">
        <v>1564</v>
      </c>
      <c r="C305" s="24" t="s">
        <v>1565</v>
      </c>
      <c r="D305" s="24" t="s">
        <v>1447</v>
      </c>
      <c r="E305" s="28" t="s">
        <v>438</v>
      </c>
      <c r="F305" s="28" t="s">
        <v>439</v>
      </c>
      <c r="G305" s="28" t="s">
        <v>514</v>
      </c>
      <c r="H305" s="28" t="s">
        <v>511</v>
      </c>
      <c r="I305" s="28" t="s">
        <v>1103</v>
      </c>
      <c r="J305" s="24" t="s">
        <v>1100</v>
      </c>
      <c r="K305" s="24" t="s">
        <v>328</v>
      </c>
      <c r="L305" s="24" t="s">
        <v>1940</v>
      </c>
      <c r="M305" s="24">
        <v>45672</v>
      </c>
      <c r="N305" s="24" t="s">
        <v>1577</v>
      </c>
      <c r="O305" s="24" t="s">
        <v>1941</v>
      </c>
      <c r="P305" s="27" t="s">
        <v>15</v>
      </c>
      <c r="Q305" s="28" t="s">
        <v>330</v>
      </c>
      <c r="R305" s="26" t="s">
        <v>2109</v>
      </c>
      <c r="S305" s="26" t="s">
        <v>2300</v>
      </c>
      <c r="T305" s="27" t="s">
        <v>47</v>
      </c>
      <c r="U305" s="25" t="s">
        <v>1100</v>
      </c>
      <c r="V305" s="25" t="s">
        <v>1344</v>
      </c>
      <c r="W305" s="25" t="s">
        <v>1371</v>
      </c>
      <c r="X305" s="36" t="s">
        <v>1337</v>
      </c>
      <c r="Y305" s="36" t="s">
        <v>1340</v>
      </c>
      <c r="Z305" s="36" t="s">
        <v>1372</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2">
        <v>0</v>
      </c>
      <c r="AU305" s="130" t="s">
        <v>2197</v>
      </c>
      <c r="AV305" s="130" t="s">
        <v>2191</v>
      </c>
      <c r="AW305" s="130" t="s">
        <v>2298</v>
      </c>
      <c r="AX305" s="130" t="s">
        <v>1299</v>
      </c>
      <c r="AY305" s="130" t="s">
        <v>1299</v>
      </c>
    </row>
    <row r="306" spans="1:51" x14ac:dyDescent="0.2">
      <c r="A306" s="121">
        <v>45671</v>
      </c>
      <c r="B306" s="27" t="s">
        <v>1564</v>
      </c>
      <c r="C306" s="24" t="s">
        <v>1565</v>
      </c>
      <c r="D306" s="24" t="s">
        <v>1447</v>
      </c>
      <c r="E306" s="28" t="s">
        <v>438</v>
      </c>
      <c r="F306" s="28" t="s">
        <v>439</v>
      </c>
      <c r="G306" s="28" t="s">
        <v>514</v>
      </c>
      <c r="H306" s="28" t="s">
        <v>511</v>
      </c>
      <c r="I306" s="28" t="s">
        <v>1103</v>
      </c>
      <c r="J306" s="24" t="s">
        <v>1100</v>
      </c>
      <c r="K306" s="24" t="s">
        <v>328</v>
      </c>
      <c r="L306" s="24" t="s">
        <v>1940</v>
      </c>
      <c r="M306" s="24">
        <v>45672</v>
      </c>
      <c r="N306" s="24" t="s">
        <v>1577</v>
      </c>
      <c r="O306" s="24" t="s">
        <v>1941</v>
      </c>
      <c r="P306" s="27" t="s">
        <v>15</v>
      </c>
      <c r="Q306" s="28" t="s">
        <v>330</v>
      </c>
      <c r="R306" s="26" t="s">
        <v>2109</v>
      </c>
      <c r="S306" s="26" t="s">
        <v>2300</v>
      </c>
      <c r="T306" s="27" t="s">
        <v>47</v>
      </c>
      <c r="U306" s="25" t="s">
        <v>1100</v>
      </c>
      <c r="V306" s="25" t="s">
        <v>1344</v>
      </c>
      <c r="W306" s="25" t="s">
        <v>1371</v>
      </c>
      <c r="X306" s="36" t="s">
        <v>1336</v>
      </c>
      <c r="Y306" s="36" t="s">
        <v>1339</v>
      </c>
      <c r="Z306" s="36" t="s">
        <v>1373</v>
      </c>
      <c r="AA306" s="29">
        <v>62741</v>
      </c>
      <c r="AB306" s="29">
        <v>62741</v>
      </c>
      <c r="AC306" s="30">
        <v>0</v>
      </c>
      <c r="AD306" s="29">
        <v>11477.57</v>
      </c>
      <c r="AE306" s="29">
        <v>11477.57</v>
      </c>
      <c r="AF306" s="31">
        <v>51263.43</v>
      </c>
      <c r="AG306" s="29">
        <v>11477.57</v>
      </c>
      <c r="AI306" s="29">
        <v>2465.8599999999997</v>
      </c>
      <c r="AJ306" s="29">
        <v>4047.52</v>
      </c>
      <c r="AK306" s="29">
        <v>4964.1899999999996</v>
      </c>
      <c r="AL306" s="29">
        <v>0</v>
      </c>
      <c r="AM306" s="29">
        <v>0</v>
      </c>
      <c r="AN306" s="29">
        <v>0</v>
      </c>
      <c r="AO306" s="29">
        <v>0</v>
      </c>
      <c r="AP306" s="29">
        <v>0</v>
      </c>
      <c r="AQ306" s="29">
        <v>0</v>
      </c>
      <c r="AR306" s="29">
        <v>0</v>
      </c>
      <c r="AS306" s="29">
        <v>0</v>
      </c>
      <c r="AT306" s="122">
        <v>0</v>
      </c>
      <c r="AU306" s="130" t="s">
        <v>2197</v>
      </c>
      <c r="AV306" s="130" t="s">
        <v>2191</v>
      </c>
      <c r="AW306" s="130" t="s">
        <v>2298</v>
      </c>
      <c r="AX306" s="130" t="s">
        <v>1299</v>
      </c>
      <c r="AY306" s="130" t="s">
        <v>1299</v>
      </c>
    </row>
    <row r="307" spans="1:51" x14ac:dyDescent="0.2">
      <c r="A307" s="121">
        <v>45671</v>
      </c>
      <c r="B307" s="27" t="s">
        <v>1564</v>
      </c>
      <c r="C307" s="24" t="s">
        <v>1565</v>
      </c>
      <c r="D307" s="24" t="s">
        <v>1447</v>
      </c>
      <c r="E307" s="28" t="s">
        <v>438</v>
      </c>
      <c r="F307" s="28" t="s">
        <v>439</v>
      </c>
      <c r="G307" s="28" t="s">
        <v>514</v>
      </c>
      <c r="H307" s="28" t="s">
        <v>511</v>
      </c>
      <c r="I307" s="28" t="s">
        <v>1103</v>
      </c>
      <c r="J307" s="24" t="s">
        <v>1100</v>
      </c>
      <c r="K307" s="24" t="s">
        <v>328</v>
      </c>
      <c r="L307" s="24" t="s">
        <v>1940</v>
      </c>
      <c r="M307" s="24">
        <v>45672</v>
      </c>
      <c r="N307" s="24" t="s">
        <v>1577</v>
      </c>
      <c r="O307" s="24" t="s">
        <v>1941</v>
      </c>
      <c r="P307" s="27" t="s">
        <v>15</v>
      </c>
      <c r="Q307" s="28" t="s">
        <v>330</v>
      </c>
      <c r="R307" s="26" t="s">
        <v>2109</v>
      </c>
      <c r="S307" s="26" t="s">
        <v>2300</v>
      </c>
      <c r="T307" s="27" t="s">
        <v>47</v>
      </c>
      <c r="U307" s="25" t="s">
        <v>1100</v>
      </c>
      <c r="V307" s="25" t="s">
        <v>1344</v>
      </c>
      <c r="W307" s="25" t="s">
        <v>1371</v>
      </c>
      <c r="X307" s="36" t="s">
        <v>1338</v>
      </c>
      <c r="Y307" s="36" t="s">
        <v>1341</v>
      </c>
      <c r="Z307" s="36" t="s">
        <v>1374</v>
      </c>
      <c r="AA307" s="29">
        <v>5201</v>
      </c>
      <c r="AB307" s="29">
        <v>5201</v>
      </c>
      <c r="AC307" s="30">
        <v>0</v>
      </c>
      <c r="AD307" s="29">
        <v>1009.22</v>
      </c>
      <c r="AE307" s="29">
        <v>1009.22</v>
      </c>
      <c r="AF307" s="31">
        <v>4191.78</v>
      </c>
      <c r="AG307" s="29">
        <v>1009.22</v>
      </c>
      <c r="AI307" s="29">
        <v>216.68</v>
      </c>
      <c r="AJ307" s="29">
        <v>359.18</v>
      </c>
      <c r="AK307" s="29">
        <v>433.36</v>
      </c>
      <c r="AL307" s="29">
        <v>0</v>
      </c>
      <c r="AM307" s="29">
        <v>0</v>
      </c>
      <c r="AN307" s="29">
        <v>0</v>
      </c>
      <c r="AO307" s="29">
        <v>0</v>
      </c>
      <c r="AP307" s="29">
        <v>0</v>
      </c>
      <c r="AQ307" s="29">
        <v>0</v>
      </c>
      <c r="AR307" s="29">
        <v>0</v>
      </c>
      <c r="AS307" s="29">
        <v>0</v>
      </c>
      <c r="AT307" s="122">
        <v>0</v>
      </c>
      <c r="AU307" s="130" t="s">
        <v>2197</v>
      </c>
      <c r="AV307" s="130" t="s">
        <v>2191</v>
      </c>
      <c r="AW307" s="130" t="s">
        <v>2298</v>
      </c>
      <c r="AX307" s="130" t="s">
        <v>1299</v>
      </c>
      <c r="AY307" s="130" t="s">
        <v>1299</v>
      </c>
    </row>
    <row r="308" spans="1:51" x14ac:dyDescent="0.2">
      <c r="A308" s="121">
        <v>45671</v>
      </c>
      <c r="B308" s="27" t="s">
        <v>1564</v>
      </c>
      <c r="C308" s="24" t="s">
        <v>1565</v>
      </c>
      <c r="D308" s="24" t="s">
        <v>1447</v>
      </c>
      <c r="E308" s="28" t="s">
        <v>438</v>
      </c>
      <c r="F308" s="28" t="s">
        <v>439</v>
      </c>
      <c r="G308" s="28" t="s">
        <v>514</v>
      </c>
      <c r="H308" s="28" t="s">
        <v>511</v>
      </c>
      <c r="I308" s="28" t="s">
        <v>1103</v>
      </c>
      <c r="J308" s="24" t="s">
        <v>1092</v>
      </c>
      <c r="K308" s="24" t="s">
        <v>328</v>
      </c>
      <c r="L308" s="24" t="s">
        <v>1940</v>
      </c>
      <c r="M308" s="24">
        <v>45672</v>
      </c>
      <c r="N308" s="24" t="s">
        <v>1577</v>
      </c>
      <c r="O308" s="24" t="s">
        <v>1941</v>
      </c>
      <c r="P308" s="27" t="s">
        <v>15</v>
      </c>
      <c r="Q308" s="28" t="s">
        <v>330</v>
      </c>
      <c r="R308" s="26" t="s">
        <v>2109</v>
      </c>
      <c r="S308" s="26" t="s">
        <v>2300</v>
      </c>
      <c r="T308" s="27" t="s">
        <v>50</v>
      </c>
      <c r="U308" s="25" t="s">
        <v>1092</v>
      </c>
      <c r="V308" s="25" t="s">
        <v>1345</v>
      </c>
      <c r="W308" s="25" t="s">
        <v>1371</v>
      </c>
      <c r="X308" s="36" t="s">
        <v>1337</v>
      </c>
      <c r="Y308" s="36" t="s">
        <v>1340</v>
      </c>
      <c r="Z308" s="36" t="s">
        <v>1372</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2">
        <v>0</v>
      </c>
      <c r="AU308" s="130" t="s">
        <v>2197</v>
      </c>
      <c r="AV308" s="130" t="s">
        <v>2191</v>
      </c>
      <c r="AW308" s="130" t="s">
        <v>2298</v>
      </c>
      <c r="AX308" s="130" t="s">
        <v>1299</v>
      </c>
      <c r="AY308" s="130" t="s">
        <v>1299</v>
      </c>
    </row>
    <row r="309" spans="1:51" x14ac:dyDescent="0.2">
      <c r="A309" s="121">
        <v>45671</v>
      </c>
      <c r="B309" s="27" t="s">
        <v>1564</v>
      </c>
      <c r="C309" s="24" t="s">
        <v>1565</v>
      </c>
      <c r="D309" s="24" t="s">
        <v>1447</v>
      </c>
      <c r="E309" s="28" t="s">
        <v>438</v>
      </c>
      <c r="F309" s="28" t="s">
        <v>439</v>
      </c>
      <c r="G309" s="28" t="s">
        <v>514</v>
      </c>
      <c r="H309" s="28" t="s">
        <v>511</v>
      </c>
      <c r="I309" s="28" t="s">
        <v>1103</v>
      </c>
      <c r="J309" s="24" t="s">
        <v>1092</v>
      </c>
      <c r="K309" s="24" t="s">
        <v>328</v>
      </c>
      <c r="L309" s="24" t="s">
        <v>1940</v>
      </c>
      <c r="M309" s="24">
        <v>45672</v>
      </c>
      <c r="N309" s="24" t="s">
        <v>1577</v>
      </c>
      <c r="O309" s="24" t="s">
        <v>1941</v>
      </c>
      <c r="P309" s="27" t="s">
        <v>15</v>
      </c>
      <c r="Q309" s="28" t="s">
        <v>330</v>
      </c>
      <c r="R309" s="26" t="s">
        <v>2109</v>
      </c>
      <c r="S309" s="26" t="s">
        <v>2300</v>
      </c>
      <c r="T309" s="27" t="s">
        <v>50</v>
      </c>
      <c r="U309" s="25" t="s">
        <v>1092</v>
      </c>
      <c r="V309" s="25" t="s">
        <v>1345</v>
      </c>
      <c r="W309" s="25" t="s">
        <v>1371</v>
      </c>
      <c r="X309" s="36" t="s">
        <v>1378</v>
      </c>
      <c r="Y309" s="36" t="s">
        <v>1379</v>
      </c>
      <c r="Z309" s="36" t="s">
        <v>1380</v>
      </c>
      <c r="AA309" s="29">
        <v>79471</v>
      </c>
      <c r="AB309" s="29">
        <v>79471</v>
      </c>
      <c r="AC309" s="30">
        <v>0</v>
      </c>
      <c r="AD309" s="29">
        <v>19535.89</v>
      </c>
      <c r="AE309" s="29">
        <v>19535.89</v>
      </c>
      <c r="AF309" s="31">
        <v>59935.11</v>
      </c>
      <c r="AG309" s="29">
        <v>19535.89</v>
      </c>
      <c r="AI309" s="29">
        <v>6616.1</v>
      </c>
      <c r="AJ309" s="29">
        <v>6403.2</v>
      </c>
      <c r="AK309" s="29">
        <v>6516.5899999999992</v>
      </c>
      <c r="AL309" s="29">
        <v>0</v>
      </c>
      <c r="AM309" s="29">
        <v>0</v>
      </c>
      <c r="AN309" s="29">
        <v>0</v>
      </c>
      <c r="AO309" s="29">
        <v>0</v>
      </c>
      <c r="AP309" s="29">
        <v>0</v>
      </c>
      <c r="AQ309" s="29">
        <v>0</v>
      </c>
      <c r="AR309" s="29">
        <v>0</v>
      </c>
      <c r="AS309" s="29">
        <v>0</v>
      </c>
      <c r="AT309" s="122">
        <v>0</v>
      </c>
      <c r="AU309" s="130" t="s">
        <v>2197</v>
      </c>
      <c r="AV309" s="130" t="s">
        <v>2191</v>
      </c>
      <c r="AW309" s="130" t="s">
        <v>2298</v>
      </c>
      <c r="AX309" s="130" t="s">
        <v>1299</v>
      </c>
      <c r="AY309" s="130" t="s">
        <v>1299</v>
      </c>
    </row>
    <row r="310" spans="1:51" x14ac:dyDescent="0.2">
      <c r="A310" s="121">
        <v>45671</v>
      </c>
      <c r="B310" s="27" t="s">
        <v>1564</v>
      </c>
      <c r="C310" s="24" t="s">
        <v>1565</v>
      </c>
      <c r="D310" s="24" t="s">
        <v>1447</v>
      </c>
      <c r="E310" s="28" t="s">
        <v>438</v>
      </c>
      <c r="F310" s="28" t="s">
        <v>439</v>
      </c>
      <c r="G310" s="28" t="s">
        <v>514</v>
      </c>
      <c r="H310" s="28" t="s">
        <v>511</v>
      </c>
      <c r="I310" s="28" t="s">
        <v>1103</v>
      </c>
      <c r="J310" s="24" t="s">
        <v>1092</v>
      </c>
      <c r="K310" s="24" t="s">
        <v>328</v>
      </c>
      <c r="L310" s="24" t="s">
        <v>1940</v>
      </c>
      <c r="M310" s="24">
        <v>45672</v>
      </c>
      <c r="N310" s="24" t="s">
        <v>1577</v>
      </c>
      <c r="O310" s="24" t="s">
        <v>1941</v>
      </c>
      <c r="P310" s="27" t="s">
        <v>15</v>
      </c>
      <c r="Q310" s="28" t="s">
        <v>330</v>
      </c>
      <c r="R310" s="26" t="s">
        <v>2109</v>
      </c>
      <c r="S310" s="26" t="s">
        <v>2300</v>
      </c>
      <c r="T310" s="27" t="s">
        <v>50</v>
      </c>
      <c r="U310" s="25" t="s">
        <v>1092</v>
      </c>
      <c r="V310" s="25" t="s">
        <v>1345</v>
      </c>
      <c r="W310" s="25" t="s">
        <v>1371</v>
      </c>
      <c r="X310" s="36" t="s">
        <v>1338</v>
      </c>
      <c r="Y310" s="36" t="s">
        <v>1341</v>
      </c>
      <c r="Z310" s="36" t="s">
        <v>1374</v>
      </c>
      <c r="AA310" s="29">
        <v>6706</v>
      </c>
      <c r="AB310" s="29">
        <v>6706</v>
      </c>
      <c r="AC310" s="30">
        <v>0</v>
      </c>
      <c r="AD310" s="29">
        <v>1647.93</v>
      </c>
      <c r="AE310" s="29">
        <v>1647.93</v>
      </c>
      <c r="AF310" s="31">
        <v>5058.07</v>
      </c>
      <c r="AG310" s="29">
        <v>1647.93</v>
      </c>
      <c r="AI310" s="29">
        <v>558.74</v>
      </c>
      <c r="AJ310" s="29">
        <v>539.89</v>
      </c>
      <c r="AK310" s="29">
        <v>549.29999999999995</v>
      </c>
      <c r="AL310" s="29">
        <v>0</v>
      </c>
      <c r="AM310" s="29">
        <v>0</v>
      </c>
      <c r="AN310" s="29">
        <v>0</v>
      </c>
      <c r="AO310" s="29">
        <v>0</v>
      </c>
      <c r="AP310" s="29">
        <v>0</v>
      </c>
      <c r="AQ310" s="29">
        <v>0</v>
      </c>
      <c r="AR310" s="29">
        <v>0</v>
      </c>
      <c r="AS310" s="29">
        <v>0</v>
      </c>
      <c r="AT310" s="122">
        <v>0</v>
      </c>
      <c r="AU310" s="130" t="s">
        <v>2197</v>
      </c>
      <c r="AV310" s="130" t="s">
        <v>2191</v>
      </c>
      <c r="AW310" s="130" t="s">
        <v>2298</v>
      </c>
      <c r="AX310" s="130" t="s">
        <v>1299</v>
      </c>
      <c r="AY310" s="130" t="s">
        <v>1299</v>
      </c>
    </row>
    <row r="311" spans="1:51" x14ac:dyDescent="0.2">
      <c r="A311" s="121">
        <v>45671</v>
      </c>
      <c r="B311" s="27" t="s">
        <v>1564</v>
      </c>
      <c r="C311" s="24" t="s">
        <v>1565</v>
      </c>
      <c r="D311" s="24" t="s">
        <v>1447</v>
      </c>
      <c r="E311" s="28" t="s">
        <v>438</v>
      </c>
      <c r="F311" s="28" t="s">
        <v>439</v>
      </c>
      <c r="G311" s="28" t="s">
        <v>514</v>
      </c>
      <c r="H311" s="28" t="s">
        <v>511</v>
      </c>
      <c r="I311" s="28" t="s">
        <v>1103</v>
      </c>
      <c r="J311" s="24" t="s">
        <v>1093</v>
      </c>
      <c r="K311" s="24" t="s">
        <v>328</v>
      </c>
      <c r="L311" s="24" t="s">
        <v>1940</v>
      </c>
      <c r="M311" s="24">
        <v>45672</v>
      </c>
      <c r="N311" s="24" t="s">
        <v>1577</v>
      </c>
      <c r="O311" s="24" t="s">
        <v>1941</v>
      </c>
      <c r="P311" s="27" t="s">
        <v>15</v>
      </c>
      <c r="Q311" s="28" t="s">
        <v>330</v>
      </c>
      <c r="R311" s="26" t="s">
        <v>2109</v>
      </c>
      <c r="S311" s="26" t="s">
        <v>2300</v>
      </c>
      <c r="T311" s="27" t="s">
        <v>51</v>
      </c>
      <c r="U311" s="25" t="s">
        <v>1093</v>
      </c>
      <c r="V311" s="25" t="s">
        <v>1346</v>
      </c>
      <c r="W311" s="25" t="s">
        <v>1371</v>
      </c>
      <c r="X311" s="36" t="s">
        <v>1337</v>
      </c>
      <c r="Y311" s="36" t="s">
        <v>1340</v>
      </c>
      <c r="Z311" s="36" t="s">
        <v>1372</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2">
        <v>0</v>
      </c>
      <c r="AU311" s="130" t="s">
        <v>2197</v>
      </c>
      <c r="AV311" s="130" t="s">
        <v>2191</v>
      </c>
      <c r="AW311" s="130" t="s">
        <v>2298</v>
      </c>
      <c r="AX311" s="130" t="s">
        <v>1299</v>
      </c>
      <c r="AY311" s="130" t="s">
        <v>1299</v>
      </c>
    </row>
    <row r="312" spans="1:51" x14ac:dyDescent="0.2">
      <c r="A312" s="121">
        <v>45671</v>
      </c>
      <c r="B312" s="27" t="s">
        <v>1564</v>
      </c>
      <c r="C312" s="24" t="s">
        <v>1565</v>
      </c>
      <c r="D312" s="24" t="s">
        <v>1447</v>
      </c>
      <c r="E312" s="28" t="s">
        <v>438</v>
      </c>
      <c r="F312" s="28" t="s">
        <v>439</v>
      </c>
      <c r="G312" s="28" t="s">
        <v>514</v>
      </c>
      <c r="H312" s="28" t="s">
        <v>511</v>
      </c>
      <c r="I312" s="28" t="s">
        <v>1103</v>
      </c>
      <c r="J312" s="24" t="s">
        <v>1093</v>
      </c>
      <c r="K312" s="24" t="s">
        <v>328</v>
      </c>
      <c r="L312" s="24" t="s">
        <v>1940</v>
      </c>
      <c r="M312" s="24">
        <v>45672</v>
      </c>
      <c r="N312" s="24" t="s">
        <v>1577</v>
      </c>
      <c r="O312" s="24" t="s">
        <v>1941</v>
      </c>
      <c r="P312" s="27" t="s">
        <v>15</v>
      </c>
      <c r="Q312" s="28" t="s">
        <v>330</v>
      </c>
      <c r="R312" s="26" t="s">
        <v>2109</v>
      </c>
      <c r="S312" s="26" t="s">
        <v>2300</v>
      </c>
      <c r="T312" s="27" t="s">
        <v>51</v>
      </c>
      <c r="U312" s="25" t="s">
        <v>1093</v>
      </c>
      <c r="V312" s="25" t="s">
        <v>1346</v>
      </c>
      <c r="W312" s="25" t="s">
        <v>1371</v>
      </c>
      <c r="X312" s="36" t="s">
        <v>1378</v>
      </c>
      <c r="Y312" s="36" t="s">
        <v>1379</v>
      </c>
      <c r="Z312" s="36" t="s">
        <v>1380</v>
      </c>
      <c r="AA312" s="29">
        <v>27171</v>
      </c>
      <c r="AB312" s="29">
        <v>27171</v>
      </c>
      <c r="AC312" s="30">
        <v>0</v>
      </c>
      <c r="AD312" s="29">
        <v>6791.74</v>
      </c>
      <c r="AE312" s="29">
        <v>6791.74</v>
      </c>
      <c r="AF312" s="31">
        <v>20379.260000000002</v>
      </c>
      <c r="AG312" s="29">
        <v>6791.74</v>
      </c>
      <c r="AI312" s="29">
        <v>2263.36</v>
      </c>
      <c r="AJ312" s="29">
        <v>2264.19</v>
      </c>
      <c r="AK312" s="29">
        <v>2264.19</v>
      </c>
      <c r="AL312" s="29">
        <v>0</v>
      </c>
      <c r="AM312" s="29">
        <v>0</v>
      </c>
      <c r="AN312" s="29">
        <v>0</v>
      </c>
      <c r="AO312" s="29">
        <v>0</v>
      </c>
      <c r="AP312" s="29">
        <v>0</v>
      </c>
      <c r="AQ312" s="29">
        <v>0</v>
      </c>
      <c r="AR312" s="29">
        <v>0</v>
      </c>
      <c r="AS312" s="29">
        <v>0</v>
      </c>
      <c r="AT312" s="122">
        <v>0</v>
      </c>
      <c r="AU312" s="130" t="s">
        <v>2197</v>
      </c>
      <c r="AV312" s="130" t="s">
        <v>2191</v>
      </c>
      <c r="AW312" s="130" t="s">
        <v>2298</v>
      </c>
      <c r="AX312" s="130" t="s">
        <v>1299</v>
      </c>
      <c r="AY312" s="130" t="s">
        <v>1299</v>
      </c>
    </row>
    <row r="313" spans="1:51" x14ac:dyDescent="0.2">
      <c r="A313" s="121">
        <v>45671</v>
      </c>
      <c r="B313" s="27" t="s">
        <v>1564</v>
      </c>
      <c r="C313" s="24" t="s">
        <v>1565</v>
      </c>
      <c r="D313" s="24" t="s">
        <v>1447</v>
      </c>
      <c r="E313" s="28" t="s">
        <v>438</v>
      </c>
      <c r="F313" s="28" t="s">
        <v>439</v>
      </c>
      <c r="G313" s="28" t="s">
        <v>514</v>
      </c>
      <c r="H313" s="28" t="s">
        <v>511</v>
      </c>
      <c r="I313" s="28" t="s">
        <v>1103</v>
      </c>
      <c r="J313" s="24" t="s">
        <v>1093</v>
      </c>
      <c r="K313" s="24" t="s">
        <v>328</v>
      </c>
      <c r="L313" s="24" t="s">
        <v>1940</v>
      </c>
      <c r="M313" s="24">
        <v>45672</v>
      </c>
      <c r="N313" s="24" t="s">
        <v>1577</v>
      </c>
      <c r="O313" s="24" t="s">
        <v>1941</v>
      </c>
      <c r="P313" s="27" t="s">
        <v>15</v>
      </c>
      <c r="Q313" s="28" t="s">
        <v>330</v>
      </c>
      <c r="R313" s="26" t="s">
        <v>2109</v>
      </c>
      <c r="S313" s="26" t="s">
        <v>2300</v>
      </c>
      <c r="T313" s="27" t="s">
        <v>51</v>
      </c>
      <c r="U313" s="25" t="s">
        <v>1093</v>
      </c>
      <c r="V313" s="25" t="s">
        <v>1346</v>
      </c>
      <c r="W313" s="25" t="s">
        <v>1371</v>
      </c>
      <c r="X313" s="36" t="s">
        <v>1336</v>
      </c>
      <c r="Y313" s="36" t="s">
        <v>1339</v>
      </c>
      <c r="Z313" s="36" t="s">
        <v>1373</v>
      </c>
      <c r="AA313" s="29">
        <v>33171</v>
      </c>
      <c r="AB313" s="29">
        <v>33171</v>
      </c>
      <c r="AC313" s="30">
        <v>0</v>
      </c>
      <c r="AD313" s="29">
        <v>6536.38</v>
      </c>
      <c r="AE313" s="29">
        <v>6536.38</v>
      </c>
      <c r="AF313" s="31">
        <v>26634.62</v>
      </c>
      <c r="AG313" s="29">
        <v>6536.38</v>
      </c>
      <c r="AI313" s="29">
        <v>2650.63</v>
      </c>
      <c r="AJ313" s="29">
        <v>2649.08</v>
      </c>
      <c r="AK313" s="29">
        <v>1236.67</v>
      </c>
      <c r="AL313" s="29">
        <v>0</v>
      </c>
      <c r="AM313" s="29">
        <v>0</v>
      </c>
      <c r="AN313" s="29">
        <v>0</v>
      </c>
      <c r="AO313" s="29">
        <v>0</v>
      </c>
      <c r="AP313" s="29">
        <v>0</v>
      </c>
      <c r="AQ313" s="29">
        <v>0</v>
      </c>
      <c r="AR313" s="29">
        <v>0</v>
      </c>
      <c r="AS313" s="29">
        <v>0</v>
      </c>
      <c r="AT313" s="122">
        <v>0</v>
      </c>
      <c r="AU313" s="130" t="s">
        <v>2197</v>
      </c>
      <c r="AV313" s="130" t="s">
        <v>2191</v>
      </c>
      <c r="AW313" s="130" t="s">
        <v>2298</v>
      </c>
      <c r="AX313" s="130" t="s">
        <v>1299</v>
      </c>
      <c r="AY313" s="130" t="s">
        <v>1299</v>
      </c>
    </row>
    <row r="314" spans="1:51" x14ac:dyDescent="0.2">
      <c r="A314" s="121">
        <v>45671</v>
      </c>
      <c r="B314" s="27" t="s">
        <v>1564</v>
      </c>
      <c r="C314" s="24" t="s">
        <v>1565</v>
      </c>
      <c r="D314" s="24" t="s">
        <v>1447</v>
      </c>
      <c r="E314" s="28" t="s">
        <v>438</v>
      </c>
      <c r="F314" s="28" t="s">
        <v>439</v>
      </c>
      <c r="G314" s="28" t="s">
        <v>514</v>
      </c>
      <c r="H314" s="28" t="s">
        <v>511</v>
      </c>
      <c r="I314" s="28" t="s">
        <v>1103</v>
      </c>
      <c r="J314" s="24" t="s">
        <v>1093</v>
      </c>
      <c r="K314" s="24" t="s">
        <v>328</v>
      </c>
      <c r="L314" s="24" t="s">
        <v>1940</v>
      </c>
      <c r="M314" s="24">
        <v>45672</v>
      </c>
      <c r="N314" s="24" t="s">
        <v>1577</v>
      </c>
      <c r="O314" s="24" t="s">
        <v>1941</v>
      </c>
      <c r="P314" s="27" t="s">
        <v>15</v>
      </c>
      <c r="Q314" s="28" t="s">
        <v>330</v>
      </c>
      <c r="R314" s="26" t="s">
        <v>2109</v>
      </c>
      <c r="S314" s="26" t="s">
        <v>2300</v>
      </c>
      <c r="T314" s="27" t="s">
        <v>51</v>
      </c>
      <c r="U314" s="25" t="s">
        <v>1093</v>
      </c>
      <c r="V314" s="25" t="s">
        <v>1346</v>
      </c>
      <c r="W314" s="25" t="s">
        <v>1371</v>
      </c>
      <c r="X314" s="36" t="s">
        <v>1338</v>
      </c>
      <c r="Y314" s="36" t="s">
        <v>1341</v>
      </c>
      <c r="Z314" s="36" t="s">
        <v>1374</v>
      </c>
      <c r="AA314" s="29">
        <v>5046</v>
      </c>
      <c r="AB314" s="29">
        <v>5046</v>
      </c>
      <c r="AC314" s="30">
        <v>0</v>
      </c>
      <c r="AD314" s="29">
        <v>1155.9199999999998</v>
      </c>
      <c r="AE314" s="29">
        <v>1155.9199999999998</v>
      </c>
      <c r="AF314" s="31">
        <v>3890.08</v>
      </c>
      <c r="AG314" s="29">
        <v>1155.9199999999998</v>
      </c>
      <c r="AI314" s="29">
        <v>420.38</v>
      </c>
      <c r="AJ314" s="29">
        <v>420.46000000000004</v>
      </c>
      <c r="AK314" s="29">
        <v>315.08</v>
      </c>
      <c r="AL314" s="29">
        <v>0</v>
      </c>
      <c r="AM314" s="29">
        <v>0</v>
      </c>
      <c r="AN314" s="29">
        <v>0</v>
      </c>
      <c r="AO314" s="29">
        <v>0</v>
      </c>
      <c r="AP314" s="29">
        <v>0</v>
      </c>
      <c r="AQ314" s="29">
        <v>0</v>
      </c>
      <c r="AR314" s="29">
        <v>0</v>
      </c>
      <c r="AS314" s="29">
        <v>0</v>
      </c>
      <c r="AT314" s="122">
        <v>0</v>
      </c>
      <c r="AU314" s="130" t="s">
        <v>2197</v>
      </c>
      <c r="AV314" s="130" t="s">
        <v>2191</v>
      </c>
      <c r="AW314" s="130" t="s">
        <v>2298</v>
      </c>
      <c r="AX314" s="130" t="s">
        <v>1299</v>
      </c>
      <c r="AY314" s="130" t="s">
        <v>1299</v>
      </c>
    </row>
    <row r="315" spans="1:51" x14ac:dyDescent="0.2">
      <c r="A315" s="121">
        <v>45671</v>
      </c>
      <c r="B315" s="27" t="s">
        <v>1564</v>
      </c>
      <c r="C315" s="24" t="s">
        <v>1565</v>
      </c>
      <c r="D315" s="24" t="s">
        <v>1447</v>
      </c>
      <c r="E315" s="28" t="s">
        <v>438</v>
      </c>
      <c r="F315" s="28" t="s">
        <v>439</v>
      </c>
      <c r="G315" s="28" t="s">
        <v>514</v>
      </c>
      <c r="H315" s="28" t="s">
        <v>511</v>
      </c>
      <c r="I315" s="28" t="s">
        <v>1103</v>
      </c>
      <c r="J315" s="24" t="s">
        <v>1094</v>
      </c>
      <c r="K315" s="24" t="s">
        <v>328</v>
      </c>
      <c r="L315" s="24" t="s">
        <v>1940</v>
      </c>
      <c r="M315" s="24">
        <v>45672</v>
      </c>
      <c r="N315" s="24" t="s">
        <v>1577</v>
      </c>
      <c r="O315" s="24" t="s">
        <v>1941</v>
      </c>
      <c r="P315" s="27" t="s">
        <v>15</v>
      </c>
      <c r="Q315" s="28" t="s">
        <v>330</v>
      </c>
      <c r="R315" s="26" t="s">
        <v>2109</v>
      </c>
      <c r="S315" s="26" t="s">
        <v>2300</v>
      </c>
      <c r="T315" s="27" t="s">
        <v>54</v>
      </c>
      <c r="U315" s="25" t="s">
        <v>1094</v>
      </c>
      <c r="V315" s="25" t="s">
        <v>1347</v>
      </c>
      <c r="W315" s="25" t="s">
        <v>1371</v>
      </c>
      <c r="X315" s="36" t="s">
        <v>1337</v>
      </c>
      <c r="Y315" s="36" t="s">
        <v>1340</v>
      </c>
      <c r="Z315" s="36" t="s">
        <v>1372</v>
      </c>
      <c r="AA315" s="29">
        <v>1200</v>
      </c>
      <c r="AB315" s="29">
        <v>1200</v>
      </c>
      <c r="AC315" s="30">
        <v>0</v>
      </c>
      <c r="AD315" s="29">
        <v>0</v>
      </c>
      <c r="AE315" s="29">
        <v>0</v>
      </c>
      <c r="AF315" s="31">
        <v>1200</v>
      </c>
      <c r="AG315" s="29">
        <v>0</v>
      </c>
      <c r="AI315" s="29">
        <v>0</v>
      </c>
      <c r="AJ315" s="29">
        <v>0</v>
      </c>
      <c r="AK315" s="29">
        <v>0</v>
      </c>
      <c r="AL315" s="29">
        <v>0</v>
      </c>
      <c r="AM315" s="29">
        <v>0</v>
      </c>
      <c r="AN315" s="29">
        <v>0</v>
      </c>
      <c r="AO315" s="29">
        <v>0</v>
      </c>
      <c r="AP315" s="29">
        <v>0</v>
      </c>
      <c r="AQ315" s="29">
        <v>0</v>
      </c>
      <c r="AR315" s="29">
        <v>0</v>
      </c>
      <c r="AS315" s="29">
        <v>0</v>
      </c>
      <c r="AT315" s="122">
        <v>0</v>
      </c>
      <c r="AU315" s="130" t="s">
        <v>2197</v>
      </c>
      <c r="AV315" s="130" t="s">
        <v>2191</v>
      </c>
      <c r="AW315" s="130" t="s">
        <v>2298</v>
      </c>
      <c r="AX315" s="130" t="s">
        <v>1299</v>
      </c>
      <c r="AY315" s="130" t="s">
        <v>1299</v>
      </c>
    </row>
    <row r="316" spans="1:51" x14ac:dyDescent="0.2">
      <c r="A316" s="121">
        <v>45671</v>
      </c>
      <c r="B316" s="27" t="s">
        <v>1564</v>
      </c>
      <c r="C316" s="24" t="s">
        <v>1565</v>
      </c>
      <c r="D316" s="24" t="s">
        <v>1447</v>
      </c>
      <c r="E316" s="28" t="s">
        <v>438</v>
      </c>
      <c r="F316" s="28" t="s">
        <v>439</v>
      </c>
      <c r="G316" s="28" t="s">
        <v>514</v>
      </c>
      <c r="H316" s="28" t="s">
        <v>511</v>
      </c>
      <c r="I316" s="28" t="s">
        <v>1103</v>
      </c>
      <c r="J316" s="24" t="s">
        <v>1094</v>
      </c>
      <c r="K316" s="24" t="s">
        <v>328</v>
      </c>
      <c r="L316" s="24" t="s">
        <v>1940</v>
      </c>
      <c r="M316" s="24">
        <v>45672</v>
      </c>
      <c r="N316" s="24" t="s">
        <v>1577</v>
      </c>
      <c r="O316" s="24" t="s">
        <v>1941</v>
      </c>
      <c r="P316" s="27" t="s">
        <v>15</v>
      </c>
      <c r="Q316" s="28" t="s">
        <v>330</v>
      </c>
      <c r="R316" s="26" t="s">
        <v>2109</v>
      </c>
      <c r="S316" s="26" t="s">
        <v>2300</v>
      </c>
      <c r="T316" s="27" t="s">
        <v>54</v>
      </c>
      <c r="U316" s="25" t="s">
        <v>1094</v>
      </c>
      <c r="V316" s="25" t="s">
        <v>1347</v>
      </c>
      <c r="W316" s="25" t="s">
        <v>1371</v>
      </c>
      <c r="X316" s="36" t="s">
        <v>1378</v>
      </c>
      <c r="Y316" s="36" t="s">
        <v>1379</v>
      </c>
      <c r="Z316" s="36" t="s">
        <v>1380</v>
      </c>
      <c r="AA316" s="29">
        <v>62742</v>
      </c>
      <c r="AB316" s="29">
        <v>62742</v>
      </c>
      <c r="AC316" s="30">
        <v>0</v>
      </c>
      <c r="AD316" s="29">
        <v>15685.16</v>
      </c>
      <c r="AE316" s="29">
        <v>15685.16</v>
      </c>
      <c r="AF316" s="31">
        <v>47056.84</v>
      </c>
      <c r="AG316" s="29">
        <v>15685.16</v>
      </c>
      <c r="AI316" s="29">
        <v>5229.3600000000006</v>
      </c>
      <c r="AJ316" s="29">
        <v>5227.6099999999997</v>
      </c>
      <c r="AK316" s="29">
        <v>5228.1899999999996</v>
      </c>
      <c r="AL316" s="29">
        <v>0</v>
      </c>
      <c r="AM316" s="29">
        <v>0</v>
      </c>
      <c r="AN316" s="29">
        <v>0</v>
      </c>
      <c r="AO316" s="29">
        <v>0</v>
      </c>
      <c r="AP316" s="29">
        <v>0</v>
      </c>
      <c r="AQ316" s="29">
        <v>0</v>
      </c>
      <c r="AR316" s="29">
        <v>0</v>
      </c>
      <c r="AS316" s="29">
        <v>0</v>
      </c>
      <c r="AT316" s="122">
        <v>0</v>
      </c>
      <c r="AU316" s="130" t="s">
        <v>2197</v>
      </c>
      <c r="AV316" s="130" t="s">
        <v>2191</v>
      </c>
      <c r="AW316" s="130" t="s">
        <v>2298</v>
      </c>
      <c r="AX316" s="130" t="s">
        <v>1299</v>
      </c>
      <c r="AY316" s="130" t="s">
        <v>1299</v>
      </c>
    </row>
    <row r="317" spans="1:51" x14ac:dyDescent="0.2">
      <c r="A317" s="121">
        <v>45671</v>
      </c>
      <c r="B317" s="27" t="s">
        <v>1564</v>
      </c>
      <c r="C317" s="24" t="s">
        <v>1565</v>
      </c>
      <c r="D317" s="24" t="s">
        <v>1447</v>
      </c>
      <c r="E317" s="28" t="s">
        <v>438</v>
      </c>
      <c r="F317" s="28" t="s">
        <v>439</v>
      </c>
      <c r="G317" s="28" t="s">
        <v>514</v>
      </c>
      <c r="H317" s="28" t="s">
        <v>511</v>
      </c>
      <c r="I317" s="28" t="s">
        <v>1103</v>
      </c>
      <c r="J317" s="24" t="s">
        <v>1094</v>
      </c>
      <c r="K317" s="24" t="s">
        <v>328</v>
      </c>
      <c r="L317" s="24" t="s">
        <v>1940</v>
      </c>
      <c r="M317" s="24">
        <v>45672</v>
      </c>
      <c r="N317" s="24" t="s">
        <v>1577</v>
      </c>
      <c r="O317" s="24" t="s">
        <v>1941</v>
      </c>
      <c r="P317" s="27" t="s">
        <v>15</v>
      </c>
      <c r="Q317" s="28" t="s">
        <v>330</v>
      </c>
      <c r="R317" s="26" t="s">
        <v>2109</v>
      </c>
      <c r="S317" s="26" t="s">
        <v>2300</v>
      </c>
      <c r="T317" s="27" t="s">
        <v>54</v>
      </c>
      <c r="U317" s="25" t="s">
        <v>1094</v>
      </c>
      <c r="V317" s="25" t="s">
        <v>1347</v>
      </c>
      <c r="W317" s="25" t="s">
        <v>1371</v>
      </c>
      <c r="X317" s="36" t="s">
        <v>1338</v>
      </c>
      <c r="Y317" s="36" t="s">
        <v>1341</v>
      </c>
      <c r="Z317" s="36" t="s">
        <v>1374</v>
      </c>
      <c r="AA317" s="29">
        <v>5201</v>
      </c>
      <c r="AB317" s="29">
        <v>5201</v>
      </c>
      <c r="AC317" s="30">
        <v>0</v>
      </c>
      <c r="AD317" s="29">
        <v>1300.08</v>
      </c>
      <c r="AE317" s="29">
        <v>1300.08</v>
      </c>
      <c r="AF317" s="31">
        <v>3900.92</v>
      </c>
      <c r="AG317" s="29">
        <v>1300.08</v>
      </c>
      <c r="AI317" s="29">
        <v>433.36</v>
      </c>
      <c r="AJ317" s="29">
        <v>433.36</v>
      </c>
      <c r="AK317" s="29">
        <v>433.36</v>
      </c>
      <c r="AL317" s="29">
        <v>0</v>
      </c>
      <c r="AM317" s="29">
        <v>0</v>
      </c>
      <c r="AN317" s="29">
        <v>0</v>
      </c>
      <c r="AO317" s="29">
        <v>0</v>
      </c>
      <c r="AP317" s="29">
        <v>0</v>
      </c>
      <c r="AQ317" s="29">
        <v>0</v>
      </c>
      <c r="AR317" s="29">
        <v>0</v>
      </c>
      <c r="AS317" s="29">
        <v>0</v>
      </c>
      <c r="AT317" s="122">
        <v>0</v>
      </c>
      <c r="AU317" s="130" t="s">
        <v>2197</v>
      </c>
      <c r="AV317" s="130" t="s">
        <v>2191</v>
      </c>
      <c r="AW317" s="130" t="s">
        <v>2298</v>
      </c>
      <c r="AX317" s="130" t="s">
        <v>1299</v>
      </c>
      <c r="AY317" s="130" t="s">
        <v>1299</v>
      </c>
    </row>
    <row r="318" spans="1:51" x14ac:dyDescent="0.2">
      <c r="A318" s="121">
        <v>45671</v>
      </c>
      <c r="B318" s="27" t="s">
        <v>1564</v>
      </c>
      <c r="C318" s="24" t="s">
        <v>1565</v>
      </c>
      <c r="D318" s="24" t="s">
        <v>1447</v>
      </c>
      <c r="E318" s="28" t="s">
        <v>438</v>
      </c>
      <c r="F318" s="28" t="s">
        <v>439</v>
      </c>
      <c r="G318" s="28" t="s">
        <v>514</v>
      </c>
      <c r="H318" s="28" t="s">
        <v>511</v>
      </c>
      <c r="I318" s="28" t="s">
        <v>1103</v>
      </c>
      <c r="J318" s="24" t="s">
        <v>1159</v>
      </c>
      <c r="K318" s="24" t="s">
        <v>328</v>
      </c>
      <c r="L318" s="24" t="s">
        <v>1940</v>
      </c>
      <c r="M318" s="24">
        <v>45672</v>
      </c>
      <c r="N318" s="24" t="s">
        <v>1577</v>
      </c>
      <c r="O318" s="24" t="s">
        <v>1941</v>
      </c>
      <c r="P318" s="27" t="s">
        <v>15</v>
      </c>
      <c r="Q318" s="28" t="s">
        <v>330</v>
      </c>
      <c r="R318" s="26" t="s">
        <v>2109</v>
      </c>
      <c r="S318" s="26" t="s">
        <v>2300</v>
      </c>
      <c r="T318" s="27" t="s">
        <v>55</v>
      </c>
      <c r="U318" s="25" t="s">
        <v>1159</v>
      </c>
      <c r="V318" s="25" t="s">
        <v>1348</v>
      </c>
      <c r="W318" s="25" t="s">
        <v>1371</v>
      </c>
      <c r="X318" s="36" t="s">
        <v>1337</v>
      </c>
      <c r="Y318" s="36" t="s">
        <v>1340</v>
      </c>
      <c r="Z318" s="36" t="s">
        <v>1372</v>
      </c>
      <c r="AA318" s="29">
        <v>1800</v>
      </c>
      <c r="AB318" s="29">
        <v>1800</v>
      </c>
      <c r="AC318" s="30">
        <v>0</v>
      </c>
      <c r="AD318" s="29">
        <v>0</v>
      </c>
      <c r="AE318" s="29">
        <v>0</v>
      </c>
      <c r="AF318" s="31">
        <v>1800</v>
      </c>
      <c r="AG318" s="29">
        <v>0</v>
      </c>
      <c r="AI318" s="29">
        <v>0</v>
      </c>
      <c r="AJ318" s="29">
        <v>0</v>
      </c>
      <c r="AK318" s="29">
        <v>0</v>
      </c>
      <c r="AL318" s="29">
        <v>0</v>
      </c>
      <c r="AM318" s="29">
        <v>0</v>
      </c>
      <c r="AN318" s="29">
        <v>0</v>
      </c>
      <c r="AO318" s="29">
        <v>0</v>
      </c>
      <c r="AP318" s="29">
        <v>0</v>
      </c>
      <c r="AQ318" s="29">
        <v>0</v>
      </c>
      <c r="AR318" s="29">
        <v>0</v>
      </c>
      <c r="AS318" s="29">
        <v>0</v>
      </c>
      <c r="AT318" s="122">
        <v>0</v>
      </c>
      <c r="AU318" s="130" t="s">
        <v>2197</v>
      </c>
      <c r="AV318" s="130" t="s">
        <v>2191</v>
      </c>
      <c r="AW318" s="130" t="s">
        <v>2298</v>
      </c>
      <c r="AX318" s="130" t="s">
        <v>1299</v>
      </c>
      <c r="AY318" s="130" t="s">
        <v>1299</v>
      </c>
    </row>
    <row r="319" spans="1:51" x14ac:dyDescent="0.2">
      <c r="A319" s="121">
        <v>45671</v>
      </c>
      <c r="B319" s="27" t="s">
        <v>1564</v>
      </c>
      <c r="C319" s="24" t="s">
        <v>1565</v>
      </c>
      <c r="D319" s="24" t="s">
        <v>1447</v>
      </c>
      <c r="E319" s="28" t="s">
        <v>438</v>
      </c>
      <c r="F319" s="28" t="s">
        <v>439</v>
      </c>
      <c r="G319" s="28" t="s">
        <v>514</v>
      </c>
      <c r="H319" s="28" t="s">
        <v>511</v>
      </c>
      <c r="I319" s="28" t="s">
        <v>1103</v>
      </c>
      <c r="J319" s="24" t="s">
        <v>1159</v>
      </c>
      <c r="K319" s="24" t="s">
        <v>328</v>
      </c>
      <c r="L319" s="24" t="s">
        <v>1940</v>
      </c>
      <c r="M319" s="24">
        <v>45672</v>
      </c>
      <c r="N319" s="24" t="s">
        <v>1577</v>
      </c>
      <c r="O319" s="24" t="s">
        <v>1941</v>
      </c>
      <c r="P319" s="27" t="s">
        <v>15</v>
      </c>
      <c r="Q319" s="28" t="s">
        <v>330</v>
      </c>
      <c r="R319" s="26" t="s">
        <v>2109</v>
      </c>
      <c r="S319" s="26" t="s">
        <v>2300</v>
      </c>
      <c r="T319" s="27" t="s">
        <v>55</v>
      </c>
      <c r="U319" s="25" t="s">
        <v>1159</v>
      </c>
      <c r="V319" s="25" t="s">
        <v>1348</v>
      </c>
      <c r="W319" s="25" t="s">
        <v>1371</v>
      </c>
      <c r="X319" s="36" t="s">
        <v>1378</v>
      </c>
      <c r="Y319" s="36" t="s">
        <v>1379</v>
      </c>
      <c r="Z319" s="36" t="s">
        <v>1380</v>
      </c>
      <c r="AA319" s="29">
        <v>78342</v>
      </c>
      <c r="AB319" s="29">
        <v>78342</v>
      </c>
      <c r="AC319" s="30">
        <v>0</v>
      </c>
      <c r="AD319" s="29">
        <v>19546.060000000001</v>
      </c>
      <c r="AE319" s="29">
        <v>19546.060000000001</v>
      </c>
      <c r="AF319" s="31">
        <v>58795.94</v>
      </c>
      <c r="AG319" s="29">
        <v>19546.060000000001</v>
      </c>
      <c r="AI319" s="29">
        <v>6529.2199999999993</v>
      </c>
      <c r="AJ319" s="29">
        <v>6505.2800000000007</v>
      </c>
      <c r="AK319" s="29">
        <v>6511.56</v>
      </c>
      <c r="AL319" s="29">
        <v>0</v>
      </c>
      <c r="AM319" s="29">
        <v>0</v>
      </c>
      <c r="AN319" s="29">
        <v>0</v>
      </c>
      <c r="AO319" s="29">
        <v>0</v>
      </c>
      <c r="AP319" s="29">
        <v>0</v>
      </c>
      <c r="AQ319" s="29">
        <v>0</v>
      </c>
      <c r="AR319" s="29">
        <v>0</v>
      </c>
      <c r="AS319" s="29">
        <v>0</v>
      </c>
      <c r="AT319" s="122">
        <v>0</v>
      </c>
      <c r="AU319" s="130" t="s">
        <v>2197</v>
      </c>
      <c r="AV319" s="130" t="s">
        <v>2191</v>
      </c>
      <c r="AW319" s="130" t="s">
        <v>2298</v>
      </c>
      <c r="AX319" s="130" t="s">
        <v>1299</v>
      </c>
      <c r="AY319" s="130" t="s">
        <v>1299</v>
      </c>
    </row>
    <row r="320" spans="1:51" x14ac:dyDescent="0.2">
      <c r="A320" s="121">
        <v>45671</v>
      </c>
      <c r="B320" s="27" t="s">
        <v>1564</v>
      </c>
      <c r="C320" s="24" t="s">
        <v>1565</v>
      </c>
      <c r="D320" s="24" t="s">
        <v>1447</v>
      </c>
      <c r="E320" s="28" t="s">
        <v>438</v>
      </c>
      <c r="F320" s="28" t="s">
        <v>439</v>
      </c>
      <c r="G320" s="28" t="s">
        <v>514</v>
      </c>
      <c r="H320" s="28" t="s">
        <v>511</v>
      </c>
      <c r="I320" s="28" t="s">
        <v>1103</v>
      </c>
      <c r="J320" s="24" t="s">
        <v>1159</v>
      </c>
      <c r="K320" s="24" t="s">
        <v>328</v>
      </c>
      <c r="L320" s="24" t="s">
        <v>1940</v>
      </c>
      <c r="M320" s="24">
        <v>45672</v>
      </c>
      <c r="N320" s="24" t="s">
        <v>1577</v>
      </c>
      <c r="O320" s="24" t="s">
        <v>1941</v>
      </c>
      <c r="P320" s="27" t="s">
        <v>15</v>
      </c>
      <c r="Q320" s="28" t="s">
        <v>330</v>
      </c>
      <c r="R320" s="26" t="s">
        <v>2109</v>
      </c>
      <c r="S320" s="26" t="s">
        <v>2300</v>
      </c>
      <c r="T320" s="27" t="s">
        <v>55</v>
      </c>
      <c r="U320" s="25" t="s">
        <v>1159</v>
      </c>
      <c r="V320" s="25" t="s">
        <v>1348</v>
      </c>
      <c r="W320" s="25" t="s">
        <v>1371</v>
      </c>
      <c r="X320" s="36" t="s">
        <v>1336</v>
      </c>
      <c r="Y320" s="36" t="s">
        <v>1339</v>
      </c>
      <c r="Z320" s="36" t="s">
        <v>1373</v>
      </c>
      <c r="AA320" s="29">
        <v>33171</v>
      </c>
      <c r="AB320" s="29">
        <v>33171</v>
      </c>
      <c r="AC320" s="30">
        <v>0</v>
      </c>
      <c r="AD320" s="29">
        <v>4493.75</v>
      </c>
      <c r="AE320" s="29">
        <v>4493.75</v>
      </c>
      <c r="AF320" s="31">
        <v>28677.25</v>
      </c>
      <c r="AG320" s="29">
        <v>4493.75</v>
      </c>
      <c r="AI320" s="29">
        <v>0</v>
      </c>
      <c r="AJ320" s="29">
        <v>2000</v>
      </c>
      <c r="AK320" s="29">
        <v>2493.75</v>
      </c>
      <c r="AL320" s="29">
        <v>0</v>
      </c>
      <c r="AM320" s="29">
        <v>0</v>
      </c>
      <c r="AN320" s="29">
        <v>0</v>
      </c>
      <c r="AO320" s="29">
        <v>0</v>
      </c>
      <c r="AP320" s="29">
        <v>0</v>
      </c>
      <c r="AQ320" s="29">
        <v>0</v>
      </c>
      <c r="AR320" s="29">
        <v>0</v>
      </c>
      <c r="AS320" s="29">
        <v>0</v>
      </c>
      <c r="AT320" s="122">
        <v>0</v>
      </c>
      <c r="AU320" s="130" t="s">
        <v>2197</v>
      </c>
      <c r="AV320" s="130" t="s">
        <v>2191</v>
      </c>
      <c r="AW320" s="130" t="s">
        <v>2298</v>
      </c>
      <c r="AX320" s="130" t="s">
        <v>1299</v>
      </c>
      <c r="AY320" s="130" t="s">
        <v>1299</v>
      </c>
    </row>
    <row r="321" spans="1:51" x14ac:dyDescent="0.2">
      <c r="A321" s="121">
        <v>45671</v>
      </c>
      <c r="B321" s="27" t="s">
        <v>1564</v>
      </c>
      <c r="C321" s="24" t="s">
        <v>1565</v>
      </c>
      <c r="D321" s="24" t="s">
        <v>1447</v>
      </c>
      <c r="E321" s="28" t="s">
        <v>438</v>
      </c>
      <c r="F321" s="28" t="s">
        <v>439</v>
      </c>
      <c r="G321" s="28" t="s">
        <v>514</v>
      </c>
      <c r="H321" s="28" t="s">
        <v>511</v>
      </c>
      <c r="I321" s="28" t="s">
        <v>1103</v>
      </c>
      <c r="J321" s="24" t="s">
        <v>1159</v>
      </c>
      <c r="K321" s="24" t="s">
        <v>328</v>
      </c>
      <c r="L321" s="24" t="s">
        <v>1940</v>
      </c>
      <c r="M321" s="24">
        <v>45672</v>
      </c>
      <c r="N321" s="24" t="s">
        <v>1577</v>
      </c>
      <c r="O321" s="24" t="s">
        <v>1941</v>
      </c>
      <c r="P321" s="27" t="s">
        <v>15</v>
      </c>
      <c r="Q321" s="28" t="s">
        <v>330</v>
      </c>
      <c r="R321" s="26" t="s">
        <v>2109</v>
      </c>
      <c r="S321" s="26" t="s">
        <v>2300</v>
      </c>
      <c r="T321" s="27" t="s">
        <v>55</v>
      </c>
      <c r="U321" s="25" t="s">
        <v>1159</v>
      </c>
      <c r="V321" s="25" t="s">
        <v>1348</v>
      </c>
      <c r="W321" s="25" t="s">
        <v>1371</v>
      </c>
      <c r="X321" s="36" t="s">
        <v>1338</v>
      </c>
      <c r="Y321" s="36" t="s">
        <v>1341</v>
      </c>
      <c r="Z321" s="36" t="s">
        <v>1374</v>
      </c>
      <c r="AA321" s="29">
        <v>7646</v>
      </c>
      <c r="AB321" s="29">
        <v>7646</v>
      </c>
      <c r="AC321" s="30">
        <v>0</v>
      </c>
      <c r="AD321" s="29">
        <v>1656.46</v>
      </c>
      <c r="AE321" s="29">
        <v>1656.46</v>
      </c>
      <c r="AF321" s="31">
        <v>5989.54</v>
      </c>
      <c r="AG321" s="29">
        <v>1656.46</v>
      </c>
      <c r="AI321" s="29">
        <v>420.38</v>
      </c>
      <c r="AJ321" s="29">
        <v>600.46</v>
      </c>
      <c r="AK321" s="29">
        <v>635.62</v>
      </c>
      <c r="AL321" s="29">
        <v>0</v>
      </c>
      <c r="AM321" s="29">
        <v>0</v>
      </c>
      <c r="AN321" s="29">
        <v>0</v>
      </c>
      <c r="AO321" s="29">
        <v>0</v>
      </c>
      <c r="AP321" s="29">
        <v>0</v>
      </c>
      <c r="AQ321" s="29">
        <v>0</v>
      </c>
      <c r="AR321" s="29">
        <v>0</v>
      </c>
      <c r="AS321" s="29">
        <v>0</v>
      </c>
      <c r="AT321" s="122">
        <v>0</v>
      </c>
      <c r="AU321" s="130" t="s">
        <v>2197</v>
      </c>
      <c r="AV321" s="130" t="s">
        <v>2191</v>
      </c>
      <c r="AW321" s="130" t="s">
        <v>2298</v>
      </c>
      <c r="AX321" s="130" t="s">
        <v>1299</v>
      </c>
      <c r="AY321" s="130" t="s">
        <v>1299</v>
      </c>
    </row>
    <row r="322" spans="1:51" x14ac:dyDescent="0.2">
      <c r="A322" s="121">
        <v>45671</v>
      </c>
      <c r="B322" s="27" t="s">
        <v>1564</v>
      </c>
      <c r="C322" s="24" t="s">
        <v>1565</v>
      </c>
      <c r="D322" s="24" t="s">
        <v>1447</v>
      </c>
      <c r="E322" s="28" t="s">
        <v>438</v>
      </c>
      <c r="F322" s="28" t="s">
        <v>439</v>
      </c>
      <c r="G322" s="28" t="s">
        <v>514</v>
      </c>
      <c r="H322" s="28" t="s">
        <v>511</v>
      </c>
      <c r="I322" s="28" t="s">
        <v>1103</v>
      </c>
      <c r="J322" s="24" t="s">
        <v>1095</v>
      </c>
      <c r="K322" s="24" t="s">
        <v>328</v>
      </c>
      <c r="L322" s="24" t="s">
        <v>1940</v>
      </c>
      <c r="M322" s="24">
        <v>45672</v>
      </c>
      <c r="N322" s="24" t="s">
        <v>1577</v>
      </c>
      <c r="O322" s="24" t="s">
        <v>1941</v>
      </c>
      <c r="P322" s="27" t="s">
        <v>15</v>
      </c>
      <c r="Q322" s="28" t="s">
        <v>330</v>
      </c>
      <c r="R322" s="26" t="s">
        <v>2109</v>
      </c>
      <c r="S322" s="26" t="s">
        <v>2300</v>
      </c>
      <c r="T322" s="27" t="s">
        <v>56</v>
      </c>
      <c r="U322" s="25" t="s">
        <v>1095</v>
      </c>
      <c r="V322" s="25" t="s">
        <v>1349</v>
      </c>
      <c r="W322" s="25" t="s">
        <v>1371</v>
      </c>
      <c r="X322" s="36" t="s">
        <v>1337</v>
      </c>
      <c r="Y322" s="36" t="s">
        <v>1340</v>
      </c>
      <c r="Z322" s="36" t="s">
        <v>1372</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2">
        <v>0</v>
      </c>
      <c r="AU322" s="130" t="s">
        <v>2197</v>
      </c>
      <c r="AV322" s="130" t="s">
        <v>2191</v>
      </c>
      <c r="AW322" s="130" t="s">
        <v>2298</v>
      </c>
      <c r="AX322" s="130" t="s">
        <v>1299</v>
      </c>
      <c r="AY322" s="130" t="s">
        <v>1299</v>
      </c>
    </row>
    <row r="323" spans="1:51" x14ac:dyDescent="0.2">
      <c r="A323" s="121">
        <v>45671</v>
      </c>
      <c r="B323" s="27" t="s">
        <v>1564</v>
      </c>
      <c r="C323" s="24" t="s">
        <v>1565</v>
      </c>
      <c r="D323" s="24" t="s">
        <v>1447</v>
      </c>
      <c r="E323" s="28" t="s">
        <v>438</v>
      </c>
      <c r="F323" s="28" t="s">
        <v>439</v>
      </c>
      <c r="G323" s="28" t="s">
        <v>514</v>
      </c>
      <c r="H323" s="28" t="s">
        <v>511</v>
      </c>
      <c r="I323" s="28" t="s">
        <v>1103</v>
      </c>
      <c r="J323" s="24" t="s">
        <v>1095</v>
      </c>
      <c r="K323" s="24" t="s">
        <v>328</v>
      </c>
      <c r="L323" s="24" t="s">
        <v>1940</v>
      </c>
      <c r="M323" s="24">
        <v>45672</v>
      </c>
      <c r="N323" s="24" t="s">
        <v>1577</v>
      </c>
      <c r="O323" s="24" t="s">
        <v>1941</v>
      </c>
      <c r="P323" s="27" t="s">
        <v>15</v>
      </c>
      <c r="Q323" s="28" t="s">
        <v>330</v>
      </c>
      <c r="R323" s="26" t="s">
        <v>2109</v>
      </c>
      <c r="S323" s="26" t="s">
        <v>2300</v>
      </c>
      <c r="T323" s="27" t="s">
        <v>56</v>
      </c>
      <c r="U323" s="25" t="s">
        <v>1095</v>
      </c>
      <c r="V323" s="25" t="s">
        <v>1349</v>
      </c>
      <c r="W323" s="25" t="s">
        <v>1371</v>
      </c>
      <c r="X323" s="36" t="s">
        <v>1336</v>
      </c>
      <c r="Y323" s="36" t="s">
        <v>1339</v>
      </c>
      <c r="Z323" s="36" t="s">
        <v>1373</v>
      </c>
      <c r="AA323" s="29">
        <v>60341</v>
      </c>
      <c r="AB323" s="29">
        <v>60341</v>
      </c>
      <c r="AC323" s="30">
        <v>0</v>
      </c>
      <c r="AD323" s="29">
        <v>10533.61</v>
      </c>
      <c r="AE323" s="29">
        <v>10533.61</v>
      </c>
      <c r="AF323" s="31">
        <v>49807.39</v>
      </c>
      <c r="AG323" s="29">
        <v>10533.61</v>
      </c>
      <c r="AI323" s="29">
        <v>2150.2799999999997</v>
      </c>
      <c r="AJ323" s="29">
        <v>3733.33</v>
      </c>
      <c r="AK323" s="29">
        <v>4650</v>
      </c>
      <c r="AL323" s="29">
        <v>0</v>
      </c>
      <c r="AM323" s="29">
        <v>0</v>
      </c>
      <c r="AN323" s="29">
        <v>0</v>
      </c>
      <c r="AO323" s="29">
        <v>0</v>
      </c>
      <c r="AP323" s="29">
        <v>0</v>
      </c>
      <c r="AQ323" s="29">
        <v>0</v>
      </c>
      <c r="AR323" s="29">
        <v>0</v>
      </c>
      <c r="AS323" s="29">
        <v>0</v>
      </c>
      <c r="AT323" s="122">
        <v>0</v>
      </c>
      <c r="AU323" s="130" t="s">
        <v>2197</v>
      </c>
      <c r="AV323" s="130" t="s">
        <v>2191</v>
      </c>
      <c r="AW323" s="130" t="s">
        <v>2298</v>
      </c>
      <c r="AX323" s="130" t="s">
        <v>1299</v>
      </c>
      <c r="AY323" s="130" t="s">
        <v>1299</v>
      </c>
    </row>
    <row r="324" spans="1:51" x14ac:dyDescent="0.2">
      <c r="A324" s="121">
        <v>45671</v>
      </c>
      <c r="B324" s="27" t="s">
        <v>1564</v>
      </c>
      <c r="C324" s="24" t="s">
        <v>1565</v>
      </c>
      <c r="D324" s="24" t="s">
        <v>1447</v>
      </c>
      <c r="E324" s="28" t="s">
        <v>438</v>
      </c>
      <c r="F324" s="28" t="s">
        <v>439</v>
      </c>
      <c r="G324" s="28" t="s">
        <v>514</v>
      </c>
      <c r="H324" s="28" t="s">
        <v>511</v>
      </c>
      <c r="I324" s="28" t="s">
        <v>1103</v>
      </c>
      <c r="J324" s="24" t="s">
        <v>1095</v>
      </c>
      <c r="K324" s="24" t="s">
        <v>328</v>
      </c>
      <c r="L324" s="24" t="s">
        <v>1940</v>
      </c>
      <c r="M324" s="24">
        <v>45672</v>
      </c>
      <c r="N324" s="24" t="s">
        <v>1577</v>
      </c>
      <c r="O324" s="24" t="s">
        <v>1941</v>
      </c>
      <c r="P324" s="27" t="s">
        <v>15</v>
      </c>
      <c r="Q324" s="28" t="s">
        <v>330</v>
      </c>
      <c r="R324" s="26" t="s">
        <v>2109</v>
      </c>
      <c r="S324" s="26" t="s">
        <v>2300</v>
      </c>
      <c r="T324" s="27" t="s">
        <v>56</v>
      </c>
      <c r="U324" s="25" t="s">
        <v>1095</v>
      </c>
      <c r="V324" s="25" t="s">
        <v>1349</v>
      </c>
      <c r="W324" s="25" t="s">
        <v>1371</v>
      </c>
      <c r="X324" s="36" t="s">
        <v>1338</v>
      </c>
      <c r="Y324" s="36" t="s">
        <v>1341</v>
      </c>
      <c r="Z324" s="36" t="s">
        <v>1374</v>
      </c>
      <c r="AA324" s="29">
        <v>5046</v>
      </c>
      <c r="AB324" s="29">
        <v>5046</v>
      </c>
      <c r="AC324" s="30">
        <v>0</v>
      </c>
      <c r="AD324" s="29">
        <v>939.71</v>
      </c>
      <c r="AE324" s="29">
        <v>939.71</v>
      </c>
      <c r="AF324" s="31">
        <v>4106.29</v>
      </c>
      <c r="AG324" s="29">
        <v>939.71</v>
      </c>
      <c r="AI324" s="29">
        <v>193.53</v>
      </c>
      <c r="AJ324" s="29">
        <v>336</v>
      </c>
      <c r="AK324" s="29">
        <v>410.18</v>
      </c>
      <c r="AL324" s="29">
        <v>0</v>
      </c>
      <c r="AM324" s="29">
        <v>0</v>
      </c>
      <c r="AN324" s="29">
        <v>0</v>
      </c>
      <c r="AO324" s="29">
        <v>0</v>
      </c>
      <c r="AP324" s="29">
        <v>0</v>
      </c>
      <c r="AQ324" s="29">
        <v>0</v>
      </c>
      <c r="AR324" s="29">
        <v>0</v>
      </c>
      <c r="AS324" s="29">
        <v>0</v>
      </c>
      <c r="AT324" s="122">
        <v>0</v>
      </c>
      <c r="AU324" s="130" t="s">
        <v>2197</v>
      </c>
      <c r="AV324" s="130" t="s">
        <v>2191</v>
      </c>
      <c r="AW324" s="130" t="s">
        <v>2298</v>
      </c>
      <c r="AX324" s="130" t="s">
        <v>1299</v>
      </c>
      <c r="AY324" s="130" t="s">
        <v>1299</v>
      </c>
    </row>
    <row r="325" spans="1:51" x14ac:dyDescent="0.2">
      <c r="A325" s="121">
        <v>45671</v>
      </c>
      <c r="B325" s="27" t="s">
        <v>1564</v>
      </c>
      <c r="C325" s="24" t="s">
        <v>1565</v>
      </c>
      <c r="D325" s="24" t="s">
        <v>1447</v>
      </c>
      <c r="E325" s="28" t="s">
        <v>438</v>
      </c>
      <c r="F325" s="28" t="s">
        <v>439</v>
      </c>
      <c r="G325" s="28" t="s">
        <v>514</v>
      </c>
      <c r="H325" s="28" t="s">
        <v>511</v>
      </c>
      <c r="I325" s="28" t="s">
        <v>1103</v>
      </c>
      <c r="J325" s="24" t="s">
        <v>1160</v>
      </c>
      <c r="K325" s="24" t="s">
        <v>328</v>
      </c>
      <c r="L325" s="24" t="s">
        <v>1940</v>
      </c>
      <c r="M325" s="24">
        <v>45672</v>
      </c>
      <c r="N325" s="24" t="s">
        <v>1577</v>
      </c>
      <c r="O325" s="24" t="s">
        <v>1941</v>
      </c>
      <c r="P325" s="27" t="s">
        <v>15</v>
      </c>
      <c r="Q325" s="28" t="s">
        <v>330</v>
      </c>
      <c r="R325" s="26" t="s">
        <v>2109</v>
      </c>
      <c r="S325" s="26" t="s">
        <v>2300</v>
      </c>
      <c r="T325" s="27" t="s">
        <v>57</v>
      </c>
      <c r="U325" s="25" t="s">
        <v>1160</v>
      </c>
      <c r="V325" s="25" t="s">
        <v>1350</v>
      </c>
      <c r="W325" s="25" t="s">
        <v>1371</v>
      </c>
      <c r="X325" s="36" t="s">
        <v>1337</v>
      </c>
      <c r="Y325" s="36" t="s">
        <v>1340</v>
      </c>
      <c r="Z325" s="36" t="s">
        <v>1372</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2">
        <v>0</v>
      </c>
      <c r="AU325" s="130" t="s">
        <v>2197</v>
      </c>
      <c r="AV325" s="130" t="s">
        <v>2191</v>
      </c>
      <c r="AW325" s="130" t="s">
        <v>2298</v>
      </c>
      <c r="AX325" s="130" t="s">
        <v>1299</v>
      </c>
      <c r="AY325" s="130" t="s">
        <v>1299</v>
      </c>
    </row>
    <row r="326" spans="1:51" x14ac:dyDescent="0.2">
      <c r="A326" s="121">
        <v>45671</v>
      </c>
      <c r="B326" s="27" t="s">
        <v>1564</v>
      </c>
      <c r="C326" s="24" t="s">
        <v>1565</v>
      </c>
      <c r="D326" s="24" t="s">
        <v>1447</v>
      </c>
      <c r="E326" s="28" t="s">
        <v>438</v>
      </c>
      <c r="F326" s="28" t="s">
        <v>439</v>
      </c>
      <c r="G326" s="28" t="s">
        <v>514</v>
      </c>
      <c r="H326" s="28" t="s">
        <v>511</v>
      </c>
      <c r="I326" s="28" t="s">
        <v>1103</v>
      </c>
      <c r="J326" s="24" t="s">
        <v>1160</v>
      </c>
      <c r="K326" s="24" t="s">
        <v>328</v>
      </c>
      <c r="L326" s="24" t="s">
        <v>1940</v>
      </c>
      <c r="M326" s="24">
        <v>45672</v>
      </c>
      <c r="N326" s="24" t="s">
        <v>1577</v>
      </c>
      <c r="O326" s="24" t="s">
        <v>1941</v>
      </c>
      <c r="P326" s="27" t="s">
        <v>15</v>
      </c>
      <c r="Q326" s="28" t="s">
        <v>330</v>
      </c>
      <c r="R326" s="26" t="s">
        <v>2109</v>
      </c>
      <c r="S326" s="26" t="s">
        <v>2300</v>
      </c>
      <c r="T326" s="27" t="s">
        <v>57</v>
      </c>
      <c r="U326" s="25" t="s">
        <v>1160</v>
      </c>
      <c r="V326" s="25" t="s">
        <v>1350</v>
      </c>
      <c r="W326" s="25" t="s">
        <v>1371</v>
      </c>
      <c r="X326" s="36" t="s">
        <v>1378</v>
      </c>
      <c r="Y326" s="36" t="s">
        <v>1379</v>
      </c>
      <c r="Z326" s="36" t="s">
        <v>1380</v>
      </c>
      <c r="AA326" s="29">
        <v>60344</v>
      </c>
      <c r="AB326" s="29">
        <v>60344</v>
      </c>
      <c r="AC326" s="30">
        <v>0</v>
      </c>
      <c r="AD326" s="29">
        <v>15088.48</v>
      </c>
      <c r="AE326" s="29">
        <v>15088.48</v>
      </c>
      <c r="AF326" s="31">
        <v>45255.520000000004</v>
      </c>
      <c r="AG326" s="29">
        <v>15088.48</v>
      </c>
      <c r="AI326" s="29">
        <v>5031.72</v>
      </c>
      <c r="AJ326" s="29">
        <v>5028.38</v>
      </c>
      <c r="AK326" s="29">
        <v>5028.38</v>
      </c>
      <c r="AL326" s="29">
        <v>0</v>
      </c>
      <c r="AM326" s="29">
        <v>0</v>
      </c>
      <c r="AN326" s="29">
        <v>0</v>
      </c>
      <c r="AO326" s="29">
        <v>0</v>
      </c>
      <c r="AP326" s="29">
        <v>0</v>
      </c>
      <c r="AQ326" s="29">
        <v>0</v>
      </c>
      <c r="AR326" s="29">
        <v>0</v>
      </c>
      <c r="AS326" s="29">
        <v>0</v>
      </c>
      <c r="AT326" s="122">
        <v>0</v>
      </c>
      <c r="AU326" s="130" t="s">
        <v>2197</v>
      </c>
      <c r="AV326" s="130" t="s">
        <v>2191</v>
      </c>
      <c r="AW326" s="130" t="s">
        <v>2298</v>
      </c>
      <c r="AX326" s="130" t="s">
        <v>1299</v>
      </c>
      <c r="AY326" s="130" t="s">
        <v>1299</v>
      </c>
    </row>
    <row r="327" spans="1:51" x14ac:dyDescent="0.2">
      <c r="A327" s="121">
        <v>45671</v>
      </c>
      <c r="B327" s="27" t="s">
        <v>1564</v>
      </c>
      <c r="C327" s="24" t="s">
        <v>1565</v>
      </c>
      <c r="D327" s="24" t="s">
        <v>1447</v>
      </c>
      <c r="E327" s="28" t="s">
        <v>438</v>
      </c>
      <c r="F327" s="28" t="s">
        <v>439</v>
      </c>
      <c r="G327" s="28" t="s">
        <v>514</v>
      </c>
      <c r="H327" s="28" t="s">
        <v>511</v>
      </c>
      <c r="I327" s="28" t="s">
        <v>1103</v>
      </c>
      <c r="J327" s="24" t="s">
        <v>1160</v>
      </c>
      <c r="K327" s="24" t="s">
        <v>328</v>
      </c>
      <c r="L327" s="24" t="s">
        <v>1940</v>
      </c>
      <c r="M327" s="24">
        <v>45672</v>
      </c>
      <c r="N327" s="24" t="s">
        <v>1577</v>
      </c>
      <c r="O327" s="24" t="s">
        <v>1941</v>
      </c>
      <c r="P327" s="27" t="s">
        <v>15</v>
      </c>
      <c r="Q327" s="28" t="s">
        <v>330</v>
      </c>
      <c r="R327" s="26" t="s">
        <v>2109</v>
      </c>
      <c r="S327" s="26" t="s">
        <v>2300</v>
      </c>
      <c r="T327" s="27" t="s">
        <v>57</v>
      </c>
      <c r="U327" s="25" t="s">
        <v>1160</v>
      </c>
      <c r="V327" s="25" t="s">
        <v>1350</v>
      </c>
      <c r="W327" s="25" t="s">
        <v>1371</v>
      </c>
      <c r="X327" s="36" t="s">
        <v>1338</v>
      </c>
      <c r="Y327" s="36" t="s">
        <v>1341</v>
      </c>
      <c r="Z327" s="36" t="s">
        <v>1374</v>
      </c>
      <c r="AA327" s="29">
        <v>5046</v>
      </c>
      <c r="AB327" s="29">
        <v>5046</v>
      </c>
      <c r="AC327" s="30">
        <v>0</v>
      </c>
      <c r="AD327" s="29">
        <v>1261.53</v>
      </c>
      <c r="AE327" s="29">
        <v>1261.53</v>
      </c>
      <c r="AF327" s="31">
        <v>3784.4700000000003</v>
      </c>
      <c r="AG327" s="29">
        <v>1261.53</v>
      </c>
      <c r="AI327" s="29">
        <v>420.61</v>
      </c>
      <c r="AJ327" s="29">
        <v>420.46</v>
      </c>
      <c r="AK327" s="29">
        <v>420.46</v>
      </c>
      <c r="AL327" s="29">
        <v>0</v>
      </c>
      <c r="AM327" s="29">
        <v>0</v>
      </c>
      <c r="AN327" s="29">
        <v>0</v>
      </c>
      <c r="AO327" s="29">
        <v>0</v>
      </c>
      <c r="AP327" s="29">
        <v>0</v>
      </c>
      <c r="AQ327" s="29">
        <v>0</v>
      </c>
      <c r="AR327" s="29">
        <v>0</v>
      </c>
      <c r="AS327" s="29">
        <v>0</v>
      </c>
      <c r="AT327" s="122">
        <v>0</v>
      </c>
      <c r="AU327" s="130" t="s">
        <v>2197</v>
      </c>
      <c r="AV327" s="130" t="s">
        <v>2191</v>
      </c>
      <c r="AW327" s="130" t="s">
        <v>2298</v>
      </c>
      <c r="AX327" s="130" t="s">
        <v>1299</v>
      </c>
      <c r="AY327" s="130" t="s">
        <v>1299</v>
      </c>
    </row>
    <row r="328" spans="1:51" x14ac:dyDescent="0.2">
      <c r="A328" s="121">
        <v>45671</v>
      </c>
      <c r="B328" s="27" t="s">
        <v>1564</v>
      </c>
      <c r="C328" s="24" t="s">
        <v>1565</v>
      </c>
      <c r="D328" s="24" t="s">
        <v>1447</v>
      </c>
      <c r="E328" s="28" t="s">
        <v>438</v>
      </c>
      <c r="F328" s="28" t="s">
        <v>439</v>
      </c>
      <c r="G328" s="28" t="s">
        <v>514</v>
      </c>
      <c r="H328" s="28" t="s">
        <v>511</v>
      </c>
      <c r="I328" s="28" t="s">
        <v>1103</v>
      </c>
      <c r="J328" s="24" t="s">
        <v>1101</v>
      </c>
      <c r="K328" s="24" t="s">
        <v>328</v>
      </c>
      <c r="L328" s="24" t="s">
        <v>1940</v>
      </c>
      <c r="M328" s="24">
        <v>45672</v>
      </c>
      <c r="N328" s="24" t="s">
        <v>1577</v>
      </c>
      <c r="O328" s="24" t="s">
        <v>1941</v>
      </c>
      <c r="P328" s="27" t="s">
        <v>15</v>
      </c>
      <c r="Q328" s="28" t="s">
        <v>330</v>
      </c>
      <c r="R328" s="26" t="s">
        <v>2109</v>
      </c>
      <c r="S328" s="26" t="s">
        <v>2300</v>
      </c>
      <c r="T328" s="27" t="s">
        <v>59</v>
      </c>
      <c r="U328" s="25" t="s">
        <v>1101</v>
      </c>
      <c r="V328" s="25" t="s">
        <v>1352</v>
      </c>
      <c r="W328" s="25" t="s">
        <v>1371</v>
      </c>
      <c r="X328" s="36" t="s">
        <v>1337</v>
      </c>
      <c r="Y328" s="36" t="s">
        <v>1340</v>
      </c>
      <c r="Z328" s="36" t="s">
        <v>1372</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2">
        <v>0</v>
      </c>
      <c r="AU328" s="130" t="s">
        <v>2197</v>
      </c>
      <c r="AV328" s="130" t="s">
        <v>2191</v>
      </c>
      <c r="AW328" s="130" t="s">
        <v>2298</v>
      </c>
      <c r="AX328" s="130" t="s">
        <v>1299</v>
      </c>
      <c r="AY328" s="130" t="s">
        <v>1299</v>
      </c>
    </row>
    <row r="329" spans="1:51" x14ac:dyDescent="0.2">
      <c r="A329" s="121">
        <v>45671</v>
      </c>
      <c r="B329" s="27" t="s">
        <v>1564</v>
      </c>
      <c r="C329" s="24" t="s">
        <v>1565</v>
      </c>
      <c r="D329" s="24" t="s">
        <v>1447</v>
      </c>
      <c r="E329" s="28" t="s">
        <v>438</v>
      </c>
      <c r="F329" s="28" t="s">
        <v>439</v>
      </c>
      <c r="G329" s="28" t="s">
        <v>514</v>
      </c>
      <c r="H329" s="28" t="s">
        <v>511</v>
      </c>
      <c r="I329" s="28" t="s">
        <v>1103</v>
      </c>
      <c r="J329" s="24" t="s">
        <v>1101</v>
      </c>
      <c r="K329" s="24" t="s">
        <v>328</v>
      </c>
      <c r="L329" s="24" t="s">
        <v>1940</v>
      </c>
      <c r="M329" s="24">
        <v>45672</v>
      </c>
      <c r="N329" s="24" t="s">
        <v>1577</v>
      </c>
      <c r="O329" s="24" t="s">
        <v>1941</v>
      </c>
      <c r="P329" s="27" t="s">
        <v>15</v>
      </c>
      <c r="Q329" s="28" t="s">
        <v>330</v>
      </c>
      <c r="R329" s="26" t="s">
        <v>2109</v>
      </c>
      <c r="S329" s="26" t="s">
        <v>2300</v>
      </c>
      <c r="T329" s="27" t="s">
        <v>59</v>
      </c>
      <c r="U329" s="25" t="s">
        <v>1101</v>
      </c>
      <c r="V329" s="25" t="s">
        <v>1352</v>
      </c>
      <c r="W329" s="25" t="s">
        <v>1371</v>
      </c>
      <c r="X329" s="36" t="s">
        <v>1378</v>
      </c>
      <c r="Y329" s="36" t="s">
        <v>1379</v>
      </c>
      <c r="Z329" s="36" t="s">
        <v>1380</v>
      </c>
      <c r="AA329" s="29">
        <v>60341</v>
      </c>
      <c r="AB329" s="29">
        <v>60341</v>
      </c>
      <c r="AC329" s="30">
        <v>0</v>
      </c>
      <c r="AD329" s="29">
        <v>13584.2</v>
      </c>
      <c r="AE329" s="29">
        <v>13584.2</v>
      </c>
      <c r="AF329" s="31">
        <v>46756.800000000003</v>
      </c>
      <c r="AG329" s="29">
        <v>13584.2</v>
      </c>
      <c r="AI329" s="29">
        <v>4529.96</v>
      </c>
      <c r="AJ329" s="29">
        <v>4525.8599999999997</v>
      </c>
      <c r="AK329" s="29">
        <v>4528.38</v>
      </c>
      <c r="AL329" s="29">
        <v>0</v>
      </c>
      <c r="AM329" s="29">
        <v>0</v>
      </c>
      <c r="AN329" s="29">
        <v>0</v>
      </c>
      <c r="AO329" s="29">
        <v>0</v>
      </c>
      <c r="AP329" s="29">
        <v>0</v>
      </c>
      <c r="AQ329" s="29">
        <v>0</v>
      </c>
      <c r="AR329" s="29">
        <v>0</v>
      </c>
      <c r="AS329" s="29">
        <v>0</v>
      </c>
      <c r="AT329" s="122">
        <v>0</v>
      </c>
      <c r="AU329" s="130" t="s">
        <v>2197</v>
      </c>
      <c r="AV329" s="130" t="s">
        <v>2191</v>
      </c>
      <c r="AW329" s="130" t="s">
        <v>2298</v>
      </c>
      <c r="AX329" s="130" t="s">
        <v>1299</v>
      </c>
      <c r="AY329" s="130" t="s">
        <v>1299</v>
      </c>
    </row>
    <row r="330" spans="1:51" x14ac:dyDescent="0.2">
      <c r="A330" s="121">
        <v>45671</v>
      </c>
      <c r="B330" s="27" t="s">
        <v>1564</v>
      </c>
      <c r="C330" s="24" t="s">
        <v>1565</v>
      </c>
      <c r="D330" s="24" t="s">
        <v>1447</v>
      </c>
      <c r="E330" s="28" t="s">
        <v>438</v>
      </c>
      <c r="F330" s="28" t="s">
        <v>439</v>
      </c>
      <c r="G330" s="28" t="s">
        <v>514</v>
      </c>
      <c r="H330" s="28" t="s">
        <v>511</v>
      </c>
      <c r="I330" s="28" t="s">
        <v>1103</v>
      </c>
      <c r="J330" s="24" t="s">
        <v>1101</v>
      </c>
      <c r="K330" s="24" t="s">
        <v>328</v>
      </c>
      <c r="L330" s="24" t="s">
        <v>1940</v>
      </c>
      <c r="M330" s="24">
        <v>45672</v>
      </c>
      <c r="N330" s="24" t="s">
        <v>1577</v>
      </c>
      <c r="O330" s="24" t="s">
        <v>1941</v>
      </c>
      <c r="P330" s="27" t="s">
        <v>15</v>
      </c>
      <c r="Q330" s="28" t="s">
        <v>330</v>
      </c>
      <c r="R330" s="26" t="s">
        <v>2109</v>
      </c>
      <c r="S330" s="26" t="s">
        <v>2300</v>
      </c>
      <c r="T330" s="27" t="s">
        <v>59</v>
      </c>
      <c r="U330" s="25" t="s">
        <v>1101</v>
      </c>
      <c r="V330" s="25" t="s">
        <v>1352</v>
      </c>
      <c r="W330" s="25" t="s">
        <v>1371</v>
      </c>
      <c r="X330" s="36" t="s">
        <v>1338</v>
      </c>
      <c r="Y330" s="36" t="s">
        <v>1341</v>
      </c>
      <c r="Z330" s="36" t="s">
        <v>1374</v>
      </c>
      <c r="AA330" s="29">
        <v>5046</v>
      </c>
      <c r="AB330" s="29">
        <v>5046</v>
      </c>
      <c r="AC330" s="30">
        <v>0</v>
      </c>
      <c r="AD330" s="29">
        <v>1222.5899999999999</v>
      </c>
      <c r="AE330" s="29">
        <v>1222.5899999999999</v>
      </c>
      <c r="AF330" s="31">
        <v>3823.41</v>
      </c>
      <c r="AG330" s="29">
        <v>1222.5899999999999</v>
      </c>
      <c r="AI330" s="29">
        <v>407.7</v>
      </c>
      <c r="AJ330" s="29">
        <v>407.33</v>
      </c>
      <c r="AK330" s="29">
        <v>407.56</v>
      </c>
      <c r="AL330" s="29">
        <v>0</v>
      </c>
      <c r="AM330" s="29">
        <v>0</v>
      </c>
      <c r="AN330" s="29">
        <v>0</v>
      </c>
      <c r="AO330" s="29">
        <v>0</v>
      </c>
      <c r="AP330" s="29">
        <v>0</v>
      </c>
      <c r="AQ330" s="29">
        <v>0</v>
      </c>
      <c r="AR330" s="29">
        <v>0</v>
      </c>
      <c r="AS330" s="29">
        <v>0</v>
      </c>
      <c r="AT330" s="122">
        <v>0</v>
      </c>
      <c r="AU330" s="130" t="s">
        <v>2197</v>
      </c>
      <c r="AV330" s="130" t="s">
        <v>2191</v>
      </c>
      <c r="AW330" s="130" t="s">
        <v>2298</v>
      </c>
      <c r="AX330" s="130" t="s">
        <v>1299</v>
      </c>
      <c r="AY330" s="130" t="s">
        <v>1299</v>
      </c>
    </row>
    <row r="331" spans="1:51" x14ac:dyDescent="0.2">
      <c r="A331" s="121">
        <v>45671</v>
      </c>
      <c r="B331" s="27" t="s">
        <v>1564</v>
      </c>
      <c r="C331" s="24" t="s">
        <v>1565</v>
      </c>
      <c r="D331" s="24" t="s">
        <v>1447</v>
      </c>
      <c r="E331" s="28" t="s">
        <v>438</v>
      </c>
      <c r="F331" s="28" t="s">
        <v>439</v>
      </c>
      <c r="G331" s="28" t="s">
        <v>514</v>
      </c>
      <c r="H331" s="28" t="s">
        <v>511</v>
      </c>
      <c r="I331" s="28" t="s">
        <v>1103</v>
      </c>
      <c r="J331" s="24" t="s">
        <v>1158</v>
      </c>
      <c r="K331" s="24" t="s">
        <v>328</v>
      </c>
      <c r="L331" s="24" t="s">
        <v>1940</v>
      </c>
      <c r="M331" s="24">
        <v>45672</v>
      </c>
      <c r="N331" s="24" t="s">
        <v>1577</v>
      </c>
      <c r="O331" s="24" t="s">
        <v>1941</v>
      </c>
      <c r="P331" s="27" t="s">
        <v>15</v>
      </c>
      <c r="Q331" s="28" t="s">
        <v>330</v>
      </c>
      <c r="R331" s="26" t="s">
        <v>2109</v>
      </c>
      <c r="S331" s="26" t="s">
        <v>2300</v>
      </c>
      <c r="T331" s="27" t="s">
        <v>60</v>
      </c>
      <c r="U331" s="25" t="s">
        <v>1158</v>
      </c>
      <c r="V331" s="25" t="s">
        <v>1353</v>
      </c>
      <c r="W331" s="25" t="s">
        <v>1371</v>
      </c>
      <c r="X331" s="36" t="s">
        <v>1337</v>
      </c>
      <c r="Y331" s="36" t="s">
        <v>1340</v>
      </c>
      <c r="Z331" s="36" t="s">
        <v>1372</v>
      </c>
      <c r="AA331" s="29">
        <v>1200</v>
      </c>
      <c r="AB331" s="29">
        <v>1200</v>
      </c>
      <c r="AC331" s="30">
        <v>0</v>
      </c>
      <c r="AD331" s="29">
        <v>0</v>
      </c>
      <c r="AE331" s="29">
        <v>0</v>
      </c>
      <c r="AF331" s="31">
        <v>1200</v>
      </c>
      <c r="AG331" s="29">
        <v>0</v>
      </c>
      <c r="AI331" s="29">
        <v>0</v>
      </c>
      <c r="AJ331" s="29">
        <v>0</v>
      </c>
      <c r="AK331" s="29">
        <v>0</v>
      </c>
      <c r="AL331" s="29">
        <v>0</v>
      </c>
      <c r="AM331" s="29">
        <v>0</v>
      </c>
      <c r="AN331" s="29">
        <v>0</v>
      </c>
      <c r="AO331" s="29">
        <v>0</v>
      </c>
      <c r="AP331" s="29">
        <v>0</v>
      </c>
      <c r="AQ331" s="29">
        <v>0</v>
      </c>
      <c r="AR331" s="29">
        <v>0</v>
      </c>
      <c r="AS331" s="29">
        <v>0</v>
      </c>
      <c r="AT331" s="122">
        <v>0</v>
      </c>
      <c r="AU331" s="130" t="s">
        <v>2197</v>
      </c>
      <c r="AV331" s="130" t="s">
        <v>2191</v>
      </c>
      <c r="AW331" s="130" t="s">
        <v>2298</v>
      </c>
      <c r="AX331" s="130" t="s">
        <v>1299</v>
      </c>
      <c r="AY331" s="130" t="s">
        <v>1299</v>
      </c>
    </row>
    <row r="332" spans="1:51" x14ac:dyDescent="0.2">
      <c r="A332" s="121">
        <v>45671</v>
      </c>
      <c r="B332" s="27" t="s">
        <v>1564</v>
      </c>
      <c r="C332" s="24" t="s">
        <v>1565</v>
      </c>
      <c r="D332" s="24" t="s">
        <v>1447</v>
      </c>
      <c r="E332" s="28" t="s">
        <v>438</v>
      </c>
      <c r="F332" s="28" t="s">
        <v>439</v>
      </c>
      <c r="G332" s="28" t="s">
        <v>514</v>
      </c>
      <c r="H332" s="28" t="s">
        <v>511</v>
      </c>
      <c r="I332" s="28" t="s">
        <v>1103</v>
      </c>
      <c r="J332" s="24" t="s">
        <v>1158</v>
      </c>
      <c r="K332" s="24" t="s">
        <v>328</v>
      </c>
      <c r="L332" s="24" t="s">
        <v>1940</v>
      </c>
      <c r="M332" s="24">
        <v>45672</v>
      </c>
      <c r="N332" s="24" t="s">
        <v>1577</v>
      </c>
      <c r="O332" s="24" t="s">
        <v>1941</v>
      </c>
      <c r="P332" s="27" t="s">
        <v>15</v>
      </c>
      <c r="Q332" s="28" t="s">
        <v>330</v>
      </c>
      <c r="R332" s="26" t="s">
        <v>2109</v>
      </c>
      <c r="S332" s="26" t="s">
        <v>2300</v>
      </c>
      <c r="T332" s="27" t="s">
        <v>60</v>
      </c>
      <c r="U332" s="25" t="s">
        <v>1158</v>
      </c>
      <c r="V332" s="25" t="s">
        <v>1353</v>
      </c>
      <c r="W332" s="25" t="s">
        <v>1371</v>
      </c>
      <c r="X332" s="36" t="s">
        <v>1378</v>
      </c>
      <c r="Y332" s="36" t="s">
        <v>1379</v>
      </c>
      <c r="Z332" s="36" t="s">
        <v>1380</v>
      </c>
      <c r="AA332" s="29">
        <v>27172</v>
      </c>
      <c r="AB332" s="29">
        <v>27172</v>
      </c>
      <c r="AC332" s="30">
        <v>0</v>
      </c>
      <c r="AD332" s="29">
        <v>6794.24</v>
      </c>
      <c r="AE332" s="29">
        <v>6794.24</v>
      </c>
      <c r="AF332" s="31">
        <v>20377.760000000002</v>
      </c>
      <c r="AG332" s="29">
        <v>6794.24</v>
      </c>
      <c r="AI332" s="29">
        <v>2265.86</v>
      </c>
      <c r="AJ332" s="29">
        <v>2264.19</v>
      </c>
      <c r="AK332" s="29">
        <v>2264.19</v>
      </c>
      <c r="AL332" s="29">
        <v>0</v>
      </c>
      <c r="AM332" s="29">
        <v>0</v>
      </c>
      <c r="AN332" s="29">
        <v>0</v>
      </c>
      <c r="AO332" s="29">
        <v>0</v>
      </c>
      <c r="AP332" s="29">
        <v>0</v>
      </c>
      <c r="AQ332" s="29">
        <v>0</v>
      </c>
      <c r="AR332" s="29">
        <v>0</v>
      </c>
      <c r="AS332" s="29">
        <v>0</v>
      </c>
      <c r="AT332" s="122">
        <v>0</v>
      </c>
      <c r="AU332" s="130" t="s">
        <v>2197</v>
      </c>
      <c r="AV332" s="130" t="s">
        <v>2191</v>
      </c>
      <c r="AW332" s="130" t="s">
        <v>2298</v>
      </c>
      <c r="AX332" s="130" t="s">
        <v>1299</v>
      </c>
      <c r="AY332" s="130" t="s">
        <v>1299</v>
      </c>
    </row>
    <row r="333" spans="1:51" x14ac:dyDescent="0.2">
      <c r="A333" s="121">
        <v>45671</v>
      </c>
      <c r="B333" s="27" t="s">
        <v>1564</v>
      </c>
      <c r="C333" s="24" t="s">
        <v>1565</v>
      </c>
      <c r="D333" s="24" t="s">
        <v>1447</v>
      </c>
      <c r="E333" s="28" t="s">
        <v>438</v>
      </c>
      <c r="F333" s="28" t="s">
        <v>439</v>
      </c>
      <c r="G333" s="28" t="s">
        <v>514</v>
      </c>
      <c r="H333" s="28" t="s">
        <v>511</v>
      </c>
      <c r="I333" s="28" t="s">
        <v>1103</v>
      </c>
      <c r="J333" s="24" t="s">
        <v>1158</v>
      </c>
      <c r="K333" s="24" t="s">
        <v>328</v>
      </c>
      <c r="L333" s="24" t="s">
        <v>1940</v>
      </c>
      <c r="M333" s="24">
        <v>45672</v>
      </c>
      <c r="N333" s="24" t="s">
        <v>1577</v>
      </c>
      <c r="O333" s="24" t="s">
        <v>1941</v>
      </c>
      <c r="P333" s="27" t="s">
        <v>15</v>
      </c>
      <c r="Q333" s="28" t="s">
        <v>330</v>
      </c>
      <c r="R333" s="26" t="s">
        <v>2109</v>
      </c>
      <c r="S333" s="26" t="s">
        <v>2300</v>
      </c>
      <c r="T333" s="27" t="s">
        <v>60</v>
      </c>
      <c r="U333" s="25" t="s">
        <v>1158</v>
      </c>
      <c r="V333" s="25" t="s">
        <v>1353</v>
      </c>
      <c r="W333" s="25" t="s">
        <v>1371</v>
      </c>
      <c r="X333" s="36" t="s">
        <v>1336</v>
      </c>
      <c r="Y333" s="36" t="s">
        <v>1339</v>
      </c>
      <c r="Z333" s="36" t="s">
        <v>1373</v>
      </c>
      <c r="AA333" s="29">
        <v>33171</v>
      </c>
      <c r="AB333" s="29">
        <v>33171</v>
      </c>
      <c r="AC333" s="30">
        <v>0</v>
      </c>
      <c r="AD333" s="29">
        <v>7942.02</v>
      </c>
      <c r="AE333" s="29">
        <v>7942.02</v>
      </c>
      <c r="AF333" s="31">
        <v>25228.98</v>
      </c>
      <c r="AG333" s="29">
        <v>7942.02</v>
      </c>
      <c r="AI333" s="29">
        <v>2649.93</v>
      </c>
      <c r="AJ333" s="29">
        <v>2644.11</v>
      </c>
      <c r="AK333" s="29">
        <v>2647.98</v>
      </c>
      <c r="AL333" s="29">
        <v>0</v>
      </c>
      <c r="AM333" s="29">
        <v>0</v>
      </c>
      <c r="AN333" s="29">
        <v>0</v>
      </c>
      <c r="AO333" s="29">
        <v>0</v>
      </c>
      <c r="AP333" s="29">
        <v>0</v>
      </c>
      <c r="AQ333" s="29">
        <v>0</v>
      </c>
      <c r="AR333" s="29">
        <v>0</v>
      </c>
      <c r="AS333" s="29">
        <v>0</v>
      </c>
      <c r="AT333" s="122">
        <v>0</v>
      </c>
      <c r="AU333" s="130" t="s">
        <v>2197</v>
      </c>
      <c r="AV333" s="130" t="s">
        <v>2191</v>
      </c>
      <c r="AW333" s="130" t="s">
        <v>2298</v>
      </c>
      <c r="AX333" s="130" t="s">
        <v>1299</v>
      </c>
      <c r="AY333" s="130" t="s">
        <v>1299</v>
      </c>
    </row>
    <row r="334" spans="1:51" x14ac:dyDescent="0.2">
      <c r="A334" s="121">
        <v>45671</v>
      </c>
      <c r="B334" s="27" t="s">
        <v>1564</v>
      </c>
      <c r="C334" s="24" t="s">
        <v>1565</v>
      </c>
      <c r="D334" s="24" t="s">
        <v>1447</v>
      </c>
      <c r="E334" s="28" t="s">
        <v>438</v>
      </c>
      <c r="F334" s="28" t="s">
        <v>439</v>
      </c>
      <c r="G334" s="28" t="s">
        <v>514</v>
      </c>
      <c r="H334" s="28" t="s">
        <v>511</v>
      </c>
      <c r="I334" s="28" t="s">
        <v>1103</v>
      </c>
      <c r="J334" s="24" t="s">
        <v>1158</v>
      </c>
      <c r="K334" s="24" t="s">
        <v>328</v>
      </c>
      <c r="L334" s="24" t="s">
        <v>1940</v>
      </c>
      <c r="M334" s="24">
        <v>45672</v>
      </c>
      <c r="N334" s="24" t="s">
        <v>1577</v>
      </c>
      <c r="O334" s="24" t="s">
        <v>1941</v>
      </c>
      <c r="P334" s="27" t="s">
        <v>15</v>
      </c>
      <c r="Q334" s="28" t="s">
        <v>330</v>
      </c>
      <c r="R334" s="26" t="s">
        <v>2109</v>
      </c>
      <c r="S334" s="26" t="s">
        <v>2300</v>
      </c>
      <c r="T334" s="27" t="s">
        <v>60</v>
      </c>
      <c r="U334" s="25" t="s">
        <v>1158</v>
      </c>
      <c r="V334" s="25" t="s">
        <v>1353</v>
      </c>
      <c r="W334" s="25" t="s">
        <v>1371</v>
      </c>
      <c r="X334" s="36" t="s">
        <v>1338</v>
      </c>
      <c r="Y334" s="36" t="s">
        <v>1341</v>
      </c>
      <c r="Z334" s="36" t="s">
        <v>1374</v>
      </c>
      <c r="AA334" s="29">
        <v>5046</v>
      </c>
      <c r="AB334" s="29">
        <v>5046</v>
      </c>
      <c r="AC334" s="30">
        <v>0</v>
      </c>
      <c r="AD334" s="29">
        <v>1261.53</v>
      </c>
      <c r="AE334" s="29">
        <v>1261.53</v>
      </c>
      <c r="AF334" s="31">
        <v>3784.4700000000003</v>
      </c>
      <c r="AG334" s="29">
        <v>1261.53</v>
      </c>
      <c r="AI334" s="29">
        <v>420.61</v>
      </c>
      <c r="AJ334" s="29">
        <v>420.46000000000004</v>
      </c>
      <c r="AK334" s="29">
        <v>420.46000000000004</v>
      </c>
      <c r="AL334" s="29">
        <v>0</v>
      </c>
      <c r="AM334" s="29">
        <v>0</v>
      </c>
      <c r="AN334" s="29">
        <v>0</v>
      </c>
      <c r="AO334" s="29">
        <v>0</v>
      </c>
      <c r="AP334" s="29">
        <v>0</v>
      </c>
      <c r="AQ334" s="29">
        <v>0</v>
      </c>
      <c r="AR334" s="29">
        <v>0</v>
      </c>
      <c r="AS334" s="29">
        <v>0</v>
      </c>
      <c r="AT334" s="122">
        <v>0</v>
      </c>
      <c r="AU334" s="130" t="s">
        <v>2197</v>
      </c>
      <c r="AV334" s="130" t="s">
        <v>2191</v>
      </c>
      <c r="AW334" s="130" t="s">
        <v>2298</v>
      </c>
      <c r="AX334" s="130" t="s">
        <v>1299</v>
      </c>
      <c r="AY334" s="130" t="s">
        <v>1299</v>
      </c>
    </row>
    <row r="335" spans="1:51" x14ac:dyDescent="0.2">
      <c r="A335" s="121">
        <v>45671</v>
      </c>
      <c r="B335" s="27" t="s">
        <v>1564</v>
      </c>
      <c r="C335" s="24" t="s">
        <v>1565</v>
      </c>
      <c r="D335" s="24" t="s">
        <v>1447</v>
      </c>
      <c r="E335" s="28" t="s">
        <v>438</v>
      </c>
      <c r="F335" s="28" t="s">
        <v>439</v>
      </c>
      <c r="G335" s="28" t="s">
        <v>514</v>
      </c>
      <c r="H335" s="28" t="s">
        <v>511</v>
      </c>
      <c r="I335" s="28" t="s">
        <v>1103</v>
      </c>
      <c r="J335" s="24" t="s">
        <v>1103</v>
      </c>
      <c r="K335" s="24" t="s">
        <v>328</v>
      </c>
      <c r="L335" s="24" t="s">
        <v>1940</v>
      </c>
      <c r="M335" s="24">
        <v>45672</v>
      </c>
      <c r="N335" s="24" t="s">
        <v>1577</v>
      </c>
      <c r="O335" s="24" t="s">
        <v>1941</v>
      </c>
      <c r="P335" s="27" t="s">
        <v>15</v>
      </c>
      <c r="Q335" s="28" t="s">
        <v>330</v>
      </c>
      <c r="R335" s="26" t="s">
        <v>2109</v>
      </c>
      <c r="S335" s="26" t="s">
        <v>2300</v>
      </c>
      <c r="T335" s="27" t="s">
        <v>61</v>
      </c>
      <c r="U335" s="25" t="s">
        <v>1103</v>
      </c>
      <c r="V335" s="25" t="s">
        <v>1354</v>
      </c>
      <c r="W335" s="25" t="s">
        <v>1371</v>
      </c>
      <c r="X335" s="36" t="s">
        <v>1337</v>
      </c>
      <c r="Y335" s="36" t="s">
        <v>1340</v>
      </c>
      <c r="Z335" s="36" t="s">
        <v>1372</v>
      </c>
      <c r="AA335" s="29">
        <v>22200</v>
      </c>
      <c r="AB335" s="29">
        <v>22200</v>
      </c>
      <c r="AC335" s="30">
        <v>0</v>
      </c>
      <c r="AD335" s="29">
        <v>0</v>
      </c>
      <c r="AE335" s="29">
        <v>0</v>
      </c>
      <c r="AF335" s="31">
        <v>22200</v>
      </c>
      <c r="AG335" s="29">
        <v>0</v>
      </c>
      <c r="AI335" s="29">
        <v>0</v>
      </c>
      <c r="AJ335" s="29">
        <v>0</v>
      </c>
      <c r="AK335" s="29">
        <v>0</v>
      </c>
      <c r="AL335" s="29">
        <v>0</v>
      </c>
      <c r="AM335" s="29">
        <v>0</v>
      </c>
      <c r="AN335" s="29">
        <v>0</v>
      </c>
      <c r="AO335" s="29">
        <v>0</v>
      </c>
      <c r="AP335" s="29">
        <v>0</v>
      </c>
      <c r="AQ335" s="29">
        <v>0</v>
      </c>
      <c r="AR335" s="29">
        <v>0</v>
      </c>
      <c r="AS335" s="29">
        <v>0</v>
      </c>
      <c r="AT335" s="122">
        <v>0</v>
      </c>
      <c r="AU335" s="130" t="s">
        <v>2197</v>
      </c>
      <c r="AV335" s="130" t="s">
        <v>2191</v>
      </c>
      <c r="AW335" s="130" t="s">
        <v>2298</v>
      </c>
      <c r="AX335" s="130" t="s">
        <v>1299</v>
      </c>
      <c r="AY335" s="130" t="s">
        <v>1299</v>
      </c>
    </row>
    <row r="336" spans="1:51" x14ac:dyDescent="0.2">
      <c r="A336" s="121">
        <v>45671</v>
      </c>
      <c r="B336" s="27" t="s">
        <v>1564</v>
      </c>
      <c r="C336" s="24" t="s">
        <v>1565</v>
      </c>
      <c r="D336" s="24" t="s">
        <v>1447</v>
      </c>
      <c r="E336" s="28" t="s">
        <v>438</v>
      </c>
      <c r="F336" s="28" t="s">
        <v>439</v>
      </c>
      <c r="G336" s="28" t="s">
        <v>514</v>
      </c>
      <c r="H336" s="28" t="s">
        <v>511</v>
      </c>
      <c r="I336" s="28" t="s">
        <v>1103</v>
      </c>
      <c r="J336" s="24" t="s">
        <v>1103</v>
      </c>
      <c r="K336" s="24" t="s">
        <v>328</v>
      </c>
      <c r="L336" s="24" t="s">
        <v>1940</v>
      </c>
      <c r="M336" s="24">
        <v>45672</v>
      </c>
      <c r="N336" s="24" t="s">
        <v>1577</v>
      </c>
      <c r="O336" s="24" t="s">
        <v>1941</v>
      </c>
      <c r="P336" s="27" t="s">
        <v>15</v>
      </c>
      <c r="Q336" s="28" t="s">
        <v>330</v>
      </c>
      <c r="R336" s="26" t="s">
        <v>2109</v>
      </c>
      <c r="S336" s="26" t="s">
        <v>2300</v>
      </c>
      <c r="T336" s="27" t="s">
        <v>61</v>
      </c>
      <c r="U336" s="25" t="s">
        <v>1103</v>
      </c>
      <c r="V336" s="25" t="s">
        <v>1354</v>
      </c>
      <c r="W336" s="25" t="s">
        <v>1371</v>
      </c>
      <c r="X336" s="36" t="s">
        <v>1378</v>
      </c>
      <c r="Y336" s="36" t="s">
        <v>1379</v>
      </c>
      <c r="Z336" s="36" t="s">
        <v>1380</v>
      </c>
      <c r="AA336" s="29">
        <v>1665139</v>
      </c>
      <c r="AB336" s="29">
        <v>1665139</v>
      </c>
      <c r="AC336" s="30">
        <v>0</v>
      </c>
      <c r="AD336" s="29">
        <v>376089.44000000006</v>
      </c>
      <c r="AE336" s="29">
        <v>376089.44000000006</v>
      </c>
      <c r="AF336" s="31">
        <v>1289049.56</v>
      </c>
      <c r="AG336" s="29">
        <v>376089.44000000006</v>
      </c>
      <c r="AI336" s="29">
        <v>127612.21</v>
      </c>
      <c r="AJ336" s="29">
        <v>128442.69</v>
      </c>
      <c r="AK336" s="29">
        <v>120034.54</v>
      </c>
      <c r="AL336" s="29">
        <v>0</v>
      </c>
      <c r="AM336" s="29">
        <v>0</v>
      </c>
      <c r="AN336" s="29">
        <v>0</v>
      </c>
      <c r="AO336" s="29">
        <v>0</v>
      </c>
      <c r="AP336" s="29">
        <v>0</v>
      </c>
      <c r="AQ336" s="29">
        <v>0</v>
      </c>
      <c r="AR336" s="29">
        <v>0</v>
      </c>
      <c r="AS336" s="29">
        <v>0</v>
      </c>
      <c r="AT336" s="122">
        <v>0</v>
      </c>
      <c r="AU336" s="130" t="s">
        <v>2197</v>
      </c>
      <c r="AV336" s="130" t="s">
        <v>2191</v>
      </c>
      <c r="AW336" s="130" t="s">
        <v>2298</v>
      </c>
      <c r="AX336" s="130" t="s">
        <v>1299</v>
      </c>
      <c r="AY336" s="130" t="s">
        <v>1299</v>
      </c>
    </row>
    <row r="337" spans="1:51" x14ac:dyDescent="0.2">
      <c r="A337" s="121">
        <v>45671</v>
      </c>
      <c r="B337" s="27" t="s">
        <v>1564</v>
      </c>
      <c r="C337" s="24" t="s">
        <v>1565</v>
      </c>
      <c r="D337" s="24" t="s">
        <v>1447</v>
      </c>
      <c r="E337" s="28" t="s">
        <v>438</v>
      </c>
      <c r="F337" s="28" t="s">
        <v>439</v>
      </c>
      <c r="G337" s="28" t="s">
        <v>514</v>
      </c>
      <c r="H337" s="28" t="s">
        <v>511</v>
      </c>
      <c r="I337" s="28" t="s">
        <v>1103</v>
      </c>
      <c r="J337" s="24" t="s">
        <v>1103</v>
      </c>
      <c r="K337" s="24" t="s">
        <v>328</v>
      </c>
      <c r="L337" s="24" t="s">
        <v>1940</v>
      </c>
      <c r="M337" s="24">
        <v>45672</v>
      </c>
      <c r="N337" s="24" t="s">
        <v>1577</v>
      </c>
      <c r="O337" s="24" t="s">
        <v>1941</v>
      </c>
      <c r="P337" s="27" t="s">
        <v>15</v>
      </c>
      <c r="Q337" s="28" t="s">
        <v>330</v>
      </c>
      <c r="R337" s="26" t="s">
        <v>2109</v>
      </c>
      <c r="S337" s="26" t="s">
        <v>2300</v>
      </c>
      <c r="T337" s="27" t="s">
        <v>61</v>
      </c>
      <c r="U337" s="25" t="s">
        <v>1103</v>
      </c>
      <c r="V337" s="25" t="s">
        <v>1354</v>
      </c>
      <c r="W337" s="25" t="s">
        <v>1371</v>
      </c>
      <c r="X337" s="36" t="s">
        <v>1336</v>
      </c>
      <c r="Y337" s="36" t="s">
        <v>1339</v>
      </c>
      <c r="Z337" s="36" t="s">
        <v>1373</v>
      </c>
      <c r="AA337" s="29">
        <v>658963</v>
      </c>
      <c r="AB337" s="29">
        <v>658963</v>
      </c>
      <c r="AC337" s="30">
        <v>0</v>
      </c>
      <c r="AD337" s="29">
        <v>94941.04</v>
      </c>
      <c r="AE337" s="29">
        <v>69384.36</v>
      </c>
      <c r="AF337" s="31">
        <v>589578.64</v>
      </c>
      <c r="AG337" s="29">
        <v>69384.36</v>
      </c>
      <c r="AI337" s="29">
        <v>25548.28</v>
      </c>
      <c r="AJ337" s="29">
        <v>25487</v>
      </c>
      <c r="AK337" s="29">
        <v>18349.080000000002</v>
      </c>
      <c r="AL337" s="29">
        <v>0</v>
      </c>
      <c r="AM337" s="29">
        <v>0</v>
      </c>
      <c r="AN337" s="29">
        <v>0</v>
      </c>
      <c r="AO337" s="29">
        <v>0</v>
      </c>
      <c r="AP337" s="29">
        <v>0</v>
      </c>
      <c r="AQ337" s="29">
        <v>0</v>
      </c>
      <c r="AR337" s="29">
        <v>0</v>
      </c>
      <c r="AS337" s="29">
        <v>0</v>
      </c>
      <c r="AT337" s="122">
        <v>0</v>
      </c>
      <c r="AU337" s="130" t="s">
        <v>2197</v>
      </c>
      <c r="AV337" s="130" t="s">
        <v>2191</v>
      </c>
      <c r="AW337" s="130" t="s">
        <v>2298</v>
      </c>
      <c r="AX337" s="130" t="s">
        <v>1299</v>
      </c>
      <c r="AY337" s="130" t="s">
        <v>1299</v>
      </c>
    </row>
    <row r="338" spans="1:51" x14ac:dyDescent="0.2">
      <c r="A338" s="121">
        <v>45671</v>
      </c>
      <c r="B338" s="27" t="s">
        <v>1564</v>
      </c>
      <c r="C338" s="24" t="s">
        <v>1565</v>
      </c>
      <c r="D338" s="24" t="s">
        <v>1447</v>
      </c>
      <c r="E338" s="28" t="s">
        <v>438</v>
      </c>
      <c r="F338" s="28" t="s">
        <v>439</v>
      </c>
      <c r="G338" s="28" t="s">
        <v>514</v>
      </c>
      <c r="H338" s="28" t="s">
        <v>511</v>
      </c>
      <c r="I338" s="28" t="s">
        <v>1103</v>
      </c>
      <c r="J338" s="24" t="s">
        <v>1103</v>
      </c>
      <c r="K338" s="24" t="s">
        <v>328</v>
      </c>
      <c r="L338" s="24" t="s">
        <v>1940</v>
      </c>
      <c r="M338" s="24">
        <v>45672</v>
      </c>
      <c r="N338" s="24" t="s">
        <v>1577</v>
      </c>
      <c r="O338" s="24" t="s">
        <v>1941</v>
      </c>
      <c r="P338" s="27" t="s">
        <v>15</v>
      </c>
      <c r="Q338" s="28" t="s">
        <v>330</v>
      </c>
      <c r="R338" s="26" t="s">
        <v>2109</v>
      </c>
      <c r="S338" s="26" t="s">
        <v>2300</v>
      </c>
      <c r="T338" s="27" t="s">
        <v>61</v>
      </c>
      <c r="U338" s="25" t="s">
        <v>1103</v>
      </c>
      <c r="V338" s="25" t="s">
        <v>1354</v>
      </c>
      <c r="W338" s="25" t="s">
        <v>1371</v>
      </c>
      <c r="X338" s="36" t="s">
        <v>1338</v>
      </c>
      <c r="Y338" s="36" t="s">
        <v>1341</v>
      </c>
      <c r="Z338" s="36" t="s">
        <v>1374</v>
      </c>
      <c r="AA338" s="29">
        <v>94971</v>
      </c>
      <c r="AB338" s="29">
        <v>94971</v>
      </c>
      <c r="AC338" s="30">
        <v>0</v>
      </c>
      <c r="AD338" s="29">
        <v>20616.330000000002</v>
      </c>
      <c r="AE338" s="29">
        <v>19768.14</v>
      </c>
      <c r="AF338" s="31">
        <v>75202.86</v>
      </c>
      <c r="AG338" s="29">
        <v>19768.14</v>
      </c>
      <c r="AI338" s="29">
        <v>6628</v>
      </c>
      <c r="AJ338" s="29">
        <v>6627.6</v>
      </c>
      <c r="AK338" s="29">
        <v>6512.54</v>
      </c>
      <c r="AL338" s="29">
        <v>0</v>
      </c>
      <c r="AM338" s="29">
        <v>0</v>
      </c>
      <c r="AN338" s="29">
        <v>0</v>
      </c>
      <c r="AO338" s="29">
        <v>0</v>
      </c>
      <c r="AP338" s="29">
        <v>0</v>
      </c>
      <c r="AQ338" s="29">
        <v>0</v>
      </c>
      <c r="AR338" s="29">
        <v>0</v>
      </c>
      <c r="AS338" s="29">
        <v>0</v>
      </c>
      <c r="AT338" s="122">
        <v>0</v>
      </c>
      <c r="AU338" s="130" t="s">
        <v>2197</v>
      </c>
      <c r="AV338" s="130" t="s">
        <v>2191</v>
      </c>
      <c r="AW338" s="130" t="s">
        <v>2298</v>
      </c>
      <c r="AX338" s="130" t="s">
        <v>1299</v>
      </c>
      <c r="AY338" s="130" t="s">
        <v>1299</v>
      </c>
    </row>
    <row r="339" spans="1:51" x14ac:dyDescent="0.2">
      <c r="A339" s="121">
        <v>45671</v>
      </c>
      <c r="B339" s="27" t="s">
        <v>1564</v>
      </c>
      <c r="C339" s="24" t="s">
        <v>1565</v>
      </c>
      <c r="D339" s="24" t="s">
        <v>1447</v>
      </c>
      <c r="E339" s="28" t="s">
        <v>438</v>
      </c>
      <c r="F339" s="28" t="s">
        <v>439</v>
      </c>
      <c r="G339" s="28" t="s">
        <v>1398</v>
      </c>
      <c r="H339" s="28" t="s">
        <v>515</v>
      </c>
      <c r="I339" s="28" t="s">
        <v>1103</v>
      </c>
      <c r="J339" s="24" t="s">
        <v>1103</v>
      </c>
      <c r="K339" s="24" t="s">
        <v>328</v>
      </c>
      <c r="L339" s="24" t="s">
        <v>1940</v>
      </c>
      <c r="M339" s="24">
        <v>45672</v>
      </c>
      <c r="N339" s="24" t="s">
        <v>1577</v>
      </c>
      <c r="O339" s="24" t="s">
        <v>1941</v>
      </c>
      <c r="P339" s="27" t="s">
        <v>15</v>
      </c>
      <c r="Q339" s="28" t="s">
        <v>330</v>
      </c>
      <c r="R339" s="26" t="s">
        <v>2109</v>
      </c>
      <c r="S339" s="26" t="s">
        <v>2300</v>
      </c>
      <c r="T339" s="27" t="s">
        <v>61</v>
      </c>
      <c r="U339" s="25" t="s">
        <v>1103</v>
      </c>
      <c r="V339" s="25" t="s">
        <v>1354</v>
      </c>
      <c r="W339" s="25" t="s">
        <v>1371</v>
      </c>
      <c r="X339" s="36" t="s">
        <v>2384</v>
      </c>
      <c r="Y339" s="36" t="s">
        <v>2385</v>
      </c>
      <c r="Z339" s="36" t="s">
        <v>2386</v>
      </c>
      <c r="AA339" s="29">
        <v>9400</v>
      </c>
      <c r="AB339" s="29">
        <v>9400</v>
      </c>
      <c r="AC339" s="30">
        <v>0</v>
      </c>
      <c r="AD339" s="29">
        <v>9319</v>
      </c>
      <c r="AE339" s="29">
        <v>9319</v>
      </c>
      <c r="AF339" s="31">
        <v>81</v>
      </c>
      <c r="AG339" s="29">
        <v>9319</v>
      </c>
      <c r="AI339" s="29">
        <v>0</v>
      </c>
      <c r="AJ339" s="29">
        <v>0</v>
      </c>
      <c r="AK339" s="29">
        <v>9319</v>
      </c>
      <c r="AL339" s="29">
        <v>0</v>
      </c>
      <c r="AM339" s="29">
        <v>0</v>
      </c>
      <c r="AN339" s="29">
        <v>0</v>
      </c>
      <c r="AO339" s="29">
        <v>0</v>
      </c>
      <c r="AP339" s="29">
        <v>0</v>
      </c>
      <c r="AQ339" s="29">
        <v>0</v>
      </c>
      <c r="AR339" s="29">
        <v>0</v>
      </c>
      <c r="AS339" s="29">
        <v>0</v>
      </c>
      <c r="AT339" s="122">
        <v>0</v>
      </c>
      <c r="AU339" s="130" t="s">
        <v>2197</v>
      </c>
      <c r="AV339" s="130" t="s">
        <v>2191</v>
      </c>
      <c r="AW339" s="130" t="s">
        <v>2298</v>
      </c>
      <c r="AX339" s="130" t="s">
        <v>1299</v>
      </c>
      <c r="AY339" s="130" t="s">
        <v>1299</v>
      </c>
    </row>
    <row r="340" spans="1:51" x14ac:dyDescent="0.2">
      <c r="A340" s="121">
        <v>45671</v>
      </c>
      <c r="B340" s="27" t="s">
        <v>1564</v>
      </c>
      <c r="C340" s="24" t="s">
        <v>1565</v>
      </c>
      <c r="D340" s="24" t="s">
        <v>1447</v>
      </c>
      <c r="E340" s="28" t="s">
        <v>438</v>
      </c>
      <c r="F340" s="28" t="s">
        <v>439</v>
      </c>
      <c r="G340" s="28" t="s">
        <v>514</v>
      </c>
      <c r="H340" s="28" t="s">
        <v>511</v>
      </c>
      <c r="I340" s="28" t="s">
        <v>1103</v>
      </c>
      <c r="J340" s="24" t="s">
        <v>1156</v>
      </c>
      <c r="K340" s="24" t="s">
        <v>328</v>
      </c>
      <c r="L340" s="24" t="s">
        <v>1940</v>
      </c>
      <c r="M340" s="24">
        <v>45672</v>
      </c>
      <c r="N340" s="24" t="s">
        <v>1577</v>
      </c>
      <c r="O340" s="24" t="s">
        <v>1941</v>
      </c>
      <c r="P340" s="27" t="s">
        <v>15</v>
      </c>
      <c r="Q340" s="28" t="s">
        <v>330</v>
      </c>
      <c r="R340" s="26" t="s">
        <v>2109</v>
      </c>
      <c r="S340" s="26" t="s">
        <v>2300</v>
      </c>
      <c r="T340" s="27" t="s">
        <v>100</v>
      </c>
      <c r="U340" s="25" t="s">
        <v>1434</v>
      </c>
      <c r="V340" s="25" t="s">
        <v>1436</v>
      </c>
      <c r="W340" s="25" t="s">
        <v>1371</v>
      </c>
      <c r="X340" s="36" t="s">
        <v>1337</v>
      </c>
      <c r="Y340" s="36" t="s">
        <v>1340</v>
      </c>
      <c r="Z340" s="36" t="s">
        <v>1372</v>
      </c>
      <c r="AA340" s="29">
        <v>1200</v>
      </c>
      <c r="AB340" s="29">
        <v>1200</v>
      </c>
      <c r="AC340" s="30">
        <v>0</v>
      </c>
      <c r="AD340" s="29">
        <v>0</v>
      </c>
      <c r="AE340" s="29">
        <v>0</v>
      </c>
      <c r="AF340" s="31">
        <v>1200</v>
      </c>
      <c r="AG340" s="29">
        <v>0</v>
      </c>
      <c r="AI340" s="29">
        <v>0</v>
      </c>
      <c r="AJ340" s="29">
        <v>0</v>
      </c>
      <c r="AK340" s="29">
        <v>0</v>
      </c>
      <c r="AL340" s="29">
        <v>0</v>
      </c>
      <c r="AM340" s="29">
        <v>0</v>
      </c>
      <c r="AN340" s="29">
        <v>0</v>
      </c>
      <c r="AO340" s="29">
        <v>0</v>
      </c>
      <c r="AP340" s="29">
        <v>0</v>
      </c>
      <c r="AQ340" s="29">
        <v>0</v>
      </c>
      <c r="AR340" s="29">
        <v>0</v>
      </c>
      <c r="AS340" s="29">
        <v>0</v>
      </c>
      <c r="AT340" s="122">
        <v>0</v>
      </c>
      <c r="AU340" s="130" t="s">
        <v>2197</v>
      </c>
      <c r="AV340" s="130" t="s">
        <v>2191</v>
      </c>
      <c r="AW340" s="130" t="s">
        <v>2298</v>
      </c>
      <c r="AX340" s="130" t="s">
        <v>1299</v>
      </c>
      <c r="AY340" s="130" t="s">
        <v>1299</v>
      </c>
    </row>
    <row r="341" spans="1:51" x14ac:dyDescent="0.2">
      <c r="A341" s="121">
        <v>45671</v>
      </c>
      <c r="B341" s="27" t="s">
        <v>1564</v>
      </c>
      <c r="C341" s="24" t="s">
        <v>1565</v>
      </c>
      <c r="D341" s="24" t="s">
        <v>1447</v>
      </c>
      <c r="E341" s="28" t="s">
        <v>438</v>
      </c>
      <c r="F341" s="28" t="s">
        <v>439</v>
      </c>
      <c r="G341" s="28" t="s">
        <v>514</v>
      </c>
      <c r="H341" s="28" t="s">
        <v>511</v>
      </c>
      <c r="I341" s="28" t="s">
        <v>1103</v>
      </c>
      <c r="J341" s="24" t="s">
        <v>1156</v>
      </c>
      <c r="K341" s="24" t="s">
        <v>328</v>
      </c>
      <c r="L341" s="24" t="s">
        <v>1940</v>
      </c>
      <c r="M341" s="24">
        <v>45672</v>
      </c>
      <c r="N341" s="24" t="s">
        <v>1577</v>
      </c>
      <c r="O341" s="24" t="s">
        <v>1941</v>
      </c>
      <c r="P341" s="27" t="s">
        <v>15</v>
      </c>
      <c r="Q341" s="28" t="s">
        <v>330</v>
      </c>
      <c r="R341" s="26" t="s">
        <v>2109</v>
      </c>
      <c r="S341" s="26" t="s">
        <v>2300</v>
      </c>
      <c r="T341" s="27" t="s">
        <v>100</v>
      </c>
      <c r="U341" s="25" t="s">
        <v>1434</v>
      </c>
      <c r="V341" s="25" t="s">
        <v>1436</v>
      </c>
      <c r="W341" s="25" t="s">
        <v>1371</v>
      </c>
      <c r="X341" s="36" t="s">
        <v>1336</v>
      </c>
      <c r="Y341" s="36" t="s">
        <v>1339</v>
      </c>
      <c r="Z341" s="36" t="s">
        <v>1373</v>
      </c>
      <c r="AA341" s="29">
        <v>66341</v>
      </c>
      <c r="AB341" s="29">
        <v>66341</v>
      </c>
      <c r="AC341" s="30">
        <v>0</v>
      </c>
      <c r="AD341" s="29">
        <v>0</v>
      </c>
      <c r="AE341" s="29">
        <v>0</v>
      </c>
      <c r="AF341" s="31">
        <v>66341</v>
      </c>
      <c r="AG341" s="29">
        <v>0</v>
      </c>
      <c r="AI341" s="29">
        <v>0</v>
      </c>
      <c r="AJ341" s="29">
        <v>0</v>
      </c>
      <c r="AK341" s="29">
        <v>0</v>
      </c>
      <c r="AL341" s="29">
        <v>0</v>
      </c>
      <c r="AM341" s="29">
        <v>0</v>
      </c>
      <c r="AN341" s="29">
        <v>0</v>
      </c>
      <c r="AO341" s="29">
        <v>0</v>
      </c>
      <c r="AP341" s="29">
        <v>0</v>
      </c>
      <c r="AQ341" s="29">
        <v>0</v>
      </c>
      <c r="AR341" s="29">
        <v>0</v>
      </c>
      <c r="AS341" s="29">
        <v>0</v>
      </c>
      <c r="AT341" s="122">
        <v>0</v>
      </c>
      <c r="AU341" s="130" t="s">
        <v>2197</v>
      </c>
      <c r="AV341" s="130" t="s">
        <v>2191</v>
      </c>
      <c r="AW341" s="130" t="s">
        <v>2298</v>
      </c>
      <c r="AX341" s="130" t="s">
        <v>1299</v>
      </c>
      <c r="AY341" s="130" t="s">
        <v>1299</v>
      </c>
    </row>
    <row r="342" spans="1:51" x14ac:dyDescent="0.2">
      <c r="A342" s="121">
        <v>45671</v>
      </c>
      <c r="B342" s="27" t="s">
        <v>1564</v>
      </c>
      <c r="C342" s="24" t="s">
        <v>1565</v>
      </c>
      <c r="D342" s="24" t="s">
        <v>1447</v>
      </c>
      <c r="E342" s="28" t="s">
        <v>438</v>
      </c>
      <c r="F342" s="28" t="s">
        <v>439</v>
      </c>
      <c r="G342" s="28" t="s">
        <v>514</v>
      </c>
      <c r="H342" s="28" t="s">
        <v>511</v>
      </c>
      <c r="I342" s="28" t="s">
        <v>1103</v>
      </c>
      <c r="J342" s="24" t="s">
        <v>1156</v>
      </c>
      <c r="K342" s="24" t="s">
        <v>328</v>
      </c>
      <c r="L342" s="24" t="s">
        <v>1940</v>
      </c>
      <c r="M342" s="24">
        <v>45672</v>
      </c>
      <c r="N342" s="24" t="s">
        <v>1577</v>
      </c>
      <c r="O342" s="24" t="s">
        <v>1941</v>
      </c>
      <c r="P342" s="27" t="s">
        <v>15</v>
      </c>
      <c r="Q342" s="28" t="s">
        <v>330</v>
      </c>
      <c r="R342" s="26" t="s">
        <v>2109</v>
      </c>
      <c r="S342" s="26" t="s">
        <v>2300</v>
      </c>
      <c r="T342" s="27" t="s">
        <v>100</v>
      </c>
      <c r="U342" s="25" t="s">
        <v>1434</v>
      </c>
      <c r="V342" s="25" t="s">
        <v>1436</v>
      </c>
      <c r="W342" s="25" t="s">
        <v>1371</v>
      </c>
      <c r="X342" s="36" t="s">
        <v>1338</v>
      </c>
      <c r="Y342" s="36" t="s">
        <v>1341</v>
      </c>
      <c r="Z342" s="36" t="s">
        <v>1374</v>
      </c>
      <c r="AA342" s="29">
        <v>5201</v>
      </c>
      <c r="AB342" s="29">
        <v>5201</v>
      </c>
      <c r="AC342" s="30">
        <v>0</v>
      </c>
      <c r="AD342" s="29">
        <v>0</v>
      </c>
      <c r="AE342" s="29">
        <v>0</v>
      </c>
      <c r="AF342" s="31">
        <v>5201</v>
      </c>
      <c r="AG342" s="29">
        <v>0</v>
      </c>
      <c r="AI342" s="29">
        <v>0</v>
      </c>
      <c r="AJ342" s="29">
        <v>0</v>
      </c>
      <c r="AK342" s="29">
        <v>0</v>
      </c>
      <c r="AL342" s="29">
        <v>0</v>
      </c>
      <c r="AM342" s="29">
        <v>0</v>
      </c>
      <c r="AN342" s="29">
        <v>0</v>
      </c>
      <c r="AO342" s="29">
        <v>0</v>
      </c>
      <c r="AP342" s="29">
        <v>0</v>
      </c>
      <c r="AQ342" s="29">
        <v>0</v>
      </c>
      <c r="AR342" s="29">
        <v>0</v>
      </c>
      <c r="AS342" s="29">
        <v>0</v>
      </c>
      <c r="AT342" s="122">
        <v>0</v>
      </c>
      <c r="AU342" s="130" t="s">
        <v>2197</v>
      </c>
      <c r="AV342" s="130" t="s">
        <v>2191</v>
      </c>
      <c r="AW342" s="130" t="s">
        <v>2298</v>
      </c>
      <c r="AX342" s="130" t="s">
        <v>1299</v>
      </c>
      <c r="AY342" s="130" t="s">
        <v>1299</v>
      </c>
    </row>
    <row r="343" spans="1:51" x14ac:dyDescent="0.2">
      <c r="A343" s="121">
        <v>45671</v>
      </c>
      <c r="B343" s="27" t="s">
        <v>1564</v>
      </c>
      <c r="C343" s="24" t="s">
        <v>1565</v>
      </c>
      <c r="D343" s="24" t="s">
        <v>1447</v>
      </c>
      <c r="E343" s="28" t="s">
        <v>438</v>
      </c>
      <c r="F343" s="28" t="s">
        <v>439</v>
      </c>
      <c r="G343" s="28" t="s">
        <v>514</v>
      </c>
      <c r="H343" s="28" t="s">
        <v>511</v>
      </c>
      <c r="I343" s="28" t="s">
        <v>1108</v>
      </c>
      <c r="J343" s="24" t="s">
        <v>1108</v>
      </c>
      <c r="K343" s="24" t="s">
        <v>328</v>
      </c>
      <c r="L343" s="24" t="s">
        <v>1940</v>
      </c>
      <c r="M343" s="24">
        <v>45672</v>
      </c>
      <c r="N343" s="24" t="s">
        <v>1577</v>
      </c>
      <c r="O343" s="24" t="s">
        <v>1941</v>
      </c>
      <c r="P343" s="27" t="s">
        <v>15</v>
      </c>
      <c r="Q343" s="28" t="s">
        <v>330</v>
      </c>
      <c r="R343" s="26" t="s">
        <v>2109</v>
      </c>
      <c r="S343" s="26" t="s">
        <v>2300</v>
      </c>
      <c r="T343" s="27" t="s">
        <v>103</v>
      </c>
      <c r="U343" s="25" t="s">
        <v>1108</v>
      </c>
      <c r="V343" s="25" t="s">
        <v>1363</v>
      </c>
      <c r="W343" s="25" t="s">
        <v>1371</v>
      </c>
      <c r="X343" s="36" t="s">
        <v>1337</v>
      </c>
      <c r="Y343" s="36" t="s">
        <v>1340</v>
      </c>
      <c r="Z343" s="36" t="s">
        <v>1372</v>
      </c>
      <c r="AA343" s="29">
        <v>4800</v>
      </c>
      <c r="AB343" s="29">
        <v>4800</v>
      </c>
      <c r="AC343" s="30">
        <v>0</v>
      </c>
      <c r="AD343" s="29">
        <v>0</v>
      </c>
      <c r="AE343" s="29">
        <v>0</v>
      </c>
      <c r="AF343" s="31">
        <v>4800</v>
      </c>
      <c r="AG343" s="29">
        <v>0</v>
      </c>
      <c r="AI343" s="29">
        <v>0</v>
      </c>
      <c r="AJ343" s="29">
        <v>0</v>
      </c>
      <c r="AK343" s="29">
        <v>0</v>
      </c>
      <c r="AL343" s="29">
        <v>0</v>
      </c>
      <c r="AM343" s="29">
        <v>0</v>
      </c>
      <c r="AN343" s="29">
        <v>0</v>
      </c>
      <c r="AO343" s="29">
        <v>0</v>
      </c>
      <c r="AP343" s="29">
        <v>0</v>
      </c>
      <c r="AQ343" s="29">
        <v>0</v>
      </c>
      <c r="AR343" s="29">
        <v>0</v>
      </c>
      <c r="AS343" s="29">
        <v>0</v>
      </c>
      <c r="AT343" s="122">
        <v>0</v>
      </c>
      <c r="AU343" s="130" t="s">
        <v>2197</v>
      </c>
      <c r="AV343" s="130" t="s">
        <v>2191</v>
      </c>
      <c r="AW343" s="130" t="s">
        <v>2298</v>
      </c>
      <c r="AX343" s="130" t="s">
        <v>1299</v>
      </c>
      <c r="AY343" s="130" t="s">
        <v>1299</v>
      </c>
    </row>
    <row r="344" spans="1:51" x14ac:dyDescent="0.2">
      <c r="A344" s="121">
        <v>45671</v>
      </c>
      <c r="B344" s="27" t="s">
        <v>1564</v>
      </c>
      <c r="C344" s="24" t="s">
        <v>1565</v>
      </c>
      <c r="D344" s="24" t="s">
        <v>1447</v>
      </c>
      <c r="E344" s="28" t="s">
        <v>438</v>
      </c>
      <c r="F344" s="28" t="s">
        <v>439</v>
      </c>
      <c r="G344" s="28" t="s">
        <v>514</v>
      </c>
      <c r="H344" s="28" t="s">
        <v>511</v>
      </c>
      <c r="I344" s="28" t="s">
        <v>1108</v>
      </c>
      <c r="J344" s="24" t="s">
        <v>1108</v>
      </c>
      <c r="K344" s="24" t="s">
        <v>328</v>
      </c>
      <c r="L344" s="24" t="s">
        <v>1940</v>
      </c>
      <c r="M344" s="24">
        <v>45672</v>
      </c>
      <c r="N344" s="24" t="s">
        <v>1577</v>
      </c>
      <c r="O344" s="24" t="s">
        <v>1941</v>
      </c>
      <c r="P344" s="27" t="s">
        <v>15</v>
      </c>
      <c r="Q344" s="28" t="s">
        <v>330</v>
      </c>
      <c r="R344" s="26" t="s">
        <v>2109</v>
      </c>
      <c r="S344" s="26" t="s">
        <v>2300</v>
      </c>
      <c r="T344" s="27" t="s">
        <v>103</v>
      </c>
      <c r="U344" s="25" t="s">
        <v>1108</v>
      </c>
      <c r="V344" s="25" t="s">
        <v>1363</v>
      </c>
      <c r="W344" s="25" t="s">
        <v>1371</v>
      </c>
      <c r="X344" s="36" t="s">
        <v>1378</v>
      </c>
      <c r="Y344" s="36" t="s">
        <v>1379</v>
      </c>
      <c r="Z344" s="36" t="s">
        <v>1380</v>
      </c>
      <c r="AA344" s="29">
        <v>363852</v>
      </c>
      <c r="AB344" s="29">
        <v>363852</v>
      </c>
      <c r="AC344" s="30">
        <v>0</v>
      </c>
      <c r="AD344" s="29">
        <v>90022.739999999991</v>
      </c>
      <c r="AE344" s="29">
        <v>90022.74</v>
      </c>
      <c r="AF344" s="31">
        <v>273829.26</v>
      </c>
      <c r="AG344" s="29">
        <v>90022.739999999991</v>
      </c>
      <c r="AI344" s="29">
        <v>30011.410000000003</v>
      </c>
      <c r="AJ344" s="29">
        <v>29933.94</v>
      </c>
      <c r="AK344" s="29">
        <v>30077.39</v>
      </c>
      <c r="AL344" s="29">
        <v>0</v>
      </c>
      <c r="AM344" s="29">
        <v>0</v>
      </c>
      <c r="AN344" s="29">
        <v>0</v>
      </c>
      <c r="AO344" s="29">
        <v>0</v>
      </c>
      <c r="AP344" s="29">
        <v>0</v>
      </c>
      <c r="AQ344" s="29">
        <v>0</v>
      </c>
      <c r="AR344" s="29">
        <v>0</v>
      </c>
      <c r="AS344" s="29">
        <v>0</v>
      </c>
      <c r="AT344" s="122">
        <v>0</v>
      </c>
      <c r="AU344" s="130" t="s">
        <v>2197</v>
      </c>
      <c r="AV344" s="130" t="s">
        <v>2191</v>
      </c>
      <c r="AW344" s="130" t="s">
        <v>2298</v>
      </c>
      <c r="AX344" s="130" t="s">
        <v>1299</v>
      </c>
      <c r="AY344" s="130" t="s">
        <v>1299</v>
      </c>
    </row>
    <row r="345" spans="1:51" x14ac:dyDescent="0.2">
      <c r="A345" s="121">
        <v>45671</v>
      </c>
      <c r="B345" s="27" t="s">
        <v>1564</v>
      </c>
      <c r="C345" s="24" t="s">
        <v>1565</v>
      </c>
      <c r="D345" s="24" t="s">
        <v>1447</v>
      </c>
      <c r="E345" s="28" t="s">
        <v>438</v>
      </c>
      <c r="F345" s="28" t="s">
        <v>439</v>
      </c>
      <c r="G345" s="28" t="s">
        <v>514</v>
      </c>
      <c r="H345" s="28" t="s">
        <v>511</v>
      </c>
      <c r="I345" s="28" t="s">
        <v>1108</v>
      </c>
      <c r="J345" s="24" t="s">
        <v>1108</v>
      </c>
      <c r="K345" s="24" t="s">
        <v>328</v>
      </c>
      <c r="L345" s="24" t="s">
        <v>1940</v>
      </c>
      <c r="M345" s="24">
        <v>45672</v>
      </c>
      <c r="N345" s="24" t="s">
        <v>1577</v>
      </c>
      <c r="O345" s="24" t="s">
        <v>1941</v>
      </c>
      <c r="P345" s="27" t="s">
        <v>15</v>
      </c>
      <c r="Q345" s="28" t="s">
        <v>330</v>
      </c>
      <c r="R345" s="26" t="s">
        <v>2109</v>
      </c>
      <c r="S345" s="26" t="s">
        <v>2300</v>
      </c>
      <c r="T345" s="27" t="s">
        <v>103</v>
      </c>
      <c r="U345" s="25" t="s">
        <v>1108</v>
      </c>
      <c r="V345" s="25" t="s">
        <v>1363</v>
      </c>
      <c r="W345" s="25" t="s">
        <v>1371</v>
      </c>
      <c r="X345" s="36" t="s">
        <v>1336</v>
      </c>
      <c r="Y345" s="36" t="s">
        <v>1339</v>
      </c>
      <c r="Z345" s="36" t="s">
        <v>1373</v>
      </c>
      <c r="AA345" s="29">
        <v>234341</v>
      </c>
      <c r="AB345" s="29">
        <v>234341</v>
      </c>
      <c r="AC345" s="30">
        <v>0</v>
      </c>
      <c r="AD345" s="29">
        <v>76552.62999999999</v>
      </c>
      <c r="AE345" s="29">
        <v>57400.960000000006</v>
      </c>
      <c r="AF345" s="31">
        <v>176940.03999999998</v>
      </c>
      <c r="AG345" s="29">
        <v>57400.959999999992</v>
      </c>
      <c r="AI345" s="29">
        <v>19147.09</v>
      </c>
      <c r="AJ345" s="29">
        <v>19121.810000000001</v>
      </c>
      <c r="AK345" s="29">
        <v>19132.060000000001</v>
      </c>
      <c r="AL345" s="29">
        <v>0</v>
      </c>
      <c r="AM345" s="29">
        <v>0</v>
      </c>
      <c r="AN345" s="29">
        <v>0</v>
      </c>
      <c r="AO345" s="29">
        <v>0</v>
      </c>
      <c r="AP345" s="29">
        <v>0</v>
      </c>
      <c r="AQ345" s="29">
        <v>0</v>
      </c>
      <c r="AR345" s="29">
        <v>0</v>
      </c>
      <c r="AS345" s="29">
        <v>0</v>
      </c>
      <c r="AT345" s="122">
        <v>0</v>
      </c>
      <c r="AU345" s="130" t="s">
        <v>2197</v>
      </c>
      <c r="AV345" s="130" t="s">
        <v>2191</v>
      </c>
      <c r="AW345" s="130" t="s">
        <v>2298</v>
      </c>
      <c r="AX345" s="130" t="s">
        <v>1299</v>
      </c>
      <c r="AY345" s="130" t="s">
        <v>1299</v>
      </c>
    </row>
    <row r="346" spans="1:51" x14ac:dyDescent="0.2">
      <c r="A346" s="121">
        <v>45671</v>
      </c>
      <c r="B346" s="27" t="s">
        <v>1564</v>
      </c>
      <c r="C346" s="24" t="s">
        <v>1565</v>
      </c>
      <c r="D346" s="24" t="s">
        <v>1447</v>
      </c>
      <c r="E346" s="28" t="s">
        <v>438</v>
      </c>
      <c r="F346" s="28" t="s">
        <v>439</v>
      </c>
      <c r="G346" s="28" t="s">
        <v>514</v>
      </c>
      <c r="H346" s="28" t="s">
        <v>511</v>
      </c>
      <c r="I346" s="28" t="s">
        <v>1108</v>
      </c>
      <c r="J346" s="24" t="s">
        <v>1108</v>
      </c>
      <c r="K346" s="24" t="s">
        <v>328</v>
      </c>
      <c r="L346" s="24" t="s">
        <v>1940</v>
      </c>
      <c r="M346" s="24">
        <v>45672</v>
      </c>
      <c r="N346" s="24" t="s">
        <v>1577</v>
      </c>
      <c r="O346" s="24" t="s">
        <v>1941</v>
      </c>
      <c r="P346" s="27" t="s">
        <v>15</v>
      </c>
      <c r="Q346" s="28" t="s">
        <v>330</v>
      </c>
      <c r="R346" s="26" t="s">
        <v>2109</v>
      </c>
      <c r="S346" s="26" t="s">
        <v>2300</v>
      </c>
      <c r="T346" s="27" t="s">
        <v>103</v>
      </c>
      <c r="U346" s="25" t="s">
        <v>1108</v>
      </c>
      <c r="V346" s="25" t="s">
        <v>1363</v>
      </c>
      <c r="W346" s="25" t="s">
        <v>1371</v>
      </c>
      <c r="X346" s="36" t="s">
        <v>1338</v>
      </c>
      <c r="Y346" s="36" t="s">
        <v>1341</v>
      </c>
      <c r="Z346" s="36" t="s">
        <v>1374</v>
      </c>
      <c r="AA346" s="29">
        <v>18202</v>
      </c>
      <c r="AB346" s="29">
        <v>18202</v>
      </c>
      <c r="AC346" s="30">
        <v>0</v>
      </c>
      <c r="AD346" s="29">
        <v>4983.6400000000003</v>
      </c>
      <c r="AE346" s="29">
        <v>4550.28</v>
      </c>
      <c r="AF346" s="31">
        <v>13651.720000000001</v>
      </c>
      <c r="AG346" s="29">
        <v>4550.28</v>
      </c>
      <c r="AI346" s="29">
        <v>1516.7600000000002</v>
      </c>
      <c r="AJ346" s="29">
        <v>1516.7600000000002</v>
      </c>
      <c r="AK346" s="29">
        <v>1516.7600000000002</v>
      </c>
      <c r="AL346" s="29">
        <v>0</v>
      </c>
      <c r="AM346" s="29">
        <v>0</v>
      </c>
      <c r="AN346" s="29">
        <v>0</v>
      </c>
      <c r="AO346" s="29">
        <v>0</v>
      </c>
      <c r="AP346" s="29">
        <v>0</v>
      </c>
      <c r="AQ346" s="29">
        <v>0</v>
      </c>
      <c r="AR346" s="29">
        <v>0</v>
      </c>
      <c r="AS346" s="29">
        <v>0</v>
      </c>
      <c r="AT346" s="122">
        <v>0</v>
      </c>
      <c r="AU346" s="130" t="s">
        <v>2197</v>
      </c>
      <c r="AV346" s="130" t="s">
        <v>2191</v>
      </c>
      <c r="AW346" s="130" t="s">
        <v>2298</v>
      </c>
      <c r="AX346" s="130" t="s">
        <v>1299</v>
      </c>
      <c r="AY346" s="130" t="s">
        <v>1299</v>
      </c>
    </row>
    <row r="347" spans="1:51" x14ac:dyDescent="0.2">
      <c r="A347" s="121">
        <v>45671</v>
      </c>
      <c r="B347" s="27" t="s">
        <v>1564</v>
      </c>
      <c r="C347" s="24" t="s">
        <v>1565</v>
      </c>
      <c r="D347" s="24" t="s">
        <v>1447</v>
      </c>
      <c r="E347" s="28" t="s">
        <v>438</v>
      </c>
      <c r="F347" s="28" t="s">
        <v>439</v>
      </c>
      <c r="G347" s="28" t="s">
        <v>514</v>
      </c>
      <c r="H347" s="28" t="s">
        <v>511</v>
      </c>
      <c r="I347" s="28" t="s">
        <v>1103</v>
      </c>
      <c r="J347" s="24" t="s">
        <v>1157</v>
      </c>
      <c r="K347" s="24" t="s">
        <v>328</v>
      </c>
      <c r="L347" s="24" t="s">
        <v>1940</v>
      </c>
      <c r="M347" s="24">
        <v>45672</v>
      </c>
      <c r="N347" s="24" t="s">
        <v>1577</v>
      </c>
      <c r="O347" s="24" t="s">
        <v>1941</v>
      </c>
      <c r="P347" s="27" t="s">
        <v>15</v>
      </c>
      <c r="Q347" s="28" t="s">
        <v>330</v>
      </c>
      <c r="R347" s="26" t="s">
        <v>2109</v>
      </c>
      <c r="S347" s="26" t="s">
        <v>2300</v>
      </c>
      <c r="T347" s="27" t="s">
        <v>105</v>
      </c>
      <c r="U347" s="25" t="s">
        <v>1435</v>
      </c>
      <c r="V347" s="25" t="s">
        <v>1437</v>
      </c>
      <c r="W347" s="25" t="s">
        <v>1371</v>
      </c>
      <c r="X347" s="36" t="s">
        <v>1337</v>
      </c>
      <c r="Y347" s="36" t="s">
        <v>1340</v>
      </c>
      <c r="Z347" s="36" t="s">
        <v>1372</v>
      </c>
      <c r="AA347" s="29">
        <v>600</v>
      </c>
      <c r="AB347" s="29">
        <v>600</v>
      </c>
      <c r="AC347" s="30">
        <v>0</v>
      </c>
      <c r="AD347" s="29">
        <v>0</v>
      </c>
      <c r="AE347" s="29">
        <v>0</v>
      </c>
      <c r="AF347" s="31">
        <v>600</v>
      </c>
      <c r="AG347" s="29">
        <v>0</v>
      </c>
      <c r="AI347" s="29">
        <v>0</v>
      </c>
      <c r="AJ347" s="29">
        <v>0</v>
      </c>
      <c r="AK347" s="29">
        <v>0</v>
      </c>
      <c r="AL347" s="29">
        <v>0</v>
      </c>
      <c r="AM347" s="29">
        <v>0</v>
      </c>
      <c r="AN347" s="29">
        <v>0</v>
      </c>
      <c r="AO347" s="29">
        <v>0</v>
      </c>
      <c r="AP347" s="29">
        <v>0</v>
      </c>
      <c r="AQ347" s="29">
        <v>0</v>
      </c>
      <c r="AR347" s="29">
        <v>0</v>
      </c>
      <c r="AS347" s="29">
        <v>0</v>
      </c>
      <c r="AT347" s="122">
        <v>0</v>
      </c>
      <c r="AU347" s="130" t="s">
        <v>2197</v>
      </c>
      <c r="AV347" s="130" t="s">
        <v>2191</v>
      </c>
      <c r="AW347" s="130" t="s">
        <v>2298</v>
      </c>
      <c r="AX347" s="130" t="s">
        <v>1299</v>
      </c>
      <c r="AY347" s="130" t="s">
        <v>1299</v>
      </c>
    </row>
    <row r="348" spans="1:51" x14ac:dyDescent="0.2">
      <c r="A348" s="121">
        <v>45671</v>
      </c>
      <c r="B348" s="27" t="s">
        <v>1564</v>
      </c>
      <c r="C348" s="24" t="s">
        <v>1565</v>
      </c>
      <c r="D348" s="24" t="s">
        <v>1447</v>
      </c>
      <c r="E348" s="28" t="s">
        <v>438</v>
      </c>
      <c r="F348" s="28" t="s">
        <v>439</v>
      </c>
      <c r="G348" s="28" t="s">
        <v>514</v>
      </c>
      <c r="H348" s="28" t="s">
        <v>511</v>
      </c>
      <c r="I348" s="28" t="s">
        <v>1103</v>
      </c>
      <c r="J348" s="24" t="s">
        <v>1157</v>
      </c>
      <c r="K348" s="24" t="s">
        <v>328</v>
      </c>
      <c r="L348" s="24" t="s">
        <v>1940</v>
      </c>
      <c r="M348" s="24">
        <v>45672</v>
      </c>
      <c r="N348" s="24" t="s">
        <v>1577</v>
      </c>
      <c r="O348" s="24" t="s">
        <v>1941</v>
      </c>
      <c r="P348" s="27" t="s">
        <v>15</v>
      </c>
      <c r="Q348" s="28" t="s">
        <v>330</v>
      </c>
      <c r="R348" s="26" t="s">
        <v>2109</v>
      </c>
      <c r="S348" s="26" t="s">
        <v>2300</v>
      </c>
      <c r="T348" s="27" t="s">
        <v>105</v>
      </c>
      <c r="U348" s="25" t="s">
        <v>1435</v>
      </c>
      <c r="V348" s="25" t="s">
        <v>1437</v>
      </c>
      <c r="W348" s="25" t="s">
        <v>1371</v>
      </c>
      <c r="X348" s="36" t="s">
        <v>1378</v>
      </c>
      <c r="Y348" s="36" t="s">
        <v>1379</v>
      </c>
      <c r="Z348" s="36" t="s">
        <v>1380</v>
      </c>
      <c r="AA348" s="29">
        <v>33172</v>
      </c>
      <c r="AB348" s="29">
        <v>33172</v>
      </c>
      <c r="AC348" s="30">
        <v>0</v>
      </c>
      <c r="AD348" s="29">
        <v>8294.24</v>
      </c>
      <c r="AE348" s="29">
        <v>8294.24</v>
      </c>
      <c r="AF348" s="31">
        <v>24877.760000000002</v>
      </c>
      <c r="AG348" s="29">
        <v>8294.24</v>
      </c>
      <c r="AI348" s="29">
        <v>2765.86</v>
      </c>
      <c r="AJ348" s="29">
        <v>2764.19</v>
      </c>
      <c r="AK348" s="29">
        <v>2764.19</v>
      </c>
      <c r="AL348" s="29">
        <v>0</v>
      </c>
      <c r="AM348" s="29">
        <v>0</v>
      </c>
      <c r="AN348" s="29">
        <v>0</v>
      </c>
      <c r="AO348" s="29">
        <v>0</v>
      </c>
      <c r="AP348" s="29">
        <v>0</v>
      </c>
      <c r="AQ348" s="29">
        <v>0</v>
      </c>
      <c r="AR348" s="29">
        <v>0</v>
      </c>
      <c r="AS348" s="29">
        <v>0</v>
      </c>
      <c r="AT348" s="122">
        <v>0</v>
      </c>
      <c r="AU348" s="130" t="s">
        <v>2197</v>
      </c>
      <c r="AV348" s="130" t="s">
        <v>2191</v>
      </c>
      <c r="AW348" s="130" t="s">
        <v>2298</v>
      </c>
      <c r="AX348" s="130" t="s">
        <v>1299</v>
      </c>
      <c r="AY348" s="130" t="s">
        <v>1299</v>
      </c>
    </row>
    <row r="349" spans="1:51" x14ac:dyDescent="0.2">
      <c r="A349" s="121">
        <v>45671</v>
      </c>
      <c r="B349" s="27" t="s">
        <v>1564</v>
      </c>
      <c r="C349" s="24" t="s">
        <v>1565</v>
      </c>
      <c r="D349" s="24" t="s">
        <v>1447</v>
      </c>
      <c r="E349" s="28" t="s">
        <v>438</v>
      </c>
      <c r="F349" s="28" t="s">
        <v>439</v>
      </c>
      <c r="G349" s="28" t="s">
        <v>514</v>
      </c>
      <c r="H349" s="28" t="s">
        <v>511</v>
      </c>
      <c r="I349" s="28" t="s">
        <v>1103</v>
      </c>
      <c r="J349" s="24" t="s">
        <v>1157</v>
      </c>
      <c r="K349" s="24" t="s">
        <v>328</v>
      </c>
      <c r="L349" s="24" t="s">
        <v>1940</v>
      </c>
      <c r="M349" s="24">
        <v>45672</v>
      </c>
      <c r="N349" s="24" t="s">
        <v>1577</v>
      </c>
      <c r="O349" s="24" t="s">
        <v>1941</v>
      </c>
      <c r="P349" s="27" t="s">
        <v>15</v>
      </c>
      <c r="Q349" s="28" t="s">
        <v>330</v>
      </c>
      <c r="R349" s="26" t="s">
        <v>2109</v>
      </c>
      <c r="S349" s="26" t="s">
        <v>2300</v>
      </c>
      <c r="T349" s="27" t="s">
        <v>105</v>
      </c>
      <c r="U349" s="25" t="s">
        <v>1435</v>
      </c>
      <c r="V349" s="25" t="s">
        <v>1437</v>
      </c>
      <c r="W349" s="25" t="s">
        <v>1371</v>
      </c>
      <c r="X349" s="36" t="s">
        <v>1338</v>
      </c>
      <c r="Y349" s="36" t="s">
        <v>1341</v>
      </c>
      <c r="Z349" s="36" t="s">
        <v>1374</v>
      </c>
      <c r="AA349" s="29">
        <v>2601</v>
      </c>
      <c r="AB349" s="29">
        <v>2601</v>
      </c>
      <c r="AC349" s="30">
        <v>0</v>
      </c>
      <c r="AD349" s="29">
        <v>650.04</v>
      </c>
      <c r="AE349" s="29">
        <v>650.04</v>
      </c>
      <c r="AF349" s="31">
        <v>1950.96</v>
      </c>
      <c r="AG349" s="29">
        <v>650.04</v>
      </c>
      <c r="AI349" s="29">
        <v>216.68</v>
      </c>
      <c r="AJ349" s="29">
        <v>216.68</v>
      </c>
      <c r="AK349" s="29">
        <v>216.68</v>
      </c>
      <c r="AL349" s="29">
        <v>0</v>
      </c>
      <c r="AM349" s="29">
        <v>0</v>
      </c>
      <c r="AN349" s="29">
        <v>0</v>
      </c>
      <c r="AO349" s="29">
        <v>0</v>
      </c>
      <c r="AP349" s="29">
        <v>0</v>
      </c>
      <c r="AQ349" s="29">
        <v>0</v>
      </c>
      <c r="AR349" s="29">
        <v>0</v>
      </c>
      <c r="AS349" s="29">
        <v>0</v>
      </c>
      <c r="AT349" s="122">
        <v>0</v>
      </c>
      <c r="AU349" s="130" t="s">
        <v>2197</v>
      </c>
      <c r="AV349" s="130" t="s">
        <v>2191</v>
      </c>
      <c r="AW349" s="130" t="s">
        <v>2298</v>
      </c>
      <c r="AX349" s="130" t="s">
        <v>1299</v>
      </c>
      <c r="AY349" s="130" t="s">
        <v>1299</v>
      </c>
    </row>
    <row r="350" spans="1:51" x14ac:dyDescent="0.2">
      <c r="A350" s="121">
        <v>45671</v>
      </c>
      <c r="B350" s="27" t="s">
        <v>1564</v>
      </c>
      <c r="C350" s="24" t="s">
        <v>1565</v>
      </c>
      <c r="D350" s="24" t="s">
        <v>1447</v>
      </c>
      <c r="E350" s="28" t="s">
        <v>438</v>
      </c>
      <c r="F350" s="28" t="s">
        <v>439</v>
      </c>
      <c r="G350" s="28" t="s">
        <v>514</v>
      </c>
      <c r="H350" s="28" t="s">
        <v>511</v>
      </c>
      <c r="I350" s="28" t="s">
        <v>104</v>
      </c>
      <c r="J350" s="24" t="s">
        <v>104</v>
      </c>
      <c r="K350" s="24" t="s">
        <v>328</v>
      </c>
      <c r="L350" s="24" t="s">
        <v>1940</v>
      </c>
      <c r="M350" s="24">
        <v>45672</v>
      </c>
      <c r="N350" s="24" t="s">
        <v>1577</v>
      </c>
      <c r="O350" s="24" t="s">
        <v>1941</v>
      </c>
      <c r="P350" s="27" t="s">
        <v>15</v>
      </c>
      <c r="Q350" s="28" t="s">
        <v>330</v>
      </c>
      <c r="R350" s="26" t="s">
        <v>2109</v>
      </c>
      <c r="S350" s="26" t="s">
        <v>2300</v>
      </c>
      <c r="T350" s="27" t="s">
        <v>106</v>
      </c>
      <c r="U350" s="25" t="s">
        <v>104</v>
      </c>
      <c r="V350" s="25" t="s">
        <v>1361</v>
      </c>
      <c r="W350" s="25" t="s">
        <v>1371</v>
      </c>
      <c r="X350" s="36" t="s">
        <v>1337</v>
      </c>
      <c r="Y350" s="36" t="s">
        <v>1340</v>
      </c>
      <c r="Z350" s="36" t="s">
        <v>1372</v>
      </c>
      <c r="AA350" s="29">
        <v>4800</v>
      </c>
      <c r="AB350" s="29">
        <v>4800</v>
      </c>
      <c r="AC350" s="30">
        <v>0</v>
      </c>
      <c r="AD350" s="29">
        <v>0</v>
      </c>
      <c r="AE350" s="29">
        <v>0</v>
      </c>
      <c r="AF350" s="31">
        <v>4800</v>
      </c>
      <c r="AG350" s="29">
        <v>0</v>
      </c>
      <c r="AI350" s="29">
        <v>0</v>
      </c>
      <c r="AJ350" s="29">
        <v>0</v>
      </c>
      <c r="AK350" s="29">
        <v>0</v>
      </c>
      <c r="AL350" s="29">
        <v>0</v>
      </c>
      <c r="AM350" s="29">
        <v>0</v>
      </c>
      <c r="AN350" s="29">
        <v>0</v>
      </c>
      <c r="AO350" s="29">
        <v>0</v>
      </c>
      <c r="AP350" s="29">
        <v>0</v>
      </c>
      <c r="AQ350" s="29">
        <v>0</v>
      </c>
      <c r="AR350" s="29">
        <v>0</v>
      </c>
      <c r="AS350" s="29">
        <v>0</v>
      </c>
      <c r="AT350" s="122">
        <v>0</v>
      </c>
      <c r="AU350" s="130" t="s">
        <v>2197</v>
      </c>
      <c r="AV350" s="130" t="s">
        <v>2191</v>
      </c>
      <c r="AW350" s="130" t="s">
        <v>2298</v>
      </c>
      <c r="AX350" s="130" t="s">
        <v>1299</v>
      </c>
      <c r="AY350" s="130" t="s">
        <v>1299</v>
      </c>
    </row>
    <row r="351" spans="1:51" x14ac:dyDescent="0.2">
      <c r="A351" s="121">
        <v>45671</v>
      </c>
      <c r="B351" s="27" t="s">
        <v>1564</v>
      </c>
      <c r="C351" s="24" t="s">
        <v>1565</v>
      </c>
      <c r="D351" s="24" t="s">
        <v>1447</v>
      </c>
      <c r="E351" s="28" t="s">
        <v>438</v>
      </c>
      <c r="F351" s="28" t="s">
        <v>439</v>
      </c>
      <c r="G351" s="28" t="s">
        <v>514</v>
      </c>
      <c r="H351" s="28" t="s">
        <v>511</v>
      </c>
      <c r="I351" s="28" t="s">
        <v>104</v>
      </c>
      <c r="J351" s="24" t="s">
        <v>104</v>
      </c>
      <c r="K351" s="24" t="s">
        <v>328</v>
      </c>
      <c r="L351" s="24" t="s">
        <v>1940</v>
      </c>
      <c r="M351" s="24">
        <v>45672</v>
      </c>
      <c r="N351" s="24" t="s">
        <v>1577</v>
      </c>
      <c r="O351" s="24" t="s">
        <v>1941</v>
      </c>
      <c r="P351" s="27" t="s">
        <v>15</v>
      </c>
      <c r="Q351" s="28" t="s">
        <v>330</v>
      </c>
      <c r="R351" s="26" t="s">
        <v>2109</v>
      </c>
      <c r="S351" s="26" t="s">
        <v>2300</v>
      </c>
      <c r="T351" s="27" t="s">
        <v>106</v>
      </c>
      <c r="U351" s="25" t="s">
        <v>104</v>
      </c>
      <c r="V351" s="25" t="s">
        <v>1361</v>
      </c>
      <c r="W351" s="25" t="s">
        <v>1371</v>
      </c>
      <c r="X351" s="36" t="s">
        <v>1378</v>
      </c>
      <c r="Y351" s="36" t="s">
        <v>1379</v>
      </c>
      <c r="Z351" s="36" t="s">
        <v>1380</v>
      </c>
      <c r="AA351" s="29">
        <v>288721</v>
      </c>
      <c r="AB351" s="29">
        <v>288721</v>
      </c>
      <c r="AC351" s="30">
        <v>0</v>
      </c>
      <c r="AD351" s="29">
        <v>72149.600000000006</v>
      </c>
      <c r="AE351" s="29">
        <v>72149.600000000006</v>
      </c>
      <c r="AF351" s="31">
        <v>216571.4</v>
      </c>
      <c r="AG351" s="29">
        <v>72149.600000000006</v>
      </c>
      <c r="AI351" s="29">
        <v>24095.910000000003</v>
      </c>
      <c r="AJ351" s="29">
        <v>24008.54</v>
      </c>
      <c r="AK351" s="29">
        <v>24045.149999999998</v>
      </c>
      <c r="AL351" s="29">
        <v>0</v>
      </c>
      <c r="AM351" s="29">
        <v>0</v>
      </c>
      <c r="AN351" s="29">
        <v>0</v>
      </c>
      <c r="AO351" s="29">
        <v>0</v>
      </c>
      <c r="AP351" s="29">
        <v>0</v>
      </c>
      <c r="AQ351" s="29">
        <v>0</v>
      </c>
      <c r="AR351" s="29">
        <v>0</v>
      </c>
      <c r="AS351" s="29">
        <v>0</v>
      </c>
      <c r="AT351" s="122">
        <v>0</v>
      </c>
      <c r="AU351" s="130" t="s">
        <v>2197</v>
      </c>
      <c r="AV351" s="130" t="s">
        <v>2191</v>
      </c>
      <c r="AW351" s="130" t="s">
        <v>2298</v>
      </c>
      <c r="AX351" s="130" t="s">
        <v>1299</v>
      </c>
      <c r="AY351" s="130" t="s">
        <v>1299</v>
      </c>
    </row>
    <row r="352" spans="1:51" x14ac:dyDescent="0.2">
      <c r="A352" s="121">
        <v>45671</v>
      </c>
      <c r="B352" s="27" t="s">
        <v>1564</v>
      </c>
      <c r="C352" s="24" t="s">
        <v>1565</v>
      </c>
      <c r="D352" s="24" t="s">
        <v>1447</v>
      </c>
      <c r="E352" s="28" t="s">
        <v>438</v>
      </c>
      <c r="F352" s="28" t="s">
        <v>439</v>
      </c>
      <c r="G352" s="28" t="s">
        <v>514</v>
      </c>
      <c r="H352" s="28" t="s">
        <v>511</v>
      </c>
      <c r="I352" s="28" t="s">
        <v>104</v>
      </c>
      <c r="J352" s="24" t="s">
        <v>104</v>
      </c>
      <c r="K352" s="24" t="s">
        <v>328</v>
      </c>
      <c r="L352" s="24" t="s">
        <v>1940</v>
      </c>
      <c r="M352" s="24">
        <v>45672</v>
      </c>
      <c r="N352" s="24" t="s">
        <v>1577</v>
      </c>
      <c r="O352" s="24" t="s">
        <v>1941</v>
      </c>
      <c r="P352" s="27" t="s">
        <v>15</v>
      </c>
      <c r="Q352" s="28" t="s">
        <v>330</v>
      </c>
      <c r="R352" s="26" t="s">
        <v>2109</v>
      </c>
      <c r="S352" s="26" t="s">
        <v>2300</v>
      </c>
      <c r="T352" s="27" t="s">
        <v>106</v>
      </c>
      <c r="U352" s="25" t="s">
        <v>104</v>
      </c>
      <c r="V352" s="25" t="s">
        <v>1361</v>
      </c>
      <c r="W352" s="25" t="s">
        <v>1371</v>
      </c>
      <c r="X352" s="36" t="s">
        <v>1336</v>
      </c>
      <c r="Y352" s="36" t="s">
        <v>1339</v>
      </c>
      <c r="Z352" s="36" t="s">
        <v>1373</v>
      </c>
      <c r="AA352" s="29">
        <v>485334</v>
      </c>
      <c r="AB352" s="29">
        <v>485334</v>
      </c>
      <c r="AC352" s="30">
        <v>0</v>
      </c>
      <c r="AD352" s="29">
        <v>107003.34</v>
      </c>
      <c r="AE352" s="29">
        <v>80251.67</v>
      </c>
      <c r="AF352" s="31">
        <v>405082.33</v>
      </c>
      <c r="AG352" s="29">
        <v>80251.67</v>
      </c>
      <c r="AI352" s="29">
        <v>26751.670000000002</v>
      </c>
      <c r="AJ352" s="29">
        <v>26750</v>
      </c>
      <c r="AK352" s="29">
        <v>26750</v>
      </c>
      <c r="AL352" s="29">
        <v>0</v>
      </c>
      <c r="AM352" s="29">
        <v>0</v>
      </c>
      <c r="AN352" s="29">
        <v>0</v>
      </c>
      <c r="AO352" s="29">
        <v>0</v>
      </c>
      <c r="AP352" s="29">
        <v>0</v>
      </c>
      <c r="AQ352" s="29">
        <v>0</v>
      </c>
      <c r="AR352" s="29">
        <v>0</v>
      </c>
      <c r="AS352" s="29">
        <v>0</v>
      </c>
      <c r="AT352" s="122">
        <v>0</v>
      </c>
      <c r="AU352" s="130" t="s">
        <v>2197</v>
      </c>
      <c r="AV352" s="130" t="s">
        <v>2191</v>
      </c>
      <c r="AW352" s="130" t="s">
        <v>2298</v>
      </c>
      <c r="AX352" s="130" t="s">
        <v>1299</v>
      </c>
      <c r="AY352" s="130" t="s">
        <v>1299</v>
      </c>
    </row>
    <row r="353" spans="1:51" x14ac:dyDescent="0.2">
      <c r="A353" s="121">
        <v>45671</v>
      </c>
      <c r="B353" s="27" t="s">
        <v>1564</v>
      </c>
      <c r="C353" s="24" t="s">
        <v>1565</v>
      </c>
      <c r="D353" s="24" t="s">
        <v>1447</v>
      </c>
      <c r="E353" s="28" t="s">
        <v>438</v>
      </c>
      <c r="F353" s="28" t="s">
        <v>439</v>
      </c>
      <c r="G353" s="28" t="s">
        <v>514</v>
      </c>
      <c r="H353" s="28" t="s">
        <v>511</v>
      </c>
      <c r="I353" s="28" t="s">
        <v>104</v>
      </c>
      <c r="J353" s="24" t="s">
        <v>104</v>
      </c>
      <c r="K353" s="24" t="s">
        <v>328</v>
      </c>
      <c r="L353" s="24" t="s">
        <v>1940</v>
      </c>
      <c r="M353" s="24">
        <v>45672</v>
      </c>
      <c r="N353" s="24" t="s">
        <v>1577</v>
      </c>
      <c r="O353" s="24" t="s">
        <v>1941</v>
      </c>
      <c r="P353" s="27" t="s">
        <v>15</v>
      </c>
      <c r="Q353" s="28" t="s">
        <v>330</v>
      </c>
      <c r="R353" s="26" t="s">
        <v>2109</v>
      </c>
      <c r="S353" s="26" t="s">
        <v>2300</v>
      </c>
      <c r="T353" s="27" t="s">
        <v>106</v>
      </c>
      <c r="U353" s="25" t="s">
        <v>104</v>
      </c>
      <c r="V353" s="25" t="s">
        <v>1361</v>
      </c>
      <c r="W353" s="25" t="s">
        <v>1371</v>
      </c>
      <c r="X353" s="36" t="s">
        <v>1338</v>
      </c>
      <c r="Y353" s="36" t="s">
        <v>1341</v>
      </c>
      <c r="Z353" s="36" t="s">
        <v>1374</v>
      </c>
      <c r="AA353" s="29">
        <v>18850</v>
      </c>
      <c r="AB353" s="29">
        <v>18850</v>
      </c>
      <c r="AC353" s="30">
        <v>0</v>
      </c>
      <c r="AD353" s="29">
        <v>4333.5999999999995</v>
      </c>
      <c r="AE353" s="29">
        <v>3900.2400000000002</v>
      </c>
      <c r="AF353" s="31">
        <v>14949.76</v>
      </c>
      <c r="AG353" s="29">
        <v>3900.2400000000002</v>
      </c>
      <c r="AI353" s="29">
        <v>1300.08</v>
      </c>
      <c r="AJ353" s="29">
        <v>1300.08</v>
      </c>
      <c r="AK353" s="29">
        <v>1300.08</v>
      </c>
      <c r="AL353" s="29">
        <v>0</v>
      </c>
      <c r="AM353" s="29">
        <v>0</v>
      </c>
      <c r="AN353" s="29">
        <v>0</v>
      </c>
      <c r="AO353" s="29">
        <v>0</v>
      </c>
      <c r="AP353" s="29">
        <v>0</v>
      </c>
      <c r="AQ353" s="29">
        <v>0</v>
      </c>
      <c r="AR353" s="29">
        <v>0</v>
      </c>
      <c r="AS353" s="29">
        <v>0</v>
      </c>
      <c r="AT353" s="122">
        <v>0</v>
      </c>
      <c r="AU353" s="130" t="s">
        <v>2197</v>
      </c>
      <c r="AV353" s="130" t="s">
        <v>2191</v>
      </c>
      <c r="AW353" s="130" t="s">
        <v>2298</v>
      </c>
      <c r="AX353" s="130" t="s">
        <v>1299</v>
      </c>
      <c r="AY353" s="130" t="s">
        <v>1299</v>
      </c>
    </row>
    <row r="354" spans="1:51" x14ac:dyDescent="0.2">
      <c r="A354" s="121">
        <v>45671</v>
      </c>
      <c r="B354" s="27" t="s">
        <v>1564</v>
      </c>
      <c r="C354" s="24" t="s">
        <v>1565</v>
      </c>
      <c r="D354" s="24" t="s">
        <v>1447</v>
      </c>
      <c r="E354" s="28" t="s">
        <v>438</v>
      </c>
      <c r="F354" s="28" t="s">
        <v>439</v>
      </c>
      <c r="G354" s="28" t="s">
        <v>514</v>
      </c>
      <c r="H354" s="28" t="s">
        <v>511</v>
      </c>
      <c r="I354" s="28" t="s">
        <v>1103</v>
      </c>
      <c r="J354" s="24" t="s">
        <v>1096</v>
      </c>
      <c r="K354" s="24" t="s">
        <v>328</v>
      </c>
      <c r="L354" s="24" t="s">
        <v>1940</v>
      </c>
      <c r="M354" s="24">
        <v>45672</v>
      </c>
      <c r="N354" s="24" t="s">
        <v>1577</v>
      </c>
      <c r="O354" s="24" t="s">
        <v>1941</v>
      </c>
      <c r="P354" s="27" t="s">
        <v>15</v>
      </c>
      <c r="Q354" s="28" t="s">
        <v>330</v>
      </c>
      <c r="R354" s="26" t="s">
        <v>2109</v>
      </c>
      <c r="S354" s="26" t="s">
        <v>2300</v>
      </c>
      <c r="T354" s="27" t="s">
        <v>107</v>
      </c>
      <c r="U354" s="25" t="s">
        <v>1096</v>
      </c>
      <c r="V354" s="25" t="s">
        <v>1366</v>
      </c>
      <c r="W354" s="25" t="s">
        <v>1371</v>
      </c>
      <c r="X354" s="36" t="s">
        <v>1337</v>
      </c>
      <c r="Y354" s="36" t="s">
        <v>1340</v>
      </c>
      <c r="Z354" s="36" t="s">
        <v>1372</v>
      </c>
      <c r="AA354" s="29">
        <v>600</v>
      </c>
      <c r="AB354" s="29">
        <v>600</v>
      </c>
      <c r="AC354" s="30">
        <v>0</v>
      </c>
      <c r="AD354" s="29">
        <v>0</v>
      </c>
      <c r="AE354" s="29">
        <v>0</v>
      </c>
      <c r="AF354" s="31">
        <v>600</v>
      </c>
      <c r="AG354" s="29">
        <v>0</v>
      </c>
      <c r="AI354" s="29">
        <v>0</v>
      </c>
      <c r="AJ354" s="29">
        <v>0</v>
      </c>
      <c r="AK354" s="29">
        <v>0</v>
      </c>
      <c r="AL354" s="29">
        <v>0</v>
      </c>
      <c r="AM354" s="29">
        <v>0</v>
      </c>
      <c r="AN354" s="29">
        <v>0</v>
      </c>
      <c r="AO354" s="29">
        <v>0</v>
      </c>
      <c r="AP354" s="29">
        <v>0</v>
      </c>
      <c r="AQ354" s="29">
        <v>0</v>
      </c>
      <c r="AR354" s="29">
        <v>0</v>
      </c>
      <c r="AS354" s="29">
        <v>0</v>
      </c>
      <c r="AT354" s="122">
        <v>0</v>
      </c>
      <c r="AU354" s="130" t="s">
        <v>2197</v>
      </c>
      <c r="AV354" s="130" t="s">
        <v>2191</v>
      </c>
      <c r="AW354" s="130" t="s">
        <v>2298</v>
      </c>
      <c r="AX354" s="130" t="s">
        <v>1299</v>
      </c>
      <c r="AY354" s="130" t="s">
        <v>1299</v>
      </c>
    </row>
    <row r="355" spans="1:51" x14ac:dyDescent="0.2">
      <c r="A355" s="121">
        <v>45671</v>
      </c>
      <c r="B355" s="27" t="s">
        <v>1564</v>
      </c>
      <c r="C355" s="24" t="s">
        <v>1565</v>
      </c>
      <c r="D355" s="24" t="s">
        <v>1447</v>
      </c>
      <c r="E355" s="28" t="s">
        <v>438</v>
      </c>
      <c r="F355" s="28" t="s">
        <v>439</v>
      </c>
      <c r="G355" s="28" t="s">
        <v>514</v>
      </c>
      <c r="H355" s="28" t="s">
        <v>511</v>
      </c>
      <c r="I355" s="28" t="s">
        <v>1103</v>
      </c>
      <c r="J355" s="24" t="s">
        <v>1096</v>
      </c>
      <c r="K355" s="24" t="s">
        <v>328</v>
      </c>
      <c r="L355" s="24" t="s">
        <v>1940</v>
      </c>
      <c r="M355" s="24">
        <v>45672</v>
      </c>
      <c r="N355" s="24" t="s">
        <v>1577</v>
      </c>
      <c r="O355" s="24" t="s">
        <v>1941</v>
      </c>
      <c r="P355" s="27" t="s">
        <v>15</v>
      </c>
      <c r="Q355" s="28" t="s">
        <v>330</v>
      </c>
      <c r="R355" s="26" t="s">
        <v>2109</v>
      </c>
      <c r="S355" s="26" t="s">
        <v>2300</v>
      </c>
      <c r="T355" s="27" t="s">
        <v>107</v>
      </c>
      <c r="U355" s="25" t="s">
        <v>1096</v>
      </c>
      <c r="V355" s="25" t="s">
        <v>1366</v>
      </c>
      <c r="W355" s="25" t="s">
        <v>1371</v>
      </c>
      <c r="X355" s="36" t="s">
        <v>1378</v>
      </c>
      <c r="Y355" s="36" t="s">
        <v>1379</v>
      </c>
      <c r="Z355" s="36" t="s">
        <v>1380</v>
      </c>
      <c r="AA355" s="29">
        <v>5530</v>
      </c>
      <c r="AB355" s="29">
        <v>5530</v>
      </c>
      <c r="AC355" s="30">
        <v>0</v>
      </c>
      <c r="AD355" s="29">
        <v>2650.11</v>
      </c>
      <c r="AE355" s="29">
        <v>2650.11</v>
      </c>
      <c r="AF355" s="31">
        <v>2879.89</v>
      </c>
      <c r="AG355" s="29">
        <v>2650.11</v>
      </c>
      <c r="AI355" s="29">
        <v>2650.11</v>
      </c>
      <c r="AJ355" s="29">
        <v>0</v>
      </c>
      <c r="AK355" s="29">
        <v>0</v>
      </c>
      <c r="AL355" s="29">
        <v>0</v>
      </c>
      <c r="AM355" s="29">
        <v>0</v>
      </c>
      <c r="AN355" s="29">
        <v>0</v>
      </c>
      <c r="AO355" s="29">
        <v>0</v>
      </c>
      <c r="AP355" s="29">
        <v>0</v>
      </c>
      <c r="AQ355" s="29">
        <v>0</v>
      </c>
      <c r="AR355" s="29">
        <v>0</v>
      </c>
      <c r="AS355" s="29">
        <v>0</v>
      </c>
      <c r="AT355" s="122">
        <v>0</v>
      </c>
      <c r="AU355" s="130" t="s">
        <v>2197</v>
      </c>
      <c r="AV355" s="130" t="s">
        <v>2191</v>
      </c>
      <c r="AW355" s="130" t="s">
        <v>2298</v>
      </c>
      <c r="AX355" s="130" t="s">
        <v>1299</v>
      </c>
      <c r="AY355" s="130" t="s">
        <v>1299</v>
      </c>
    </row>
    <row r="356" spans="1:51" x14ac:dyDescent="0.2">
      <c r="A356" s="121">
        <v>45671</v>
      </c>
      <c r="B356" s="27" t="s">
        <v>1564</v>
      </c>
      <c r="C356" s="24" t="s">
        <v>1565</v>
      </c>
      <c r="D356" s="24" t="s">
        <v>1447</v>
      </c>
      <c r="E356" s="28" t="s">
        <v>438</v>
      </c>
      <c r="F356" s="28" t="s">
        <v>439</v>
      </c>
      <c r="G356" s="28" t="s">
        <v>514</v>
      </c>
      <c r="H356" s="28" t="s">
        <v>511</v>
      </c>
      <c r="I356" s="28" t="s">
        <v>1103</v>
      </c>
      <c r="J356" s="24" t="s">
        <v>1096</v>
      </c>
      <c r="K356" s="24" t="s">
        <v>328</v>
      </c>
      <c r="L356" s="24" t="s">
        <v>1940</v>
      </c>
      <c r="M356" s="24">
        <v>45672</v>
      </c>
      <c r="N356" s="24" t="s">
        <v>1577</v>
      </c>
      <c r="O356" s="24" t="s">
        <v>1941</v>
      </c>
      <c r="P356" s="27" t="s">
        <v>15</v>
      </c>
      <c r="Q356" s="28" t="s">
        <v>330</v>
      </c>
      <c r="R356" s="26" t="s">
        <v>2109</v>
      </c>
      <c r="S356" s="26" t="s">
        <v>2300</v>
      </c>
      <c r="T356" s="27" t="s">
        <v>107</v>
      </c>
      <c r="U356" s="25" t="s">
        <v>1096</v>
      </c>
      <c r="V356" s="25" t="s">
        <v>1366</v>
      </c>
      <c r="W356" s="25" t="s">
        <v>1371</v>
      </c>
      <c r="X356" s="36" t="s">
        <v>1338</v>
      </c>
      <c r="Y356" s="36" t="s">
        <v>1341</v>
      </c>
      <c r="Z356" s="36" t="s">
        <v>1374</v>
      </c>
      <c r="AA356" s="29">
        <v>3643</v>
      </c>
      <c r="AB356" s="29">
        <v>3643</v>
      </c>
      <c r="AC356" s="30">
        <v>0</v>
      </c>
      <c r="AD356" s="29">
        <v>557.25</v>
      </c>
      <c r="AE356" s="29">
        <v>557.25</v>
      </c>
      <c r="AF356" s="31">
        <v>3085.75</v>
      </c>
      <c r="AG356" s="29">
        <v>557.25</v>
      </c>
      <c r="AI356" s="29">
        <v>216.68</v>
      </c>
      <c r="AJ356" s="29">
        <v>340.57</v>
      </c>
      <c r="AK356" s="29">
        <v>0</v>
      </c>
      <c r="AL356" s="29">
        <v>0</v>
      </c>
      <c r="AM356" s="29">
        <v>0</v>
      </c>
      <c r="AN356" s="29">
        <v>0</v>
      </c>
      <c r="AO356" s="29">
        <v>0</v>
      </c>
      <c r="AP356" s="29">
        <v>0</v>
      </c>
      <c r="AQ356" s="29">
        <v>0</v>
      </c>
      <c r="AR356" s="29">
        <v>0</v>
      </c>
      <c r="AS356" s="29">
        <v>0</v>
      </c>
      <c r="AT356" s="122">
        <v>0</v>
      </c>
      <c r="AU356" s="130" t="s">
        <v>2197</v>
      </c>
      <c r="AV356" s="130" t="s">
        <v>2191</v>
      </c>
      <c r="AW356" s="130" t="s">
        <v>2298</v>
      </c>
      <c r="AX356" s="130" t="s">
        <v>1299</v>
      </c>
      <c r="AY356" s="130" t="s">
        <v>1299</v>
      </c>
    </row>
    <row r="357" spans="1:51" x14ac:dyDescent="0.2">
      <c r="A357" s="121">
        <v>45671</v>
      </c>
      <c r="B357" s="27" t="s">
        <v>1564</v>
      </c>
      <c r="C357" s="24" t="s">
        <v>1565</v>
      </c>
      <c r="D357" s="24" t="s">
        <v>1447</v>
      </c>
      <c r="E357" s="28" t="s">
        <v>438</v>
      </c>
      <c r="F357" s="28" t="s">
        <v>439</v>
      </c>
      <c r="G357" s="28" t="s">
        <v>1398</v>
      </c>
      <c r="H357" s="28" t="s">
        <v>515</v>
      </c>
      <c r="I357" s="28" t="s">
        <v>1103</v>
      </c>
      <c r="J357" s="24" t="s">
        <v>1096</v>
      </c>
      <c r="K357" s="24" t="s">
        <v>328</v>
      </c>
      <c r="L357" s="24" t="s">
        <v>1940</v>
      </c>
      <c r="M357" s="24">
        <v>45672</v>
      </c>
      <c r="N357" s="24" t="s">
        <v>1577</v>
      </c>
      <c r="O357" s="24" t="s">
        <v>1941</v>
      </c>
      <c r="P357" s="27" t="s">
        <v>15</v>
      </c>
      <c r="Q357" s="28" t="s">
        <v>330</v>
      </c>
      <c r="R357" s="26" t="s">
        <v>2109</v>
      </c>
      <c r="S357" s="26" t="s">
        <v>2300</v>
      </c>
      <c r="T357" s="27" t="s">
        <v>107</v>
      </c>
      <c r="U357" s="25" t="s">
        <v>1096</v>
      </c>
      <c r="V357" s="25" t="s">
        <v>1366</v>
      </c>
      <c r="W357" s="25" t="s">
        <v>1371</v>
      </c>
      <c r="X357" s="36" t="s">
        <v>2384</v>
      </c>
      <c r="Y357" s="36" t="s">
        <v>2385</v>
      </c>
      <c r="Z357" s="36" t="s">
        <v>2386</v>
      </c>
      <c r="AA357" s="29">
        <v>4857</v>
      </c>
      <c r="AB357" s="29">
        <v>4857</v>
      </c>
      <c r="AC357" s="30">
        <v>0</v>
      </c>
      <c r="AD357" s="29">
        <v>4854.8500000000004</v>
      </c>
      <c r="AE357" s="29">
        <v>4854.8499999999995</v>
      </c>
      <c r="AF357" s="31">
        <v>2.1500000000005457</v>
      </c>
      <c r="AG357" s="29">
        <v>4854.8499999999995</v>
      </c>
      <c r="AI357" s="29">
        <v>0</v>
      </c>
      <c r="AJ357" s="29">
        <v>4854.8499999999995</v>
      </c>
      <c r="AK357" s="29">
        <v>0</v>
      </c>
      <c r="AL357" s="29">
        <v>0</v>
      </c>
      <c r="AM357" s="29">
        <v>0</v>
      </c>
      <c r="AN357" s="29">
        <v>0</v>
      </c>
      <c r="AO357" s="29">
        <v>0</v>
      </c>
      <c r="AP357" s="29">
        <v>0</v>
      </c>
      <c r="AQ357" s="29">
        <v>0</v>
      </c>
      <c r="AR357" s="29">
        <v>0</v>
      </c>
      <c r="AS357" s="29">
        <v>0</v>
      </c>
      <c r="AT357" s="122">
        <v>0</v>
      </c>
      <c r="AU357" s="130" t="s">
        <v>2197</v>
      </c>
      <c r="AV357" s="130" t="s">
        <v>2191</v>
      </c>
      <c r="AW357" s="130" t="s">
        <v>2298</v>
      </c>
      <c r="AX357" s="130" t="s">
        <v>1299</v>
      </c>
      <c r="AY357" s="130" t="s">
        <v>1299</v>
      </c>
    </row>
    <row r="358" spans="1:51" x14ac:dyDescent="0.2">
      <c r="A358" s="121">
        <v>45671</v>
      </c>
      <c r="B358" s="27" t="s">
        <v>1564</v>
      </c>
      <c r="C358" s="24" t="s">
        <v>1565</v>
      </c>
      <c r="D358" s="24" t="s">
        <v>1447</v>
      </c>
      <c r="E358" s="28" t="s">
        <v>438</v>
      </c>
      <c r="F358" s="28" t="s">
        <v>439</v>
      </c>
      <c r="G358" s="28" t="s">
        <v>514</v>
      </c>
      <c r="H358" s="28" t="s">
        <v>511</v>
      </c>
      <c r="I358" s="28" t="s">
        <v>1103</v>
      </c>
      <c r="J358" s="24" t="s">
        <v>1433</v>
      </c>
      <c r="K358" s="24" t="s">
        <v>328</v>
      </c>
      <c r="L358" s="24" t="s">
        <v>1940</v>
      </c>
      <c r="M358" s="24">
        <v>45672</v>
      </c>
      <c r="N358" s="24" t="s">
        <v>1577</v>
      </c>
      <c r="O358" s="24" t="s">
        <v>1941</v>
      </c>
      <c r="P358" s="27" t="s">
        <v>15</v>
      </c>
      <c r="Q358" s="28" t="s">
        <v>330</v>
      </c>
      <c r="R358" s="26" t="s">
        <v>2109</v>
      </c>
      <c r="S358" s="26" t="s">
        <v>2300</v>
      </c>
      <c r="T358" s="27" t="s">
        <v>109</v>
      </c>
      <c r="U358" s="25" t="s">
        <v>1433</v>
      </c>
      <c r="V358" s="25" t="s">
        <v>1438</v>
      </c>
      <c r="W358" s="25" t="s">
        <v>1371</v>
      </c>
      <c r="X358" s="36" t="s">
        <v>1337</v>
      </c>
      <c r="Y358" s="36" t="s">
        <v>1340</v>
      </c>
      <c r="Z358" s="36" t="s">
        <v>1372</v>
      </c>
      <c r="AA358" s="29">
        <v>1200</v>
      </c>
      <c r="AB358" s="29">
        <v>1200</v>
      </c>
      <c r="AC358" s="30">
        <v>0</v>
      </c>
      <c r="AD358" s="29">
        <v>0</v>
      </c>
      <c r="AE358" s="29">
        <v>0</v>
      </c>
      <c r="AF358" s="31">
        <v>1200</v>
      </c>
      <c r="AG358" s="29">
        <v>0</v>
      </c>
      <c r="AI358" s="29">
        <v>0</v>
      </c>
      <c r="AJ358" s="29">
        <v>0</v>
      </c>
      <c r="AK358" s="29">
        <v>0</v>
      </c>
      <c r="AL358" s="29">
        <v>0</v>
      </c>
      <c r="AM358" s="29">
        <v>0</v>
      </c>
      <c r="AN358" s="29">
        <v>0</v>
      </c>
      <c r="AO358" s="29">
        <v>0</v>
      </c>
      <c r="AP358" s="29">
        <v>0</v>
      </c>
      <c r="AQ358" s="29">
        <v>0</v>
      </c>
      <c r="AR358" s="29">
        <v>0</v>
      </c>
      <c r="AS358" s="29">
        <v>0</v>
      </c>
      <c r="AT358" s="122">
        <v>0</v>
      </c>
      <c r="AU358" s="130" t="s">
        <v>2197</v>
      </c>
      <c r="AV358" s="130" t="s">
        <v>2191</v>
      </c>
      <c r="AW358" s="130" t="s">
        <v>2298</v>
      </c>
      <c r="AX358" s="130" t="s">
        <v>1299</v>
      </c>
      <c r="AY358" s="130" t="s">
        <v>1299</v>
      </c>
    </row>
    <row r="359" spans="1:51" x14ac:dyDescent="0.2">
      <c r="A359" s="121">
        <v>45671</v>
      </c>
      <c r="B359" s="27" t="s">
        <v>1564</v>
      </c>
      <c r="C359" s="24" t="s">
        <v>1565</v>
      </c>
      <c r="D359" s="24" t="s">
        <v>1447</v>
      </c>
      <c r="E359" s="28" t="s">
        <v>438</v>
      </c>
      <c r="F359" s="28" t="s">
        <v>439</v>
      </c>
      <c r="G359" s="28" t="s">
        <v>514</v>
      </c>
      <c r="H359" s="28" t="s">
        <v>511</v>
      </c>
      <c r="I359" s="28" t="s">
        <v>1103</v>
      </c>
      <c r="J359" s="24" t="s">
        <v>1433</v>
      </c>
      <c r="K359" s="24" t="s">
        <v>328</v>
      </c>
      <c r="L359" s="24" t="s">
        <v>1940</v>
      </c>
      <c r="M359" s="24">
        <v>45672</v>
      </c>
      <c r="N359" s="24" t="s">
        <v>1577</v>
      </c>
      <c r="O359" s="24" t="s">
        <v>1941</v>
      </c>
      <c r="P359" s="27" t="s">
        <v>15</v>
      </c>
      <c r="Q359" s="28" t="s">
        <v>330</v>
      </c>
      <c r="R359" s="26" t="s">
        <v>2109</v>
      </c>
      <c r="S359" s="26" t="s">
        <v>2300</v>
      </c>
      <c r="T359" s="27" t="s">
        <v>109</v>
      </c>
      <c r="U359" s="25" t="s">
        <v>1433</v>
      </c>
      <c r="V359" s="25" t="s">
        <v>1438</v>
      </c>
      <c r="W359" s="25" t="s">
        <v>1371</v>
      </c>
      <c r="X359" s="36" t="s">
        <v>1378</v>
      </c>
      <c r="Y359" s="36" t="s">
        <v>1379</v>
      </c>
      <c r="Z359" s="36" t="s">
        <v>1380</v>
      </c>
      <c r="AA359" s="29">
        <v>62744</v>
      </c>
      <c r="AB359" s="29">
        <v>62744</v>
      </c>
      <c r="AC359" s="30">
        <v>0</v>
      </c>
      <c r="AD359" s="29">
        <v>15688.16</v>
      </c>
      <c r="AE359" s="29">
        <v>15688.16</v>
      </c>
      <c r="AF359" s="31">
        <v>47055.839999999997</v>
      </c>
      <c r="AG359" s="29">
        <v>15688.16</v>
      </c>
      <c r="AI359" s="29">
        <v>5231.3999999999996</v>
      </c>
      <c r="AJ359" s="29">
        <v>5228.38</v>
      </c>
      <c r="AK359" s="29">
        <v>5228.38</v>
      </c>
      <c r="AL359" s="29">
        <v>0</v>
      </c>
      <c r="AM359" s="29">
        <v>0</v>
      </c>
      <c r="AN359" s="29">
        <v>0</v>
      </c>
      <c r="AO359" s="29">
        <v>0</v>
      </c>
      <c r="AP359" s="29">
        <v>0</v>
      </c>
      <c r="AQ359" s="29">
        <v>0</v>
      </c>
      <c r="AR359" s="29">
        <v>0</v>
      </c>
      <c r="AS359" s="29">
        <v>0</v>
      </c>
      <c r="AT359" s="122">
        <v>0</v>
      </c>
      <c r="AU359" s="130" t="s">
        <v>2197</v>
      </c>
      <c r="AV359" s="130" t="s">
        <v>2191</v>
      </c>
      <c r="AW359" s="130" t="s">
        <v>2298</v>
      </c>
      <c r="AX359" s="130" t="s">
        <v>1299</v>
      </c>
      <c r="AY359" s="130" t="s">
        <v>1299</v>
      </c>
    </row>
    <row r="360" spans="1:51" x14ac:dyDescent="0.2">
      <c r="A360" s="121">
        <v>45671</v>
      </c>
      <c r="B360" s="27" t="s">
        <v>1564</v>
      </c>
      <c r="C360" s="24" t="s">
        <v>1565</v>
      </c>
      <c r="D360" s="24" t="s">
        <v>1447</v>
      </c>
      <c r="E360" s="28" t="s">
        <v>438</v>
      </c>
      <c r="F360" s="28" t="s">
        <v>439</v>
      </c>
      <c r="G360" s="28" t="s">
        <v>514</v>
      </c>
      <c r="H360" s="28" t="s">
        <v>511</v>
      </c>
      <c r="I360" s="28" t="s">
        <v>1103</v>
      </c>
      <c r="J360" s="24" t="s">
        <v>1433</v>
      </c>
      <c r="K360" s="24" t="s">
        <v>328</v>
      </c>
      <c r="L360" s="24" t="s">
        <v>1940</v>
      </c>
      <c r="M360" s="24">
        <v>45672</v>
      </c>
      <c r="N360" s="24" t="s">
        <v>1577</v>
      </c>
      <c r="O360" s="24" t="s">
        <v>1941</v>
      </c>
      <c r="P360" s="27" t="s">
        <v>15</v>
      </c>
      <c r="Q360" s="28" t="s">
        <v>330</v>
      </c>
      <c r="R360" s="26" t="s">
        <v>2109</v>
      </c>
      <c r="S360" s="26" t="s">
        <v>2300</v>
      </c>
      <c r="T360" s="27" t="s">
        <v>109</v>
      </c>
      <c r="U360" s="25" t="s">
        <v>1433</v>
      </c>
      <c r="V360" s="25" t="s">
        <v>1438</v>
      </c>
      <c r="W360" s="25" t="s">
        <v>1371</v>
      </c>
      <c r="X360" s="36" t="s">
        <v>1338</v>
      </c>
      <c r="Y360" s="36" t="s">
        <v>1341</v>
      </c>
      <c r="Z360" s="36" t="s">
        <v>1374</v>
      </c>
      <c r="AA360" s="29">
        <v>5201</v>
      </c>
      <c r="AB360" s="29">
        <v>5201</v>
      </c>
      <c r="AC360" s="30">
        <v>0</v>
      </c>
      <c r="AD360" s="29">
        <v>1300.08</v>
      </c>
      <c r="AE360" s="29">
        <v>1300.08</v>
      </c>
      <c r="AF360" s="31">
        <v>3900.92</v>
      </c>
      <c r="AG360" s="29">
        <v>1300.08</v>
      </c>
      <c r="AI360" s="29">
        <v>433.36</v>
      </c>
      <c r="AJ360" s="29">
        <v>433.36</v>
      </c>
      <c r="AK360" s="29">
        <v>433.36</v>
      </c>
      <c r="AL360" s="29">
        <v>0</v>
      </c>
      <c r="AM360" s="29">
        <v>0</v>
      </c>
      <c r="AN360" s="29">
        <v>0</v>
      </c>
      <c r="AO360" s="29">
        <v>0</v>
      </c>
      <c r="AP360" s="29">
        <v>0</v>
      </c>
      <c r="AQ360" s="29">
        <v>0</v>
      </c>
      <c r="AR360" s="29">
        <v>0</v>
      </c>
      <c r="AS360" s="29">
        <v>0</v>
      </c>
      <c r="AT360" s="122">
        <v>0</v>
      </c>
      <c r="AU360" s="130" t="s">
        <v>2197</v>
      </c>
      <c r="AV360" s="130" t="s">
        <v>2191</v>
      </c>
      <c r="AW360" s="130" t="s">
        <v>2298</v>
      </c>
      <c r="AX360" s="130" t="s">
        <v>1299</v>
      </c>
      <c r="AY360" s="130" t="s">
        <v>1299</v>
      </c>
    </row>
    <row r="361" spans="1:51" x14ac:dyDescent="0.2">
      <c r="A361" s="121">
        <v>45671</v>
      </c>
      <c r="B361" s="27" t="s">
        <v>1564</v>
      </c>
      <c r="C361" s="24" t="s">
        <v>1565</v>
      </c>
      <c r="D361" s="24" t="s">
        <v>1447</v>
      </c>
      <c r="E361" s="28" t="s">
        <v>438</v>
      </c>
      <c r="F361" s="28" t="s">
        <v>439</v>
      </c>
      <c r="G361" s="28" t="s">
        <v>514</v>
      </c>
      <c r="H361" s="28" t="s">
        <v>511</v>
      </c>
      <c r="I361" s="28" t="s">
        <v>1103</v>
      </c>
      <c r="J361" s="24" t="s">
        <v>1098</v>
      </c>
      <c r="K361" s="24" t="s">
        <v>328</v>
      </c>
      <c r="L361" s="24" t="s">
        <v>1940</v>
      </c>
      <c r="M361" s="24">
        <v>45672</v>
      </c>
      <c r="N361" s="24" t="s">
        <v>1577</v>
      </c>
      <c r="O361" s="24" t="s">
        <v>1941</v>
      </c>
      <c r="P361" s="27" t="s">
        <v>15</v>
      </c>
      <c r="Q361" s="28" t="s">
        <v>330</v>
      </c>
      <c r="R361" s="26" t="s">
        <v>2109</v>
      </c>
      <c r="S361" s="26" t="s">
        <v>2300</v>
      </c>
      <c r="T361" s="27" t="s">
        <v>110</v>
      </c>
      <c r="U361" s="25" t="s">
        <v>1098</v>
      </c>
      <c r="V361" s="25" t="s">
        <v>1368</v>
      </c>
      <c r="W361" s="25" t="s">
        <v>1371</v>
      </c>
      <c r="X361" s="36" t="s">
        <v>1337</v>
      </c>
      <c r="Y361" s="36" t="s">
        <v>1340</v>
      </c>
      <c r="Z361" s="36" t="s">
        <v>1372</v>
      </c>
      <c r="AA361" s="29">
        <v>1200</v>
      </c>
      <c r="AB361" s="29">
        <v>1200</v>
      </c>
      <c r="AC361" s="30">
        <v>0</v>
      </c>
      <c r="AD361" s="29">
        <v>0</v>
      </c>
      <c r="AE361" s="29">
        <v>0</v>
      </c>
      <c r="AF361" s="31">
        <v>1200</v>
      </c>
      <c r="AG361" s="29">
        <v>0</v>
      </c>
      <c r="AI361" s="29">
        <v>0</v>
      </c>
      <c r="AJ361" s="29">
        <v>0</v>
      </c>
      <c r="AK361" s="29">
        <v>0</v>
      </c>
      <c r="AL361" s="29">
        <v>0</v>
      </c>
      <c r="AM361" s="29">
        <v>0</v>
      </c>
      <c r="AN361" s="29">
        <v>0</v>
      </c>
      <c r="AO361" s="29">
        <v>0</v>
      </c>
      <c r="AP361" s="29">
        <v>0</v>
      </c>
      <c r="AQ361" s="29">
        <v>0</v>
      </c>
      <c r="AR361" s="29">
        <v>0</v>
      </c>
      <c r="AS361" s="29">
        <v>0</v>
      </c>
      <c r="AT361" s="122">
        <v>0</v>
      </c>
      <c r="AU361" s="130" t="s">
        <v>2197</v>
      </c>
      <c r="AV361" s="130" t="s">
        <v>2191</v>
      </c>
      <c r="AW361" s="130" t="s">
        <v>2298</v>
      </c>
      <c r="AX361" s="130" t="s">
        <v>1299</v>
      </c>
      <c r="AY361" s="130" t="s">
        <v>1299</v>
      </c>
    </row>
    <row r="362" spans="1:51" x14ac:dyDescent="0.2">
      <c r="A362" s="121">
        <v>45671</v>
      </c>
      <c r="B362" s="27" t="s">
        <v>1564</v>
      </c>
      <c r="C362" s="24" t="s">
        <v>1565</v>
      </c>
      <c r="D362" s="24" t="s">
        <v>1447</v>
      </c>
      <c r="E362" s="28" t="s">
        <v>438</v>
      </c>
      <c r="F362" s="28" t="s">
        <v>439</v>
      </c>
      <c r="G362" s="28" t="s">
        <v>514</v>
      </c>
      <c r="H362" s="28" t="s">
        <v>511</v>
      </c>
      <c r="I362" s="28" t="s">
        <v>1103</v>
      </c>
      <c r="J362" s="24" t="s">
        <v>1098</v>
      </c>
      <c r="K362" s="24" t="s">
        <v>328</v>
      </c>
      <c r="L362" s="24" t="s">
        <v>1940</v>
      </c>
      <c r="M362" s="24">
        <v>45672</v>
      </c>
      <c r="N362" s="24" t="s">
        <v>1577</v>
      </c>
      <c r="O362" s="24" t="s">
        <v>1941</v>
      </c>
      <c r="P362" s="27" t="s">
        <v>15</v>
      </c>
      <c r="Q362" s="28" t="s">
        <v>330</v>
      </c>
      <c r="R362" s="26" t="s">
        <v>2109</v>
      </c>
      <c r="S362" s="26" t="s">
        <v>2300</v>
      </c>
      <c r="T362" s="27" t="s">
        <v>110</v>
      </c>
      <c r="U362" s="25" t="s">
        <v>1098</v>
      </c>
      <c r="V362" s="25" t="s">
        <v>1368</v>
      </c>
      <c r="W362" s="25" t="s">
        <v>1371</v>
      </c>
      <c r="X362" s="36" t="s">
        <v>1378</v>
      </c>
      <c r="Y362" s="36" t="s">
        <v>1379</v>
      </c>
      <c r="Z362" s="36" t="s">
        <v>1380</v>
      </c>
      <c r="AA362" s="29">
        <v>33172</v>
      </c>
      <c r="AB362" s="29">
        <v>33172</v>
      </c>
      <c r="AC362" s="30">
        <v>0</v>
      </c>
      <c r="AD362" s="29">
        <v>8294.24</v>
      </c>
      <c r="AE362" s="29">
        <v>8294.24</v>
      </c>
      <c r="AF362" s="31">
        <v>24877.760000000002</v>
      </c>
      <c r="AG362" s="29">
        <v>8294.24</v>
      </c>
      <c r="AI362" s="29">
        <v>2765.86</v>
      </c>
      <c r="AJ362" s="29">
        <v>2764.19</v>
      </c>
      <c r="AK362" s="29">
        <v>2764.19</v>
      </c>
      <c r="AL362" s="29">
        <v>0</v>
      </c>
      <c r="AM362" s="29">
        <v>0</v>
      </c>
      <c r="AN362" s="29">
        <v>0</v>
      </c>
      <c r="AO362" s="29">
        <v>0</v>
      </c>
      <c r="AP362" s="29">
        <v>0</v>
      </c>
      <c r="AQ362" s="29">
        <v>0</v>
      </c>
      <c r="AR362" s="29">
        <v>0</v>
      </c>
      <c r="AS362" s="29">
        <v>0</v>
      </c>
      <c r="AT362" s="122">
        <v>0</v>
      </c>
      <c r="AU362" s="130" t="s">
        <v>2197</v>
      </c>
      <c r="AV362" s="130" t="s">
        <v>2191</v>
      </c>
      <c r="AW362" s="130" t="s">
        <v>2298</v>
      </c>
      <c r="AX362" s="130" t="s">
        <v>1299</v>
      </c>
      <c r="AY362" s="130" t="s">
        <v>1299</v>
      </c>
    </row>
    <row r="363" spans="1:51" x14ac:dyDescent="0.2">
      <c r="A363" s="121">
        <v>45671</v>
      </c>
      <c r="B363" s="27" t="s">
        <v>1564</v>
      </c>
      <c r="C363" s="24" t="s">
        <v>1565</v>
      </c>
      <c r="D363" s="24" t="s">
        <v>1447</v>
      </c>
      <c r="E363" s="28" t="s">
        <v>438</v>
      </c>
      <c r="F363" s="28" t="s">
        <v>439</v>
      </c>
      <c r="G363" s="28" t="s">
        <v>514</v>
      </c>
      <c r="H363" s="28" t="s">
        <v>511</v>
      </c>
      <c r="I363" s="28" t="s">
        <v>1103</v>
      </c>
      <c r="J363" s="24" t="s">
        <v>1098</v>
      </c>
      <c r="K363" s="24" t="s">
        <v>328</v>
      </c>
      <c r="L363" s="24" t="s">
        <v>1940</v>
      </c>
      <c r="M363" s="24">
        <v>45672</v>
      </c>
      <c r="N363" s="24" t="s">
        <v>1577</v>
      </c>
      <c r="O363" s="24" t="s">
        <v>1941</v>
      </c>
      <c r="P363" s="27" t="s">
        <v>15</v>
      </c>
      <c r="Q363" s="28" t="s">
        <v>330</v>
      </c>
      <c r="R363" s="26" t="s">
        <v>2109</v>
      </c>
      <c r="S363" s="26" t="s">
        <v>2300</v>
      </c>
      <c r="T363" s="27" t="s">
        <v>110</v>
      </c>
      <c r="U363" s="25" t="s">
        <v>1098</v>
      </c>
      <c r="V363" s="25" t="s">
        <v>1368</v>
      </c>
      <c r="W363" s="25" t="s">
        <v>1371</v>
      </c>
      <c r="X363" s="36" t="s">
        <v>1336</v>
      </c>
      <c r="Y363" s="36" t="s">
        <v>1339</v>
      </c>
      <c r="Z363" s="36" t="s">
        <v>1373</v>
      </c>
      <c r="AA363" s="29">
        <v>27171</v>
      </c>
      <c r="AB363" s="29">
        <v>27171</v>
      </c>
      <c r="AC363" s="30">
        <v>0</v>
      </c>
      <c r="AD363" s="29">
        <v>4521.1399999999994</v>
      </c>
      <c r="AE363" s="29">
        <v>4521.1399999999994</v>
      </c>
      <c r="AF363" s="31">
        <v>22649.86</v>
      </c>
      <c r="AG363" s="29">
        <v>4521.1399999999994</v>
      </c>
      <c r="AI363" s="29">
        <v>2260.7199999999998</v>
      </c>
      <c r="AJ363" s="29">
        <v>2260.42</v>
      </c>
      <c r="AK363" s="29">
        <v>0</v>
      </c>
      <c r="AL363" s="29">
        <v>0</v>
      </c>
      <c r="AM363" s="29">
        <v>0</v>
      </c>
      <c r="AN363" s="29">
        <v>0</v>
      </c>
      <c r="AO363" s="29">
        <v>0</v>
      </c>
      <c r="AP363" s="29">
        <v>0</v>
      </c>
      <c r="AQ363" s="29">
        <v>0</v>
      </c>
      <c r="AR363" s="29">
        <v>0</v>
      </c>
      <c r="AS363" s="29">
        <v>0</v>
      </c>
      <c r="AT363" s="122">
        <v>0</v>
      </c>
      <c r="AU363" s="130" t="s">
        <v>2197</v>
      </c>
      <c r="AV363" s="130" t="s">
        <v>2191</v>
      </c>
      <c r="AW363" s="130" t="s">
        <v>2298</v>
      </c>
      <c r="AX363" s="130" t="s">
        <v>1299</v>
      </c>
      <c r="AY363" s="130" t="s">
        <v>1299</v>
      </c>
    </row>
    <row r="364" spans="1:51" x14ac:dyDescent="0.2">
      <c r="A364" s="121">
        <v>45671</v>
      </c>
      <c r="B364" s="27" t="s">
        <v>1564</v>
      </c>
      <c r="C364" s="24" t="s">
        <v>1565</v>
      </c>
      <c r="D364" s="24" t="s">
        <v>1447</v>
      </c>
      <c r="E364" s="28" t="s">
        <v>438</v>
      </c>
      <c r="F364" s="28" t="s">
        <v>439</v>
      </c>
      <c r="G364" s="28" t="s">
        <v>514</v>
      </c>
      <c r="H364" s="28" t="s">
        <v>511</v>
      </c>
      <c r="I364" s="28" t="s">
        <v>1103</v>
      </c>
      <c r="J364" s="24" t="s">
        <v>1098</v>
      </c>
      <c r="K364" s="24" t="s">
        <v>328</v>
      </c>
      <c r="L364" s="24" t="s">
        <v>1940</v>
      </c>
      <c r="M364" s="24">
        <v>45672</v>
      </c>
      <c r="N364" s="24" t="s">
        <v>1577</v>
      </c>
      <c r="O364" s="24" t="s">
        <v>1941</v>
      </c>
      <c r="P364" s="27" t="s">
        <v>15</v>
      </c>
      <c r="Q364" s="28" t="s">
        <v>330</v>
      </c>
      <c r="R364" s="26" t="s">
        <v>2109</v>
      </c>
      <c r="S364" s="26" t="s">
        <v>2300</v>
      </c>
      <c r="T364" s="27" t="s">
        <v>110</v>
      </c>
      <c r="U364" s="25" t="s">
        <v>1098</v>
      </c>
      <c r="V364" s="25" t="s">
        <v>1368</v>
      </c>
      <c r="W364" s="25" t="s">
        <v>1371</v>
      </c>
      <c r="X364" s="36" t="s">
        <v>1338</v>
      </c>
      <c r="Y364" s="36" t="s">
        <v>1341</v>
      </c>
      <c r="Z364" s="36" t="s">
        <v>1374</v>
      </c>
      <c r="AA364" s="29">
        <v>5046</v>
      </c>
      <c r="AB364" s="29">
        <v>5046</v>
      </c>
      <c r="AC364" s="30">
        <v>0</v>
      </c>
      <c r="AD364" s="29">
        <v>1056.94</v>
      </c>
      <c r="AE364" s="29">
        <v>1056.94</v>
      </c>
      <c r="AF364" s="31">
        <v>3989.06</v>
      </c>
      <c r="AG364" s="29">
        <v>1056.94</v>
      </c>
      <c r="AI364" s="29">
        <v>420.14</v>
      </c>
      <c r="AJ364" s="29">
        <v>420.12</v>
      </c>
      <c r="AK364" s="29">
        <v>216.68</v>
      </c>
      <c r="AL364" s="29">
        <v>0</v>
      </c>
      <c r="AM364" s="29">
        <v>0</v>
      </c>
      <c r="AN364" s="29">
        <v>0</v>
      </c>
      <c r="AO364" s="29">
        <v>0</v>
      </c>
      <c r="AP364" s="29">
        <v>0</v>
      </c>
      <c r="AQ364" s="29">
        <v>0</v>
      </c>
      <c r="AR364" s="29">
        <v>0</v>
      </c>
      <c r="AS364" s="29">
        <v>0</v>
      </c>
      <c r="AT364" s="122">
        <v>0</v>
      </c>
      <c r="AU364" s="130" t="s">
        <v>2197</v>
      </c>
      <c r="AV364" s="130" t="s">
        <v>2191</v>
      </c>
      <c r="AW364" s="130" t="s">
        <v>2298</v>
      </c>
      <c r="AX364" s="130" t="s">
        <v>1299</v>
      </c>
      <c r="AY364" s="130" t="s">
        <v>1299</v>
      </c>
    </row>
    <row r="365" spans="1:51" x14ac:dyDescent="0.2">
      <c r="A365" s="121">
        <v>45671</v>
      </c>
      <c r="B365" s="27" t="s">
        <v>1564</v>
      </c>
      <c r="C365" s="24" t="s">
        <v>1565</v>
      </c>
      <c r="D365" s="24" t="s">
        <v>1447</v>
      </c>
      <c r="E365" s="28" t="s">
        <v>438</v>
      </c>
      <c r="F365" s="28" t="s">
        <v>439</v>
      </c>
      <c r="G365" s="28" t="s">
        <v>514</v>
      </c>
      <c r="H365" s="28" t="s">
        <v>511</v>
      </c>
      <c r="I365" s="28" t="s">
        <v>1103</v>
      </c>
      <c r="J365" s="24" t="s">
        <v>1102</v>
      </c>
      <c r="K365" s="24" t="s">
        <v>328</v>
      </c>
      <c r="L365" s="24" t="s">
        <v>1940</v>
      </c>
      <c r="M365" s="24">
        <v>45672</v>
      </c>
      <c r="N365" s="24" t="s">
        <v>1577</v>
      </c>
      <c r="O365" s="24" t="s">
        <v>1941</v>
      </c>
      <c r="P365" s="27" t="s">
        <v>15</v>
      </c>
      <c r="Q365" s="28" t="s">
        <v>330</v>
      </c>
      <c r="R365" s="26" t="s">
        <v>2109</v>
      </c>
      <c r="S365" s="26" t="s">
        <v>2300</v>
      </c>
      <c r="T365" s="27" t="s">
        <v>111</v>
      </c>
      <c r="U365" s="25" t="s">
        <v>1102</v>
      </c>
      <c r="V365" s="25" t="s">
        <v>1369</v>
      </c>
      <c r="W365" s="25" t="s">
        <v>1371</v>
      </c>
      <c r="X365" s="36" t="s">
        <v>1337</v>
      </c>
      <c r="Y365" s="36" t="s">
        <v>1340</v>
      </c>
      <c r="Z365" s="36" t="s">
        <v>1372</v>
      </c>
      <c r="AA365" s="29">
        <v>600</v>
      </c>
      <c r="AB365" s="29">
        <v>600</v>
      </c>
      <c r="AC365" s="30">
        <v>0</v>
      </c>
      <c r="AD365" s="29">
        <v>0</v>
      </c>
      <c r="AE365" s="29">
        <v>0</v>
      </c>
      <c r="AF365" s="31">
        <v>600</v>
      </c>
      <c r="AG365" s="29">
        <v>0</v>
      </c>
      <c r="AI365" s="29">
        <v>0</v>
      </c>
      <c r="AJ365" s="29">
        <v>0</v>
      </c>
      <c r="AK365" s="29">
        <v>0</v>
      </c>
      <c r="AL365" s="29">
        <v>0</v>
      </c>
      <c r="AM365" s="29">
        <v>0</v>
      </c>
      <c r="AN365" s="29">
        <v>0</v>
      </c>
      <c r="AO365" s="29">
        <v>0</v>
      </c>
      <c r="AP365" s="29">
        <v>0</v>
      </c>
      <c r="AQ365" s="29">
        <v>0</v>
      </c>
      <c r="AR365" s="29">
        <v>0</v>
      </c>
      <c r="AS365" s="29">
        <v>0</v>
      </c>
      <c r="AT365" s="122">
        <v>0</v>
      </c>
      <c r="AU365" s="130" t="s">
        <v>2197</v>
      </c>
      <c r="AV365" s="130" t="s">
        <v>2191</v>
      </c>
      <c r="AW365" s="130" t="s">
        <v>2298</v>
      </c>
      <c r="AX365" s="130" t="s">
        <v>1299</v>
      </c>
      <c r="AY365" s="130" t="s">
        <v>1299</v>
      </c>
    </row>
    <row r="366" spans="1:51" x14ac:dyDescent="0.2">
      <c r="A366" s="121">
        <v>45671</v>
      </c>
      <c r="B366" s="27" t="s">
        <v>1564</v>
      </c>
      <c r="C366" s="24" t="s">
        <v>1565</v>
      </c>
      <c r="D366" s="24" t="s">
        <v>1447</v>
      </c>
      <c r="E366" s="28" t="s">
        <v>438</v>
      </c>
      <c r="F366" s="28" t="s">
        <v>439</v>
      </c>
      <c r="G366" s="28" t="s">
        <v>514</v>
      </c>
      <c r="H366" s="28" t="s">
        <v>511</v>
      </c>
      <c r="I366" s="28" t="s">
        <v>1103</v>
      </c>
      <c r="J366" s="24" t="s">
        <v>1102</v>
      </c>
      <c r="K366" s="24" t="s">
        <v>328</v>
      </c>
      <c r="L366" s="24" t="s">
        <v>1940</v>
      </c>
      <c r="M366" s="24">
        <v>45672</v>
      </c>
      <c r="N366" s="24" t="s">
        <v>1577</v>
      </c>
      <c r="O366" s="24" t="s">
        <v>1941</v>
      </c>
      <c r="P366" s="27" t="s">
        <v>15</v>
      </c>
      <c r="Q366" s="28" t="s">
        <v>330</v>
      </c>
      <c r="R366" s="26" t="s">
        <v>2109</v>
      </c>
      <c r="S366" s="26" t="s">
        <v>2300</v>
      </c>
      <c r="T366" s="27" t="s">
        <v>111</v>
      </c>
      <c r="U366" s="25" t="s">
        <v>1102</v>
      </c>
      <c r="V366" s="25" t="s">
        <v>1369</v>
      </c>
      <c r="W366" s="25" t="s">
        <v>1371</v>
      </c>
      <c r="X366" s="36" t="s">
        <v>1378</v>
      </c>
      <c r="Y366" s="36" t="s">
        <v>1379</v>
      </c>
      <c r="Z366" s="36" t="s">
        <v>1380</v>
      </c>
      <c r="AA366" s="29">
        <v>29572</v>
      </c>
      <c r="AB366" s="29">
        <v>29572</v>
      </c>
      <c r="AC366" s="30">
        <v>0</v>
      </c>
      <c r="AD366" s="29">
        <v>7394.24</v>
      </c>
      <c r="AE366" s="29">
        <v>7394.24</v>
      </c>
      <c r="AF366" s="31">
        <v>22177.760000000002</v>
      </c>
      <c r="AG366" s="29">
        <v>7394.24</v>
      </c>
      <c r="AI366" s="29">
        <v>2465.86</v>
      </c>
      <c r="AJ366" s="29">
        <v>2464.19</v>
      </c>
      <c r="AK366" s="29">
        <v>2464.19</v>
      </c>
      <c r="AL366" s="29">
        <v>0</v>
      </c>
      <c r="AM366" s="29">
        <v>0</v>
      </c>
      <c r="AN366" s="29">
        <v>0</v>
      </c>
      <c r="AO366" s="29">
        <v>0</v>
      </c>
      <c r="AP366" s="29">
        <v>0</v>
      </c>
      <c r="AQ366" s="29">
        <v>0</v>
      </c>
      <c r="AR366" s="29">
        <v>0</v>
      </c>
      <c r="AS366" s="29">
        <v>0</v>
      </c>
      <c r="AT366" s="122">
        <v>0</v>
      </c>
      <c r="AU366" s="130" t="s">
        <v>2197</v>
      </c>
      <c r="AV366" s="130" t="s">
        <v>2191</v>
      </c>
      <c r="AW366" s="130" t="s">
        <v>2298</v>
      </c>
      <c r="AX366" s="130" t="s">
        <v>1299</v>
      </c>
      <c r="AY366" s="130" t="s">
        <v>1299</v>
      </c>
    </row>
    <row r="367" spans="1:51" x14ac:dyDescent="0.2">
      <c r="A367" s="121">
        <v>45671</v>
      </c>
      <c r="B367" s="27" t="s">
        <v>1564</v>
      </c>
      <c r="C367" s="24" t="s">
        <v>1565</v>
      </c>
      <c r="D367" s="24" t="s">
        <v>1447</v>
      </c>
      <c r="E367" s="28" t="s">
        <v>438</v>
      </c>
      <c r="F367" s="28" t="s">
        <v>439</v>
      </c>
      <c r="G367" s="28" t="s">
        <v>514</v>
      </c>
      <c r="H367" s="28" t="s">
        <v>511</v>
      </c>
      <c r="I367" s="28" t="s">
        <v>1103</v>
      </c>
      <c r="J367" s="24" t="s">
        <v>1102</v>
      </c>
      <c r="K367" s="24" t="s">
        <v>328</v>
      </c>
      <c r="L367" s="24" t="s">
        <v>1940</v>
      </c>
      <c r="M367" s="24">
        <v>45672</v>
      </c>
      <c r="N367" s="24" t="s">
        <v>1577</v>
      </c>
      <c r="O367" s="24" t="s">
        <v>1941</v>
      </c>
      <c r="P367" s="27" t="s">
        <v>15</v>
      </c>
      <c r="Q367" s="28" t="s">
        <v>330</v>
      </c>
      <c r="R367" s="26" t="s">
        <v>2109</v>
      </c>
      <c r="S367" s="26" t="s">
        <v>2300</v>
      </c>
      <c r="T367" s="27" t="s">
        <v>111</v>
      </c>
      <c r="U367" s="25" t="s">
        <v>1102</v>
      </c>
      <c r="V367" s="25" t="s">
        <v>1369</v>
      </c>
      <c r="W367" s="25" t="s">
        <v>1371</v>
      </c>
      <c r="X367" s="36" t="s">
        <v>1338</v>
      </c>
      <c r="Y367" s="36" t="s">
        <v>1341</v>
      </c>
      <c r="Z367" s="36" t="s">
        <v>1374</v>
      </c>
      <c r="AA367" s="29">
        <v>2601</v>
      </c>
      <c r="AB367" s="29">
        <v>2601</v>
      </c>
      <c r="AC367" s="30">
        <v>0</v>
      </c>
      <c r="AD367" s="29">
        <v>650.04</v>
      </c>
      <c r="AE367" s="29">
        <v>650.04</v>
      </c>
      <c r="AF367" s="31">
        <v>1950.96</v>
      </c>
      <c r="AG367" s="29">
        <v>650.04</v>
      </c>
      <c r="AI367" s="29">
        <v>216.68</v>
      </c>
      <c r="AJ367" s="29">
        <v>216.68</v>
      </c>
      <c r="AK367" s="29">
        <v>216.68</v>
      </c>
      <c r="AL367" s="29">
        <v>0</v>
      </c>
      <c r="AM367" s="29">
        <v>0</v>
      </c>
      <c r="AN367" s="29">
        <v>0</v>
      </c>
      <c r="AO367" s="29">
        <v>0</v>
      </c>
      <c r="AP367" s="29">
        <v>0</v>
      </c>
      <c r="AQ367" s="29">
        <v>0</v>
      </c>
      <c r="AR367" s="29">
        <v>0</v>
      </c>
      <c r="AS367" s="29">
        <v>0</v>
      </c>
      <c r="AT367" s="122">
        <v>0</v>
      </c>
      <c r="AU367" s="130" t="s">
        <v>2197</v>
      </c>
      <c r="AV367" s="130" t="s">
        <v>2191</v>
      </c>
      <c r="AW367" s="130" t="s">
        <v>2298</v>
      </c>
      <c r="AX367" s="130" t="s">
        <v>1299</v>
      </c>
      <c r="AY367" s="130" t="s">
        <v>1299</v>
      </c>
    </row>
    <row r="368" spans="1:51" x14ac:dyDescent="0.2">
      <c r="A368" s="121">
        <v>45671</v>
      </c>
      <c r="B368" s="27" t="s">
        <v>1564</v>
      </c>
      <c r="C368" s="24" t="s">
        <v>1565</v>
      </c>
      <c r="D368" s="24" t="s">
        <v>1447</v>
      </c>
      <c r="E368" s="28" t="s">
        <v>438</v>
      </c>
      <c r="F368" s="28" t="s">
        <v>439</v>
      </c>
      <c r="G368" s="28" t="s">
        <v>514</v>
      </c>
      <c r="H368" s="28" t="s">
        <v>511</v>
      </c>
      <c r="I368" s="28" t="s">
        <v>1103</v>
      </c>
      <c r="J368" s="24" t="s">
        <v>1099</v>
      </c>
      <c r="K368" s="24" t="s">
        <v>328</v>
      </c>
      <c r="L368" s="24" t="s">
        <v>1940</v>
      </c>
      <c r="M368" s="24">
        <v>45672</v>
      </c>
      <c r="N368" s="24" t="s">
        <v>1577</v>
      </c>
      <c r="O368" s="24" t="s">
        <v>1941</v>
      </c>
      <c r="P368" s="27" t="s">
        <v>15</v>
      </c>
      <c r="Q368" s="28" t="s">
        <v>330</v>
      </c>
      <c r="R368" s="26" t="s">
        <v>2109</v>
      </c>
      <c r="S368" s="26" t="s">
        <v>2300</v>
      </c>
      <c r="T368" s="27" t="s">
        <v>112</v>
      </c>
      <c r="U368" s="25" t="s">
        <v>1099</v>
      </c>
      <c r="V368" s="25" t="s">
        <v>1370</v>
      </c>
      <c r="W368" s="25" t="s">
        <v>1371</v>
      </c>
      <c r="X368" s="36" t="s">
        <v>1337</v>
      </c>
      <c r="Y368" s="36" t="s">
        <v>1340</v>
      </c>
      <c r="Z368" s="36" t="s">
        <v>1372</v>
      </c>
      <c r="AA368" s="29">
        <v>1200</v>
      </c>
      <c r="AB368" s="29">
        <v>1200</v>
      </c>
      <c r="AC368" s="30">
        <v>0</v>
      </c>
      <c r="AD368" s="29">
        <v>0</v>
      </c>
      <c r="AE368" s="29">
        <v>0</v>
      </c>
      <c r="AF368" s="31">
        <v>1200</v>
      </c>
      <c r="AG368" s="29">
        <v>0</v>
      </c>
      <c r="AI368" s="29">
        <v>0</v>
      </c>
      <c r="AJ368" s="29">
        <v>0</v>
      </c>
      <c r="AK368" s="29">
        <v>0</v>
      </c>
      <c r="AL368" s="29">
        <v>0</v>
      </c>
      <c r="AM368" s="29">
        <v>0</v>
      </c>
      <c r="AN368" s="29">
        <v>0</v>
      </c>
      <c r="AO368" s="29">
        <v>0</v>
      </c>
      <c r="AP368" s="29">
        <v>0</v>
      </c>
      <c r="AQ368" s="29">
        <v>0</v>
      </c>
      <c r="AR368" s="29">
        <v>0</v>
      </c>
      <c r="AS368" s="29">
        <v>0</v>
      </c>
      <c r="AT368" s="122">
        <v>0</v>
      </c>
      <c r="AU368" s="130" t="s">
        <v>2197</v>
      </c>
      <c r="AV368" s="130" t="s">
        <v>2191</v>
      </c>
      <c r="AW368" s="130" t="s">
        <v>2298</v>
      </c>
      <c r="AX368" s="130" t="s">
        <v>1299</v>
      </c>
      <c r="AY368" s="130" t="s">
        <v>1299</v>
      </c>
    </row>
    <row r="369" spans="1:51" x14ac:dyDescent="0.2">
      <c r="A369" s="121">
        <v>45671</v>
      </c>
      <c r="B369" s="27" t="s">
        <v>1564</v>
      </c>
      <c r="C369" s="24" t="s">
        <v>1565</v>
      </c>
      <c r="D369" s="24" t="s">
        <v>1447</v>
      </c>
      <c r="E369" s="28" t="s">
        <v>438</v>
      </c>
      <c r="F369" s="28" t="s">
        <v>439</v>
      </c>
      <c r="G369" s="28" t="s">
        <v>514</v>
      </c>
      <c r="H369" s="28" t="s">
        <v>511</v>
      </c>
      <c r="I369" s="28" t="s">
        <v>1103</v>
      </c>
      <c r="J369" s="24" t="s">
        <v>1099</v>
      </c>
      <c r="K369" s="24" t="s">
        <v>328</v>
      </c>
      <c r="L369" s="24" t="s">
        <v>1940</v>
      </c>
      <c r="M369" s="24">
        <v>45672</v>
      </c>
      <c r="N369" s="24" t="s">
        <v>1577</v>
      </c>
      <c r="O369" s="24" t="s">
        <v>1941</v>
      </c>
      <c r="P369" s="27" t="s">
        <v>15</v>
      </c>
      <c r="Q369" s="28" t="s">
        <v>330</v>
      </c>
      <c r="R369" s="26" t="s">
        <v>2109</v>
      </c>
      <c r="S369" s="26" t="s">
        <v>2300</v>
      </c>
      <c r="T369" s="27" t="s">
        <v>112</v>
      </c>
      <c r="U369" s="25" t="s">
        <v>1099</v>
      </c>
      <c r="V369" s="25" t="s">
        <v>1370</v>
      </c>
      <c r="W369" s="25" t="s">
        <v>1371</v>
      </c>
      <c r="X369" s="36" t="s">
        <v>1336</v>
      </c>
      <c r="Y369" s="36" t="s">
        <v>1339</v>
      </c>
      <c r="Z369" s="36" t="s">
        <v>1373</v>
      </c>
      <c r="AA369" s="29">
        <v>66341</v>
      </c>
      <c r="AB369" s="29">
        <v>66341</v>
      </c>
      <c r="AC369" s="30">
        <v>0</v>
      </c>
      <c r="AD369" s="29">
        <v>4000</v>
      </c>
      <c r="AE369" s="29">
        <v>4000</v>
      </c>
      <c r="AF369" s="31">
        <v>62341</v>
      </c>
      <c r="AG369" s="29">
        <v>4000</v>
      </c>
      <c r="AI369" s="29">
        <v>0</v>
      </c>
      <c r="AJ369" s="29">
        <v>0</v>
      </c>
      <c r="AK369" s="29">
        <v>4000</v>
      </c>
      <c r="AL369" s="29">
        <v>0</v>
      </c>
      <c r="AM369" s="29">
        <v>0</v>
      </c>
      <c r="AN369" s="29">
        <v>0</v>
      </c>
      <c r="AO369" s="29">
        <v>0</v>
      </c>
      <c r="AP369" s="29">
        <v>0</v>
      </c>
      <c r="AQ369" s="29">
        <v>0</v>
      </c>
      <c r="AR369" s="29">
        <v>0</v>
      </c>
      <c r="AS369" s="29">
        <v>0</v>
      </c>
      <c r="AT369" s="122">
        <v>0</v>
      </c>
      <c r="AU369" s="130" t="s">
        <v>2197</v>
      </c>
      <c r="AV369" s="130" t="s">
        <v>2191</v>
      </c>
      <c r="AW369" s="130" t="s">
        <v>2298</v>
      </c>
      <c r="AX369" s="130" t="s">
        <v>1299</v>
      </c>
      <c r="AY369" s="130" t="s">
        <v>1299</v>
      </c>
    </row>
    <row r="370" spans="1:51" x14ac:dyDescent="0.2">
      <c r="A370" s="121">
        <v>45671</v>
      </c>
      <c r="B370" s="27" t="s">
        <v>1564</v>
      </c>
      <c r="C370" s="24" t="s">
        <v>1565</v>
      </c>
      <c r="D370" s="24" t="s">
        <v>1447</v>
      </c>
      <c r="E370" s="28" t="s">
        <v>438</v>
      </c>
      <c r="F370" s="28" t="s">
        <v>439</v>
      </c>
      <c r="G370" s="28" t="s">
        <v>514</v>
      </c>
      <c r="H370" s="28" t="s">
        <v>511</v>
      </c>
      <c r="I370" s="28" t="s">
        <v>1103</v>
      </c>
      <c r="J370" s="24" t="s">
        <v>1099</v>
      </c>
      <c r="K370" s="24" t="s">
        <v>328</v>
      </c>
      <c r="L370" s="24" t="s">
        <v>1940</v>
      </c>
      <c r="M370" s="24">
        <v>45672</v>
      </c>
      <c r="N370" s="24" t="s">
        <v>1577</v>
      </c>
      <c r="O370" s="24" t="s">
        <v>1941</v>
      </c>
      <c r="P370" s="27" t="s">
        <v>15</v>
      </c>
      <c r="Q370" s="28" t="s">
        <v>330</v>
      </c>
      <c r="R370" s="26" t="s">
        <v>2109</v>
      </c>
      <c r="S370" s="26" t="s">
        <v>2300</v>
      </c>
      <c r="T370" s="27" t="s">
        <v>112</v>
      </c>
      <c r="U370" s="25" t="s">
        <v>1099</v>
      </c>
      <c r="V370" s="25" t="s">
        <v>1370</v>
      </c>
      <c r="W370" s="25" t="s">
        <v>1371</v>
      </c>
      <c r="X370" s="36" t="s">
        <v>1338</v>
      </c>
      <c r="Y370" s="36" t="s">
        <v>1341</v>
      </c>
      <c r="Z370" s="36" t="s">
        <v>1374</v>
      </c>
      <c r="AA370" s="29">
        <v>5201</v>
      </c>
      <c r="AB370" s="29">
        <v>5201</v>
      </c>
      <c r="AC370" s="30">
        <v>0</v>
      </c>
      <c r="AD370" s="29">
        <v>360</v>
      </c>
      <c r="AE370" s="29">
        <v>360</v>
      </c>
      <c r="AF370" s="31">
        <v>4841</v>
      </c>
      <c r="AG370" s="29">
        <v>360</v>
      </c>
      <c r="AI370" s="29">
        <v>0</v>
      </c>
      <c r="AJ370" s="29">
        <v>0</v>
      </c>
      <c r="AK370" s="29">
        <v>360</v>
      </c>
      <c r="AL370" s="29">
        <v>0</v>
      </c>
      <c r="AM370" s="29">
        <v>0</v>
      </c>
      <c r="AN370" s="29">
        <v>0</v>
      </c>
      <c r="AO370" s="29">
        <v>0</v>
      </c>
      <c r="AP370" s="29">
        <v>0</v>
      </c>
      <c r="AQ370" s="29">
        <v>0</v>
      </c>
      <c r="AR370" s="29">
        <v>0</v>
      </c>
      <c r="AS370" s="29">
        <v>0</v>
      </c>
      <c r="AT370" s="122">
        <v>0</v>
      </c>
      <c r="AU370" s="130" t="s">
        <v>2197</v>
      </c>
      <c r="AV370" s="130" t="s">
        <v>2191</v>
      </c>
      <c r="AW370" s="130" t="s">
        <v>2298</v>
      </c>
      <c r="AX370" s="130" t="s">
        <v>1299</v>
      </c>
      <c r="AY370" s="130" t="s">
        <v>1299</v>
      </c>
    </row>
    <row r="371" spans="1:51" x14ac:dyDescent="0.2">
      <c r="A371" s="121">
        <v>45671</v>
      </c>
      <c r="B371" s="27" t="s">
        <v>1564</v>
      </c>
      <c r="C371" s="24" t="s">
        <v>1565</v>
      </c>
      <c r="D371" s="24" t="s">
        <v>1447</v>
      </c>
      <c r="E371" s="28" t="s">
        <v>442</v>
      </c>
      <c r="F371" s="28" t="s">
        <v>443</v>
      </c>
      <c r="G371" s="28" t="s">
        <v>514</v>
      </c>
      <c r="H371" s="28" t="s">
        <v>511</v>
      </c>
      <c r="I371" s="28" t="s">
        <v>1104</v>
      </c>
      <c r="J371" s="24" t="s">
        <v>1104</v>
      </c>
      <c r="K371" s="24" t="s">
        <v>328</v>
      </c>
      <c r="L371" s="24" t="s">
        <v>1940</v>
      </c>
      <c r="M371" s="24">
        <v>45672</v>
      </c>
      <c r="N371" s="24" t="s">
        <v>1577</v>
      </c>
      <c r="O371" s="24" t="s">
        <v>1941</v>
      </c>
      <c r="P371" s="27" t="s">
        <v>15</v>
      </c>
      <c r="Q371" s="28" t="s">
        <v>330</v>
      </c>
      <c r="R371" s="26" t="s">
        <v>2109</v>
      </c>
      <c r="S371" s="26" t="s">
        <v>2300</v>
      </c>
      <c r="T371" s="27" t="s">
        <v>121</v>
      </c>
      <c r="U371" s="25" t="s">
        <v>1104</v>
      </c>
      <c r="V371" s="25" t="s">
        <v>1514</v>
      </c>
      <c r="W371" s="25" t="s">
        <v>1371</v>
      </c>
      <c r="X371" s="36" t="s">
        <v>1337</v>
      </c>
      <c r="Y371" s="36" t="s">
        <v>1340</v>
      </c>
      <c r="Z371" s="36" t="s">
        <v>1372</v>
      </c>
      <c r="AA371" s="29">
        <v>4800</v>
      </c>
      <c r="AB371" s="29">
        <v>4800</v>
      </c>
      <c r="AC371" s="30">
        <v>0</v>
      </c>
      <c r="AD371" s="29">
        <v>0</v>
      </c>
      <c r="AE371" s="29">
        <v>0</v>
      </c>
      <c r="AF371" s="31">
        <v>4800</v>
      </c>
      <c r="AG371" s="29">
        <v>0</v>
      </c>
      <c r="AI371" s="29">
        <v>0</v>
      </c>
      <c r="AJ371" s="29">
        <v>0</v>
      </c>
      <c r="AK371" s="29">
        <v>0</v>
      </c>
      <c r="AL371" s="29">
        <v>0</v>
      </c>
      <c r="AM371" s="29">
        <v>0</v>
      </c>
      <c r="AN371" s="29">
        <v>0</v>
      </c>
      <c r="AO371" s="29">
        <v>0</v>
      </c>
      <c r="AP371" s="29">
        <v>0</v>
      </c>
      <c r="AQ371" s="29">
        <v>0</v>
      </c>
      <c r="AR371" s="29">
        <v>0</v>
      </c>
      <c r="AS371" s="29">
        <v>0</v>
      </c>
      <c r="AT371" s="122">
        <v>0</v>
      </c>
      <c r="AU371" s="130" t="s">
        <v>2197</v>
      </c>
      <c r="AV371" s="130" t="s">
        <v>2191</v>
      </c>
      <c r="AW371" s="130" t="s">
        <v>2298</v>
      </c>
      <c r="AX371" s="130" t="s">
        <v>1299</v>
      </c>
      <c r="AY371" s="130" t="s">
        <v>1299</v>
      </c>
    </row>
    <row r="372" spans="1:51" x14ac:dyDescent="0.2">
      <c r="A372" s="121">
        <v>45671</v>
      </c>
      <c r="B372" s="27" t="s">
        <v>1564</v>
      </c>
      <c r="C372" s="24" t="s">
        <v>1565</v>
      </c>
      <c r="D372" s="24" t="s">
        <v>1447</v>
      </c>
      <c r="E372" s="28" t="s">
        <v>442</v>
      </c>
      <c r="F372" s="28" t="s">
        <v>443</v>
      </c>
      <c r="G372" s="28" t="s">
        <v>514</v>
      </c>
      <c r="H372" s="28" t="s">
        <v>511</v>
      </c>
      <c r="I372" s="28" t="s">
        <v>1104</v>
      </c>
      <c r="J372" s="24" t="s">
        <v>1104</v>
      </c>
      <c r="K372" s="24" t="s">
        <v>328</v>
      </c>
      <c r="L372" s="24" t="s">
        <v>1940</v>
      </c>
      <c r="M372" s="24">
        <v>45672</v>
      </c>
      <c r="N372" s="24" t="s">
        <v>1577</v>
      </c>
      <c r="O372" s="24" t="s">
        <v>1941</v>
      </c>
      <c r="P372" s="27" t="s">
        <v>15</v>
      </c>
      <c r="Q372" s="28" t="s">
        <v>330</v>
      </c>
      <c r="R372" s="26" t="s">
        <v>2109</v>
      </c>
      <c r="S372" s="26" t="s">
        <v>2300</v>
      </c>
      <c r="T372" s="27" t="s">
        <v>121</v>
      </c>
      <c r="U372" s="25" t="s">
        <v>1104</v>
      </c>
      <c r="V372" s="25" t="s">
        <v>1514</v>
      </c>
      <c r="W372" s="25" t="s">
        <v>1371</v>
      </c>
      <c r="X372" s="36" t="s">
        <v>1378</v>
      </c>
      <c r="Y372" s="36" t="s">
        <v>1379</v>
      </c>
      <c r="Z372" s="36" t="s">
        <v>1380</v>
      </c>
      <c r="AA372" s="29">
        <v>448192</v>
      </c>
      <c r="AB372" s="29">
        <v>448192</v>
      </c>
      <c r="AC372" s="30">
        <v>0</v>
      </c>
      <c r="AD372" s="29">
        <v>103758.81</v>
      </c>
      <c r="AE372" s="29">
        <v>103758.81</v>
      </c>
      <c r="AF372" s="31">
        <v>344433.19</v>
      </c>
      <c r="AG372" s="29">
        <v>103758.81</v>
      </c>
      <c r="AI372" s="29">
        <v>30952.710000000003</v>
      </c>
      <c r="AJ372" s="29">
        <v>35885.630000000005</v>
      </c>
      <c r="AK372" s="29">
        <v>36920.47</v>
      </c>
      <c r="AL372" s="29">
        <v>0</v>
      </c>
      <c r="AM372" s="29">
        <v>0</v>
      </c>
      <c r="AN372" s="29">
        <v>0</v>
      </c>
      <c r="AO372" s="29">
        <v>0</v>
      </c>
      <c r="AP372" s="29">
        <v>0</v>
      </c>
      <c r="AQ372" s="29">
        <v>0</v>
      </c>
      <c r="AR372" s="29">
        <v>0</v>
      </c>
      <c r="AS372" s="29">
        <v>0</v>
      </c>
      <c r="AT372" s="122">
        <v>0</v>
      </c>
      <c r="AU372" s="130" t="s">
        <v>2197</v>
      </c>
      <c r="AV372" s="130" t="s">
        <v>2191</v>
      </c>
      <c r="AW372" s="130" t="s">
        <v>2298</v>
      </c>
      <c r="AX372" s="130" t="s">
        <v>1299</v>
      </c>
      <c r="AY372" s="130" t="s">
        <v>1299</v>
      </c>
    </row>
    <row r="373" spans="1:51" x14ac:dyDescent="0.2">
      <c r="A373" s="121">
        <v>45671</v>
      </c>
      <c r="B373" s="27" t="s">
        <v>1564</v>
      </c>
      <c r="C373" s="24" t="s">
        <v>1565</v>
      </c>
      <c r="D373" s="24" t="s">
        <v>1447</v>
      </c>
      <c r="E373" s="28" t="s">
        <v>442</v>
      </c>
      <c r="F373" s="28" t="s">
        <v>443</v>
      </c>
      <c r="G373" s="28" t="s">
        <v>514</v>
      </c>
      <c r="H373" s="28" t="s">
        <v>511</v>
      </c>
      <c r="I373" s="28" t="s">
        <v>1104</v>
      </c>
      <c r="J373" s="24" t="s">
        <v>1104</v>
      </c>
      <c r="K373" s="24" t="s">
        <v>328</v>
      </c>
      <c r="L373" s="24" t="s">
        <v>1940</v>
      </c>
      <c r="M373" s="24">
        <v>45672</v>
      </c>
      <c r="N373" s="24" t="s">
        <v>1577</v>
      </c>
      <c r="O373" s="24" t="s">
        <v>1941</v>
      </c>
      <c r="P373" s="27" t="s">
        <v>15</v>
      </c>
      <c r="Q373" s="28" t="s">
        <v>330</v>
      </c>
      <c r="R373" s="26" t="s">
        <v>2109</v>
      </c>
      <c r="S373" s="26" t="s">
        <v>2300</v>
      </c>
      <c r="T373" s="27" t="s">
        <v>121</v>
      </c>
      <c r="U373" s="25" t="s">
        <v>1104</v>
      </c>
      <c r="V373" s="25" t="s">
        <v>1514</v>
      </c>
      <c r="W373" s="25" t="s">
        <v>1371</v>
      </c>
      <c r="X373" s="36" t="s">
        <v>1336</v>
      </c>
      <c r="Y373" s="36" t="s">
        <v>1339</v>
      </c>
      <c r="Z373" s="36" t="s">
        <v>1373</v>
      </c>
      <c r="AA373" s="29">
        <v>159171</v>
      </c>
      <c r="AB373" s="29">
        <v>159171</v>
      </c>
      <c r="AC373" s="30">
        <v>0</v>
      </c>
      <c r="AD373" s="29">
        <v>52603.34</v>
      </c>
      <c r="AE373" s="29">
        <v>39451.67</v>
      </c>
      <c r="AF373" s="31">
        <v>119719.33</v>
      </c>
      <c r="AG373" s="29">
        <v>39451.67</v>
      </c>
      <c r="AI373" s="29">
        <v>13151.67</v>
      </c>
      <c r="AJ373" s="29">
        <v>13150</v>
      </c>
      <c r="AK373" s="29">
        <v>13150</v>
      </c>
      <c r="AL373" s="29">
        <v>0</v>
      </c>
      <c r="AM373" s="29">
        <v>0</v>
      </c>
      <c r="AN373" s="29">
        <v>0</v>
      </c>
      <c r="AO373" s="29">
        <v>0</v>
      </c>
      <c r="AP373" s="29">
        <v>0</v>
      </c>
      <c r="AQ373" s="29">
        <v>0</v>
      </c>
      <c r="AR373" s="29">
        <v>0</v>
      </c>
      <c r="AS373" s="29">
        <v>0</v>
      </c>
      <c r="AT373" s="122">
        <v>0</v>
      </c>
      <c r="AU373" s="130" t="s">
        <v>2197</v>
      </c>
      <c r="AV373" s="130" t="s">
        <v>2191</v>
      </c>
      <c r="AW373" s="130" t="s">
        <v>2298</v>
      </c>
      <c r="AX373" s="130" t="s">
        <v>1299</v>
      </c>
      <c r="AY373" s="130" t="s">
        <v>1299</v>
      </c>
    </row>
    <row r="374" spans="1:51" x14ac:dyDescent="0.2">
      <c r="A374" s="121">
        <v>45671</v>
      </c>
      <c r="B374" s="27" t="s">
        <v>1564</v>
      </c>
      <c r="C374" s="24" t="s">
        <v>1565</v>
      </c>
      <c r="D374" s="24" t="s">
        <v>1447</v>
      </c>
      <c r="E374" s="28" t="s">
        <v>442</v>
      </c>
      <c r="F374" s="28" t="s">
        <v>443</v>
      </c>
      <c r="G374" s="28" t="s">
        <v>514</v>
      </c>
      <c r="H374" s="28" t="s">
        <v>511</v>
      </c>
      <c r="I374" s="28" t="s">
        <v>1104</v>
      </c>
      <c r="J374" s="24" t="s">
        <v>1104</v>
      </c>
      <c r="K374" s="24" t="s">
        <v>328</v>
      </c>
      <c r="L374" s="24" t="s">
        <v>1940</v>
      </c>
      <c r="M374" s="24">
        <v>45672</v>
      </c>
      <c r="N374" s="24" t="s">
        <v>1577</v>
      </c>
      <c r="O374" s="24" t="s">
        <v>1941</v>
      </c>
      <c r="P374" s="27" t="s">
        <v>15</v>
      </c>
      <c r="Q374" s="28" t="s">
        <v>330</v>
      </c>
      <c r="R374" s="26" t="s">
        <v>2109</v>
      </c>
      <c r="S374" s="26" t="s">
        <v>2300</v>
      </c>
      <c r="T374" s="27" t="s">
        <v>121</v>
      </c>
      <c r="U374" s="25" t="s">
        <v>1104</v>
      </c>
      <c r="V374" s="25" t="s">
        <v>1514</v>
      </c>
      <c r="W374" s="25" t="s">
        <v>1371</v>
      </c>
      <c r="X374" s="36" t="s">
        <v>1338</v>
      </c>
      <c r="Y374" s="36" t="s">
        <v>1341</v>
      </c>
      <c r="Z374" s="36" t="s">
        <v>1374</v>
      </c>
      <c r="AA374" s="29">
        <v>20801</v>
      </c>
      <c r="AB374" s="29">
        <v>20801</v>
      </c>
      <c r="AC374" s="30">
        <v>0</v>
      </c>
      <c r="AD374" s="29">
        <v>5200.32</v>
      </c>
      <c r="AE374" s="29">
        <v>4983.6400000000003</v>
      </c>
      <c r="AF374" s="31">
        <v>15817.36</v>
      </c>
      <c r="AG374" s="29">
        <v>4983.6400000000003</v>
      </c>
      <c r="AI374" s="29">
        <v>1516.76</v>
      </c>
      <c r="AJ374" s="29">
        <v>1733.44</v>
      </c>
      <c r="AK374" s="29">
        <v>1733.44</v>
      </c>
      <c r="AL374" s="29">
        <v>0</v>
      </c>
      <c r="AM374" s="29">
        <v>0</v>
      </c>
      <c r="AN374" s="29">
        <v>0</v>
      </c>
      <c r="AO374" s="29">
        <v>0</v>
      </c>
      <c r="AP374" s="29">
        <v>0</v>
      </c>
      <c r="AQ374" s="29">
        <v>0</v>
      </c>
      <c r="AR374" s="29">
        <v>0</v>
      </c>
      <c r="AS374" s="29">
        <v>0</v>
      </c>
      <c r="AT374" s="122">
        <v>0</v>
      </c>
      <c r="AU374" s="130" t="s">
        <v>2197</v>
      </c>
      <c r="AV374" s="130" t="s">
        <v>2191</v>
      </c>
      <c r="AW374" s="130" t="s">
        <v>2298</v>
      </c>
      <c r="AX374" s="130" t="s">
        <v>1299</v>
      </c>
      <c r="AY374" s="130" t="s">
        <v>1299</v>
      </c>
    </row>
    <row r="375" spans="1:51" x14ac:dyDescent="0.2">
      <c r="A375" s="121">
        <v>45671</v>
      </c>
      <c r="B375" s="27" t="s">
        <v>1564</v>
      </c>
      <c r="C375" s="24" t="s">
        <v>1565</v>
      </c>
      <c r="D375" s="24" t="s">
        <v>1447</v>
      </c>
      <c r="E375" s="28" t="s">
        <v>442</v>
      </c>
      <c r="F375" s="28" t="s">
        <v>445</v>
      </c>
      <c r="G375" s="28" t="s">
        <v>514</v>
      </c>
      <c r="H375" s="28" t="s">
        <v>511</v>
      </c>
      <c r="I375" s="28" t="s">
        <v>1422</v>
      </c>
      <c r="J375" s="24" t="s">
        <v>1091</v>
      </c>
      <c r="K375" s="24" t="s">
        <v>328</v>
      </c>
      <c r="L375" s="24" t="s">
        <v>1940</v>
      </c>
      <c r="M375" s="24">
        <v>45672</v>
      </c>
      <c r="N375" s="24" t="s">
        <v>1577</v>
      </c>
      <c r="O375" s="24" t="s">
        <v>1941</v>
      </c>
      <c r="P375" s="27" t="s">
        <v>15</v>
      </c>
      <c r="Q375" s="28" t="s">
        <v>330</v>
      </c>
      <c r="R375" s="26" t="s">
        <v>2109</v>
      </c>
      <c r="S375" s="26" t="s">
        <v>2300</v>
      </c>
      <c r="T375" s="27" t="s">
        <v>129</v>
      </c>
      <c r="U375" s="25" t="s">
        <v>1091</v>
      </c>
      <c r="V375" s="25" t="s">
        <v>1519</v>
      </c>
      <c r="W375" s="25" t="s">
        <v>1371</v>
      </c>
      <c r="X375" s="36" t="s">
        <v>1337</v>
      </c>
      <c r="Y375" s="36" t="s">
        <v>1340</v>
      </c>
      <c r="Z375" s="36" t="s">
        <v>1372</v>
      </c>
      <c r="AA375" s="29">
        <v>1800</v>
      </c>
      <c r="AB375" s="29">
        <v>1800</v>
      </c>
      <c r="AC375" s="30">
        <v>0</v>
      </c>
      <c r="AD375" s="29">
        <v>0</v>
      </c>
      <c r="AE375" s="29">
        <v>0</v>
      </c>
      <c r="AF375" s="31">
        <v>1800</v>
      </c>
      <c r="AG375" s="29">
        <v>0</v>
      </c>
      <c r="AI375" s="29">
        <v>0</v>
      </c>
      <c r="AJ375" s="29">
        <v>0</v>
      </c>
      <c r="AK375" s="29">
        <v>0</v>
      </c>
      <c r="AL375" s="29">
        <v>0</v>
      </c>
      <c r="AM375" s="29">
        <v>0</v>
      </c>
      <c r="AN375" s="29">
        <v>0</v>
      </c>
      <c r="AO375" s="29">
        <v>0</v>
      </c>
      <c r="AP375" s="29">
        <v>0</v>
      </c>
      <c r="AQ375" s="29">
        <v>0</v>
      </c>
      <c r="AR375" s="29">
        <v>0</v>
      </c>
      <c r="AS375" s="29">
        <v>0</v>
      </c>
      <c r="AT375" s="122">
        <v>0</v>
      </c>
      <c r="AU375" s="130" t="s">
        <v>2197</v>
      </c>
      <c r="AV375" s="130" t="s">
        <v>2191</v>
      </c>
      <c r="AW375" s="130" t="s">
        <v>2298</v>
      </c>
      <c r="AX375" s="130" t="s">
        <v>1299</v>
      </c>
      <c r="AY375" s="130" t="s">
        <v>1299</v>
      </c>
    </row>
    <row r="376" spans="1:51" x14ac:dyDescent="0.2">
      <c r="A376" s="121">
        <v>45671</v>
      </c>
      <c r="B376" s="27" t="s">
        <v>1564</v>
      </c>
      <c r="C376" s="24" t="s">
        <v>1565</v>
      </c>
      <c r="D376" s="24" t="s">
        <v>1447</v>
      </c>
      <c r="E376" s="28" t="s">
        <v>442</v>
      </c>
      <c r="F376" s="28" t="s">
        <v>445</v>
      </c>
      <c r="G376" s="28" t="s">
        <v>514</v>
      </c>
      <c r="H376" s="28" t="s">
        <v>511</v>
      </c>
      <c r="I376" s="28" t="s">
        <v>1422</v>
      </c>
      <c r="J376" s="24" t="s">
        <v>1091</v>
      </c>
      <c r="K376" s="24" t="s">
        <v>328</v>
      </c>
      <c r="L376" s="24" t="s">
        <v>1940</v>
      </c>
      <c r="M376" s="24">
        <v>45672</v>
      </c>
      <c r="N376" s="24" t="s">
        <v>1577</v>
      </c>
      <c r="O376" s="24" t="s">
        <v>1941</v>
      </c>
      <c r="P376" s="27" t="s">
        <v>15</v>
      </c>
      <c r="Q376" s="28" t="s">
        <v>330</v>
      </c>
      <c r="R376" s="26" t="s">
        <v>2109</v>
      </c>
      <c r="S376" s="26" t="s">
        <v>2300</v>
      </c>
      <c r="T376" s="27" t="s">
        <v>129</v>
      </c>
      <c r="U376" s="25" t="s">
        <v>1091</v>
      </c>
      <c r="V376" s="25" t="s">
        <v>1519</v>
      </c>
      <c r="W376" s="25" t="s">
        <v>1371</v>
      </c>
      <c r="X376" s="36" t="s">
        <v>1378</v>
      </c>
      <c r="Y376" s="36" t="s">
        <v>1379</v>
      </c>
      <c r="Z376" s="36" t="s">
        <v>1380</v>
      </c>
      <c r="AA376" s="29">
        <v>114224</v>
      </c>
      <c r="AB376" s="29">
        <v>114224</v>
      </c>
      <c r="AC376" s="30">
        <v>0</v>
      </c>
      <c r="AD376" s="29">
        <v>28230.15</v>
      </c>
      <c r="AE376" s="29">
        <v>28230.15</v>
      </c>
      <c r="AF376" s="31">
        <v>85993.85</v>
      </c>
      <c r="AG376" s="29">
        <v>28230.149999999998</v>
      </c>
      <c r="AI376" s="29">
        <v>9411.4500000000007</v>
      </c>
      <c r="AJ376" s="29">
        <v>9409.8799999999992</v>
      </c>
      <c r="AK376" s="29">
        <v>9408.82</v>
      </c>
      <c r="AL376" s="29">
        <v>0</v>
      </c>
      <c r="AM376" s="29">
        <v>0</v>
      </c>
      <c r="AN376" s="29">
        <v>0</v>
      </c>
      <c r="AO376" s="29">
        <v>0</v>
      </c>
      <c r="AP376" s="29">
        <v>0</v>
      </c>
      <c r="AQ376" s="29">
        <v>0</v>
      </c>
      <c r="AR376" s="29">
        <v>0</v>
      </c>
      <c r="AS376" s="29">
        <v>0</v>
      </c>
      <c r="AT376" s="122">
        <v>0</v>
      </c>
      <c r="AU376" s="130" t="s">
        <v>2197</v>
      </c>
      <c r="AV376" s="130" t="s">
        <v>2191</v>
      </c>
      <c r="AW376" s="130" t="s">
        <v>2298</v>
      </c>
      <c r="AX376" s="130" t="s">
        <v>1299</v>
      </c>
      <c r="AY376" s="130" t="s">
        <v>1299</v>
      </c>
    </row>
    <row r="377" spans="1:51" x14ac:dyDescent="0.2">
      <c r="A377" s="121">
        <v>45671</v>
      </c>
      <c r="B377" s="27" t="s">
        <v>1564</v>
      </c>
      <c r="C377" s="24" t="s">
        <v>1565</v>
      </c>
      <c r="D377" s="24" t="s">
        <v>1447</v>
      </c>
      <c r="E377" s="28" t="s">
        <v>442</v>
      </c>
      <c r="F377" s="28" t="s">
        <v>445</v>
      </c>
      <c r="G377" s="28" t="s">
        <v>514</v>
      </c>
      <c r="H377" s="28" t="s">
        <v>511</v>
      </c>
      <c r="I377" s="28" t="s">
        <v>1422</v>
      </c>
      <c r="J377" s="24" t="s">
        <v>1091</v>
      </c>
      <c r="K377" s="24" t="s">
        <v>328</v>
      </c>
      <c r="L377" s="24" t="s">
        <v>1940</v>
      </c>
      <c r="M377" s="24">
        <v>45672</v>
      </c>
      <c r="N377" s="24" t="s">
        <v>1577</v>
      </c>
      <c r="O377" s="24" t="s">
        <v>1941</v>
      </c>
      <c r="P377" s="27" t="s">
        <v>15</v>
      </c>
      <c r="Q377" s="28" t="s">
        <v>330</v>
      </c>
      <c r="R377" s="26" t="s">
        <v>2109</v>
      </c>
      <c r="S377" s="26" t="s">
        <v>2300</v>
      </c>
      <c r="T377" s="27" t="s">
        <v>129</v>
      </c>
      <c r="U377" s="25" t="s">
        <v>1091</v>
      </c>
      <c r="V377" s="25" t="s">
        <v>1519</v>
      </c>
      <c r="W377" s="25" t="s">
        <v>1371</v>
      </c>
      <c r="X377" s="36" t="s">
        <v>1336</v>
      </c>
      <c r="Y377" s="36" t="s">
        <v>1339</v>
      </c>
      <c r="Z377" s="36" t="s">
        <v>1373</v>
      </c>
      <c r="AA377" s="29">
        <v>63171</v>
      </c>
      <c r="AB377" s="29">
        <v>63171</v>
      </c>
      <c r="AC377" s="30">
        <v>0</v>
      </c>
      <c r="AD377" s="29">
        <v>5833.33</v>
      </c>
      <c r="AE377" s="29">
        <v>5833.33</v>
      </c>
      <c r="AF377" s="31">
        <v>57337.67</v>
      </c>
      <c r="AG377" s="29">
        <v>5833.33</v>
      </c>
      <c r="AI377" s="29">
        <v>0</v>
      </c>
      <c r="AJ377" s="29">
        <v>0</v>
      </c>
      <c r="AK377" s="29">
        <v>5833.33</v>
      </c>
      <c r="AL377" s="29">
        <v>0</v>
      </c>
      <c r="AM377" s="29">
        <v>0</v>
      </c>
      <c r="AN377" s="29">
        <v>0</v>
      </c>
      <c r="AO377" s="29">
        <v>0</v>
      </c>
      <c r="AP377" s="29">
        <v>0</v>
      </c>
      <c r="AQ377" s="29">
        <v>0</v>
      </c>
      <c r="AR377" s="29">
        <v>0</v>
      </c>
      <c r="AS377" s="29">
        <v>0</v>
      </c>
      <c r="AT377" s="122">
        <v>0</v>
      </c>
      <c r="AU377" s="130" t="s">
        <v>2197</v>
      </c>
      <c r="AV377" s="130" t="s">
        <v>2191</v>
      </c>
      <c r="AW377" s="130" t="s">
        <v>2298</v>
      </c>
      <c r="AX377" s="130" t="s">
        <v>1299</v>
      </c>
      <c r="AY377" s="130" t="s">
        <v>1299</v>
      </c>
    </row>
    <row r="378" spans="1:51" x14ac:dyDescent="0.2">
      <c r="A378" s="121">
        <v>45671</v>
      </c>
      <c r="B378" s="27" t="s">
        <v>1564</v>
      </c>
      <c r="C378" s="24" t="s">
        <v>1565</v>
      </c>
      <c r="D378" s="24" t="s">
        <v>1447</v>
      </c>
      <c r="E378" s="28" t="s">
        <v>442</v>
      </c>
      <c r="F378" s="28" t="s">
        <v>445</v>
      </c>
      <c r="G378" s="28" t="s">
        <v>514</v>
      </c>
      <c r="H378" s="28" t="s">
        <v>511</v>
      </c>
      <c r="I378" s="28" t="s">
        <v>1422</v>
      </c>
      <c r="J378" s="24" t="s">
        <v>1091</v>
      </c>
      <c r="K378" s="24" t="s">
        <v>328</v>
      </c>
      <c r="L378" s="24" t="s">
        <v>1940</v>
      </c>
      <c r="M378" s="24">
        <v>45672</v>
      </c>
      <c r="N378" s="24" t="s">
        <v>1577</v>
      </c>
      <c r="O378" s="24" t="s">
        <v>1941</v>
      </c>
      <c r="P378" s="27" t="s">
        <v>15</v>
      </c>
      <c r="Q378" s="28" t="s">
        <v>330</v>
      </c>
      <c r="R378" s="26" t="s">
        <v>2109</v>
      </c>
      <c r="S378" s="26" t="s">
        <v>2300</v>
      </c>
      <c r="T378" s="27" t="s">
        <v>129</v>
      </c>
      <c r="U378" s="25" t="s">
        <v>1091</v>
      </c>
      <c r="V378" s="25" t="s">
        <v>1519</v>
      </c>
      <c r="W378" s="25" t="s">
        <v>1371</v>
      </c>
      <c r="X378" s="36" t="s">
        <v>1338</v>
      </c>
      <c r="Y378" s="36" t="s">
        <v>1341</v>
      </c>
      <c r="Z378" s="36" t="s">
        <v>1374</v>
      </c>
      <c r="AA378" s="29">
        <v>7801</v>
      </c>
      <c r="AB378" s="29">
        <v>7801</v>
      </c>
      <c r="AC378" s="30">
        <v>0</v>
      </c>
      <c r="AD378" s="29">
        <v>1516.76</v>
      </c>
      <c r="AE378" s="29">
        <v>1516.76</v>
      </c>
      <c r="AF378" s="31">
        <v>6284.24</v>
      </c>
      <c r="AG378" s="29">
        <v>1516.76</v>
      </c>
      <c r="AI378" s="29">
        <v>433.36</v>
      </c>
      <c r="AJ378" s="29">
        <v>433.36</v>
      </c>
      <c r="AK378" s="29">
        <v>650.04</v>
      </c>
      <c r="AL378" s="29">
        <v>0</v>
      </c>
      <c r="AM378" s="29">
        <v>0</v>
      </c>
      <c r="AN378" s="29">
        <v>0</v>
      </c>
      <c r="AO378" s="29">
        <v>0</v>
      </c>
      <c r="AP378" s="29">
        <v>0</v>
      </c>
      <c r="AQ378" s="29">
        <v>0</v>
      </c>
      <c r="AR378" s="29">
        <v>0</v>
      </c>
      <c r="AS378" s="29">
        <v>0</v>
      </c>
      <c r="AT378" s="122">
        <v>0</v>
      </c>
      <c r="AU378" s="130" t="s">
        <v>2197</v>
      </c>
      <c r="AV378" s="130" t="s">
        <v>2191</v>
      </c>
      <c r="AW378" s="130" t="s">
        <v>2298</v>
      </c>
      <c r="AX378" s="130" t="s">
        <v>1299</v>
      </c>
      <c r="AY378" s="130" t="s">
        <v>1299</v>
      </c>
    </row>
    <row r="379" spans="1:51" x14ac:dyDescent="0.2">
      <c r="A379" s="121">
        <v>45671</v>
      </c>
      <c r="B379" s="27" t="s">
        <v>1564</v>
      </c>
      <c r="C379" s="24" t="s">
        <v>1565</v>
      </c>
      <c r="D379" s="24" t="s">
        <v>1447</v>
      </c>
      <c r="E379" s="28" t="s">
        <v>442</v>
      </c>
      <c r="F379" s="28" t="s">
        <v>445</v>
      </c>
      <c r="G379" s="28" t="s">
        <v>514</v>
      </c>
      <c r="H379" s="28" t="s">
        <v>511</v>
      </c>
      <c r="I379" s="28" t="s">
        <v>1422</v>
      </c>
      <c r="J379" s="24" t="s">
        <v>1094</v>
      </c>
      <c r="K379" s="24" t="s">
        <v>328</v>
      </c>
      <c r="L379" s="24" t="s">
        <v>1940</v>
      </c>
      <c r="M379" s="24">
        <v>45672</v>
      </c>
      <c r="N379" s="24" t="s">
        <v>1577</v>
      </c>
      <c r="O379" s="24" t="s">
        <v>1941</v>
      </c>
      <c r="P379" s="27" t="s">
        <v>15</v>
      </c>
      <c r="Q379" s="28" t="s">
        <v>330</v>
      </c>
      <c r="R379" s="26" t="s">
        <v>2109</v>
      </c>
      <c r="S379" s="26" t="s">
        <v>2300</v>
      </c>
      <c r="T379" s="27" t="s">
        <v>133</v>
      </c>
      <c r="U379" s="25" t="s">
        <v>1094</v>
      </c>
      <c r="V379" s="25" t="s">
        <v>1523</v>
      </c>
      <c r="W379" s="25" t="s">
        <v>1371</v>
      </c>
      <c r="X379" s="36" t="s">
        <v>1337</v>
      </c>
      <c r="Y379" s="36" t="s">
        <v>1340</v>
      </c>
      <c r="Z379" s="36" t="s">
        <v>1372</v>
      </c>
      <c r="AA379" s="29">
        <v>1800</v>
      </c>
      <c r="AB379" s="29">
        <v>1800</v>
      </c>
      <c r="AC379" s="30">
        <v>0</v>
      </c>
      <c r="AD379" s="29">
        <v>0</v>
      </c>
      <c r="AE379" s="29">
        <v>0</v>
      </c>
      <c r="AF379" s="31">
        <v>1800</v>
      </c>
      <c r="AG379" s="29">
        <v>0</v>
      </c>
      <c r="AI379" s="29">
        <v>0</v>
      </c>
      <c r="AJ379" s="29">
        <v>0</v>
      </c>
      <c r="AK379" s="29">
        <v>0</v>
      </c>
      <c r="AL379" s="29">
        <v>0</v>
      </c>
      <c r="AM379" s="29">
        <v>0</v>
      </c>
      <c r="AN379" s="29">
        <v>0</v>
      </c>
      <c r="AO379" s="29">
        <v>0</v>
      </c>
      <c r="AP379" s="29">
        <v>0</v>
      </c>
      <c r="AQ379" s="29">
        <v>0</v>
      </c>
      <c r="AR379" s="29">
        <v>0</v>
      </c>
      <c r="AS379" s="29">
        <v>0</v>
      </c>
      <c r="AT379" s="122">
        <v>0</v>
      </c>
      <c r="AU379" s="130" t="s">
        <v>2197</v>
      </c>
      <c r="AV379" s="130" t="s">
        <v>2191</v>
      </c>
      <c r="AW379" s="130" t="s">
        <v>2298</v>
      </c>
      <c r="AX379" s="130" t="s">
        <v>1299</v>
      </c>
      <c r="AY379" s="130" t="s">
        <v>1299</v>
      </c>
    </row>
    <row r="380" spans="1:51" x14ac:dyDescent="0.2">
      <c r="A380" s="121">
        <v>45671</v>
      </c>
      <c r="B380" s="27" t="s">
        <v>1564</v>
      </c>
      <c r="C380" s="24" t="s">
        <v>1565</v>
      </c>
      <c r="D380" s="24" t="s">
        <v>1447</v>
      </c>
      <c r="E380" s="28" t="s">
        <v>442</v>
      </c>
      <c r="F380" s="28" t="s">
        <v>445</v>
      </c>
      <c r="G380" s="28" t="s">
        <v>514</v>
      </c>
      <c r="H380" s="28" t="s">
        <v>511</v>
      </c>
      <c r="I380" s="28" t="s">
        <v>1422</v>
      </c>
      <c r="J380" s="24" t="s">
        <v>1094</v>
      </c>
      <c r="K380" s="24" t="s">
        <v>328</v>
      </c>
      <c r="L380" s="24" t="s">
        <v>1940</v>
      </c>
      <c r="M380" s="24">
        <v>45672</v>
      </c>
      <c r="N380" s="24" t="s">
        <v>1577</v>
      </c>
      <c r="O380" s="24" t="s">
        <v>1941</v>
      </c>
      <c r="P380" s="27" t="s">
        <v>15</v>
      </c>
      <c r="Q380" s="28" t="s">
        <v>330</v>
      </c>
      <c r="R380" s="26" t="s">
        <v>2109</v>
      </c>
      <c r="S380" s="26" t="s">
        <v>2300</v>
      </c>
      <c r="T380" s="27" t="s">
        <v>133</v>
      </c>
      <c r="U380" s="25" t="s">
        <v>1094</v>
      </c>
      <c r="V380" s="25" t="s">
        <v>1523</v>
      </c>
      <c r="W380" s="25" t="s">
        <v>1371</v>
      </c>
      <c r="X380" s="36" t="s">
        <v>1378</v>
      </c>
      <c r="Y380" s="36" t="s">
        <v>1379</v>
      </c>
      <c r="Z380" s="36" t="s">
        <v>1380</v>
      </c>
      <c r="AA380" s="29">
        <v>177424</v>
      </c>
      <c r="AB380" s="29">
        <v>177424</v>
      </c>
      <c r="AC380" s="30">
        <v>0</v>
      </c>
      <c r="AD380" s="29">
        <v>44168.35</v>
      </c>
      <c r="AE380" s="29">
        <v>44168.35</v>
      </c>
      <c r="AF380" s="31">
        <v>133255.65</v>
      </c>
      <c r="AG380" s="29">
        <v>44168.35</v>
      </c>
      <c r="AI380" s="29">
        <v>14705.56</v>
      </c>
      <c r="AJ380" s="29">
        <v>14729.86</v>
      </c>
      <c r="AK380" s="29">
        <v>14732.93</v>
      </c>
      <c r="AL380" s="29">
        <v>0</v>
      </c>
      <c r="AM380" s="29">
        <v>0</v>
      </c>
      <c r="AN380" s="29">
        <v>0</v>
      </c>
      <c r="AO380" s="29">
        <v>0</v>
      </c>
      <c r="AP380" s="29">
        <v>0</v>
      </c>
      <c r="AQ380" s="29">
        <v>0</v>
      </c>
      <c r="AR380" s="29">
        <v>0</v>
      </c>
      <c r="AS380" s="29">
        <v>0</v>
      </c>
      <c r="AT380" s="122">
        <v>0</v>
      </c>
      <c r="AU380" s="130" t="s">
        <v>2197</v>
      </c>
      <c r="AV380" s="130" t="s">
        <v>2191</v>
      </c>
      <c r="AW380" s="130" t="s">
        <v>2298</v>
      </c>
      <c r="AX380" s="130" t="s">
        <v>1299</v>
      </c>
      <c r="AY380" s="130" t="s">
        <v>1299</v>
      </c>
    </row>
    <row r="381" spans="1:51" x14ac:dyDescent="0.2">
      <c r="A381" s="121">
        <v>45671</v>
      </c>
      <c r="B381" s="27" t="s">
        <v>1564</v>
      </c>
      <c r="C381" s="24" t="s">
        <v>1565</v>
      </c>
      <c r="D381" s="24" t="s">
        <v>1447</v>
      </c>
      <c r="E381" s="28" t="s">
        <v>442</v>
      </c>
      <c r="F381" s="28" t="s">
        <v>445</v>
      </c>
      <c r="G381" s="28" t="s">
        <v>514</v>
      </c>
      <c r="H381" s="28" t="s">
        <v>511</v>
      </c>
      <c r="I381" s="28" t="s">
        <v>1422</v>
      </c>
      <c r="J381" s="24" t="s">
        <v>1094</v>
      </c>
      <c r="K381" s="24" t="s">
        <v>328</v>
      </c>
      <c r="L381" s="24" t="s">
        <v>1940</v>
      </c>
      <c r="M381" s="24">
        <v>45672</v>
      </c>
      <c r="N381" s="24" t="s">
        <v>1577</v>
      </c>
      <c r="O381" s="24" t="s">
        <v>1941</v>
      </c>
      <c r="P381" s="27" t="s">
        <v>15</v>
      </c>
      <c r="Q381" s="28" t="s">
        <v>330</v>
      </c>
      <c r="R381" s="26" t="s">
        <v>2109</v>
      </c>
      <c r="S381" s="26" t="s">
        <v>2300</v>
      </c>
      <c r="T381" s="27" t="s">
        <v>133</v>
      </c>
      <c r="U381" s="25" t="s">
        <v>1094</v>
      </c>
      <c r="V381" s="25" t="s">
        <v>1523</v>
      </c>
      <c r="W381" s="25" t="s">
        <v>1371</v>
      </c>
      <c r="X381" s="36" t="s">
        <v>1338</v>
      </c>
      <c r="Y381" s="36" t="s">
        <v>1341</v>
      </c>
      <c r="Z381" s="36" t="s">
        <v>1374</v>
      </c>
      <c r="AA381" s="29">
        <v>7801</v>
      </c>
      <c r="AB381" s="29">
        <v>7801</v>
      </c>
      <c r="AC381" s="30">
        <v>0</v>
      </c>
      <c r="AD381" s="29">
        <v>1950.12</v>
      </c>
      <c r="AE381" s="29">
        <v>1950.12</v>
      </c>
      <c r="AF381" s="31">
        <v>5850.88</v>
      </c>
      <c r="AG381" s="29">
        <v>1950.12</v>
      </c>
      <c r="AI381" s="29">
        <v>650.04</v>
      </c>
      <c r="AJ381" s="29">
        <v>650.04</v>
      </c>
      <c r="AK381" s="29">
        <v>650.04</v>
      </c>
      <c r="AL381" s="29">
        <v>0</v>
      </c>
      <c r="AM381" s="29">
        <v>0</v>
      </c>
      <c r="AN381" s="29">
        <v>0</v>
      </c>
      <c r="AO381" s="29">
        <v>0</v>
      </c>
      <c r="AP381" s="29">
        <v>0</v>
      </c>
      <c r="AQ381" s="29">
        <v>0</v>
      </c>
      <c r="AR381" s="29">
        <v>0</v>
      </c>
      <c r="AS381" s="29">
        <v>0</v>
      </c>
      <c r="AT381" s="122">
        <v>0</v>
      </c>
      <c r="AU381" s="130" t="s">
        <v>2197</v>
      </c>
      <c r="AV381" s="130" t="s">
        <v>2191</v>
      </c>
      <c r="AW381" s="130" t="s">
        <v>2298</v>
      </c>
      <c r="AX381" s="130" t="s">
        <v>1299</v>
      </c>
      <c r="AY381" s="130" t="s">
        <v>1299</v>
      </c>
    </row>
    <row r="382" spans="1:51" x14ac:dyDescent="0.2">
      <c r="A382" s="121">
        <v>45671</v>
      </c>
      <c r="B382" s="27" t="s">
        <v>1564</v>
      </c>
      <c r="C382" s="24" t="s">
        <v>1565</v>
      </c>
      <c r="D382" s="24" t="s">
        <v>1447</v>
      </c>
      <c r="E382" s="28" t="s">
        <v>442</v>
      </c>
      <c r="F382" s="28" t="s">
        <v>445</v>
      </c>
      <c r="G382" s="28" t="s">
        <v>514</v>
      </c>
      <c r="H382" s="28" t="s">
        <v>511</v>
      </c>
      <c r="I382" s="28" t="s">
        <v>1402</v>
      </c>
      <c r="J382" s="24" t="s">
        <v>1402</v>
      </c>
      <c r="K382" s="24" t="s">
        <v>328</v>
      </c>
      <c r="L382" s="24" t="s">
        <v>1940</v>
      </c>
      <c r="M382" s="24">
        <v>45672</v>
      </c>
      <c r="N382" s="24" t="s">
        <v>1577</v>
      </c>
      <c r="O382" s="24" t="s">
        <v>1941</v>
      </c>
      <c r="P382" s="27" t="s">
        <v>15</v>
      </c>
      <c r="Q382" s="28" t="s">
        <v>330</v>
      </c>
      <c r="R382" s="26" t="s">
        <v>2109</v>
      </c>
      <c r="S382" s="26" t="s">
        <v>2300</v>
      </c>
      <c r="T382" s="27" t="s">
        <v>140</v>
      </c>
      <c r="U382" s="25" t="s">
        <v>1402</v>
      </c>
      <c r="V382" s="25" t="s">
        <v>1530</v>
      </c>
      <c r="W382" s="25" t="s">
        <v>1371</v>
      </c>
      <c r="X382" s="36" t="s">
        <v>1337</v>
      </c>
      <c r="Y382" s="36" t="s">
        <v>1340</v>
      </c>
      <c r="Z382" s="36" t="s">
        <v>1372</v>
      </c>
      <c r="AA382" s="29">
        <v>7200</v>
      </c>
      <c r="AB382" s="29">
        <v>7200</v>
      </c>
      <c r="AC382" s="30">
        <v>0</v>
      </c>
      <c r="AD382" s="29">
        <v>0</v>
      </c>
      <c r="AE382" s="29">
        <v>0</v>
      </c>
      <c r="AF382" s="31">
        <v>7200</v>
      </c>
      <c r="AG382" s="29">
        <v>0</v>
      </c>
      <c r="AI382" s="29">
        <v>0</v>
      </c>
      <c r="AJ382" s="29">
        <v>0</v>
      </c>
      <c r="AK382" s="29">
        <v>0</v>
      </c>
      <c r="AL382" s="29">
        <v>0</v>
      </c>
      <c r="AM382" s="29">
        <v>0</v>
      </c>
      <c r="AN382" s="29">
        <v>0</v>
      </c>
      <c r="AO382" s="29">
        <v>0</v>
      </c>
      <c r="AP382" s="29">
        <v>0</v>
      </c>
      <c r="AQ382" s="29">
        <v>0</v>
      </c>
      <c r="AR382" s="29">
        <v>0</v>
      </c>
      <c r="AS382" s="29">
        <v>0</v>
      </c>
      <c r="AT382" s="122">
        <v>0</v>
      </c>
      <c r="AU382" s="130" t="s">
        <v>2197</v>
      </c>
      <c r="AV382" s="130" t="s">
        <v>2191</v>
      </c>
      <c r="AW382" s="130" t="s">
        <v>2298</v>
      </c>
      <c r="AX382" s="130" t="s">
        <v>1299</v>
      </c>
      <c r="AY382" s="130" t="s">
        <v>1299</v>
      </c>
    </row>
    <row r="383" spans="1:51" x14ac:dyDescent="0.2">
      <c r="A383" s="121">
        <v>45671</v>
      </c>
      <c r="B383" s="27" t="s">
        <v>1564</v>
      </c>
      <c r="C383" s="24" t="s">
        <v>1565</v>
      </c>
      <c r="D383" s="24" t="s">
        <v>1447</v>
      </c>
      <c r="E383" s="28" t="s">
        <v>442</v>
      </c>
      <c r="F383" s="28" t="s">
        <v>445</v>
      </c>
      <c r="G383" s="28" t="s">
        <v>514</v>
      </c>
      <c r="H383" s="28" t="s">
        <v>511</v>
      </c>
      <c r="I383" s="28" t="s">
        <v>1402</v>
      </c>
      <c r="J383" s="24" t="s">
        <v>1402</v>
      </c>
      <c r="K383" s="24" t="s">
        <v>328</v>
      </c>
      <c r="L383" s="24" t="s">
        <v>1940</v>
      </c>
      <c r="M383" s="24">
        <v>45672</v>
      </c>
      <c r="N383" s="24" t="s">
        <v>1577</v>
      </c>
      <c r="O383" s="24" t="s">
        <v>1941</v>
      </c>
      <c r="P383" s="27" t="s">
        <v>15</v>
      </c>
      <c r="Q383" s="28" t="s">
        <v>330</v>
      </c>
      <c r="R383" s="26" t="s">
        <v>2109</v>
      </c>
      <c r="S383" s="26" t="s">
        <v>2300</v>
      </c>
      <c r="T383" s="27" t="s">
        <v>140</v>
      </c>
      <c r="U383" s="25" t="s">
        <v>1402</v>
      </c>
      <c r="V383" s="25" t="s">
        <v>1530</v>
      </c>
      <c r="W383" s="25" t="s">
        <v>1371</v>
      </c>
      <c r="X383" s="36" t="s">
        <v>1378</v>
      </c>
      <c r="Y383" s="36" t="s">
        <v>1379</v>
      </c>
      <c r="Z383" s="36" t="s">
        <v>1380</v>
      </c>
      <c r="AA383" s="29">
        <v>591537</v>
      </c>
      <c r="AB383" s="29">
        <v>591537</v>
      </c>
      <c r="AC383" s="30">
        <v>0</v>
      </c>
      <c r="AD383" s="29">
        <v>125843.51999999999</v>
      </c>
      <c r="AE383" s="29">
        <v>125843.51999999999</v>
      </c>
      <c r="AF383" s="31">
        <v>465693.48</v>
      </c>
      <c r="AG383" s="29">
        <v>125843.51999999999</v>
      </c>
      <c r="AI383" s="29">
        <v>37381.240000000005</v>
      </c>
      <c r="AJ383" s="29">
        <v>44478.63</v>
      </c>
      <c r="AK383" s="29">
        <v>43983.65</v>
      </c>
      <c r="AL383" s="29">
        <v>0</v>
      </c>
      <c r="AM383" s="29">
        <v>0</v>
      </c>
      <c r="AN383" s="29">
        <v>0</v>
      </c>
      <c r="AO383" s="29">
        <v>0</v>
      </c>
      <c r="AP383" s="29">
        <v>0</v>
      </c>
      <c r="AQ383" s="29">
        <v>0</v>
      </c>
      <c r="AR383" s="29">
        <v>0</v>
      </c>
      <c r="AS383" s="29">
        <v>0</v>
      </c>
      <c r="AT383" s="122">
        <v>0</v>
      </c>
      <c r="AU383" s="130" t="s">
        <v>2197</v>
      </c>
      <c r="AV383" s="130" t="s">
        <v>2191</v>
      </c>
      <c r="AW383" s="130" t="s">
        <v>2298</v>
      </c>
      <c r="AX383" s="130" t="s">
        <v>1299</v>
      </c>
      <c r="AY383" s="130" t="s">
        <v>1299</v>
      </c>
    </row>
    <row r="384" spans="1:51" x14ac:dyDescent="0.2">
      <c r="A384" s="121">
        <v>45671</v>
      </c>
      <c r="B384" s="27" t="s">
        <v>1564</v>
      </c>
      <c r="C384" s="24" t="s">
        <v>1565</v>
      </c>
      <c r="D384" s="24" t="s">
        <v>1447</v>
      </c>
      <c r="E384" s="28" t="s">
        <v>442</v>
      </c>
      <c r="F384" s="28" t="s">
        <v>445</v>
      </c>
      <c r="G384" s="28" t="s">
        <v>514</v>
      </c>
      <c r="H384" s="28" t="s">
        <v>511</v>
      </c>
      <c r="I384" s="28" t="s">
        <v>1402</v>
      </c>
      <c r="J384" s="24" t="s">
        <v>1402</v>
      </c>
      <c r="K384" s="24" t="s">
        <v>328</v>
      </c>
      <c r="L384" s="24" t="s">
        <v>1940</v>
      </c>
      <c r="M384" s="24">
        <v>45672</v>
      </c>
      <c r="N384" s="24" t="s">
        <v>1577</v>
      </c>
      <c r="O384" s="24" t="s">
        <v>1941</v>
      </c>
      <c r="P384" s="27" t="s">
        <v>15</v>
      </c>
      <c r="Q384" s="28" t="s">
        <v>330</v>
      </c>
      <c r="R384" s="26" t="s">
        <v>2109</v>
      </c>
      <c r="S384" s="26" t="s">
        <v>2300</v>
      </c>
      <c r="T384" s="27" t="s">
        <v>140</v>
      </c>
      <c r="U384" s="25" t="s">
        <v>1402</v>
      </c>
      <c r="V384" s="25" t="s">
        <v>1530</v>
      </c>
      <c r="W384" s="25" t="s">
        <v>1371</v>
      </c>
      <c r="X384" s="36" t="s">
        <v>1336</v>
      </c>
      <c r="Y384" s="36" t="s">
        <v>1339</v>
      </c>
      <c r="Z384" s="36" t="s">
        <v>1373</v>
      </c>
      <c r="AA384" s="29">
        <v>376866</v>
      </c>
      <c r="AB384" s="29">
        <v>376866</v>
      </c>
      <c r="AC384" s="30">
        <v>0</v>
      </c>
      <c r="AD384" s="29">
        <v>41185.01</v>
      </c>
      <c r="AE384" s="29">
        <v>35109.17</v>
      </c>
      <c r="AF384" s="31">
        <v>341756.83</v>
      </c>
      <c r="AG384" s="29">
        <v>35109.17</v>
      </c>
      <c r="AI384" s="29">
        <v>9109.1699999999983</v>
      </c>
      <c r="AJ384" s="29">
        <v>13000</v>
      </c>
      <c r="AK384" s="29">
        <v>13000</v>
      </c>
      <c r="AL384" s="29">
        <v>0</v>
      </c>
      <c r="AM384" s="29">
        <v>0</v>
      </c>
      <c r="AN384" s="29">
        <v>0</v>
      </c>
      <c r="AO384" s="29">
        <v>0</v>
      </c>
      <c r="AP384" s="29">
        <v>0</v>
      </c>
      <c r="AQ384" s="29">
        <v>0</v>
      </c>
      <c r="AR384" s="29">
        <v>0</v>
      </c>
      <c r="AS384" s="29">
        <v>0</v>
      </c>
      <c r="AT384" s="122">
        <v>0</v>
      </c>
      <c r="AU384" s="130" t="s">
        <v>2197</v>
      </c>
      <c r="AV384" s="130" t="s">
        <v>2191</v>
      </c>
      <c r="AW384" s="130" t="s">
        <v>2298</v>
      </c>
      <c r="AX384" s="130" t="s">
        <v>1299</v>
      </c>
      <c r="AY384" s="130" t="s">
        <v>1299</v>
      </c>
    </row>
    <row r="385" spans="1:51" x14ac:dyDescent="0.2">
      <c r="A385" s="121">
        <v>45671</v>
      </c>
      <c r="B385" s="27" t="s">
        <v>1564</v>
      </c>
      <c r="C385" s="24" t="s">
        <v>1565</v>
      </c>
      <c r="D385" s="24" t="s">
        <v>1447</v>
      </c>
      <c r="E385" s="28" t="s">
        <v>442</v>
      </c>
      <c r="F385" s="28" t="s">
        <v>445</v>
      </c>
      <c r="G385" s="28" t="s">
        <v>514</v>
      </c>
      <c r="H385" s="28" t="s">
        <v>511</v>
      </c>
      <c r="I385" s="28" t="s">
        <v>1402</v>
      </c>
      <c r="J385" s="24" t="s">
        <v>1402</v>
      </c>
      <c r="K385" s="24" t="s">
        <v>328</v>
      </c>
      <c r="L385" s="24" t="s">
        <v>1940</v>
      </c>
      <c r="M385" s="24">
        <v>45672</v>
      </c>
      <c r="N385" s="24" t="s">
        <v>1577</v>
      </c>
      <c r="O385" s="24" t="s">
        <v>1941</v>
      </c>
      <c r="P385" s="27" t="s">
        <v>15</v>
      </c>
      <c r="Q385" s="28" t="s">
        <v>330</v>
      </c>
      <c r="R385" s="26" t="s">
        <v>2109</v>
      </c>
      <c r="S385" s="26" t="s">
        <v>2300</v>
      </c>
      <c r="T385" s="27" t="s">
        <v>140</v>
      </c>
      <c r="U385" s="25" t="s">
        <v>1402</v>
      </c>
      <c r="V385" s="25" t="s">
        <v>1530</v>
      </c>
      <c r="W385" s="25" t="s">
        <v>1371</v>
      </c>
      <c r="X385" s="36" t="s">
        <v>1338</v>
      </c>
      <c r="Y385" s="36" t="s">
        <v>1341</v>
      </c>
      <c r="Z385" s="36" t="s">
        <v>1374</v>
      </c>
      <c r="AA385" s="29">
        <v>31202</v>
      </c>
      <c r="AB385" s="29">
        <v>31202</v>
      </c>
      <c r="AC385" s="30">
        <v>0</v>
      </c>
      <c r="AD385" s="29">
        <v>6015.3600000000006</v>
      </c>
      <c r="AE385" s="29">
        <v>5798.68</v>
      </c>
      <c r="AF385" s="31">
        <v>25403.32</v>
      </c>
      <c r="AG385" s="29">
        <v>5798.68</v>
      </c>
      <c r="AI385" s="29">
        <v>1898.44</v>
      </c>
      <c r="AJ385" s="29">
        <v>1950.1200000000001</v>
      </c>
      <c r="AK385" s="29">
        <v>1950.1200000000001</v>
      </c>
      <c r="AL385" s="29">
        <v>0</v>
      </c>
      <c r="AM385" s="29">
        <v>0</v>
      </c>
      <c r="AN385" s="29">
        <v>0</v>
      </c>
      <c r="AO385" s="29">
        <v>0</v>
      </c>
      <c r="AP385" s="29">
        <v>0</v>
      </c>
      <c r="AQ385" s="29">
        <v>0</v>
      </c>
      <c r="AR385" s="29">
        <v>0</v>
      </c>
      <c r="AS385" s="29">
        <v>0</v>
      </c>
      <c r="AT385" s="122">
        <v>0</v>
      </c>
      <c r="AU385" s="130" t="s">
        <v>2197</v>
      </c>
      <c r="AV385" s="130" t="s">
        <v>2191</v>
      </c>
      <c r="AW385" s="130" t="s">
        <v>2298</v>
      </c>
      <c r="AX385" s="130" t="s">
        <v>1299</v>
      </c>
      <c r="AY385" s="130" t="s">
        <v>1299</v>
      </c>
    </row>
    <row r="386" spans="1:51" x14ac:dyDescent="0.2">
      <c r="A386" s="121">
        <v>45671</v>
      </c>
      <c r="B386" s="27" t="s">
        <v>1564</v>
      </c>
      <c r="C386" s="24" t="s">
        <v>1565</v>
      </c>
      <c r="D386" s="24" t="s">
        <v>1447</v>
      </c>
      <c r="E386" s="28" t="s">
        <v>442</v>
      </c>
      <c r="F386" s="28" t="s">
        <v>445</v>
      </c>
      <c r="G386" s="28" t="s">
        <v>1398</v>
      </c>
      <c r="H386" s="28" t="s">
        <v>515</v>
      </c>
      <c r="I386" s="28" t="s">
        <v>1402</v>
      </c>
      <c r="J386" s="24" t="s">
        <v>1402</v>
      </c>
      <c r="K386" s="24" t="s">
        <v>328</v>
      </c>
      <c r="L386" s="24" t="s">
        <v>1940</v>
      </c>
      <c r="M386" s="24">
        <v>45672</v>
      </c>
      <c r="N386" s="24" t="s">
        <v>1577</v>
      </c>
      <c r="O386" s="24" t="s">
        <v>1941</v>
      </c>
      <c r="P386" s="27" t="s">
        <v>15</v>
      </c>
      <c r="Q386" s="28" t="s">
        <v>330</v>
      </c>
      <c r="R386" s="26" t="s">
        <v>2109</v>
      </c>
      <c r="S386" s="26" t="s">
        <v>2300</v>
      </c>
      <c r="T386" s="27" t="s">
        <v>140</v>
      </c>
      <c r="U386" s="25" t="s">
        <v>1402</v>
      </c>
      <c r="V386" s="25" t="s">
        <v>1530</v>
      </c>
      <c r="W386" s="25" t="s">
        <v>1371</v>
      </c>
      <c r="X386" s="36" t="s">
        <v>2384</v>
      </c>
      <c r="Y386" s="36" t="s">
        <v>2385</v>
      </c>
      <c r="Z386" s="36" t="s">
        <v>2386</v>
      </c>
      <c r="AA386" s="29">
        <v>9507</v>
      </c>
      <c r="AB386" s="29">
        <v>9507</v>
      </c>
      <c r="AC386" s="30">
        <v>0</v>
      </c>
      <c r="AD386" s="29">
        <v>9506.25</v>
      </c>
      <c r="AE386" s="29">
        <v>9506.25</v>
      </c>
      <c r="AF386" s="31">
        <v>0.75</v>
      </c>
      <c r="AG386" s="29">
        <v>9506.25</v>
      </c>
      <c r="AI386" s="29">
        <v>4950</v>
      </c>
      <c r="AJ386" s="29">
        <v>4556.25</v>
      </c>
      <c r="AK386" s="29">
        <v>0</v>
      </c>
      <c r="AL386" s="29">
        <v>0</v>
      </c>
      <c r="AM386" s="29">
        <v>0</v>
      </c>
      <c r="AN386" s="29">
        <v>0</v>
      </c>
      <c r="AO386" s="29">
        <v>0</v>
      </c>
      <c r="AP386" s="29">
        <v>0</v>
      </c>
      <c r="AQ386" s="29">
        <v>0</v>
      </c>
      <c r="AR386" s="29">
        <v>0</v>
      </c>
      <c r="AS386" s="29">
        <v>0</v>
      </c>
      <c r="AT386" s="122">
        <v>0</v>
      </c>
      <c r="AU386" s="130" t="s">
        <v>2197</v>
      </c>
      <c r="AV386" s="130" t="s">
        <v>2191</v>
      </c>
      <c r="AW386" s="130" t="s">
        <v>2298</v>
      </c>
      <c r="AX386" s="130" t="s">
        <v>1299</v>
      </c>
      <c r="AY386" s="130" t="s">
        <v>1299</v>
      </c>
    </row>
    <row r="387" spans="1:51" x14ac:dyDescent="0.2">
      <c r="A387" s="121">
        <v>45671</v>
      </c>
      <c r="B387" s="27" t="s">
        <v>1564</v>
      </c>
      <c r="C387" s="24" t="s">
        <v>1565</v>
      </c>
      <c r="D387" s="24" t="s">
        <v>1447</v>
      </c>
      <c r="E387" s="28" t="s">
        <v>442</v>
      </c>
      <c r="F387" s="28" t="s">
        <v>445</v>
      </c>
      <c r="G387" s="28" t="s">
        <v>514</v>
      </c>
      <c r="H387" s="28" t="s">
        <v>511</v>
      </c>
      <c r="I387" s="28" t="s">
        <v>1400</v>
      </c>
      <c r="J387" s="24" t="s">
        <v>1400</v>
      </c>
      <c r="K387" s="24" t="s">
        <v>328</v>
      </c>
      <c r="L387" s="24" t="s">
        <v>1940</v>
      </c>
      <c r="M387" s="24">
        <v>45672</v>
      </c>
      <c r="N387" s="24" t="s">
        <v>1577</v>
      </c>
      <c r="O387" s="24" t="s">
        <v>1941</v>
      </c>
      <c r="P387" s="27" t="s">
        <v>15</v>
      </c>
      <c r="Q387" s="28" t="s">
        <v>330</v>
      </c>
      <c r="R387" s="26" t="s">
        <v>2109</v>
      </c>
      <c r="S387" s="26" t="s">
        <v>2300</v>
      </c>
      <c r="T387" s="27" t="s">
        <v>142</v>
      </c>
      <c r="U387" s="25" t="s">
        <v>1400</v>
      </c>
      <c r="V387" s="25" t="s">
        <v>1531</v>
      </c>
      <c r="W387" s="25" t="s">
        <v>1371</v>
      </c>
      <c r="X387" s="36" t="s">
        <v>1337</v>
      </c>
      <c r="Y387" s="36" t="s">
        <v>1340</v>
      </c>
      <c r="Z387" s="36" t="s">
        <v>1372</v>
      </c>
      <c r="AA387" s="29">
        <v>3600</v>
      </c>
      <c r="AB387" s="29">
        <v>3600</v>
      </c>
      <c r="AC387" s="30">
        <v>0</v>
      </c>
      <c r="AD387" s="29">
        <v>0</v>
      </c>
      <c r="AE387" s="29">
        <v>0</v>
      </c>
      <c r="AF387" s="31">
        <v>3600</v>
      </c>
      <c r="AG387" s="29">
        <v>0</v>
      </c>
      <c r="AI387" s="29">
        <v>0</v>
      </c>
      <c r="AJ387" s="29">
        <v>0</v>
      </c>
      <c r="AK387" s="29">
        <v>0</v>
      </c>
      <c r="AL387" s="29">
        <v>0</v>
      </c>
      <c r="AM387" s="29">
        <v>0</v>
      </c>
      <c r="AN387" s="29">
        <v>0</v>
      </c>
      <c r="AO387" s="29">
        <v>0</v>
      </c>
      <c r="AP387" s="29">
        <v>0</v>
      </c>
      <c r="AQ387" s="29">
        <v>0</v>
      </c>
      <c r="AR387" s="29">
        <v>0</v>
      </c>
      <c r="AS387" s="29">
        <v>0</v>
      </c>
      <c r="AT387" s="122">
        <v>0</v>
      </c>
      <c r="AU387" s="130" t="s">
        <v>2197</v>
      </c>
      <c r="AV387" s="130" t="s">
        <v>2191</v>
      </c>
      <c r="AW387" s="130" t="s">
        <v>2298</v>
      </c>
      <c r="AX387" s="130" t="s">
        <v>1299</v>
      </c>
      <c r="AY387" s="130" t="s">
        <v>1299</v>
      </c>
    </row>
    <row r="388" spans="1:51" x14ac:dyDescent="0.2">
      <c r="A388" s="121">
        <v>45671</v>
      </c>
      <c r="B388" s="27" t="s">
        <v>1564</v>
      </c>
      <c r="C388" s="24" t="s">
        <v>1565</v>
      </c>
      <c r="D388" s="24" t="s">
        <v>1447</v>
      </c>
      <c r="E388" s="28" t="s">
        <v>442</v>
      </c>
      <c r="F388" s="28" t="s">
        <v>445</v>
      </c>
      <c r="G388" s="28" t="s">
        <v>514</v>
      </c>
      <c r="H388" s="28" t="s">
        <v>511</v>
      </c>
      <c r="I388" s="28" t="s">
        <v>1400</v>
      </c>
      <c r="J388" s="24" t="s">
        <v>1400</v>
      </c>
      <c r="K388" s="24" t="s">
        <v>328</v>
      </c>
      <c r="L388" s="24" t="s">
        <v>1940</v>
      </c>
      <c r="M388" s="24">
        <v>45672</v>
      </c>
      <c r="N388" s="24" t="s">
        <v>1577</v>
      </c>
      <c r="O388" s="24" t="s">
        <v>1941</v>
      </c>
      <c r="P388" s="27" t="s">
        <v>15</v>
      </c>
      <c r="Q388" s="28" t="s">
        <v>330</v>
      </c>
      <c r="R388" s="26" t="s">
        <v>2109</v>
      </c>
      <c r="S388" s="26" t="s">
        <v>2300</v>
      </c>
      <c r="T388" s="27" t="s">
        <v>142</v>
      </c>
      <c r="U388" s="25" t="s">
        <v>1400</v>
      </c>
      <c r="V388" s="25" t="s">
        <v>1531</v>
      </c>
      <c r="W388" s="25" t="s">
        <v>1371</v>
      </c>
      <c r="X388" s="36" t="s">
        <v>1378</v>
      </c>
      <c r="Y388" s="36" t="s">
        <v>1379</v>
      </c>
      <c r="Z388" s="36" t="s">
        <v>1380</v>
      </c>
      <c r="AA388" s="29">
        <v>264659</v>
      </c>
      <c r="AB388" s="29">
        <v>264659</v>
      </c>
      <c r="AC388" s="30">
        <v>0</v>
      </c>
      <c r="AD388" s="29">
        <v>66147.209999999992</v>
      </c>
      <c r="AE388" s="29">
        <v>66147.209999999992</v>
      </c>
      <c r="AF388" s="31">
        <v>198511.79</v>
      </c>
      <c r="AG388" s="29">
        <v>66147.210000000006</v>
      </c>
      <c r="AI388" s="29">
        <v>22034.33</v>
      </c>
      <c r="AJ388" s="29">
        <v>22056.76</v>
      </c>
      <c r="AK388" s="29">
        <v>22056.12</v>
      </c>
      <c r="AL388" s="29">
        <v>0</v>
      </c>
      <c r="AM388" s="29">
        <v>0</v>
      </c>
      <c r="AN388" s="29">
        <v>0</v>
      </c>
      <c r="AO388" s="29">
        <v>0</v>
      </c>
      <c r="AP388" s="29">
        <v>0</v>
      </c>
      <c r="AQ388" s="29">
        <v>0</v>
      </c>
      <c r="AR388" s="29">
        <v>0</v>
      </c>
      <c r="AS388" s="29">
        <v>0</v>
      </c>
      <c r="AT388" s="122">
        <v>0</v>
      </c>
      <c r="AU388" s="130" t="s">
        <v>2197</v>
      </c>
      <c r="AV388" s="130" t="s">
        <v>2191</v>
      </c>
      <c r="AW388" s="130" t="s">
        <v>2298</v>
      </c>
      <c r="AX388" s="130" t="s">
        <v>1299</v>
      </c>
      <c r="AY388" s="130" t="s">
        <v>1299</v>
      </c>
    </row>
    <row r="389" spans="1:51" x14ac:dyDescent="0.2">
      <c r="A389" s="121">
        <v>45671</v>
      </c>
      <c r="B389" s="27" t="s">
        <v>1564</v>
      </c>
      <c r="C389" s="24" t="s">
        <v>1565</v>
      </c>
      <c r="D389" s="24" t="s">
        <v>1447</v>
      </c>
      <c r="E389" s="28" t="s">
        <v>442</v>
      </c>
      <c r="F389" s="28" t="s">
        <v>445</v>
      </c>
      <c r="G389" s="28" t="s">
        <v>514</v>
      </c>
      <c r="H389" s="28" t="s">
        <v>511</v>
      </c>
      <c r="I389" s="28" t="s">
        <v>1400</v>
      </c>
      <c r="J389" s="24" t="s">
        <v>1400</v>
      </c>
      <c r="K389" s="24" t="s">
        <v>328</v>
      </c>
      <c r="L389" s="24" t="s">
        <v>1940</v>
      </c>
      <c r="M389" s="24">
        <v>45672</v>
      </c>
      <c r="N389" s="24" t="s">
        <v>1577</v>
      </c>
      <c r="O389" s="24" t="s">
        <v>1941</v>
      </c>
      <c r="P389" s="27" t="s">
        <v>15</v>
      </c>
      <c r="Q389" s="28" t="s">
        <v>330</v>
      </c>
      <c r="R389" s="26" t="s">
        <v>2109</v>
      </c>
      <c r="S389" s="26" t="s">
        <v>2300</v>
      </c>
      <c r="T389" s="27" t="s">
        <v>142</v>
      </c>
      <c r="U389" s="25" t="s">
        <v>1400</v>
      </c>
      <c r="V389" s="25" t="s">
        <v>1531</v>
      </c>
      <c r="W389" s="25" t="s">
        <v>1371</v>
      </c>
      <c r="X389" s="36" t="s">
        <v>1336</v>
      </c>
      <c r="Y389" s="36" t="s">
        <v>1339</v>
      </c>
      <c r="Z389" s="36" t="s">
        <v>1373</v>
      </c>
      <c r="AA389" s="29">
        <v>270341</v>
      </c>
      <c r="AB389" s="29">
        <v>270341</v>
      </c>
      <c r="AC389" s="30">
        <v>0</v>
      </c>
      <c r="AD389" s="29">
        <v>52603.34</v>
      </c>
      <c r="AE389" s="29">
        <v>39451.67</v>
      </c>
      <c r="AF389" s="31">
        <v>230889.33000000002</v>
      </c>
      <c r="AG389" s="29">
        <v>39451.67</v>
      </c>
      <c r="AI389" s="29">
        <v>13151.67</v>
      </c>
      <c r="AJ389" s="29">
        <v>13150</v>
      </c>
      <c r="AK389" s="29">
        <v>13150</v>
      </c>
      <c r="AL389" s="29">
        <v>0</v>
      </c>
      <c r="AM389" s="29">
        <v>0</v>
      </c>
      <c r="AN389" s="29">
        <v>0</v>
      </c>
      <c r="AO389" s="29">
        <v>0</v>
      </c>
      <c r="AP389" s="29">
        <v>0</v>
      </c>
      <c r="AQ389" s="29">
        <v>0</v>
      </c>
      <c r="AR389" s="29">
        <v>0</v>
      </c>
      <c r="AS389" s="29">
        <v>0</v>
      </c>
      <c r="AT389" s="122">
        <v>0</v>
      </c>
      <c r="AU389" s="130" t="s">
        <v>2197</v>
      </c>
      <c r="AV389" s="130" t="s">
        <v>2191</v>
      </c>
      <c r="AW389" s="130" t="s">
        <v>2298</v>
      </c>
      <c r="AX389" s="130" t="s">
        <v>1299</v>
      </c>
      <c r="AY389" s="130" t="s">
        <v>1299</v>
      </c>
    </row>
    <row r="390" spans="1:51" x14ac:dyDescent="0.2">
      <c r="A390" s="121">
        <v>45671</v>
      </c>
      <c r="B390" s="27" t="s">
        <v>1564</v>
      </c>
      <c r="C390" s="24" t="s">
        <v>1565</v>
      </c>
      <c r="D390" s="24" t="s">
        <v>1447</v>
      </c>
      <c r="E390" s="28" t="s">
        <v>442</v>
      </c>
      <c r="F390" s="28" t="s">
        <v>445</v>
      </c>
      <c r="G390" s="28" t="s">
        <v>514</v>
      </c>
      <c r="H390" s="28" t="s">
        <v>511</v>
      </c>
      <c r="I390" s="28" t="s">
        <v>1400</v>
      </c>
      <c r="J390" s="24" t="s">
        <v>1400</v>
      </c>
      <c r="K390" s="24" t="s">
        <v>328</v>
      </c>
      <c r="L390" s="24" t="s">
        <v>1940</v>
      </c>
      <c r="M390" s="24">
        <v>45672</v>
      </c>
      <c r="N390" s="24" t="s">
        <v>1577</v>
      </c>
      <c r="O390" s="24" t="s">
        <v>1941</v>
      </c>
      <c r="P390" s="27" t="s">
        <v>15</v>
      </c>
      <c r="Q390" s="28" t="s">
        <v>330</v>
      </c>
      <c r="R390" s="26" t="s">
        <v>2109</v>
      </c>
      <c r="S390" s="26" t="s">
        <v>2300</v>
      </c>
      <c r="T390" s="27" t="s">
        <v>142</v>
      </c>
      <c r="U390" s="25" t="s">
        <v>1400</v>
      </c>
      <c r="V390" s="25" t="s">
        <v>1531</v>
      </c>
      <c r="W390" s="25" t="s">
        <v>1371</v>
      </c>
      <c r="X390" s="36" t="s">
        <v>1338</v>
      </c>
      <c r="Y390" s="36" t="s">
        <v>1341</v>
      </c>
      <c r="Z390" s="36" t="s">
        <v>1374</v>
      </c>
      <c r="AA390" s="29">
        <v>15601</v>
      </c>
      <c r="AB390" s="29">
        <v>15601</v>
      </c>
      <c r="AC390" s="30">
        <v>0</v>
      </c>
      <c r="AD390" s="29">
        <v>3466.8799999999997</v>
      </c>
      <c r="AE390" s="29">
        <v>3250.2000000000003</v>
      </c>
      <c r="AF390" s="31">
        <v>12350.8</v>
      </c>
      <c r="AG390" s="29">
        <v>3250.2000000000003</v>
      </c>
      <c r="AI390" s="29">
        <v>1083.4000000000001</v>
      </c>
      <c r="AJ390" s="29">
        <v>1083.4000000000001</v>
      </c>
      <c r="AK390" s="29">
        <v>1083.4000000000001</v>
      </c>
      <c r="AL390" s="29">
        <v>0</v>
      </c>
      <c r="AM390" s="29">
        <v>0</v>
      </c>
      <c r="AN390" s="29">
        <v>0</v>
      </c>
      <c r="AO390" s="29">
        <v>0</v>
      </c>
      <c r="AP390" s="29">
        <v>0</v>
      </c>
      <c r="AQ390" s="29">
        <v>0</v>
      </c>
      <c r="AR390" s="29">
        <v>0</v>
      </c>
      <c r="AS390" s="29">
        <v>0</v>
      </c>
      <c r="AT390" s="122">
        <v>0</v>
      </c>
      <c r="AU390" s="130" t="s">
        <v>2197</v>
      </c>
      <c r="AV390" s="130" t="s">
        <v>2191</v>
      </c>
      <c r="AW390" s="130" t="s">
        <v>2298</v>
      </c>
      <c r="AX390" s="130" t="s">
        <v>1299</v>
      </c>
      <c r="AY390" s="130" t="s">
        <v>1299</v>
      </c>
    </row>
    <row r="391" spans="1:51" x14ac:dyDescent="0.2">
      <c r="A391" s="121">
        <v>45671</v>
      </c>
      <c r="B391" s="27" t="s">
        <v>1564</v>
      </c>
      <c r="C391" s="24" t="s">
        <v>1565</v>
      </c>
      <c r="D391" s="24" t="s">
        <v>1447</v>
      </c>
      <c r="E391" s="28" t="s">
        <v>438</v>
      </c>
      <c r="F391" s="28" t="s">
        <v>439</v>
      </c>
      <c r="G391" s="28" t="s">
        <v>514</v>
      </c>
      <c r="H391" s="28" t="s">
        <v>511</v>
      </c>
      <c r="I391" s="28" t="s">
        <v>1103</v>
      </c>
      <c r="J391" s="24" t="s">
        <v>1510</v>
      </c>
      <c r="K391" s="24" t="s">
        <v>328</v>
      </c>
      <c r="L391" s="24" t="s">
        <v>1940</v>
      </c>
      <c r="M391" s="24">
        <v>45672</v>
      </c>
      <c r="N391" s="24" t="s">
        <v>1577</v>
      </c>
      <c r="O391" s="24" t="s">
        <v>1941</v>
      </c>
      <c r="P391" s="27" t="s">
        <v>15</v>
      </c>
      <c r="Q391" s="28" t="s">
        <v>330</v>
      </c>
      <c r="R391" s="26" t="s">
        <v>2109</v>
      </c>
      <c r="S391" s="26" t="s">
        <v>2300</v>
      </c>
      <c r="T391" s="27" t="s">
        <v>157</v>
      </c>
      <c r="U391" s="25" t="s">
        <v>1429</v>
      </c>
      <c r="V391" s="25" t="s">
        <v>2198</v>
      </c>
      <c r="W391" s="25" t="s">
        <v>1371</v>
      </c>
      <c r="X391" s="36" t="s">
        <v>1337</v>
      </c>
      <c r="Y391" s="36" t="s">
        <v>1340</v>
      </c>
      <c r="Z391" s="36" t="s">
        <v>1372</v>
      </c>
      <c r="AA391" s="29">
        <v>600</v>
      </c>
      <c r="AB391" s="29">
        <v>600</v>
      </c>
      <c r="AC391" s="30">
        <v>0</v>
      </c>
      <c r="AD391" s="29">
        <v>0</v>
      </c>
      <c r="AE391" s="29">
        <v>0</v>
      </c>
      <c r="AF391" s="31">
        <v>600</v>
      </c>
      <c r="AG391" s="29">
        <v>0</v>
      </c>
      <c r="AI391" s="29">
        <v>0</v>
      </c>
      <c r="AJ391" s="29">
        <v>0</v>
      </c>
      <c r="AK391" s="29">
        <v>0</v>
      </c>
      <c r="AL391" s="29">
        <v>0</v>
      </c>
      <c r="AM391" s="29">
        <v>0</v>
      </c>
      <c r="AN391" s="29">
        <v>0</v>
      </c>
      <c r="AO391" s="29">
        <v>0</v>
      </c>
      <c r="AP391" s="29">
        <v>0</v>
      </c>
      <c r="AQ391" s="29">
        <v>0</v>
      </c>
      <c r="AR391" s="29">
        <v>0</v>
      </c>
      <c r="AS391" s="29">
        <v>0</v>
      </c>
      <c r="AT391" s="122">
        <v>0</v>
      </c>
      <c r="AU391" s="130" t="s">
        <v>2197</v>
      </c>
      <c r="AV391" s="130" t="s">
        <v>2191</v>
      </c>
      <c r="AW391" s="130" t="s">
        <v>2298</v>
      </c>
      <c r="AX391" s="130" t="s">
        <v>1299</v>
      </c>
      <c r="AY391" s="130" t="s">
        <v>1299</v>
      </c>
    </row>
    <row r="392" spans="1:51" x14ac:dyDescent="0.2">
      <c r="A392" s="121">
        <v>45671</v>
      </c>
      <c r="B392" s="27" t="s">
        <v>1564</v>
      </c>
      <c r="C392" s="24" t="s">
        <v>1565</v>
      </c>
      <c r="D392" s="24" t="s">
        <v>1447</v>
      </c>
      <c r="E392" s="28" t="s">
        <v>438</v>
      </c>
      <c r="F392" s="28" t="s">
        <v>439</v>
      </c>
      <c r="G392" s="28" t="s">
        <v>514</v>
      </c>
      <c r="H392" s="28" t="s">
        <v>511</v>
      </c>
      <c r="I392" s="28" t="s">
        <v>1103</v>
      </c>
      <c r="J392" s="24" t="s">
        <v>1510</v>
      </c>
      <c r="K392" s="24" t="s">
        <v>328</v>
      </c>
      <c r="L392" s="24" t="s">
        <v>1940</v>
      </c>
      <c r="M392" s="24">
        <v>45672</v>
      </c>
      <c r="N392" s="24" t="s">
        <v>1577</v>
      </c>
      <c r="O392" s="24" t="s">
        <v>1941</v>
      </c>
      <c r="P392" s="27" t="s">
        <v>15</v>
      </c>
      <c r="Q392" s="28" t="s">
        <v>330</v>
      </c>
      <c r="R392" s="26" t="s">
        <v>2109</v>
      </c>
      <c r="S392" s="26" t="s">
        <v>2300</v>
      </c>
      <c r="T392" s="27" t="s">
        <v>157</v>
      </c>
      <c r="U392" s="25" t="s">
        <v>1429</v>
      </c>
      <c r="V392" s="25" t="s">
        <v>2198</v>
      </c>
      <c r="W392" s="25" t="s">
        <v>1371</v>
      </c>
      <c r="X392" s="36" t="s">
        <v>1336</v>
      </c>
      <c r="Y392" s="36" t="s">
        <v>1339</v>
      </c>
      <c r="Z392" s="36" t="s">
        <v>1373</v>
      </c>
      <c r="AA392" s="29">
        <v>33171</v>
      </c>
      <c r="AB392" s="29">
        <v>33171</v>
      </c>
      <c r="AC392" s="30">
        <v>0</v>
      </c>
      <c r="AD392" s="29">
        <v>83.33</v>
      </c>
      <c r="AE392" s="29">
        <v>83.33</v>
      </c>
      <c r="AF392" s="31">
        <v>33087.67</v>
      </c>
      <c r="AG392" s="29">
        <v>83.33</v>
      </c>
      <c r="AI392" s="29">
        <v>0</v>
      </c>
      <c r="AJ392" s="29">
        <v>83.33</v>
      </c>
      <c r="AK392" s="29">
        <v>0</v>
      </c>
      <c r="AL392" s="29">
        <v>0</v>
      </c>
      <c r="AM392" s="29">
        <v>0</v>
      </c>
      <c r="AN392" s="29">
        <v>0</v>
      </c>
      <c r="AO392" s="29">
        <v>0</v>
      </c>
      <c r="AP392" s="29">
        <v>0</v>
      </c>
      <c r="AQ392" s="29">
        <v>0</v>
      </c>
      <c r="AR392" s="29">
        <v>0</v>
      </c>
      <c r="AS392" s="29">
        <v>0</v>
      </c>
      <c r="AT392" s="122">
        <v>0</v>
      </c>
      <c r="AU392" s="130" t="s">
        <v>2197</v>
      </c>
      <c r="AV392" s="130" t="s">
        <v>2191</v>
      </c>
      <c r="AW392" s="130" t="s">
        <v>2298</v>
      </c>
      <c r="AX392" s="130" t="s">
        <v>1299</v>
      </c>
      <c r="AY392" s="130" t="s">
        <v>1299</v>
      </c>
    </row>
    <row r="393" spans="1:51" x14ac:dyDescent="0.2">
      <c r="A393" s="121">
        <v>45671</v>
      </c>
      <c r="B393" s="27" t="s">
        <v>1564</v>
      </c>
      <c r="C393" s="24" t="s">
        <v>1565</v>
      </c>
      <c r="D393" s="24" t="s">
        <v>1447</v>
      </c>
      <c r="E393" s="28" t="s">
        <v>438</v>
      </c>
      <c r="F393" s="28" t="s">
        <v>439</v>
      </c>
      <c r="G393" s="28" t="s">
        <v>514</v>
      </c>
      <c r="H393" s="28" t="s">
        <v>511</v>
      </c>
      <c r="I393" s="28" t="s">
        <v>1103</v>
      </c>
      <c r="J393" s="24" t="s">
        <v>1510</v>
      </c>
      <c r="K393" s="24" t="s">
        <v>328</v>
      </c>
      <c r="L393" s="24" t="s">
        <v>1940</v>
      </c>
      <c r="M393" s="24">
        <v>45672</v>
      </c>
      <c r="N393" s="24" t="s">
        <v>1577</v>
      </c>
      <c r="O393" s="24" t="s">
        <v>1941</v>
      </c>
      <c r="P393" s="27" t="s">
        <v>15</v>
      </c>
      <c r="Q393" s="28" t="s">
        <v>330</v>
      </c>
      <c r="R393" s="26" t="s">
        <v>2109</v>
      </c>
      <c r="S393" s="26" t="s">
        <v>2300</v>
      </c>
      <c r="T393" s="27" t="s">
        <v>157</v>
      </c>
      <c r="U393" s="25" t="s">
        <v>1429</v>
      </c>
      <c r="V393" s="25" t="s">
        <v>2198</v>
      </c>
      <c r="W393" s="25" t="s">
        <v>1371</v>
      </c>
      <c r="X393" s="36" t="s">
        <v>1338</v>
      </c>
      <c r="Y393" s="36" t="s">
        <v>1341</v>
      </c>
      <c r="Z393" s="36" t="s">
        <v>1374</v>
      </c>
      <c r="AA393" s="29">
        <v>2601</v>
      </c>
      <c r="AB393" s="29">
        <v>2601</v>
      </c>
      <c r="AC393" s="30">
        <v>0</v>
      </c>
      <c r="AD393" s="29">
        <v>101.7</v>
      </c>
      <c r="AE393" s="29">
        <v>101.7</v>
      </c>
      <c r="AF393" s="31">
        <v>2499.3000000000002</v>
      </c>
      <c r="AG393" s="29">
        <v>101.7</v>
      </c>
      <c r="AI393" s="29">
        <v>0</v>
      </c>
      <c r="AJ393" s="29">
        <v>101.7</v>
      </c>
      <c r="AK393" s="29">
        <v>0</v>
      </c>
      <c r="AL393" s="29">
        <v>0</v>
      </c>
      <c r="AM393" s="29">
        <v>0</v>
      </c>
      <c r="AN393" s="29">
        <v>0</v>
      </c>
      <c r="AO393" s="29">
        <v>0</v>
      </c>
      <c r="AP393" s="29">
        <v>0</v>
      </c>
      <c r="AQ393" s="29">
        <v>0</v>
      </c>
      <c r="AR393" s="29">
        <v>0</v>
      </c>
      <c r="AS393" s="29">
        <v>0</v>
      </c>
      <c r="AT393" s="122">
        <v>0</v>
      </c>
      <c r="AU393" s="130" t="s">
        <v>2197</v>
      </c>
      <c r="AV393" s="130" t="s">
        <v>2191</v>
      </c>
      <c r="AW393" s="130" t="s">
        <v>2298</v>
      </c>
      <c r="AX393" s="130" t="s">
        <v>1299</v>
      </c>
      <c r="AY393" s="130" t="s">
        <v>1299</v>
      </c>
    </row>
    <row r="394" spans="1:51" x14ac:dyDescent="0.2">
      <c r="A394" s="121">
        <v>45671</v>
      </c>
      <c r="B394" s="27" t="s">
        <v>1564</v>
      </c>
      <c r="C394" s="24" t="s">
        <v>1565</v>
      </c>
      <c r="D394" s="24" t="s">
        <v>1447</v>
      </c>
      <c r="E394" s="28" t="s">
        <v>438</v>
      </c>
      <c r="F394" s="28" t="s">
        <v>439</v>
      </c>
      <c r="G394" s="28" t="s">
        <v>514</v>
      </c>
      <c r="H394" s="28" t="s">
        <v>511</v>
      </c>
      <c r="I394" s="28" t="s">
        <v>1103</v>
      </c>
      <c r="J394" s="24" t="s">
        <v>1428</v>
      </c>
      <c r="K394" s="24" t="s">
        <v>328</v>
      </c>
      <c r="L394" s="24" t="s">
        <v>1940</v>
      </c>
      <c r="M394" s="24">
        <v>45672</v>
      </c>
      <c r="N394" s="24" t="s">
        <v>1577</v>
      </c>
      <c r="O394" s="24" t="s">
        <v>1941</v>
      </c>
      <c r="P394" s="27" t="s">
        <v>15</v>
      </c>
      <c r="Q394" s="28" t="s">
        <v>330</v>
      </c>
      <c r="R394" s="26" t="s">
        <v>2109</v>
      </c>
      <c r="S394" s="26" t="s">
        <v>2300</v>
      </c>
      <c r="T394" s="27" t="s">
        <v>158</v>
      </c>
      <c r="U394" s="25" t="s">
        <v>1428</v>
      </c>
      <c r="V394" s="25" t="s">
        <v>1555</v>
      </c>
      <c r="W394" s="25" t="s">
        <v>1371</v>
      </c>
      <c r="X394" s="36" t="s">
        <v>1337</v>
      </c>
      <c r="Y394" s="36" t="s">
        <v>1340</v>
      </c>
      <c r="Z394" s="36" t="s">
        <v>1372</v>
      </c>
      <c r="AA394" s="29">
        <v>600</v>
      </c>
      <c r="AB394" s="29">
        <v>600</v>
      </c>
      <c r="AC394" s="30">
        <v>0</v>
      </c>
      <c r="AD394" s="29">
        <v>0</v>
      </c>
      <c r="AE394" s="29">
        <v>0</v>
      </c>
      <c r="AF394" s="31">
        <v>600</v>
      </c>
      <c r="AG394" s="29">
        <v>0</v>
      </c>
      <c r="AI394" s="29">
        <v>0</v>
      </c>
      <c r="AJ394" s="29">
        <v>0</v>
      </c>
      <c r="AK394" s="29">
        <v>0</v>
      </c>
      <c r="AL394" s="29">
        <v>0</v>
      </c>
      <c r="AM394" s="29">
        <v>0</v>
      </c>
      <c r="AN394" s="29">
        <v>0</v>
      </c>
      <c r="AO394" s="29">
        <v>0</v>
      </c>
      <c r="AP394" s="29">
        <v>0</v>
      </c>
      <c r="AQ394" s="29">
        <v>0</v>
      </c>
      <c r="AR394" s="29">
        <v>0</v>
      </c>
      <c r="AS394" s="29">
        <v>0</v>
      </c>
      <c r="AT394" s="122">
        <v>0</v>
      </c>
      <c r="AU394" s="130" t="s">
        <v>2197</v>
      </c>
      <c r="AV394" s="130" t="s">
        <v>2191</v>
      </c>
      <c r="AW394" s="130" t="s">
        <v>2298</v>
      </c>
      <c r="AX394" s="130" t="s">
        <v>1299</v>
      </c>
      <c r="AY394" s="130" t="s">
        <v>1299</v>
      </c>
    </row>
    <row r="395" spans="1:51" x14ac:dyDescent="0.2">
      <c r="A395" s="121">
        <v>45671</v>
      </c>
      <c r="B395" s="27" t="s">
        <v>1564</v>
      </c>
      <c r="C395" s="24" t="s">
        <v>1565</v>
      </c>
      <c r="D395" s="24" t="s">
        <v>1447</v>
      </c>
      <c r="E395" s="28" t="s">
        <v>438</v>
      </c>
      <c r="F395" s="28" t="s">
        <v>439</v>
      </c>
      <c r="G395" s="28" t="s">
        <v>514</v>
      </c>
      <c r="H395" s="28" t="s">
        <v>511</v>
      </c>
      <c r="I395" s="28" t="s">
        <v>1103</v>
      </c>
      <c r="J395" s="24" t="s">
        <v>1428</v>
      </c>
      <c r="K395" s="24" t="s">
        <v>328</v>
      </c>
      <c r="L395" s="24" t="s">
        <v>1940</v>
      </c>
      <c r="M395" s="24">
        <v>45672</v>
      </c>
      <c r="N395" s="24" t="s">
        <v>1577</v>
      </c>
      <c r="O395" s="24" t="s">
        <v>1941</v>
      </c>
      <c r="P395" s="27" t="s">
        <v>15</v>
      </c>
      <c r="Q395" s="28" t="s">
        <v>330</v>
      </c>
      <c r="R395" s="26" t="s">
        <v>2109</v>
      </c>
      <c r="S395" s="26" t="s">
        <v>2300</v>
      </c>
      <c r="T395" s="27" t="s">
        <v>158</v>
      </c>
      <c r="U395" s="25" t="s">
        <v>1428</v>
      </c>
      <c r="V395" s="25" t="s">
        <v>1555</v>
      </c>
      <c r="W395" s="25" t="s">
        <v>1371</v>
      </c>
      <c r="X395" s="36" t="s">
        <v>1336</v>
      </c>
      <c r="Y395" s="36" t="s">
        <v>1339</v>
      </c>
      <c r="Z395" s="36" t="s">
        <v>1373</v>
      </c>
      <c r="AA395" s="29">
        <v>33171</v>
      </c>
      <c r="AB395" s="29">
        <v>33171</v>
      </c>
      <c r="AC395" s="30">
        <v>0</v>
      </c>
      <c r="AD395" s="29">
        <v>0</v>
      </c>
      <c r="AE395" s="29">
        <v>0</v>
      </c>
      <c r="AF395" s="31">
        <v>33171</v>
      </c>
      <c r="AG395" s="29">
        <v>0</v>
      </c>
      <c r="AI395" s="29">
        <v>0</v>
      </c>
      <c r="AJ395" s="29">
        <v>0</v>
      </c>
      <c r="AK395" s="29">
        <v>0</v>
      </c>
      <c r="AL395" s="29">
        <v>0</v>
      </c>
      <c r="AM395" s="29">
        <v>0</v>
      </c>
      <c r="AN395" s="29">
        <v>0</v>
      </c>
      <c r="AO395" s="29">
        <v>0</v>
      </c>
      <c r="AP395" s="29">
        <v>0</v>
      </c>
      <c r="AQ395" s="29">
        <v>0</v>
      </c>
      <c r="AR395" s="29">
        <v>0</v>
      </c>
      <c r="AS395" s="29">
        <v>0</v>
      </c>
      <c r="AT395" s="122">
        <v>0</v>
      </c>
      <c r="AU395" s="130" t="s">
        <v>2197</v>
      </c>
      <c r="AV395" s="130" t="s">
        <v>2191</v>
      </c>
      <c r="AW395" s="130" t="s">
        <v>2298</v>
      </c>
      <c r="AX395" s="130" t="s">
        <v>1299</v>
      </c>
      <c r="AY395" s="130" t="s">
        <v>1299</v>
      </c>
    </row>
    <row r="396" spans="1:51" x14ac:dyDescent="0.2">
      <c r="A396" s="121">
        <v>45671</v>
      </c>
      <c r="B396" s="27" t="s">
        <v>1564</v>
      </c>
      <c r="C396" s="24" t="s">
        <v>1565</v>
      </c>
      <c r="D396" s="24" t="s">
        <v>1447</v>
      </c>
      <c r="E396" s="28" t="s">
        <v>438</v>
      </c>
      <c r="F396" s="28" t="s">
        <v>439</v>
      </c>
      <c r="G396" s="28" t="s">
        <v>514</v>
      </c>
      <c r="H396" s="28" t="s">
        <v>511</v>
      </c>
      <c r="I396" s="28" t="s">
        <v>1103</v>
      </c>
      <c r="J396" s="24" t="s">
        <v>1428</v>
      </c>
      <c r="K396" s="24" t="s">
        <v>328</v>
      </c>
      <c r="L396" s="24" t="s">
        <v>1940</v>
      </c>
      <c r="M396" s="24">
        <v>45672</v>
      </c>
      <c r="N396" s="24" t="s">
        <v>1577</v>
      </c>
      <c r="O396" s="24" t="s">
        <v>1941</v>
      </c>
      <c r="P396" s="27" t="s">
        <v>15</v>
      </c>
      <c r="Q396" s="28" t="s">
        <v>330</v>
      </c>
      <c r="R396" s="26" t="s">
        <v>2109</v>
      </c>
      <c r="S396" s="26" t="s">
        <v>2300</v>
      </c>
      <c r="T396" s="27" t="s">
        <v>158</v>
      </c>
      <c r="U396" s="25" t="s">
        <v>1428</v>
      </c>
      <c r="V396" s="25" t="s">
        <v>1555</v>
      </c>
      <c r="W396" s="25" t="s">
        <v>1371</v>
      </c>
      <c r="X396" s="36" t="s">
        <v>1338</v>
      </c>
      <c r="Y396" s="36" t="s">
        <v>1341</v>
      </c>
      <c r="Z396" s="36" t="s">
        <v>1374</v>
      </c>
      <c r="AA396" s="29">
        <v>2601</v>
      </c>
      <c r="AB396" s="29">
        <v>2601</v>
      </c>
      <c r="AC396" s="30">
        <v>0</v>
      </c>
      <c r="AD396" s="29">
        <v>0</v>
      </c>
      <c r="AE396" s="29">
        <v>0</v>
      </c>
      <c r="AF396" s="31">
        <v>2601</v>
      </c>
      <c r="AG396" s="29">
        <v>0</v>
      </c>
      <c r="AI396" s="29">
        <v>0</v>
      </c>
      <c r="AJ396" s="29">
        <v>0</v>
      </c>
      <c r="AK396" s="29">
        <v>0</v>
      </c>
      <c r="AL396" s="29">
        <v>0</v>
      </c>
      <c r="AM396" s="29">
        <v>0</v>
      </c>
      <c r="AN396" s="29">
        <v>0</v>
      </c>
      <c r="AO396" s="29">
        <v>0</v>
      </c>
      <c r="AP396" s="29">
        <v>0</v>
      </c>
      <c r="AQ396" s="29">
        <v>0</v>
      </c>
      <c r="AR396" s="29">
        <v>0</v>
      </c>
      <c r="AS396" s="29">
        <v>0</v>
      </c>
      <c r="AT396" s="122">
        <v>0</v>
      </c>
      <c r="AU396" s="130" t="s">
        <v>2197</v>
      </c>
      <c r="AV396" s="130" t="s">
        <v>2191</v>
      </c>
      <c r="AW396" s="130" t="s">
        <v>2298</v>
      </c>
      <c r="AX396" s="130" t="s">
        <v>1299</v>
      </c>
      <c r="AY396" s="130" t="s">
        <v>1299</v>
      </c>
    </row>
    <row r="397" spans="1:51" x14ac:dyDescent="0.2">
      <c r="A397" s="121">
        <v>45671</v>
      </c>
      <c r="B397" s="27" t="s">
        <v>1564</v>
      </c>
      <c r="C397" s="24" t="s">
        <v>1565</v>
      </c>
      <c r="D397" s="24" t="s">
        <v>1447</v>
      </c>
      <c r="E397" s="28" t="s">
        <v>442</v>
      </c>
      <c r="F397" s="28" t="s">
        <v>443</v>
      </c>
      <c r="G397" s="28" t="s">
        <v>514</v>
      </c>
      <c r="H397" s="28" t="s">
        <v>511</v>
      </c>
      <c r="I397" s="28" t="s">
        <v>1104</v>
      </c>
      <c r="J397" s="24" t="s">
        <v>1427</v>
      </c>
      <c r="K397" s="24" t="s">
        <v>328</v>
      </c>
      <c r="L397" s="24" t="s">
        <v>1940</v>
      </c>
      <c r="M397" s="24">
        <v>45672</v>
      </c>
      <c r="N397" s="24" t="s">
        <v>1577</v>
      </c>
      <c r="O397" s="24" t="s">
        <v>1941</v>
      </c>
      <c r="P397" s="27" t="s">
        <v>15</v>
      </c>
      <c r="Q397" s="28" t="s">
        <v>330</v>
      </c>
      <c r="R397" s="26" t="s">
        <v>2109</v>
      </c>
      <c r="S397" s="26" t="s">
        <v>2300</v>
      </c>
      <c r="T397" s="27" t="s">
        <v>175</v>
      </c>
      <c r="U397" s="25" t="s">
        <v>1427</v>
      </c>
      <c r="V397" s="25" t="s">
        <v>1560</v>
      </c>
      <c r="W397" s="25" t="s">
        <v>1371</v>
      </c>
      <c r="X397" s="36" t="s">
        <v>1337</v>
      </c>
      <c r="Y397" s="36" t="s">
        <v>1340</v>
      </c>
      <c r="Z397" s="36" t="s">
        <v>1372</v>
      </c>
      <c r="AA397" s="29">
        <v>600</v>
      </c>
      <c r="AB397" s="29">
        <v>600</v>
      </c>
      <c r="AC397" s="30">
        <v>0</v>
      </c>
      <c r="AD397" s="29">
        <v>0</v>
      </c>
      <c r="AE397" s="29">
        <v>0</v>
      </c>
      <c r="AF397" s="31">
        <v>600</v>
      </c>
      <c r="AG397" s="29">
        <v>0</v>
      </c>
      <c r="AI397" s="29">
        <v>0</v>
      </c>
      <c r="AJ397" s="29">
        <v>0</v>
      </c>
      <c r="AK397" s="29">
        <v>0</v>
      </c>
      <c r="AL397" s="29">
        <v>0</v>
      </c>
      <c r="AM397" s="29">
        <v>0</v>
      </c>
      <c r="AN397" s="29">
        <v>0</v>
      </c>
      <c r="AO397" s="29">
        <v>0</v>
      </c>
      <c r="AP397" s="29">
        <v>0</v>
      </c>
      <c r="AQ397" s="29">
        <v>0</v>
      </c>
      <c r="AR397" s="29">
        <v>0</v>
      </c>
      <c r="AS397" s="29">
        <v>0</v>
      </c>
      <c r="AT397" s="122">
        <v>0</v>
      </c>
      <c r="AU397" s="130" t="s">
        <v>2197</v>
      </c>
      <c r="AV397" s="130" t="s">
        <v>2191</v>
      </c>
      <c r="AW397" s="130" t="s">
        <v>2298</v>
      </c>
      <c r="AX397" s="130" t="s">
        <v>1299</v>
      </c>
      <c r="AY397" s="130" t="s">
        <v>1299</v>
      </c>
    </row>
    <row r="398" spans="1:51" x14ac:dyDescent="0.2">
      <c r="A398" s="121">
        <v>45671</v>
      </c>
      <c r="B398" s="27" t="s">
        <v>1564</v>
      </c>
      <c r="C398" s="24" t="s">
        <v>1565</v>
      </c>
      <c r="D398" s="24" t="s">
        <v>1447</v>
      </c>
      <c r="E398" s="28" t="s">
        <v>442</v>
      </c>
      <c r="F398" s="28" t="s">
        <v>443</v>
      </c>
      <c r="G398" s="28" t="s">
        <v>514</v>
      </c>
      <c r="H398" s="28" t="s">
        <v>511</v>
      </c>
      <c r="I398" s="28" t="s">
        <v>1104</v>
      </c>
      <c r="J398" s="24" t="s">
        <v>1427</v>
      </c>
      <c r="K398" s="24" t="s">
        <v>328</v>
      </c>
      <c r="L398" s="24" t="s">
        <v>1940</v>
      </c>
      <c r="M398" s="24">
        <v>45672</v>
      </c>
      <c r="N398" s="24" t="s">
        <v>1577</v>
      </c>
      <c r="O398" s="24" t="s">
        <v>1941</v>
      </c>
      <c r="P398" s="27" t="s">
        <v>15</v>
      </c>
      <c r="Q398" s="28" t="s">
        <v>330</v>
      </c>
      <c r="R398" s="26" t="s">
        <v>2109</v>
      </c>
      <c r="S398" s="26" t="s">
        <v>2300</v>
      </c>
      <c r="T398" s="27" t="s">
        <v>175</v>
      </c>
      <c r="U398" s="25" t="s">
        <v>1427</v>
      </c>
      <c r="V398" s="25" t="s">
        <v>1560</v>
      </c>
      <c r="W398" s="25" t="s">
        <v>1371</v>
      </c>
      <c r="X398" s="36" t="s">
        <v>1378</v>
      </c>
      <c r="Y398" s="36" t="s">
        <v>1379</v>
      </c>
      <c r="Z398" s="36" t="s">
        <v>1380</v>
      </c>
      <c r="AA398" s="29">
        <v>31642</v>
      </c>
      <c r="AB398" s="29">
        <v>31642</v>
      </c>
      <c r="AC398" s="30">
        <v>0</v>
      </c>
      <c r="AD398" s="29">
        <v>3164.19</v>
      </c>
      <c r="AE398" s="29">
        <v>3164.19</v>
      </c>
      <c r="AF398" s="31">
        <v>28477.81</v>
      </c>
      <c r="AG398" s="29">
        <v>3164.19</v>
      </c>
      <c r="AI398" s="29">
        <v>0</v>
      </c>
      <c r="AJ398" s="29">
        <v>0</v>
      </c>
      <c r="AK398" s="29">
        <v>3164.19</v>
      </c>
      <c r="AL398" s="29">
        <v>0</v>
      </c>
      <c r="AM398" s="29">
        <v>0</v>
      </c>
      <c r="AN398" s="29">
        <v>0</v>
      </c>
      <c r="AO398" s="29">
        <v>0</v>
      </c>
      <c r="AP398" s="29">
        <v>0</v>
      </c>
      <c r="AQ398" s="29">
        <v>0</v>
      </c>
      <c r="AR398" s="29">
        <v>0</v>
      </c>
      <c r="AS398" s="29">
        <v>0</v>
      </c>
      <c r="AT398" s="122">
        <v>0</v>
      </c>
      <c r="AU398" s="130" t="s">
        <v>2197</v>
      </c>
      <c r="AV398" s="130" t="s">
        <v>2191</v>
      </c>
      <c r="AW398" s="130" t="s">
        <v>2298</v>
      </c>
      <c r="AX398" s="130" t="s">
        <v>1299</v>
      </c>
      <c r="AY398" s="130" t="s">
        <v>1299</v>
      </c>
    </row>
    <row r="399" spans="1:51" x14ac:dyDescent="0.2">
      <c r="A399" s="121">
        <v>45671</v>
      </c>
      <c r="B399" s="27" t="s">
        <v>1564</v>
      </c>
      <c r="C399" s="24" t="s">
        <v>1565</v>
      </c>
      <c r="D399" s="24" t="s">
        <v>1447</v>
      </c>
      <c r="E399" s="28" t="s">
        <v>442</v>
      </c>
      <c r="F399" s="28" t="s">
        <v>443</v>
      </c>
      <c r="G399" s="28" t="s">
        <v>514</v>
      </c>
      <c r="H399" s="28" t="s">
        <v>511</v>
      </c>
      <c r="I399" s="28" t="s">
        <v>1104</v>
      </c>
      <c r="J399" s="24" t="s">
        <v>1427</v>
      </c>
      <c r="K399" s="24" t="s">
        <v>328</v>
      </c>
      <c r="L399" s="24" t="s">
        <v>1940</v>
      </c>
      <c r="M399" s="24">
        <v>45672</v>
      </c>
      <c r="N399" s="24" t="s">
        <v>1577</v>
      </c>
      <c r="O399" s="24" t="s">
        <v>1941</v>
      </c>
      <c r="P399" s="27" t="s">
        <v>15</v>
      </c>
      <c r="Q399" s="28" t="s">
        <v>330</v>
      </c>
      <c r="R399" s="26" t="s">
        <v>2109</v>
      </c>
      <c r="S399" s="26" t="s">
        <v>2300</v>
      </c>
      <c r="T399" s="27" t="s">
        <v>175</v>
      </c>
      <c r="U399" s="25" t="s">
        <v>1427</v>
      </c>
      <c r="V399" s="25" t="s">
        <v>1560</v>
      </c>
      <c r="W399" s="25" t="s">
        <v>1371</v>
      </c>
      <c r="X399" s="36" t="s">
        <v>1338</v>
      </c>
      <c r="Y399" s="36" t="s">
        <v>1341</v>
      </c>
      <c r="Z399" s="36" t="s">
        <v>1374</v>
      </c>
      <c r="AA399" s="29">
        <v>2167</v>
      </c>
      <c r="AB399" s="29">
        <v>2167</v>
      </c>
      <c r="AC399" s="30">
        <v>0</v>
      </c>
      <c r="AD399" s="29">
        <v>216.68</v>
      </c>
      <c r="AE399" s="29">
        <v>216.68</v>
      </c>
      <c r="AF399" s="31">
        <v>1950.32</v>
      </c>
      <c r="AG399" s="29">
        <v>216.68</v>
      </c>
      <c r="AI399" s="29">
        <v>0</v>
      </c>
      <c r="AJ399" s="29">
        <v>0</v>
      </c>
      <c r="AK399" s="29">
        <v>216.68</v>
      </c>
      <c r="AL399" s="29">
        <v>0</v>
      </c>
      <c r="AM399" s="29">
        <v>0</v>
      </c>
      <c r="AN399" s="29">
        <v>0</v>
      </c>
      <c r="AO399" s="29">
        <v>0</v>
      </c>
      <c r="AP399" s="29">
        <v>0</v>
      </c>
      <c r="AQ399" s="29">
        <v>0</v>
      </c>
      <c r="AR399" s="29">
        <v>0</v>
      </c>
      <c r="AS399" s="29">
        <v>0</v>
      </c>
      <c r="AT399" s="122">
        <v>0</v>
      </c>
      <c r="AU399" s="130" t="s">
        <v>2197</v>
      </c>
      <c r="AV399" s="130" t="s">
        <v>2191</v>
      </c>
      <c r="AW399" s="130" t="s">
        <v>2298</v>
      </c>
      <c r="AX399" s="130" t="s">
        <v>1299</v>
      </c>
      <c r="AY399" s="130" t="s">
        <v>1299</v>
      </c>
    </row>
    <row r="400" spans="1:51" x14ac:dyDescent="0.2">
      <c r="A400" s="121">
        <v>45671</v>
      </c>
      <c r="B400" s="27" t="s">
        <v>1564</v>
      </c>
      <c r="C400" s="24" t="s">
        <v>1565</v>
      </c>
      <c r="D400" s="24" t="s">
        <v>1447</v>
      </c>
      <c r="E400" s="28" t="s">
        <v>438</v>
      </c>
      <c r="F400" s="28" t="s">
        <v>439</v>
      </c>
      <c r="G400" s="28" t="s">
        <v>514</v>
      </c>
      <c r="H400" s="28" t="s">
        <v>511</v>
      </c>
      <c r="I400" s="28" t="s">
        <v>1105</v>
      </c>
      <c r="J400" s="24" t="s">
        <v>1105</v>
      </c>
      <c r="K400" s="24" t="s">
        <v>328</v>
      </c>
      <c r="L400" s="24" t="s">
        <v>1940</v>
      </c>
      <c r="M400" s="24">
        <v>45672</v>
      </c>
      <c r="N400" s="24" t="s">
        <v>1577</v>
      </c>
      <c r="O400" s="24" t="s">
        <v>1941</v>
      </c>
      <c r="P400" s="27" t="s">
        <v>15</v>
      </c>
      <c r="Q400" s="28" t="s">
        <v>330</v>
      </c>
      <c r="R400" s="26" t="s">
        <v>2109</v>
      </c>
      <c r="S400" s="26" t="s">
        <v>2300</v>
      </c>
      <c r="T400" s="27" t="s">
        <v>99</v>
      </c>
      <c r="U400" s="25" t="s">
        <v>1105</v>
      </c>
      <c r="V400" s="25" t="s">
        <v>1355</v>
      </c>
      <c r="W400" s="25" t="s">
        <v>1371</v>
      </c>
      <c r="X400" s="36" t="s">
        <v>1337</v>
      </c>
      <c r="Y400" s="36" t="s">
        <v>1340</v>
      </c>
      <c r="Z400" s="36" t="s">
        <v>1372</v>
      </c>
      <c r="AA400" s="29">
        <v>4800</v>
      </c>
      <c r="AB400" s="29">
        <v>4800</v>
      </c>
      <c r="AC400" s="30">
        <v>0</v>
      </c>
      <c r="AD400" s="29">
        <v>0</v>
      </c>
      <c r="AE400" s="29">
        <v>0</v>
      </c>
      <c r="AF400" s="31">
        <v>4800</v>
      </c>
      <c r="AG400" s="29">
        <v>0</v>
      </c>
      <c r="AI400" s="29">
        <v>0</v>
      </c>
      <c r="AJ400" s="29">
        <v>0</v>
      </c>
      <c r="AK400" s="29">
        <v>0</v>
      </c>
      <c r="AL400" s="29">
        <v>0</v>
      </c>
      <c r="AM400" s="29">
        <v>0</v>
      </c>
      <c r="AN400" s="29">
        <v>0</v>
      </c>
      <c r="AO400" s="29">
        <v>0</v>
      </c>
      <c r="AP400" s="29">
        <v>0</v>
      </c>
      <c r="AQ400" s="29">
        <v>0</v>
      </c>
      <c r="AR400" s="29">
        <v>0</v>
      </c>
      <c r="AS400" s="29">
        <v>0</v>
      </c>
      <c r="AT400" s="122">
        <v>0</v>
      </c>
      <c r="AU400" s="130" t="s">
        <v>2197</v>
      </c>
      <c r="AV400" s="130" t="s">
        <v>2191</v>
      </c>
      <c r="AW400" s="130" t="s">
        <v>2298</v>
      </c>
      <c r="AX400" s="130" t="s">
        <v>1299</v>
      </c>
      <c r="AY400" s="130" t="s">
        <v>1299</v>
      </c>
    </row>
    <row r="401" spans="1:51" x14ac:dyDescent="0.2">
      <c r="A401" s="121">
        <v>45671</v>
      </c>
      <c r="B401" s="27" t="s">
        <v>1564</v>
      </c>
      <c r="C401" s="24" t="s">
        <v>1565</v>
      </c>
      <c r="D401" s="24" t="s">
        <v>1447</v>
      </c>
      <c r="E401" s="28" t="s">
        <v>438</v>
      </c>
      <c r="F401" s="28" t="s">
        <v>439</v>
      </c>
      <c r="G401" s="28" t="s">
        <v>514</v>
      </c>
      <c r="H401" s="28" t="s">
        <v>511</v>
      </c>
      <c r="I401" s="28" t="s">
        <v>1105</v>
      </c>
      <c r="J401" s="24" t="s">
        <v>1105</v>
      </c>
      <c r="K401" s="24" t="s">
        <v>328</v>
      </c>
      <c r="L401" s="24" t="s">
        <v>1940</v>
      </c>
      <c r="M401" s="24">
        <v>45672</v>
      </c>
      <c r="N401" s="24" t="s">
        <v>1577</v>
      </c>
      <c r="O401" s="24" t="s">
        <v>1941</v>
      </c>
      <c r="P401" s="27" t="s">
        <v>15</v>
      </c>
      <c r="Q401" s="28" t="s">
        <v>330</v>
      </c>
      <c r="R401" s="26" t="s">
        <v>2109</v>
      </c>
      <c r="S401" s="26" t="s">
        <v>2300</v>
      </c>
      <c r="T401" s="27" t="s">
        <v>99</v>
      </c>
      <c r="U401" s="25" t="s">
        <v>1105</v>
      </c>
      <c r="V401" s="25" t="s">
        <v>1355</v>
      </c>
      <c r="W401" s="25" t="s">
        <v>1371</v>
      </c>
      <c r="X401" s="36" t="s">
        <v>1378</v>
      </c>
      <c r="Y401" s="36" t="s">
        <v>1379</v>
      </c>
      <c r="Z401" s="36" t="s">
        <v>1380</v>
      </c>
      <c r="AA401" s="29">
        <v>439022</v>
      </c>
      <c r="AB401" s="29">
        <v>439022</v>
      </c>
      <c r="AC401" s="30">
        <v>0</v>
      </c>
      <c r="AD401" s="29">
        <v>86922.47</v>
      </c>
      <c r="AE401" s="29">
        <v>86922.47</v>
      </c>
      <c r="AF401" s="31">
        <v>352099.53</v>
      </c>
      <c r="AG401" s="29">
        <v>86922.47</v>
      </c>
      <c r="AI401" s="29">
        <v>29040.71</v>
      </c>
      <c r="AJ401" s="29">
        <v>28946.04</v>
      </c>
      <c r="AK401" s="29">
        <v>28935.72</v>
      </c>
      <c r="AL401" s="29">
        <v>0</v>
      </c>
      <c r="AM401" s="29">
        <v>0</v>
      </c>
      <c r="AN401" s="29">
        <v>0</v>
      </c>
      <c r="AO401" s="29">
        <v>0</v>
      </c>
      <c r="AP401" s="29">
        <v>0</v>
      </c>
      <c r="AQ401" s="29">
        <v>0</v>
      </c>
      <c r="AR401" s="29">
        <v>0</v>
      </c>
      <c r="AS401" s="29">
        <v>0</v>
      </c>
      <c r="AT401" s="122">
        <v>0</v>
      </c>
      <c r="AU401" s="130" t="s">
        <v>2197</v>
      </c>
      <c r="AV401" s="130" t="s">
        <v>2191</v>
      </c>
      <c r="AW401" s="130" t="s">
        <v>2298</v>
      </c>
      <c r="AX401" s="130" t="s">
        <v>1299</v>
      </c>
      <c r="AY401" s="130" t="s">
        <v>1299</v>
      </c>
    </row>
    <row r="402" spans="1:51" x14ac:dyDescent="0.2">
      <c r="A402" s="121">
        <v>45671</v>
      </c>
      <c r="B402" s="27" t="s">
        <v>1564</v>
      </c>
      <c r="C402" s="24" t="s">
        <v>1565</v>
      </c>
      <c r="D402" s="24" t="s">
        <v>1447</v>
      </c>
      <c r="E402" s="28" t="s">
        <v>438</v>
      </c>
      <c r="F402" s="28" t="s">
        <v>439</v>
      </c>
      <c r="G402" s="28" t="s">
        <v>514</v>
      </c>
      <c r="H402" s="28" t="s">
        <v>511</v>
      </c>
      <c r="I402" s="28" t="s">
        <v>1105</v>
      </c>
      <c r="J402" s="24" t="s">
        <v>1105</v>
      </c>
      <c r="K402" s="24" t="s">
        <v>328</v>
      </c>
      <c r="L402" s="24" t="s">
        <v>1940</v>
      </c>
      <c r="M402" s="24">
        <v>45672</v>
      </c>
      <c r="N402" s="24" t="s">
        <v>1577</v>
      </c>
      <c r="O402" s="24" t="s">
        <v>1941</v>
      </c>
      <c r="P402" s="27" t="s">
        <v>15</v>
      </c>
      <c r="Q402" s="28" t="s">
        <v>330</v>
      </c>
      <c r="R402" s="26" t="s">
        <v>2109</v>
      </c>
      <c r="S402" s="26" t="s">
        <v>2300</v>
      </c>
      <c r="T402" s="27" t="s">
        <v>99</v>
      </c>
      <c r="U402" s="25" t="s">
        <v>1105</v>
      </c>
      <c r="V402" s="25" t="s">
        <v>1355</v>
      </c>
      <c r="W402" s="25" t="s">
        <v>1371</v>
      </c>
      <c r="X402" s="36" t="s">
        <v>1336</v>
      </c>
      <c r="Y402" s="36" t="s">
        <v>1339</v>
      </c>
      <c r="Z402" s="36" t="s">
        <v>1373</v>
      </c>
      <c r="AA402" s="29">
        <v>159171</v>
      </c>
      <c r="AB402" s="29">
        <v>159171</v>
      </c>
      <c r="AC402" s="30">
        <v>0</v>
      </c>
      <c r="AD402" s="29">
        <v>52803.34</v>
      </c>
      <c r="AE402" s="29">
        <v>39601.67</v>
      </c>
      <c r="AF402" s="31">
        <v>119569.33</v>
      </c>
      <c r="AG402" s="29">
        <v>39601.67</v>
      </c>
      <c r="AI402" s="29">
        <v>13201.669999999998</v>
      </c>
      <c r="AJ402" s="29">
        <v>13200</v>
      </c>
      <c r="AK402" s="29">
        <v>13200</v>
      </c>
      <c r="AL402" s="29">
        <v>0</v>
      </c>
      <c r="AM402" s="29">
        <v>0</v>
      </c>
      <c r="AN402" s="29">
        <v>0</v>
      </c>
      <c r="AO402" s="29">
        <v>0</v>
      </c>
      <c r="AP402" s="29">
        <v>0</v>
      </c>
      <c r="AQ402" s="29">
        <v>0</v>
      </c>
      <c r="AR402" s="29">
        <v>0</v>
      </c>
      <c r="AS402" s="29">
        <v>0</v>
      </c>
      <c r="AT402" s="122">
        <v>0</v>
      </c>
      <c r="AU402" s="130" t="s">
        <v>2197</v>
      </c>
      <c r="AV402" s="130" t="s">
        <v>2191</v>
      </c>
      <c r="AW402" s="130" t="s">
        <v>2298</v>
      </c>
      <c r="AX402" s="130" t="s">
        <v>1299</v>
      </c>
      <c r="AY402" s="130" t="s">
        <v>1299</v>
      </c>
    </row>
    <row r="403" spans="1:51" x14ac:dyDescent="0.2">
      <c r="A403" s="121">
        <v>45671</v>
      </c>
      <c r="B403" s="27" t="s">
        <v>1564</v>
      </c>
      <c r="C403" s="24" t="s">
        <v>1565</v>
      </c>
      <c r="D403" s="24" t="s">
        <v>1447</v>
      </c>
      <c r="E403" s="28" t="s">
        <v>438</v>
      </c>
      <c r="F403" s="28" t="s">
        <v>439</v>
      </c>
      <c r="G403" s="28" t="s">
        <v>514</v>
      </c>
      <c r="H403" s="28" t="s">
        <v>511</v>
      </c>
      <c r="I403" s="28" t="s">
        <v>1105</v>
      </c>
      <c r="J403" s="24" t="s">
        <v>1105</v>
      </c>
      <c r="K403" s="24" t="s">
        <v>328</v>
      </c>
      <c r="L403" s="24" t="s">
        <v>1940</v>
      </c>
      <c r="M403" s="24">
        <v>45672</v>
      </c>
      <c r="N403" s="24" t="s">
        <v>1577</v>
      </c>
      <c r="O403" s="24" t="s">
        <v>1941</v>
      </c>
      <c r="P403" s="27" t="s">
        <v>15</v>
      </c>
      <c r="Q403" s="28" t="s">
        <v>330</v>
      </c>
      <c r="R403" s="26" t="s">
        <v>2109</v>
      </c>
      <c r="S403" s="26" t="s">
        <v>2300</v>
      </c>
      <c r="T403" s="27" t="s">
        <v>99</v>
      </c>
      <c r="U403" s="25" t="s">
        <v>1105</v>
      </c>
      <c r="V403" s="25" t="s">
        <v>1355</v>
      </c>
      <c r="W403" s="25" t="s">
        <v>1371</v>
      </c>
      <c r="X403" s="36" t="s">
        <v>1338</v>
      </c>
      <c r="Y403" s="36" t="s">
        <v>1341</v>
      </c>
      <c r="Z403" s="36" t="s">
        <v>1374</v>
      </c>
      <c r="AA403" s="29">
        <v>18701</v>
      </c>
      <c r="AB403" s="29">
        <v>18701</v>
      </c>
      <c r="AC403" s="30">
        <v>0</v>
      </c>
      <c r="AD403" s="29">
        <v>3466.8799999999997</v>
      </c>
      <c r="AE403" s="29">
        <v>3250.2000000000003</v>
      </c>
      <c r="AF403" s="31">
        <v>15450.8</v>
      </c>
      <c r="AG403" s="29">
        <v>3250.2000000000003</v>
      </c>
      <c r="AI403" s="29">
        <v>1083.4000000000001</v>
      </c>
      <c r="AJ403" s="29">
        <v>1083.4000000000001</v>
      </c>
      <c r="AK403" s="29">
        <v>1083.4000000000001</v>
      </c>
      <c r="AL403" s="29">
        <v>0</v>
      </c>
      <c r="AM403" s="29">
        <v>0</v>
      </c>
      <c r="AN403" s="29">
        <v>0</v>
      </c>
      <c r="AO403" s="29">
        <v>0</v>
      </c>
      <c r="AP403" s="29">
        <v>0</v>
      </c>
      <c r="AQ403" s="29">
        <v>0</v>
      </c>
      <c r="AR403" s="29">
        <v>0</v>
      </c>
      <c r="AS403" s="29">
        <v>0</v>
      </c>
      <c r="AT403" s="122">
        <v>0</v>
      </c>
      <c r="AU403" s="130" t="s">
        <v>2197</v>
      </c>
      <c r="AV403" s="130" t="s">
        <v>2191</v>
      </c>
      <c r="AW403" s="130" t="s">
        <v>2298</v>
      </c>
      <c r="AX403" s="130" t="s">
        <v>1299</v>
      </c>
      <c r="AY403" s="130" t="s">
        <v>1299</v>
      </c>
    </row>
    <row r="404" spans="1:51" x14ac:dyDescent="0.2">
      <c r="A404" s="121">
        <v>45671</v>
      </c>
      <c r="B404" s="27" t="s">
        <v>1564</v>
      </c>
      <c r="C404" s="24" t="s">
        <v>1565</v>
      </c>
      <c r="D404" s="24" t="s">
        <v>1447</v>
      </c>
      <c r="E404" s="28" t="s">
        <v>438</v>
      </c>
      <c r="F404" s="28" t="s">
        <v>439</v>
      </c>
      <c r="G404" s="28" t="s">
        <v>514</v>
      </c>
      <c r="H404" s="28" t="s">
        <v>511</v>
      </c>
      <c r="I404" s="28" t="s">
        <v>1106</v>
      </c>
      <c r="J404" s="24" t="s">
        <v>1106</v>
      </c>
      <c r="K404" s="24" t="s">
        <v>328</v>
      </c>
      <c r="L404" s="24" t="s">
        <v>1940</v>
      </c>
      <c r="M404" s="24">
        <v>45672</v>
      </c>
      <c r="N404" s="24" t="s">
        <v>1577</v>
      </c>
      <c r="O404" s="24" t="s">
        <v>1941</v>
      </c>
      <c r="P404" s="27" t="s">
        <v>15</v>
      </c>
      <c r="Q404" s="28" t="s">
        <v>330</v>
      </c>
      <c r="R404" s="26" t="s">
        <v>2109</v>
      </c>
      <c r="S404" s="26" t="s">
        <v>2300</v>
      </c>
      <c r="T404" s="27" t="s">
        <v>101</v>
      </c>
      <c r="U404" s="25" t="s">
        <v>1106</v>
      </c>
      <c r="V404" s="25" t="s">
        <v>1356</v>
      </c>
      <c r="W404" s="25" t="s">
        <v>1371</v>
      </c>
      <c r="X404" s="36" t="s">
        <v>1337</v>
      </c>
      <c r="Y404" s="36" t="s">
        <v>1340</v>
      </c>
      <c r="Z404" s="36" t="s">
        <v>1372</v>
      </c>
      <c r="AA404" s="29">
        <v>5400</v>
      </c>
      <c r="AB404" s="29">
        <v>5400</v>
      </c>
      <c r="AC404" s="30">
        <v>0</v>
      </c>
      <c r="AD404" s="29">
        <v>0</v>
      </c>
      <c r="AE404" s="29">
        <v>0</v>
      </c>
      <c r="AF404" s="31">
        <v>5400</v>
      </c>
      <c r="AG404" s="29">
        <v>0</v>
      </c>
      <c r="AI404" s="29">
        <v>0</v>
      </c>
      <c r="AJ404" s="29">
        <v>0</v>
      </c>
      <c r="AK404" s="29">
        <v>0</v>
      </c>
      <c r="AL404" s="29">
        <v>0</v>
      </c>
      <c r="AM404" s="29">
        <v>0</v>
      </c>
      <c r="AN404" s="29">
        <v>0</v>
      </c>
      <c r="AO404" s="29">
        <v>0</v>
      </c>
      <c r="AP404" s="29">
        <v>0</v>
      </c>
      <c r="AQ404" s="29">
        <v>0</v>
      </c>
      <c r="AR404" s="29">
        <v>0</v>
      </c>
      <c r="AS404" s="29">
        <v>0</v>
      </c>
      <c r="AT404" s="122">
        <v>0</v>
      </c>
      <c r="AU404" s="130" t="s">
        <v>2197</v>
      </c>
      <c r="AV404" s="130" t="s">
        <v>2191</v>
      </c>
      <c r="AW404" s="130" t="s">
        <v>2298</v>
      </c>
      <c r="AX404" s="130" t="s">
        <v>1299</v>
      </c>
      <c r="AY404" s="130" t="s">
        <v>1299</v>
      </c>
    </row>
    <row r="405" spans="1:51" x14ac:dyDescent="0.2">
      <c r="A405" s="121">
        <v>45671</v>
      </c>
      <c r="B405" s="27" t="s">
        <v>1564</v>
      </c>
      <c r="C405" s="24" t="s">
        <v>1565</v>
      </c>
      <c r="D405" s="24" t="s">
        <v>1447</v>
      </c>
      <c r="E405" s="28" t="s">
        <v>438</v>
      </c>
      <c r="F405" s="28" t="s">
        <v>439</v>
      </c>
      <c r="G405" s="28" t="s">
        <v>514</v>
      </c>
      <c r="H405" s="28" t="s">
        <v>511</v>
      </c>
      <c r="I405" s="28" t="s">
        <v>1106</v>
      </c>
      <c r="J405" s="24" t="s">
        <v>1106</v>
      </c>
      <c r="K405" s="24" t="s">
        <v>328</v>
      </c>
      <c r="L405" s="24" t="s">
        <v>1940</v>
      </c>
      <c r="M405" s="24">
        <v>45672</v>
      </c>
      <c r="N405" s="24" t="s">
        <v>1577</v>
      </c>
      <c r="O405" s="24" t="s">
        <v>1941</v>
      </c>
      <c r="P405" s="27" t="s">
        <v>15</v>
      </c>
      <c r="Q405" s="28" t="s">
        <v>330</v>
      </c>
      <c r="R405" s="26" t="s">
        <v>2109</v>
      </c>
      <c r="S405" s="26" t="s">
        <v>2300</v>
      </c>
      <c r="T405" s="27" t="s">
        <v>101</v>
      </c>
      <c r="U405" s="25" t="s">
        <v>1106</v>
      </c>
      <c r="V405" s="25" t="s">
        <v>1356</v>
      </c>
      <c r="W405" s="25" t="s">
        <v>1371</v>
      </c>
      <c r="X405" s="36" t="s">
        <v>1378</v>
      </c>
      <c r="Y405" s="36" t="s">
        <v>1379</v>
      </c>
      <c r="Z405" s="36" t="s">
        <v>1380</v>
      </c>
      <c r="AA405" s="29">
        <v>213511</v>
      </c>
      <c r="AB405" s="29">
        <v>213511</v>
      </c>
      <c r="AC405" s="30">
        <v>0</v>
      </c>
      <c r="AD405" s="29">
        <v>26860</v>
      </c>
      <c r="AE405" s="29">
        <v>26860</v>
      </c>
      <c r="AF405" s="31">
        <v>186651</v>
      </c>
      <c r="AG405" s="29">
        <v>26860</v>
      </c>
      <c r="AI405" s="29">
        <v>8999.0299999999988</v>
      </c>
      <c r="AJ405" s="29">
        <v>8931.66</v>
      </c>
      <c r="AK405" s="29">
        <v>8929.31</v>
      </c>
      <c r="AL405" s="29">
        <v>0</v>
      </c>
      <c r="AM405" s="29">
        <v>0</v>
      </c>
      <c r="AN405" s="29">
        <v>0</v>
      </c>
      <c r="AO405" s="29">
        <v>0</v>
      </c>
      <c r="AP405" s="29">
        <v>0</v>
      </c>
      <c r="AQ405" s="29">
        <v>0</v>
      </c>
      <c r="AR405" s="29">
        <v>0</v>
      </c>
      <c r="AS405" s="29">
        <v>0</v>
      </c>
      <c r="AT405" s="122">
        <v>0</v>
      </c>
      <c r="AU405" s="130" t="s">
        <v>2197</v>
      </c>
      <c r="AV405" s="130" t="s">
        <v>2191</v>
      </c>
      <c r="AW405" s="130" t="s">
        <v>2298</v>
      </c>
      <c r="AX405" s="130" t="s">
        <v>1299</v>
      </c>
      <c r="AY405" s="130" t="s">
        <v>1299</v>
      </c>
    </row>
    <row r="406" spans="1:51" x14ac:dyDescent="0.2">
      <c r="A406" s="121">
        <v>45671</v>
      </c>
      <c r="B406" s="27" t="s">
        <v>1564</v>
      </c>
      <c r="C406" s="24" t="s">
        <v>1565</v>
      </c>
      <c r="D406" s="24" t="s">
        <v>1447</v>
      </c>
      <c r="E406" s="28" t="s">
        <v>438</v>
      </c>
      <c r="F406" s="28" t="s">
        <v>439</v>
      </c>
      <c r="G406" s="28" t="s">
        <v>514</v>
      </c>
      <c r="H406" s="28" t="s">
        <v>511</v>
      </c>
      <c r="I406" s="28" t="s">
        <v>1106</v>
      </c>
      <c r="J406" s="24" t="s">
        <v>1106</v>
      </c>
      <c r="K406" s="24" t="s">
        <v>328</v>
      </c>
      <c r="L406" s="24" t="s">
        <v>1940</v>
      </c>
      <c r="M406" s="24">
        <v>45672</v>
      </c>
      <c r="N406" s="24" t="s">
        <v>1577</v>
      </c>
      <c r="O406" s="24" t="s">
        <v>1941</v>
      </c>
      <c r="P406" s="27" t="s">
        <v>15</v>
      </c>
      <c r="Q406" s="28" t="s">
        <v>330</v>
      </c>
      <c r="R406" s="26" t="s">
        <v>2109</v>
      </c>
      <c r="S406" s="26" t="s">
        <v>2300</v>
      </c>
      <c r="T406" s="27" t="s">
        <v>101</v>
      </c>
      <c r="U406" s="25" t="s">
        <v>1106</v>
      </c>
      <c r="V406" s="25" t="s">
        <v>1356</v>
      </c>
      <c r="W406" s="25" t="s">
        <v>1371</v>
      </c>
      <c r="X406" s="36" t="s">
        <v>1336</v>
      </c>
      <c r="Y406" s="36" t="s">
        <v>1339</v>
      </c>
      <c r="Z406" s="36" t="s">
        <v>1373</v>
      </c>
      <c r="AA406" s="29">
        <v>577022</v>
      </c>
      <c r="AB406" s="29">
        <v>577022</v>
      </c>
      <c r="AC406" s="30">
        <v>0</v>
      </c>
      <c r="AD406" s="29">
        <v>159301.4</v>
      </c>
      <c r="AE406" s="29">
        <v>119443.05</v>
      </c>
      <c r="AF406" s="31">
        <v>457578.95</v>
      </c>
      <c r="AG406" s="29">
        <v>119443.05000000002</v>
      </c>
      <c r="AI406" s="29">
        <v>39811.570000000007</v>
      </c>
      <c r="AJ406" s="29">
        <v>39790.720000000001</v>
      </c>
      <c r="AK406" s="29">
        <v>39840.759999999995</v>
      </c>
      <c r="AL406" s="29">
        <v>0</v>
      </c>
      <c r="AM406" s="29">
        <v>0</v>
      </c>
      <c r="AN406" s="29">
        <v>0</v>
      </c>
      <c r="AO406" s="29">
        <v>0</v>
      </c>
      <c r="AP406" s="29">
        <v>0</v>
      </c>
      <c r="AQ406" s="29">
        <v>0</v>
      </c>
      <c r="AR406" s="29">
        <v>0</v>
      </c>
      <c r="AS406" s="29">
        <v>0</v>
      </c>
      <c r="AT406" s="122">
        <v>0</v>
      </c>
      <c r="AU406" s="130" t="s">
        <v>2197</v>
      </c>
      <c r="AV406" s="130" t="s">
        <v>2191</v>
      </c>
      <c r="AW406" s="130" t="s">
        <v>2298</v>
      </c>
      <c r="AX406" s="130" t="s">
        <v>1299</v>
      </c>
      <c r="AY406" s="130" t="s">
        <v>1299</v>
      </c>
    </row>
    <row r="407" spans="1:51" x14ac:dyDescent="0.2">
      <c r="A407" s="121">
        <v>45671</v>
      </c>
      <c r="B407" s="27" t="s">
        <v>1564</v>
      </c>
      <c r="C407" s="24" t="s">
        <v>1565</v>
      </c>
      <c r="D407" s="24" t="s">
        <v>1447</v>
      </c>
      <c r="E407" s="28" t="s">
        <v>438</v>
      </c>
      <c r="F407" s="28" t="s">
        <v>439</v>
      </c>
      <c r="G407" s="28" t="s">
        <v>514</v>
      </c>
      <c r="H407" s="28" t="s">
        <v>511</v>
      </c>
      <c r="I407" s="28" t="s">
        <v>1106</v>
      </c>
      <c r="J407" s="24" t="s">
        <v>1106</v>
      </c>
      <c r="K407" s="24" t="s">
        <v>328</v>
      </c>
      <c r="L407" s="24" t="s">
        <v>1940</v>
      </c>
      <c r="M407" s="24">
        <v>45672</v>
      </c>
      <c r="N407" s="24" t="s">
        <v>1577</v>
      </c>
      <c r="O407" s="24" t="s">
        <v>1941</v>
      </c>
      <c r="P407" s="27" t="s">
        <v>15</v>
      </c>
      <c r="Q407" s="28" t="s">
        <v>330</v>
      </c>
      <c r="R407" s="26" t="s">
        <v>2109</v>
      </c>
      <c r="S407" s="26" t="s">
        <v>2300</v>
      </c>
      <c r="T407" s="27" t="s">
        <v>101</v>
      </c>
      <c r="U407" s="25" t="s">
        <v>1106</v>
      </c>
      <c r="V407" s="25" t="s">
        <v>1356</v>
      </c>
      <c r="W407" s="25" t="s">
        <v>1371</v>
      </c>
      <c r="X407" s="36" t="s">
        <v>1338</v>
      </c>
      <c r="Y407" s="36" t="s">
        <v>1341</v>
      </c>
      <c r="Z407" s="36" t="s">
        <v>1374</v>
      </c>
      <c r="AA407" s="29">
        <v>22969</v>
      </c>
      <c r="AB407" s="29">
        <v>22969</v>
      </c>
      <c r="AC407" s="30">
        <v>0</v>
      </c>
      <c r="AD407" s="29">
        <v>5633.68</v>
      </c>
      <c r="AE407" s="29">
        <v>4550.2800000000007</v>
      </c>
      <c r="AF407" s="31">
        <v>18418.72</v>
      </c>
      <c r="AG407" s="29">
        <v>4550.2800000000007</v>
      </c>
      <c r="AI407" s="29">
        <v>1516.7600000000002</v>
      </c>
      <c r="AJ407" s="29">
        <v>1516.7600000000002</v>
      </c>
      <c r="AK407" s="29">
        <v>1516.7600000000002</v>
      </c>
      <c r="AL407" s="29">
        <v>0</v>
      </c>
      <c r="AM407" s="29">
        <v>0</v>
      </c>
      <c r="AN407" s="29">
        <v>0</v>
      </c>
      <c r="AO407" s="29">
        <v>0</v>
      </c>
      <c r="AP407" s="29">
        <v>0</v>
      </c>
      <c r="AQ407" s="29">
        <v>0</v>
      </c>
      <c r="AR407" s="29">
        <v>0</v>
      </c>
      <c r="AS407" s="29">
        <v>0</v>
      </c>
      <c r="AT407" s="122">
        <v>0</v>
      </c>
      <c r="AU407" s="130" t="s">
        <v>2197</v>
      </c>
      <c r="AV407" s="130" t="s">
        <v>2191</v>
      </c>
      <c r="AW407" s="130" t="s">
        <v>2298</v>
      </c>
      <c r="AX407" s="130" t="s">
        <v>1299</v>
      </c>
      <c r="AY407" s="130" t="s">
        <v>1299</v>
      </c>
    </row>
    <row r="408" spans="1:51" x14ac:dyDescent="0.2">
      <c r="A408" s="121">
        <v>45671</v>
      </c>
      <c r="B408" s="27" t="s">
        <v>1564</v>
      </c>
      <c r="C408" s="24" t="s">
        <v>1565</v>
      </c>
      <c r="D408" s="24" t="s">
        <v>1447</v>
      </c>
      <c r="E408" s="28" t="s">
        <v>438</v>
      </c>
      <c r="F408" s="28" t="s">
        <v>439</v>
      </c>
      <c r="G408" s="28" t="s">
        <v>514</v>
      </c>
      <c r="H408" s="28" t="s">
        <v>511</v>
      </c>
      <c r="I408" s="28" t="s">
        <v>1360</v>
      </c>
      <c r="J408" s="24" t="s">
        <v>1360</v>
      </c>
      <c r="K408" s="24" t="s">
        <v>328</v>
      </c>
      <c r="L408" s="24" t="s">
        <v>1940</v>
      </c>
      <c r="M408" s="24">
        <v>45672</v>
      </c>
      <c r="N408" s="24" t="s">
        <v>1577</v>
      </c>
      <c r="O408" s="24" t="s">
        <v>1941</v>
      </c>
      <c r="P408" s="27" t="s">
        <v>15</v>
      </c>
      <c r="Q408" s="28" t="s">
        <v>330</v>
      </c>
      <c r="R408" s="26" t="s">
        <v>2109</v>
      </c>
      <c r="S408" s="26" t="s">
        <v>2300</v>
      </c>
      <c r="T408" s="27" t="s">
        <v>102</v>
      </c>
      <c r="U408" s="25" t="s">
        <v>1360</v>
      </c>
      <c r="V408" s="25" t="s">
        <v>1362</v>
      </c>
      <c r="W408" s="25" t="s">
        <v>1371</v>
      </c>
      <c r="X408" s="36" t="s">
        <v>1337</v>
      </c>
      <c r="Y408" s="36" t="s">
        <v>1340</v>
      </c>
      <c r="Z408" s="36" t="s">
        <v>1372</v>
      </c>
      <c r="AA408" s="29">
        <v>11400</v>
      </c>
      <c r="AB408" s="29">
        <v>11400</v>
      </c>
      <c r="AC408" s="30">
        <v>0</v>
      </c>
      <c r="AD408" s="29">
        <v>0</v>
      </c>
      <c r="AE408" s="29">
        <v>0</v>
      </c>
      <c r="AF408" s="31">
        <v>11400</v>
      </c>
      <c r="AG408" s="29">
        <v>0</v>
      </c>
      <c r="AI408" s="29">
        <v>0</v>
      </c>
      <c r="AJ408" s="29">
        <v>0</v>
      </c>
      <c r="AK408" s="29">
        <v>0</v>
      </c>
      <c r="AL408" s="29">
        <v>0</v>
      </c>
      <c r="AM408" s="29">
        <v>0</v>
      </c>
      <c r="AN408" s="29">
        <v>0</v>
      </c>
      <c r="AO408" s="29">
        <v>0</v>
      </c>
      <c r="AP408" s="29">
        <v>0</v>
      </c>
      <c r="AQ408" s="29">
        <v>0</v>
      </c>
      <c r="AR408" s="29">
        <v>0</v>
      </c>
      <c r="AS408" s="29">
        <v>0</v>
      </c>
      <c r="AT408" s="122">
        <v>0</v>
      </c>
      <c r="AU408" s="130" t="s">
        <v>2197</v>
      </c>
      <c r="AV408" s="130" t="s">
        <v>2191</v>
      </c>
      <c r="AW408" s="130" t="s">
        <v>2298</v>
      </c>
      <c r="AX408" s="130" t="s">
        <v>1299</v>
      </c>
      <c r="AY408" s="130" t="s">
        <v>1299</v>
      </c>
    </row>
    <row r="409" spans="1:51" x14ac:dyDescent="0.2">
      <c r="A409" s="121">
        <v>45671</v>
      </c>
      <c r="B409" s="27" t="s">
        <v>1564</v>
      </c>
      <c r="C409" s="24" t="s">
        <v>1565</v>
      </c>
      <c r="D409" s="24" t="s">
        <v>1447</v>
      </c>
      <c r="E409" s="28" t="s">
        <v>438</v>
      </c>
      <c r="F409" s="28" t="s">
        <v>439</v>
      </c>
      <c r="G409" s="28" t="s">
        <v>514</v>
      </c>
      <c r="H409" s="28" t="s">
        <v>511</v>
      </c>
      <c r="I409" s="28" t="s">
        <v>1360</v>
      </c>
      <c r="J409" s="24" t="s">
        <v>1360</v>
      </c>
      <c r="K409" s="24" t="s">
        <v>328</v>
      </c>
      <c r="L409" s="24" t="s">
        <v>1940</v>
      </c>
      <c r="M409" s="24">
        <v>45672</v>
      </c>
      <c r="N409" s="24" t="s">
        <v>1577</v>
      </c>
      <c r="O409" s="24" t="s">
        <v>1941</v>
      </c>
      <c r="P409" s="27" t="s">
        <v>15</v>
      </c>
      <c r="Q409" s="28" t="s">
        <v>330</v>
      </c>
      <c r="R409" s="26" t="s">
        <v>2109</v>
      </c>
      <c r="S409" s="26" t="s">
        <v>2300</v>
      </c>
      <c r="T409" s="27" t="s">
        <v>102</v>
      </c>
      <c r="U409" s="25" t="s">
        <v>1360</v>
      </c>
      <c r="V409" s="25" t="s">
        <v>1362</v>
      </c>
      <c r="W409" s="25" t="s">
        <v>1371</v>
      </c>
      <c r="X409" s="36" t="s">
        <v>1378</v>
      </c>
      <c r="Y409" s="36" t="s">
        <v>1379</v>
      </c>
      <c r="Z409" s="36" t="s">
        <v>1380</v>
      </c>
      <c r="AA409" s="29">
        <v>387798</v>
      </c>
      <c r="AB409" s="29">
        <v>387798</v>
      </c>
      <c r="AC409" s="30">
        <v>0</v>
      </c>
      <c r="AD409" s="29">
        <v>96644.11</v>
      </c>
      <c r="AE409" s="29">
        <v>96644.11</v>
      </c>
      <c r="AF409" s="31">
        <v>291153.89</v>
      </c>
      <c r="AG409" s="29">
        <v>96644.110000000015</v>
      </c>
      <c r="AI409" s="29">
        <v>32266.739999999998</v>
      </c>
      <c r="AJ409" s="29">
        <v>32163.690000000002</v>
      </c>
      <c r="AK409" s="29">
        <v>32213.68</v>
      </c>
      <c r="AL409" s="29">
        <v>0</v>
      </c>
      <c r="AM409" s="29">
        <v>0</v>
      </c>
      <c r="AN409" s="29">
        <v>0</v>
      </c>
      <c r="AO409" s="29">
        <v>0</v>
      </c>
      <c r="AP409" s="29">
        <v>0</v>
      </c>
      <c r="AQ409" s="29">
        <v>0</v>
      </c>
      <c r="AR409" s="29">
        <v>0</v>
      </c>
      <c r="AS409" s="29">
        <v>0</v>
      </c>
      <c r="AT409" s="122">
        <v>0</v>
      </c>
      <c r="AU409" s="130" t="s">
        <v>2197</v>
      </c>
      <c r="AV409" s="130" t="s">
        <v>2191</v>
      </c>
      <c r="AW409" s="130" t="s">
        <v>2298</v>
      </c>
      <c r="AX409" s="130" t="s">
        <v>1299</v>
      </c>
      <c r="AY409" s="130" t="s">
        <v>1299</v>
      </c>
    </row>
    <row r="410" spans="1:51" x14ac:dyDescent="0.2">
      <c r="A410" s="121">
        <v>45671</v>
      </c>
      <c r="B410" s="27" t="s">
        <v>1564</v>
      </c>
      <c r="C410" s="24" t="s">
        <v>1565</v>
      </c>
      <c r="D410" s="24" t="s">
        <v>1447</v>
      </c>
      <c r="E410" s="28" t="s">
        <v>438</v>
      </c>
      <c r="F410" s="28" t="s">
        <v>439</v>
      </c>
      <c r="G410" s="28" t="s">
        <v>514</v>
      </c>
      <c r="H410" s="28" t="s">
        <v>511</v>
      </c>
      <c r="I410" s="28" t="s">
        <v>1360</v>
      </c>
      <c r="J410" s="24" t="s">
        <v>1360</v>
      </c>
      <c r="K410" s="24" t="s">
        <v>328</v>
      </c>
      <c r="L410" s="24" t="s">
        <v>1940</v>
      </c>
      <c r="M410" s="24">
        <v>45672</v>
      </c>
      <c r="N410" s="24" t="s">
        <v>1577</v>
      </c>
      <c r="O410" s="24" t="s">
        <v>1941</v>
      </c>
      <c r="P410" s="27" t="s">
        <v>15</v>
      </c>
      <c r="Q410" s="28" t="s">
        <v>330</v>
      </c>
      <c r="R410" s="26" t="s">
        <v>2109</v>
      </c>
      <c r="S410" s="26" t="s">
        <v>2300</v>
      </c>
      <c r="T410" s="27" t="s">
        <v>102</v>
      </c>
      <c r="U410" s="25" t="s">
        <v>1360</v>
      </c>
      <c r="V410" s="25" t="s">
        <v>1362</v>
      </c>
      <c r="W410" s="25" t="s">
        <v>1371</v>
      </c>
      <c r="X410" s="36" t="s">
        <v>1336</v>
      </c>
      <c r="Y410" s="36" t="s">
        <v>1339</v>
      </c>
      <c r="Z410" s="36" t="s">
        <v>1373</v>
      </c>
      <c r="AA410" s="29">
        <v>588522</v>
      </c>
      <c r="AB410" s="29">
        <v>588522</v>
      </c>
      <c r="AC410" s="30">
        <v>0</v>
      </c>
      <c r="AD410" s="29">
        <v>143659.85</v>
      </c>
      <c r="AE410" s="29">
        <v>109453.17000000001</v>
      </c>
      <c r="AF410" s="31">
        <v>479068.82999999996</v>
      </c>
      <c r="AG410" s="29">
        <v>109453.17000000001</v>
      </c>
      <c r="AI410" s="29">
        <v>34190.879999999997</v>
      </c>
      <c r="AJ410" s="29">
        <v>34184.25</v>
      </c>
      <c r="AK410" s="29">
        <v>41078.04</v>
      </c>
      <c r="AL410" s="29">
        <v>0</v>
      </c>
      <c r="AM410" s="29">
        <v>0</v>
      </c>
      <c r="AN410" s="29">
        <v>0</v>
      </c>
      <c r="AO410" s="29">
        <v>0</v>
      </c>
      <c r="AP410" s="29">
        <v>0</v>
      </c>
      <c r="AQ410" s="29">
        <v>0</v>
      </c>
      <c r="AR410" s="29">
        <v>0</v>
      </c>
      <c r="AS410" s="29">
        <v>0</v>
      </c>
      <c r="AT410" s="122">
        <v>0</v>
      </c>
      <c r="AU410" s="130" t="s">
        <v>2197</v>
      </c>
      <c r="AV410" s="130" t="s">
        <v>2191</v>
      </c>
      <c r="AW410" s="130" t="s">
        <v>2298</v>
      </c>
      <c r="AX410" s="130" t="s">
        <v>1299</v>
      </c>
      <c r="AY410" s="130" t="s">
        <v>1299</v>
      </c>
    </row>
    <row r="411" spans="1:51" x14ac:dyDescent="0.2">
      <c r="A411" s="121">
        <v>45671</v>
      </c>
      <c r="B411" s="27" t="s">
        <v>1564</v>
      </c>
      <c r="C411" s="24" t="s">
        <v>1565</v>
      </c>
      <c r="D411" s="24" t="s">
        <v>1447</v>
      </c>
      <c r="E411" s="28" t="s">
        <v>438</v>
      </c>
      <c r="F411" s="28" t="s">
        <v>439</v>
      </c>
      <c r="G411" s="28" t="s">
        <v>514</v>
      </c>
      <c r="H411" s="28" t="s">
        <v>511</v>
      </c>
      <c r="I411" s="28" t="s">
        <v>1360</v>
      </c>
      <c r="J411" s="24" t="s">
        <v>1360</v>
      </c>
      <c r="K411" s="24" t="s">
        <v>328</v>
      </c>
      <c r="L411" s="24" t="s">
        <v>1940</v>
      </c>
      <c r="M411" s="24">
        <v>45672</v>
      </c>
      <c r="N411" s="24" t="s">
        <v>1577</v>
      </c>
      <c r="O411" s="24" t="s">
        <v>1941</v>
      </c>
      <c r="P411" s="27" t="s">
        <v>15</v>
      </c>
      <c r="Q411" s="28" t="s">
        <v>330</v>
      </c>
      <c r="R411" s="26" t="s">
        <v>2109</v>
      </c>
      <c r="S411" s="26" t="s">
        <v>2300</v>
      </c>
      <c r="T411" s="27" t="s">
        <v>102</v>
      </c>
      <c r="U411" s="25" t="s">
        <v>1360</v>
      </c>
      <c r="V411" s="25" t="s">
        <v>1362</v>
      </c>
      <c r="W411" s="25" t="s">
        <v>1371</v>
      </c>
      <c r="X411" s="36" t="s">
        <v>1338</v>
      </c>
      <c r="Y411" s="36" t="s">
        <v>1341</v>
      </c>
      <c r="Z411" s="36" t="s">
        <v>1374</v>
      </c>
      <c r="AA411" s="29">
        <v>28594</v>
      </c>
      <c r="AB411" s="29">
        <v>28594</v>
      </c>
      <c r="AC411" s="30">
        <v>0</v>
      </c>
      <c r="AD411" s="29">
        <v>6933.76</v>
      </c>
      <c r="AE411" s="29">
        <v>6067.0399999999991</v>
      </c>
      <c r="AF411" s="31">
        <v>22526.959999999999</v>
      </c>
      <c r="AG411" s="29">
        <v>6067.0399999999991</v>
      </c>
      <c r="AI411" s="29">
        <v>1950.1200000000001</v>
      </c>
      <c r="AJ411" s="29">
        <v>1950.12</v>
      </c>
      <c r="AK411" s="29">
        <v>2166.8000000000002</v>
      </c>
      <c r="AL411" s="29">
        <v>0</v>
      </c>
      <c r="AM411" s="29">
        <v>0</v>
      </c>
      <c r="AN411" s="29">
        <v>0</v>
      </c>
      <c r="AO411" s="29">
        <v>0</v>
      </c>
      <c r="AP411" s="29">
        <v>0</v>
      </c>
      <c r="AQ411" s="29">
        <v>0</v>
      </c>
      <c r="AR411" s="29">
        <v>0</v>
      </c>
      <c r="AS411" s="29">
        <v>0</v>
      </c>
      <c r="AT411" s="122">
        <v>0</v>
      </c>
      <c r="AU411" s="130" t="s">
        <v>2197</v>
      </c>
      <c r="AV411" s="130" t="s">
        <v>2191</v>
      </c>
      <c r="AW411" s="130" t="s">
        <v>2298</v>
      </c>
      <c r="AX411" s="130" t="s">
        <v>1299</v>
      </c>
      <c r="AY411" s="130" t="s">
        <v>1299</v>
      </c>
    </row>
    <row r="412" spans="1:51" x14ac:dyDescent="0.2">
      <c r="A412" s="121">
        <v>45671</v>
      </c>
      <c r="B412" s="27" t="s">
        <v>1564</v>
      </c>
      <c r="C412" s="24" t="s">
        <v>1565</v>
      </c>
      <c r="D412" s="24" t="s">
        <v>1447</v>
      </c>
      <c r="E412" s="28" t="s">
        <v>442</v>
      </c>
      <c r="F412" s="28" t="s">
        <v>443</v>
      </c>
      <c r="G412" s="28" t="s">
        <v>514</v>
      </c>
      <c r="H412" s="28" t="s">
        <v>511</v>
      </c>
      <c r="I412" s="28" t="s">
        <v>1104</v>
      </c>
      <c r="J412" s="24" t="s">
        <v>1091</v>
      </c>
      <c r="K412" s="24" t="s">
        <v>328</v>
      </c>
      <c r="L412" s="24" t="s">
        <v>1940</v>
      </c>
      <c r="M412" s="24">
        <v>45672</v>
      </c>
      <c r="N412" s="24" t="s">
        <v>1577</v>
      </c>
      <c r="O412" s="24" t="s">
        <v>1941</v>
      </c>
      <c r="P412" s="27" t="s">
        <v>15</v>
      </c>
      <c r="Q412" s="28" t="s">
        <v>330</v>
      </c>
      <c r="R412" s="26" t="s">
        <v>2109</v>
      </c>
      <c r="S412" s="26" t="s">
        <v>2300</v>
      </c>
      <c r="T412" s="27" t="s">
        <v>114</v>
      </c>
      <c r="U412" s="25" t="s">
        <v>1091</v>
      </c>
      <c r="V412" s="25" t="s">
        <v>1513</v>
      </c>
      <c r="W412" s="25" t="s">
        <v>1371</v>
      </c>
      <c r="X412" s="36" t="s">
        <v>1337</v>
      </c>
      <c r="Y412" s="36" t="s">
        <v>1340</v>
      </c>
      <c r="Z412" s="36" t="s">
        <v>1372</v>
      </c>
      <c r="AA412" s="29">
        <v>600</v>
      </c>
      <c r="AB412" s="29">
        <v>600</v>
      </c>
      <c r="AC412" s="30">
        <v>0</v>
      </c>
      <c r="AD412" s="29">
        <v>0</v>
      </c>
      <c r="AE412" s="29">
        <v>0</v>
      </c>
      <c r="AF412" s="31">
        <v>600</v>
      </c>
      <c r="AG412" s="29">
        <v>0</v>
      </c>
      <c r="AI412" s="29">
        <v>0</v>
      </c>
      <c r="AJ412" s="29">
        <v>0</v>
      </c>
      <c r="AK412" s="29">
        <v>0</v>
      </c>
      <c r="AL412" s="29">
        <v>0</v>
      </c>
      <c r="AM412" s="29">
        <v>0</v>
      </c>
      <c r="AN412" s="29">
        <v>0</v>
      </c>
      <c r="AO412" s="29">
        <v>0</v>
      </c>
      <c r="AP412" s="29">
        <v>0</v>
      </c>
      <c r="AQ412" s="29">
        <v>0</v>
      </c>
      <c r="AR412" s="29">
        <v>0</v>
      </c>
      <c r="AS412" s="29">
        <v>0</v>
      </c>
      <c r="AT412" s="122">
        <v>0</v>
      </c>
      <c r="AU412" s="130" t="s">
        <v>2197</v>
      </c>
      <c r="AV412" s="130" t="s">
        <v>2191</v>
      </c>
      <c r="AW412" s="130" t="s">
        <v>2298</v>
      </c>
      <c r="AX412" s="130" t="s">
        <v>1299</v>
      </c>
      <c r="AY412" s="130" t="s">
        <v>1299</v>
      </c>
    </row>
    <row r="413" spans="1:51" x14ac:dyDescent="0.2">
      <c r="A413" s="121">
        <v>45671</v>
      </c>
      <c r="B413" s="27" t="s">
        <v>1564</v>
      </c>
      <c r="C413" s="24" t="s">
        <v>1565</v>
      </c>
      <c r="D413" s="24" t="s">
        <v>1447</v>
      </c>
      <c r="E413" s="28" t="s">
        <v>442</v>
      </c>
      <c r="F413" s="28" t="s">
        <v>443</v>
      </c>
      <c r="G413" s="28" t="s">
        <v>514</v>
      </c>
      <c r="H413" s="28" t="s">
        <v>511</v>
      </c>
      <c r="I413" s="28" t="s">
        <v>1104</v>
      </c>
      <c r="J413" s="24" t="s">
        <v>1091</v>
      </c>
      <c r="K413" s="24" t="s">
        <v>328</v>
      </c>
      <c r="L413" s="24" t="s">
        <v>1940</v>
      </c>
      <c r="M413" s="24">
        <v>45672</v>
      </c>
      <c r="N413" s="24" t="s">
        <v>1577</v>
      </c>
      <c r="O413" s="24" t="s">
        <v>1941</v>
      </c>
      <c r="P413" s="27" t="s">
        <v>15</v>
      </c>
      <c r="Q413" s="28" t="s">
        <v>330</v>
      </c>
      <c r="R413" s="26" t="s">
        <v>2109</v>
      </c>
      <c r="S413" s="26" t="s">
        <v>2300</v>
      </c>
      <c r="T413" s="27" t="s">
        <v>114</v>
      </c>
      <c r="U413" s="25" t="s">
        <v>1091</v>
      </c>
      <c r="V413" s="25" t="s">
        <v>1513</v>
      </c>
      <c r="W413" s="25" t="s">
        <v>1371</v>
      </c>
      <c r="X413" s="36" t="s">
        <v>1378</v>
      </c>
      <c r="Y413" s="36" t="s">
        <v>1379</v>
      </c>
      <c r="Z413" s="36" t="s">
        <v>1380</v>
      </c>
      <c r="AA413" s="29">
        <v>63169</v>
      </c>
      <c r="AB413" s="29">
        <v>63169</v>
      </c>
      <c r="AC413" s="30">
        <v>0</v>
      </c>
      <c r="AD413" s="29">
        <v>15784.48</v>
      </c>
      <c r="AE413" s="29">
        <v>15784.48</v>
      </c>
      <c r="AF413" s="31">
        <v>47384.520000000004</v>
      </c>
      <c r="AG413" s="29">
        <v>15784.48</v>
      </c>
      <c r="AI413" s="29">
        <v>5261.95</v>
      </c>
      <c r="AJ413" s="29">
        <v>5262</v>
      </c>
      <c r="AK413" s="29">
        <v>5260.53</v>
      </c>
      <c r="AL413" s="29">
        <v>0</v>
      </c>
      <c r="AM413" s="29">
        <v>0</v>
      </c>
      <c r="AN413" s="29">
        <v>0</v>
      </c>
      <c r="AO413" s="29">
        <v>0</v>
      </c>
      <c r="AP413" s="29">
        <v>0</v>
      </c>
      <c r="AQ413" s="29">
        <v>0</v>
      </c>
      <c r="AR413" s="29">
        <v>0</v>
      </c>
      <c r="AS413" s="29">
        <v>0</v>
      </c>
      <c r="AT413" s="122">
        <v>0</v>
      </c>
      <c r="AU413" s="130" t="s">
        <v>2197</v>
      </c>
      <c r="AV413" s="130" t="s">
        <v>2191</v>
      </c>
      <c r="AW413" s="130" t="s">
        <v>2298</v>
      </c>
      <c r="AX413" s="130" t="s">
        <v>1299</v>
      </c>
      <c r="AY413" s="130" t="s">
        <v>1299</v>
      </c>
    </row>
    <row r="414" spans="1:51" x14ac:dyDescent="0.2">
      <c r="A414" s="121">
        <v>45671</v>
      </c>
      <c r="B414" s="27" t="s">
        <v>1564</v>
      </c>
      <c r="C414" s="24" t="s">
        <v>1565</v>
      </c>
      <c r="D414" s="24" t="s">
        <v>1447</v>
      </c>
      <c r="E414" s="28" t="s">
        <v>442</v>
      </c>
      <c r="F414" s="28" t="s">
        <v>443</v>
      </c>
      <c r="G414" s="28" t="s">
        <v>514</v>
      </c>
      <c r="H414" s="28" t="s">
        <v>511</v>
      </c>
      <c r="I414" s="28" t="s">
        <v>1104</v>
      </c>
      <c r="J414" s="24" t="s">
        <v>1091</v>
      </c>
      <c r="K414" s="24" t="s">
        <v>328</v>
      </c>
      <c r="L414" s="24" t="s">
        <v>1940</v>
      </c>
      <c r="M414" s="24">
        <v>45672</v>
      </c>
      <c r="N414" s="24" t="s">
        <v>1577</v>
      </c>
      <c r="O414" s="24" t="s">
        <v>1941</v>
      </c>
      <c r="P414" s="27" t="s">
        <v>15</v>
      </c>
      <c r="Q414" s="28" t="s">
        <v>330</v>
      </c>
      <c r="R414" s="26" t="s">
        <v>2109</v>
      </c>
      <c r="S414" s="26" t="s">
        <v>2300</v>
      </c>
      <c r="T414" s="27" t="s">
        <v>114</v>
      </c>
      <c r="U414" s="25" t="s">
        <v>1091</v>
      </c>
      <c r="V414" s="25" t="s">
        <v>1513</v>
      </c>
      <c r="W414" s="25" t="s">
        <v>1371</v>
      </c>
      <c r="X414" s="36" t="s">
        <v>1338</v>
      </c>
      <c r="Y414" s="36" t="s">
        <v>1341</v>
      </c>
      <c r="Z414" s="36" t="s">
        <v>1374</v>
      </c>
      <c r="AA414" s="29">
        <v>2601</v>
      </c>
      <c r="AB414" s="29">
        <v>2601</v>
      </c>
      <c r="AC414" s="30">
        <v>0</v>
      </c>
      <c r="AD414" s="29">
        <v>650.04</v>
      </c>
      <c r="AE414" s="29">
        <v>650.04</v>
      </c>
      <c r="AF414" s="31">
        <v>1950.96</v>
      </c>
      <c r="AG414" s="29">
        <v>650.04</v>
      </c>
      <c r="AI414" s="29">
        <v>216.68</v>
      </c>
      <c r="AJ414" s="29">
        <v>216.68</v>
      </c>
      <c r="AK414" s="29">
        <v>216.68</v>
      </c>
      <c r="AL414" s="29">
        <v>0</v>
      </c>
      <c r="AM414" s="29">
        <v>0</v>
      </c>
      <c r="AN414" s="29">
        <v>0</v>
      </c>
      <c r="AO414" s="29">
        <v>0</v>
      </c>
      <c r="AP414" s="29">
        <v>0</v>
      </c>
      <c r="AQ414" s="29">
        <v>0</v>
      </c>
      <c r="AR414" s="29">
        <v>0</v>
      </c>
      <c r="AS414" s="29">
        <v>0</v>
      </c>
      <c r="AT414" s="122">
        <v>0</v>
      </c>
      <c r="AU414" s="130" t="s">
        <v>2197</v>
      </c>
      <c r="AV414" s="130" t="s">
        <v>2191</v>
      </c>
      <c r="AW414" s="130" t="s">
        <v>2298</v>
      </c>
      <c r="AX414" s="130" t="s">
        <v>1299</v>
      </c>
      <c r="AY414" s="130" t="s">
        <v>1299</v>
      </c>
    </row>
    <row r="415" spans="1:51" x14ac:dyDescent="0.2">
      <c r="A415" s="121">
        <v>45671</v>
      </c>
      <c r="B415" s="27" t="s">
        <v>1564</v>
      </c>
      <c r="C415" s="24" t="s">
        <v>1565</v>
      </c>
      <c r="D415" s="24" t="s">
        <v>1447</v>
      </c>
      <c r="E415" s="28" t="s">
        <v>442</v>
      </c>
      <c r="F415" s="28" t="s">
        <v>443</v>
      </c>
      <c r="G415" s="28" t="s">
        <v>514</v>
      </c>
      <c r="H415" s="28" t="s">
        <v>511</v>
      </c>
      <c r="I415" s="28" t="s">
        <v>1104</v>
      </c>
      <c r="J415" s="24" t="s">
        <v>1092</v>
      </c>
      <c r="K415" s="24" t="s">
        <v>328</v>
      </c>
      <c r="L415" s="24" t="s">
        <v>1940</v>
      </c>
      <c r="M415" s="24">
        <v>45672</v>
      </c>
      <c r="N415" s="24" t="s">
        <v>1577</v>
      </c>
      <c r="O415" s="24" t="s">
        <v>1941</v>
      </c>
      <c r="P415" s="27" t="s">
        <v>15</v>
      </c>
      <c r="Q415" s="28" t="s">
        <v>330</v>
      </c>
      <c r="R415" s="26" t="s">
        <v>2109</v>
      </c>
      <c r="S415" s="26" t="s">
        <v>2300</v>
      </c>
      <c r="T415" s="27" t="s">
        <v>116</v>
      </c>
      <c r="U415" s="25" t="s">
        <v>1092</v>
      </c>
      <c r="V415" s="25" t="s">
        <v>1364</v>
      </c>
      <c r="W415" s="25" t="s">
        <v>1371</v>
      </c>
      <c r="X415" s="36" t="s">
        <v>1337</v>
      </c>
      <c r="Y415" s="36" t="s">
        <v>1340</v>
      </c>
      <c r="Z415" s="36" t="s">
        <v>1372</v>
      </c>
      <c r="AA415" s="29">
        <v>600</v>
      </c>
      <c r="AB415" s="29">
        <v>600</v>
      </c>
      <c r="AC415" s="30">
        <v>0</v>
      </c>
      <c r="AD415" s="29">
        <v>0</v>
      </c>
      <c r="AE415" s="29">
        <v>0</v>
      </c>
      <c r="AF415" s="31">
        <v>600</v>
      </c>
      <c r="AG415" s="29">
        <v>0</v>
      </c>
      <c r="AI415" s="29">
        <v>0</v>
      </c>
      <c r="AJ415" s="29">
        <v>0</v>
      </c>
      <c r="AK415" s="29">
        <v>0</v>
      </c>
      <c r="AL415" s="29">
        <v>0</v>
      </c>
      <c r="AM415" s="29">
        <v>0</v>
      </c>
      <c r="AN415" s="29">
        <v>0</v>
      </c>
      <c r="AO415" s="29">
        <v>0</v>
      </c>
      <c r="AP415" s="29">
        <v>0</v>
      </c>
      <c r="AQ415" s="29">
        <v>0</v>
      </c>
      <c r="AR415" s="29">
        <v>0</v>
      </c>
      <c r="AS415" s="29">
        <v>0</v>
      </c>
      <c r="AT415" s="122">
        <v>0</v>
      </c>
      <c r="AU415" s="130" t="s">
        <v>2197</v>
      </c>
      <c r="AV415" s="130" t="s">
        <v>2191</v>
      </c>
      <c r="AW415" s="130" t="s">
        <v>2298</v>
      </c>
      <c r="AX415" s="130" t="s">
        <v>1299</v>
      </c>
      <c r="AY415" s="130" t="s">
        <v>1299</v>
      </c>
    </row>
    <row r="416" spans="1:51" x14ac:dyDescent="0.2">
      <c r="A416" s="121">
        <v>45671</v>
      </c>
      <c r="B416" s="27" t="s">
        <v>1564</v>
      </c>
      <c r="C416" s="24" t="s">
        <v>1565</v>
      </c>
      <c r="D416" s="24" t="s">
        <v>1447</v>
      </c>
      <c r="E416" s="28" t="s">
        <v>442</v>
      </c>
      <c r="F416" s="28" t="s">
        <v>443</v>
      </c>
      <c r="G416" s="28" t="s">
        <v>514</v>
      </c>
      <c r="H416" s="28" t="s">
        <v>511</v>
      </c>
      <c r="I416" s="28" t="s">
        <v>1104</v>
      </c>
      <c r="J416" s="24" t="s">
        <v>1092</v>
      </c>
      <c r="K416" s="24" t="s">
        <v>328</v>
      </c>
      <c r="L416" s="24" t="s">
        <v>1940</v>
      </c>
      <c r="M416" s="24">
        <v>45672</v>
      </c>
      <c r="N416" s="24" t="s">
        <v>1577</v>
      </c>
      <c r="O416" s="24" t="s">
        <v>1941</v>
      </c>
      <c r="P416" s="27" t="s">
        <v>15</v>
      </c>
      <c r="Q416" s="28" t="s">
        <v>330</v>
      </c>
      <c r="R416" s="26" t="s">
        <v>2109</v>
      </c>
      <c r="S416" s="26" t="s">
        <v>2300</v>
      </c>
      <c r="T416" s="27" t="s">
        <v>116</v>
      </c>
      <c r="U416" s="25" t="s">
        <v>1092</v>
      </c>
      <c r="V416" s="25" t="s">
        <v>1364</v>
      </c>
      <c r="W416" s="25" t="s">
        <v>1371</v>
      </c>
      <c r="X416" s="36" t="s">
        <v>1378</v>
      </c>
      <c r="Y416" s="36" t="s">
        <v>1379</v>
      </c>
      <c r="Z416" s="36" t="s">
        <v>1380</v>
      </c>
      <c r="AA416" s="29">
        <v>63171</v>
      </c>
      <c r="AB416" s="29">
        <v>63171</v>
      </c>
      <c r="AC416" s="30">
        <v>0</v>
      </c>
      <c r="AD416" s="29">
        <v>15790.259999999998</v>
      </c>
      <c r="AE416" s="29">
        <v>15790.26</v>
      </c>
      <c r="AF416" s="31">
        <v>47380.74</v>
      </c>
      <c r="AG416" s="29">
        <v>15790.26</v>
      </c>
      <c r="AI416" s="29">
        <v>5264.4400000000005</v>
      </c>
      <c r="AJ416" s="29">
        <v>5261.63</v>
      </c>
      <c r="AK416" s="29">
        <v>5264.1900000000005</v>
      </c>
      <c r="AL416" s="29">
        <v>0</v>
      </c>
      <c r="AM416" s="29">
        <v>0</v>
      </c>
      <c r="AN416" s="29">
        <v>0</v>
      </c>
      <c r="AO416" s="29">
        <v>0</v>
      </c>
      <c r="AP416" s="29">
        <v>0</v>
      </c>
      <c r="AQ416" s="29">
        <v>0</v>
      </c>
      <c r="AR416" s="29">
        <v>0</v>
      </c>
      <c r="AS416" s="29">
        <v>0</v>
      </c>
      <c r="AT416" s="122">
        <v>0</v>
      </c>
      <c r="AU416" s="130" t="s">
        <v>2197</v>
      </c>
      <c r="AV416" s="130" t="s">
        <v>2191</v>
      </c>
      <c r="AW416" s="130" t="s">
        <v>2298</v>
      </c>
      <c r="AX416" s="130" t="s">
        <v>1299</v>
      </c>
      <c r="AY416" s="130" t="s">
        <v>1299</v>
      </c>
    </row>
    <row r="417" spans="1:51" x14ac:dyDescent="0.2">
      <c r="A417" s="121">
        <v>45671</v>
      </c>
      <c r="B417" s="27" t="s">
        <v>1564</v>
      </c>
      <c r="C417" s="24" t="s">
        <v>1565</v>
      </c>
      <c r="D417" s="24" t="s">
        <v>1447</v>
      </c>
      <c r="E417" s="28" t="s">
        <v>442</v>
      </c>
      <c r="F417" s="28" t="s">
        <v>443</v>
      </c>
      <c r="G417" s="28" t="s">
        <v>514</v>
      </c>
      <c r="H417" s="28" t="s">
        <v>511</v>
      </c>
      <c r="I417" s="28" t="s">
        <v>1104</v>
      </c>
      <c r="J417" s="24" t="s">
        <v>1092</v>
      </c>
      <c r="K417" s="24" t="s">
        <v>328</v>
      </c>
      <c r="L417" s="24" t="s">
        <v>1940</v>
      </c>
      <c r="M417" s="24">
        <v>45672</v>
      </c>
      <c r="N417" s="24" t="s">
        <v>1577</v>
      </c>
      <c r="O417" s="24" t="s">
        <v>1941</v>
      </c>
      <c r="P417" s="27" t="s">
        <v>15</v>
      </c>
      <c r="Q417" s="28" t="s">
        <v>330</v>
      </c>
      <c r="R417" s="26" t="s">
        <v>2109</v>
      </c>
      <c r="S417" s="26" t="s">
        <v>2300</v>
      </c>
      <c r="T417" s="27" t="s">
        <v>116</v>
      </c>
      <c r="U417" s="25" t="s">
        <v>1092</v>
      </c>
      <c r="V417" s="25" t="s">
        <v>1364</v>
      </c>
      <c r="W417" s="25" t="s">
        <v>1371</v>
      </c>
      <c r="X417" s="36" t="s">
        <v>1338</v>
      </c>
      <c r="Y417" s="36" t="s">
        <v>1341</v>
      </c>
      <c r="Z417" s="36" t="s">
        <v>1374</v>
      </c>
      <c r="AA417" s="29">
        <v>2601</v>
      </c>
      <c r="AB417" s="29">
        <v>2601</v>
      </c>
      <c r="AC417" s="30">
        <v>0</v>
      </c>
      <c r="AD417" s="29">
        <v>650.04</v>
      </c>
      <c r="AE417" s="29">
        <v>650.04</v>
      </c>
      <c r="AF417" s="31">
        <v>1950.96</v>
      </c>
      <c r="AG417" s="29">
        <v>650.04</v>
      </c>
      <c r="AI417" s="29">
        <v>216.68</v>
      </c>
      <c r="AJ417" s="29">
        <v>216.68</v>
      </c>
      <c r="AK417" s="29">
        <v>216.68</v>
      </c>
      <c r="AL417" s="29">
        <v>0</v>
      </c>
      <c r="AM417" s="29">
        <v>0</v>
      </c>
      <c r="AN417" s="29">
        <v>0</v>
      </c>
      <c r="AO417" s="29">
        <v>0</v>
      </c>
      <c r="AP417" s="29">
        <v>0</v>
      </c>
      <c r="AQ417" s="29">
        <v>0</v>
      </c>
      <c r="AR417" s="29">
        <v>0</v>
      </c>
      <c r="AS417" s="29">
        <v>0</v>
      </c>
      <c r="AT417" s="122">
        <v>0</v>
      </c>
      <c r="AU417" s="130" t="s">
        <v>2197</v>
      </c>
      <c r="AV417" s="130" t="s">
        <v>2191</v>
      </c>
      <c r="AW417" s="130" t="s">
        <v>2298</v>
      </c>
      <c r="AX417" s="130" t="s">
        <v>1299</v>
      </c>
      <c r="AY417" s="130" t="s">
        <v>1299</v>
      </c>
    </row>
    <row r="418" spans="1:51" x14ac:dyDescent="0.2">
      <c r="A418" s="121">
        <v>45671</v>
      </c>
      <c r="B418" s="27" t="s">
        <v>1564</v>
      </c>
      <c r="C418" s="24" t="s">
        <v>1565</v>
      </c>
      <c r="D418" s="24" t="s">
        <v>1447</v>
      </c>
      <c r="E418" s="28" t="s">
        <v>442</v>
      </c>
      <c r="F418" s="28" t="s">
        <v>443</v>
      </c>
      <c r="G418" s="28" t="s">
        <v>514</v>
      </c>
      <c r="H418" s="28" t="s">
        <v>511</v>
      </c>
      <c r="I418" s="28" t="s">
        <v>1104</v>
      </c>
      <c r="J418" s="24" t="s">
        <v>1093</v>
      </c>
      <c r="K418" s="24" t="s">
        <v>328</v>
      </c>
      <c r="L418" s="24" t="s">
        <v>1940</v>
      </c>
      <c r="M418" s="24">
        <v>45672</v>
      </c>
      <c r="N418" s="24" t="s">
        <v>1577</v>
      </c>
      <c r="O418" s="24" t="s">
        <v>1941</v>
      </c>
      <c r="P418" s="27" t="s">
        <v>15</v>
      </c>
      <c r="Q418" s="28" t="s">
        <v>330</v>
      </c>
      <c r="R418" s="26" t="s">
        <v>2109</v>
      </c>
      <c r="S418" s="26" t="s">
        <v>2300</v>
      </c>
      <c r="T418" s="27" t="s">
        <v>117</v>
      </c>
      <c r="U418" s="25" t="s">
        <v>1093</v>
      </c>
      <c r="V418" s="25" t="s">
        <v>1365</v>
      </c>
      <c r="W418" s="25" t="s">
        <v>1371</v>
      </c>
      <c r="X418" s="36" t="s">
        <v>1337</v>
      </c>
      <c r="Y418" s="36" t="s">
        <v>1340</v>
      </c>
      <c r="Z418" s="36" t="s">
        <v>1372</v>
      </c>
      <c r="AA418" s="29">
        <v>600</v>
      </c>
      <c r="AB418" s="29">
        <v>600</v>
      </c>
      <c r="AC418" s="30">
        <v>0</v>
      </c>
      <c r="AD418" s="29">
        <v>0</v>
      </c>
      <c r="AE418" s="29">
        <v>0</v>
      </c>
      <c r="AF418" s="31">
        <v>600</v>
      </c>
      <c r="AG418" s="29">
        <v>0</v>
      </c>
      <c r="AI418" s="29">
        <v>0</v>
      </c>
      <c r="AJ418" s="29">
        <v>0</v>
      </c>
      <c r="AK418" s="29">
        <v>0</v>
      </c>
      <c r="AL418" s="29">
        <v>0</v>
      </c>
      <c r="AM418" s="29">
        <v>0</v>
      </c>
      <c r="AN418" s="29">
        <v>0</v>
      </c>
      <c r="AO418" s="29">
        <v>0</v>
      </c>
      <c r="AP418" s="29">
        <v>0</v>
      </c>
      <c r="AQ418" s="29">
        <v>0</v>
      </c>
      <c r="AR418" s="29">
        <v>0</v>
      </c>
      <c r="AS418" s="29">
        <v>0</v>
      </c>
      <c r="AT418" s="122">
        <v>0</v>
      </c>
      <c r="AU418" s="130" t="s">
        <v>2197</v>
      </c>
      <c r="AV418" s="130" t="s">
        <v>2191</v>
      </c>
      <c r="AW418" s="130" t="s">
        <v>2298</v>
      </c>
      <c r="AX418" s="130" t="s">
        <v>1299</v>
      </c>
      <c r="AY418" s="130" t="s">
        <v>1299</v>
      </c>
    </row>
    <row r="419" spans="1:51" x14ac:dyDescent="0.2">
      <c r="A419" s="121">
        <v>45671</v>
      </c>
      <c r="B419" s="27" t="s">
        <v>1564</v>
      </c>
      <c r="C419" s="24" t="s">
        <v>1565</v>
      </c>
      <c r="D419" s="24" t="s">
        <v>1447</v>
      </c>
      <c r="E419" s="28" t="s">
        <v>442</v>
      </c>
      <c r="F419" s="28" t="s">
        <v>443</v>
      </c>
      <c r="G419" s="28" t="s">
        <v>514</v>
      </c>
      <c r="H419" s="28" t="s">
        <v>511</v>
      </c>
      <c r="I419" s="28" t="s">
        <v>1104</v>
      </c>
      <c r="J419" s="24" t="s">
        <v>1093</v>
      </c>
      <c r="K419" s="24" t="s">
        <v>328</v>
      </c>
      <c r="L419" s="24" t="s">
        <v>1940</v>
      </c>
      <c r="M419" s="24">
        <v>45672</v>
      </c>
      <c r="N419" s="24" t="s">
        <v>1577</v>
      </c>
      <c r="O419" s="24" t="s">
        <v>1941</v>
      </c>
      <c r="P419" s="27" t="s">
        <v>15</v>
      </c>
      <c r="Q419" s="28" t="s">
        <v>330</v>
      </c>
      <c r="R419" s="26" t="s">
        <v>2109</v>
      </c>
      <c r="S419" s="26" t="s">
        <v>2300</v>
      </c>
      <c r="T419" s="27" t="s">
        <v>117</v>
      </c>
      <c r="U419" s="25" t="s">
        <v>1093</v>
      </c>
      <c r="V419" s="25" t="s">
        <v>1365</v>
      </c>
      <c r="W419" s="25" t="s">
        <v>1371</v>
      </c>
      <c r="X419" s="36" t="s">
        <v>1378</v>
      </c>
      <c r="Y419" s="36" t="s">
        <v>1379</v>
      </c>
      <c r="Z419" s="36" t="s">
        <v>1380</v>
      </c>
      <c r="AA419" s="29">
        <v>63167</v>
      </c>
      <c r="AB419" s="29">
        <v>63167</v>
      </c>
      <c r="AC419" s="30">
        <v>0</v>
      </c>
      <c r="AD419" s="29">
        <v>15788.559999999998</v>
      </c>
      <c r="AE419" s="29">
        <v>15788.560000000001</v>
      </c>
      <c r="AF419" s="31">
        <v>47378.44</v>
      </c>
      <c r="AG419" s="29">
        <v>15788.560000000001</v>
      </c>
      <c r="AI419" s="29">
        <v>5260.18</v>
      </c>
      <c r="AJ419" s="29">
        <v>5264.1900000000005</v>
      </c>
      <c r="AK419" s="29">
        <v>5264.1900000000005</v>
      </c>
      <c r="AL419" s="29">
        <v>0</v>
      </c>
      <c r="AM419" s="29">
        <v>0</v>
      </c>
      <c r="AN419" s="29">
        <v>0</v>
      </c>
      <c r="AO419" s="29">
        <v>0</v>
      </c>
      <c r="AP419" s="29">
        <v>0</v>
      </c>
      <c r="AQ419" s="29">
        <v>0</v>
      </c>
      <c r="AR419" s="29">
        <v>0</v>
      </c>
      <c r="AS419" s="29">
        <v>0</v>
      </c>
      <c r="AT419" s="122">
        <v>0</v>
      </c>
      <c r="AU419" s="130" t="s">
        <v>2197</v>
      </c>
      <c r="AV419" s="130" t="s">
        <v>2191</v>
      </c>
      <c r="AW419" s="130" t="s">
        <v>2298</v>
      </c>
      <c r="AX419" s="130" t="s">
        <v>1299</v>
      </c>
      <c r="AY419" s="130" t="s">
        <v>1299</v>
      </c>
    </row>
    <row r="420" spans="1:51" x14ac:dyDescent="0.2">
      <c r="A420" s="121">
        <v>45671</v>
      </c>
      <c r="B420" s="27" t="s">
        <v>1564</v>
      </c>
      <c r="C420" s="24" t="s">
        <v>1565</v>
      </c>
      <c r="D420" s="24" t="s">
        <v>1447</v>
      </c>
      <c r="E420" s="28" t="s">
        <v>442</v>
      </c>
      <c r="F420" s="28" t="s">
        <v>443</v>
      </c>
      <c r="G420" s="28" t="s">
        <v>514</v>
      </c>
      <c r="H420" s="28" t="s">
        <v>511</v>
      </c>
      <c r="I420" s="28" t="s">
        <v>1104</v>
      </c>
      <c r="J420" s="24" t="s">
        <v>1093</v>
      </c>
      <c r="K420" s="24" t="s">
        <v>328</v>
      </c>
      <c r="L420" s="24" t="s">
        <v>1940</v>
      </c>
      <c r="M420" s="24">
        <v>45672</v>
      </c>
      <c r="N420" s="24" t="s">
        <v>1577</v>
      </c>
      <c r="O420" s="24" t="s">
        <v>1941</v>
      </c>
      <c r="P420" s="27" t="s">
        <v>15</v>
      </c>
      <c r="Q420" s="28" t="s">
        <v>330</v>
      </c>
      <c r="R420" s="26" t="s">
        <v>2109</v>
      </c>
      <c r="S420" s="26" t="s">
        <v>2300</v>
      </c>
      <c r="T420" s="27" t="s">
        <v>117</v>
      </c>
      <c r="U420" s="25" t="s">
        <v>1093</v>
      </c>
      <c r="V420" s="25" t="s">
        <v>1365</v>
      </c>
      <c r="W420" s="25" t="s">
        <v>1371</v>
      </c>
      <c r="X420" s="36" t="s">
        <v>1338</v>
      </c>
      <c r="Y420" s="36" t="s">
        <v>1341</v>
      </c>
      <c r="Z420" s="36" t="s">
        <v>1374</v>
      </c>
      <c r="AA420" s="29">
        <v>2601</v>
      </c>
      <c r="AB420" s="29">
        <v>2601</v>
      </c>
      <c r="AC420" s="30">
        <v>0</v>
      </c>
      <c r="AD420" s="29">
        <v>650.04</v>
      </c>
      <c r="AE420" s="29">
        <v>650.04</v>
      </c>
      <c r="AF420" s="31">
        <v>1950.96</v>
      </c>
      <c r="AG420" s="29">
        <v>650.04</v>
      </c>
      <c r="AI420" s="29">
        <v>216.68</v>
      </c>
      <c r="AJ420" s="29">
        <v>216.68</v>
      </c>
      <c r="AK420" s="29">
        <v>216.68</v>
      </c>
      <c r="AL420" s="29">
        <v>0</v>
      </c>
      <c r="AM420" s="29">
        <v>0</v>
      </c>
      <c r="AN420" s="29">
        <v>0</v>
      </c>
      <c r="AO420" s="29">
        <v>0</v>
      </c>
      <c r="AP420" s="29">
        <v>0</v>
      </c>
      <c r="AQ420" s="29">
        <v>0</v>
      </c>
      <c r="AR420" s="29">
        <v>0</v>
      </c>
      <c r="AS420" s="29">
        <v>0</v>
      </c>
      <c r="AT420" s="122">
        <v>0</v>
      </c>
      <c r="AU420" s="130" t="s">
        <v>2197</v>
      </c>
      <c r="AV420" s="130" t="s">
        <v>2191</v>
      </c>
      <c r="AW420" s="130" t="s">
        <v>2298</v>
      </c>
      <c r="AX420" s="130" t="s">
        <v>1299</v>
      </c>
      <c r="AY420" s="130" t="s">
        <v>1299</v>
      </c>
    </row>
    <row r="421" spans="1:51" x14ac:dyDescent="0.2">
      <c r="A421" s="121">
        <v>45671</v>
      </c>
      <c r="B421" s="27" t="s">
        <v>1564</v>
      </c>
      <c r="C421" s="24" t="s">
        <v>1565</v>
      </c>
      <c r="D421" s="24" t="s">
        <v>1447</v>
      </c>
      <c r="E421" s="28" t="s">
        <v>442</v>
      </c>
      <c r="F421" s="28" t="s">
        <v>443</v>
      </c>
      <c r="G421" s="28" t="s">
        <v>514</v>
      </c>
      <c r="H421" s="28" t="s">
        <v>511</v>
      </c>
      <c r="I421" s="28" t="s">
        <v>1104</v>
      </c>
      <c r="J421" s="24" t="s">
        <v>1159</v>
      </c>
      <c r="K421" s="24" t="s">
        <v>328</v>
      </c>
      <c r="L421" s="24" t="s">
        <v>1940</v>
      </c>
      <c r="M421" s="24">
        <v>45672</v>
      </c>
      <c r="N421" s="24" t="s">
        <v>1577</v>
      </c>
      <c r="O421" s="24" t="s">
        <v>1941</v>
      </c>
      <c r="P421" s="27" t="s">
        <v>15</v>
      </c>
      <c r="Q421" s="28" t="s">
        <v>330</v>
      </c>
      <c r="R421" s="26" t="s">
        <v>2109</v>
      </c>
      <c r="S421" s="26" t="s">
        <v>2300</v>
      </c>
      <c r="T421" s="27" t="s">
        <v>118</v>
      </c>
      <c r="U421" s="25" t="s">
        <v>1159</v>
      </c>
      <c r="V421" s="25" t="s">
        <v>1357</v>
      </c>
      <c r="W421" s="25" t="s">
        <v>1371</v>
      </c>
      <c r="X421" s="36" t="s">
        <v>1337</v>
      </c>
      <c r="Y421" s="36" t="s">
        <v>1340</v>
      </c>
      <c r="Z421" s="36" t="s">
        <v>1372</v>
      </c>
      <c r="AA421" s="29">
        <v>600</v>
      </c>
      <c r="AB421" s="29">
        <v>600</v>
      </c>
      <c r="AC421" s="30">
        <v>0</v>
      </c>
      <c r="AD421" s="29">
        <v>0</v>
      </c>
      <c r="AE421" s="29">
        <v>0</v>
      </c>
      <c r="AF421" s="31">
        <v>600</v>
      </c>
      <c r="AG421" s="29">
        <v>0</v>
      </c>
      <c r="AI421" s="29">
        <v>0</v>
      </c>
      <c r="AJ421" s="29">
        <v>0</v>
      </c>
      <c r="AK421" s="29">
        <v>0</v>
      </c>
      <c r="AL421" s="29">
        <v>0</v>
      </c>
      <c r="AM421" s="29">
        <v>0</v>
      </c>
      <c r="AN421" s="29">
        <v>0</v>
      </c>
      <c r="AO421" s="29">
        <v>0</v>
      </c>
      <c r="AP421" s="29">
        <v>0</v>
      </c>
      <c r="AQ421" s="29">
        <v>0</v>
      </c>
      <c r="AR421" s="29">
        <v>0</v>
      </c>
      <c r="AS421" s="29">
        <v>0</v>
      </c>
      <c r="AT421" s="122">
        <v>0</v>
      </c>
      <c r="AU421" s="130" t="s">
        <v>2197</v>
      </c>
      <c r="AV421" s="130" t="s">
        <v>2191</v>
      </c>
      <c r="AW421" s="130" t="s">
        <v>2298</v>
      </c>
      <c r="AX421" s="130" t="s">
        <v>1299</v>
      </c>
      <c r="AY421" s="130" t="s">
        <v>1299</v>
      </c>
    </row>
    <row r="422" spans="1:51" x14ac:dyDescent="0.2">
      <c r="A422" s="121">
        <v>45671</v>
      </c>
      <c r="B422" s="27" t="s">
        <v>1564</v>
      </c>
      <c r="C422" s="24" t="s">
        <v>1565</v>
      </c>
      <c r="D422" s="24" t="s">
        <v>1447</v>
      </c>
      <c r="E422" s="28" t="s">
        <v>442</v>
      </c>
      <c r="F422" s="28" t="s">
        <v>443</v>
      </c>
      <c r="G422" s="28" t="s">
        <v>514</v>
      </c>
      <c r="H422" s="28" t="s">
        <v>511</v>
      </c>
      <c r="I422" s="28" t="s">
        <v>1104</v>
      </c>
      <c r="J422" s="24" t="s">
        <v>1159</v>
      </c>
      <c r="K422" s="24" t="s">
        <v>328</v>
      </c>
      <c r="L422" s="24" t="s">
        <v>1940</v>
      </c>
      <c r="M422" s="24">
        <v>45672</v>
      </c>
      <c r="N422" s="24" t="s">
        <v>1577</v>
      </c>
      <c r="O422" s="24" t="s">
        <v>1941</v>
      </c>
      <c r="P422" s="27" t="s">
        <v>15</v>
      </c>
      <c r="Q422" s="28" t="s">
        <v>330</v>
      </c>
      <c r="R422" s="26" t="s">
        <v>2109</v>
      </c>
      <c r="S422" s="26" t="s">
        <v>2300</v>
      </c>
      <c r="T422" s="27" t="s">
        <v>118</v>
      </c>
      <c r="U422" s="25" t="s">
        <v>1159</v>
      </c>
      <c r="V422" s="25" t="s">
        <v>1357</v>
      </c>
      <c r="W422" s="25" t="s">
        <v>1371</v>
      </c>
      <c r="X422" s="36" t="s">
        <v>1378</v>
      </c>
      <c r="Y422" s="36" t="s">
        <v>1379</v>
      </c>
      <c r="Z422" s="36" t="s">
        <v>1380</v>
      </c>
      <c r="AA422" s="29">
        <v>63172</v>
      </c>
      <c r="AB422" s="29">
        <v>63172</v>
      </c>
      <c r="AC422" s="30">
        <v>0</v>
      </c>
      <c r="AD422" s="29">
        <v>15793.14</v>
      </c>
      <c r="AE422" s="29">
        <v>15793.14</v>
      </c>
      <c r="AF422" s="31">
        <v>47378.86</v>
      </c>
      <c r="AG422" s="29">
        <v>15793.14</v>
      </c>
      <c r="AI422" s="29">
        <v>5265.8600000000006</v>
      </c>
      <c r="AJ422" s="29">
        <v>5264.19</v>
      </c>
      <c r="AK422" s="29">
        <v>5263.09</v>
      </c>
      <c r="AL422" s="29">
        <v>0</v>
      </c>
      <c r="AM422" s="29">
        <v>0</v>
      </c>
      <c r="AN422" s="29">
        <v>0</v>
      </c>
      <c r="AO422" s="29">
        <v>0</v>
      </c>
      <c r="AP422" s="29">
        <v>0</v>
      </c>
      <c r="AQ422" s="29">
        <v>0</v>
      </c>
      <c r="AR422" s="29">
        <v>0</v>
      </c>
      <c r="AS422" s="29">
        <v>0</v>
      </c>
      <c r="AT422" s="122">
        <v>0</v>
      </c>
      <c r="AU422" s="130" t="s">
        <v>2197</v>
      </c>
      <c r="AV422" s="130" t="s">
        <v>2191</v>
      </c>
      <c r="AW422" s="130" t="s">
        <v>2298</v>
      </c>
      <c r="AX422" s="130" t="s">
        <v>1299</v>
      </c>
      <c r="AY422" s="130" t="s">
        <v>1299</v>
      </c>
    </row>
    <row r="423" spans="1:51" x14ac:dyDescent="0.2">
      <c r="A423" s="121">
        <v>45671</v>
      </c>
      <c r="B423" s="27" t="s">
        <v>1564</v>
      </c>
      <c r="C423" s="24" t="s">
        <v>1565</v>
      </c>
      <c r="D423" s="24" t="s">
        <v>1447</v>
      </c>
      <c r="E423" s="28" t="s">
        <v>442</v>
      </c>
      <c r="F423" s="28" t="s">
        <v>443</v>
      </c>
      <c r="G423" s="28" t="s">
        <v>514</v>
      </c>
      <c r="H423" s="28" t="s">
        <v>511</v>
      </c>
      <c r="I423" s="28" t="s">
        <v>1104</v>
      </c>
      <c r="J423" s="24" t="s">
        <v>1159</v>
      </c>
      <c r="K423" s="24" t="s">
        <v>328</v>
      </c>
      <c r="L423" s="24" t="s">
        <v>1940</v>
      </c>
      <c r="M423" s="24">
        <v>45672</v>
      </c>
      <c r="N423" s="24" t="s">
        <v>1577</v>
      </c>
      <c r="O423" s="24" t="s">
        <v>1941</v>
      </c>
      <c r="P423" s="27" t="s">
        <v>15</v>
      </c>
      <c r="Q423" s="28" t="s">
        <v>330</v>
      </c>
      <c r="R423" s="26" t="s">
        <v>2109</v>
      </c>
      <c r="S423" s="26" t="s">
        <v>2300</v>
      </c>
      <c r="T423" s="27" t="s">
        <v>118</v>
      </c>
      <c r="U423" s="25" t="s">
        <v>1159</v>
      </c>
      <c r="V423" s="25" t="s">
        <v>1357</v>
      </c>
      <c r="W423" s="25" t="s">
        <v>1371</v>
      </c>
      <c r="X423" s="36" t="s">
        <v>1338</v>
      </c>
      <c r="Y423" s="36" t="s">
        <v>1341</v>
      </c>
      <c r="Z423" s="36" t="s">
        <v>1374</v>
      </c>
      <c r="AA423" s="29">
        <v>2601</v>
      </c>
      <c r="AB423" s="29">
        <v>2601</v>
      </c>
      <c r="AC423" s="30">
        <v>0</v>
      </c>
      <c r="AD423" s="29">
        <v>650.04</v>
      </c>
      <c r="AE423" s="29">
        <v>650.04</v>
      </c>
      <c r="AF423" s="31">
        <v>1950.96</v>
      </c>
      <c r="AG423" s="29">
        <v>650.04</v>
      </c>
      <c r="AI423" s="29">
        <v>216.68</v>
      </c>
      <c r="AJ423" s="29">
        <v>216.68</v>
      </c>
      <c r="AK423" s="29">
        <v>216.68</v>
      </c>
      <c r="AL423" s="29">
        <v>0</v>
      </c>
      <c r="AM423" s="29">
        <v>0</v>
      </c>
      <c r="AN423" s="29">
        <v>0</v>
      </c>
      <c r="AO423" s="29">
        <v>0</v>
      </c>
      <c r="AP423" s="29">
        <v>0</v>
      </c>
      <c r="AQ423" s="29">
        <v>0</v>
      </c>
      <c r="AR423" s="29">
        <v>0</v>
      </c>
      <c r="AS423" s="29">
        <v>0</v>
      </c>
      <c r="AT423" s="122">
        <v>0</v>
      </c>
      <c r="AU423" s="130" t="s">
        <v>2197</v>
      </c>
      <c r="AV423" s="130" t="s">
        <v>2191</v>
      </c>
      <c r="AW423" s="130" t="s">
        <v>2298</v>
      </c>
      <c r="AX423" s="130" t="s">
        <v>1299</v>
      </c>
      <c r="AY423" s="130" t="s">
        <v>1299</v>
      </c>
    </row>
    <row r="424" spans="1:51" x14ac:dyDescent="0.2">
      <c r="A424" s="121">
        <v>45671</v>
      </c>
      <c r="B424" s="27" t="s">
        <v>1564</v>
      </c>
      <c r="C424" s="24" t="s">
        <v>1565</v>
      </c>
      <c r="D424" s="24" t="s">
        <v>1447</v>
      </c>
      <c r="E424" s="28" t="s">
        <v>442</v>
      </c>
      <c r="F424" s="28" t="s">
        <v>443</v>
      </c>
      <c r="G424" s="28" t="s">
        <v>514</v>
      </c>
      <c r="H424" s="28" t="s">
        <v>511</v>
      </c>
      <c r="I424" s="28" t="s">
        <v>1104</v>
      </c>
      <c r="J424" s="24" t="s">
        <v>1095</v>
      </c>
      <c r="K424" s="24" t="s">
        <v>328</v>
      </c>
      <c r="L424" s="24" t="s">
        <v>1940</v>
      </c>
      <c r="M424" s="24">
        <v>45672</v>
      </c>
      <c r="N424" s="24" t="s">
        <v>1577</v>
      </c>
      <c r="O424" s="24" t="s">
        <v>1941</v>
      </c>
      <c r="P424" s="27" t="s">
        <v>15</v>
      </c>
      <c r="Q424" s="28" t="s">
        <v>330</v>
      </c>
      <c r="R424" s="26" t="s">
        <v>2109</v>
      </c>
      <c r="S424" s="26" t="s">
        <v>2300</v>
      </c>
      <c r="T424" s="27" t="s">
        <v>119</v>
      </c>
      <c r="U424" s="25" t="s">
        <v>1095</v>
      </c>
      <c r="V424" s="25" t="s">
        <v>1358</v>
      </c>
      <c r="W424" s="25" t="s">
        <v>1371</v>
      </c>
      <c r="X424" s="36" t="s">
        <v>1337</v>
      </c>
      <c r="Y424" s="36" t="s">
        <v>1340</v>
      </c>
      <c r="Z424" s="36" t="s">
        <v>1372</v>
      </c>
      <c r="AA424" s="29">
        <v>600</v>
      </c>
      <c r="AB424" s="29">
        <v>600</v>
      </c>
      <c r="AC424" s="30">
        <v>0</v>
      </c>
      <c r="AD424" s="29">
        <v>0</v>
      </c>
      <c r="AE424" s="29">
        <v>0</v>
      </c>
      <c r="AF424" s="31">
        <v>600</v>
      </c>
      <c r="AG424" s="29">
        <v>0</v>
      </c>
      <c r="AI424" s="29">
        <v>0</v>
      </c>
      <c r="AJ424" s="29">
        <v>0</v>
      </c>
      <c r="AK424" s="29">
        <v>0</v>
      </c>
      <c r="AL424" s="29">
        <v>0</v>
      </c>
      <c r="AM424" s="29">
        <v>0</v>
      </c>
      <c r="AN424" s="29">
        <v>0</v>
      </c>
      <c r="AO424" s="29">
        <v>0</v>
      </c>
      <c r="AP424" s="29">
        <v>0</v>
      </c>
      <c r="AQ424" s="29">
        <v>0</v>
      </c>
      <c r="AR424" s="29">
        <v>0</v>
      </c>
      <c r="AS424" s="29">
        <v>0</v>
      </c>
      <c r="AT424" s="122">
        <v>0</v>
      </c>
      <c r="AU424" s="130" t="s">
        <v>2197</v>
      </c>
      <c r="AV424" s="130" t="s">
        <v>2191</v>
      </c>
      <c r="AW424" s="130" t="s">
        <v>2298</v>
      </c>
      <c r="AX424" s="130" t="s">
        <v>1299</v>
      </c>
      <c r="AY424" s="130" t="s">
        <v>1299</v>
      </c>
    </row>
    <row r="425" spans="1:51" x14ac:dyDescent="0.2">
      <c r="A425" s="121">
        <v>45671</v>
      </c>
      <c r="B425" s="27" t="s">
        <v>1564</v>
      </c>
      <c r="C425" s="24" t="s">
        <v>1565</v>
      </c>
      <c r="D425" s="24" t="s">
        <v>1447</v>
      </c>
      <c r="E425" s="28" t="s">
        <v>442</v>
      </c>
      <c r="F425" s="28" t="s">
        <v>443</v>
      </c>
      <c r="G425" s="28" t="s">
        <v>514</v>
      </c>
      <c r="H425" s="28" t="s">
        <v>511</v>
      </c>
      <c r="I425" s="28" t="s">
        <v>1104</v>
      </c>
      <c r="J425" s="24" t="s">
        <v>1095</v>
      </c>
      <c r="K425" s="24" t="s">
        <v>328</v>
      </c>
      <c r="L425" s="24" t="s">
        <v>1940</v>
      </c>
      <c r="M425" s="24">
        <v>45672</v>
      </c>
      <c r="N425" s="24" t="s">
        <v>1577</v>
      </c>
      <c r="O425" s="24" t="s">
        <v>1941</v>
      </c>
      <c r="P425" s="27" t="s">
        <v>15</v>
      </c>
      <c r="Q425" s="28" t="s">
        <v>330</v>
      </c>
      <c r="R425" s="26" t="s">
        <v>2109</v>
      </c>
      <c r="S425" s="26" t="s">
        <v>2300</v>
      </c>
      <c r="T425" s="27" t="s">
        <v>119</v>
      </c>
      <c r="U425" s="25" t="s">
        <v>1095</v>
      </c>
      <c r="V425" s="25" t="s">
        <v>1358</v>
      </c>
      <c r="W425" s="25" t="s">
        <v>1371</v>
      </c>
      <c r="X425" s="36" t="s">
        <v>1378</v>
      </c>
      <c r="Y425" s="36" t="s">
        <v>1379</v>
      </c>
      <c r="Z425" s="36" t="s">
        <v>1380</v>
      </c>
      <c r="AA425" s="29">
        <v>63170</v>
      </c>
      <c r="AB425" s="29">
        <v>63170</v>
      </c>
      <c r="AC425" s="30">
        <v>0</v>
      </c>
      <c r="AD425" s="29">
        <v>15791.399999999998</v>
      </c>
      <c r="AE425" s="29">
        <v>15791.400000000001</v>
      </c>
      <c r="AF425" s="31">
        <v>47378.6</v>
      </c>
      <c r="AG425" s="29">
        <v>15791.400000000001</v>
      </c>
      <c r="AI425" s="29">
        <v>5263.02</v>
      </c>
      <c r="AJ425" s="29">
        <v>5264.1900000000005</v>
      </c>
      <c r="AK425" s="29">
        <v>5264.1900000000005</v>
      </c>
      <c r="AL425" s="29">
        <v>0</v>
      </c>
      <c r="AM425" s="29">
        <v>0</v>
      </c>
      <c r="AN425" s="29">
        <v>0</v>
      </c>
      <c r="AO425" s="29">
        <v>0</v>
      </c>
      <c r="AP425" s="29">
        <v>0</v>
      </c>
      <c r="AQ425" s="29">
        <v>0</v>
      </c>
      <c r="AR425" s="29">
        <v>0</v>
      </c>
      <c r="AS425" s="29">
        <v>0</v>
      </c>
      <c r="AT425" s="122">
        <v>0</v>
      </c>
      <c r="AU425" s="130" t="s">
        <v>2197</v>
      </c>
      <c r="AV425" s="130" t="s">
        <v>2191</v>
      </c>
      <c r="AW425" s="130" t="s">
        <v>2298</v>
      </c>
      <c r="AX425" s="130" t="s">
        <v>1299</v>
      </c>
      <c r="AY425" s="130" t="s">
        <v>1299</v>
      </c>
    </row>
    <row r="426" spans="1:51" x14ac:dyDescent="0.2">
      <c r="A426" s="121">
        <v>45671</v>
      </c>
      <c r="B426" s="27" t="s">
        <v>1564</v>
      </c>
      <c r="C426" s="24" t="s">
        <v>1565</v>
      </c>
      <c r="D426" s="24" t="s">
        <v>1447</v>
      </c>
      <c r="E426" s="28" t="s">
        <v>442</v>
      </c>
      <c r="F426" s="28" t="s">
        <v>443</v>
      </c>
      <c r="G426" s="28" t="s">
        <v>514</v>
      </c>
      <c r="H426" s="28" t="s">
        <v>511</v>
      </c>
      <c r="I426" s="28" t="s">
        <v>1104</v>
      </c>
      <c r="J426" s="24" t="s">
        <v>1095</v>
      </c>
      <c r="K426" s="24" t="s">
        <v>328</v>
      </c>
      <c r="L426" s="24" t="s">
        <v>1940</v>
      </c>
      <c r="M426" s="24">
        <v>45672</v>
      </c>
      <c r="N426" s="24" t="s">
        <v>1577</v>
      </c>
      <c r="O426" s="24" t="s">
        <v>1941</v>
      </c>
      <c r="P426" s="27" t="s">
        <v>15</v>
      </c>
      <c r="Q426" s="28" t="s">
        <v>330</v>
      </c>
      <c r="R426" s="26" t="s">
        <v>2109</v>
      </c>
      <c r="S426" s="26" t="s">
        <v>2300</v>
      </c>
      <c r="T426" s="27" t="s">
        <v>119</v>
      </c>
      <c r="U426" s="25" t="s">
        <v>1095</v>
      </c>
      <c r="V426" s="25" t="s">
        <v>1358</v>
      </c>
      <c r="W426" s="25" t="s">
        <v>1371</v>
      </c>
      <c r="X426" s="36" t="s">
        <v>1338</v>
      </c>
      <c r="Y426" s="36" t="s">
        <v>1341</v>
      </c>
      <c r="Z426" s="36" t="s">
        <v>1374</v>
      </c>
      <c r="AA426" s="29">
        <v>2601</v>
      </c>
      <c r="AB426" s="29">
        <v>2601</v>
      </c>
      <c r="AC426" s="30">
        <v>0</v>
      </c>
      <c r="AD426" s="29">
        <v>650.04</v>
      </c>
      <c r="AE426" s="29">
        <v>650.04</v>
      </c>
      <c r="AF426" s="31">
        <v>1950.96</v>
      </c>
      <c r="AG426" s="29">
        <v>650.04</v>
      </c>
      <c r="AI426" s="29">
        <v>216.68</v>
      </c>
      <c r="AJ426" s="29">
        <v>216.68</v>
      </c>
      <c r="AK426" s="29">
        <v>216.68</v>
      </c>
      <c r="AL426" s="29">
        <v>0</v>
      </c>
      <c r="AM426" s="29">
        <v>0</v>
      </c>
      <c r="AN426" s="29">
        <v>0</v>
      </c>
      <c r="AO426" s="29">
        <v>0</v>
      </c>
      <c r="AP426" s="29">
        <v>0</v>
      </c>
      <c r="AQ426" s="29">
        <v>0</v>
      </c>
      <c r="AR426" s="29">
        <v>0</v>
      </c>
      <c r="AS426" s="29">
        <v>0</v>
      </c>
      <c r="AT426" s="122">
        <v>0</v>
      </c>
      <c r="AU426" s="130" t="s">
        <v>2197</v>
      </c>
      <c r="AV426" s="130" t="s">
        <v>2191</v>
      </c>
      <c r="AW426" s="130" t="s">
        <v>2298</v>
      </c>
      <c r="AX426" s="130" t="s">
        <v>1299</v>
      </c>
      <c r="AY426" s="130" t="s">
        <v>1299</v>
      </c>
    </row>
    <row r="427" spans="1:51" x14ac:dyDescent="0.2">
      <c r="A427" s="121">
        <v>45671</v>
      </c>
      <c r="B427" s="27" t="s">
        <v>1564</v>
      </c>
      <c r="C427" s="24" t="s">
        <v>1565</v>
      </c>
      <c r="D427" s="24" t="s">
        <v>1447</v>
      </c>
      <c r="E427" s="28" t="s">
        <v>442</v>
      </c>
      <c r="F427" s="28" t="s">
        <v>443</v>
      </c>
      <c r="G427" s="28" t="s">
        <v>514</v>
      </c>
      <c r="H427" s="28" t="s">
        <v>511</v>
      </c>
      <c r="I427" s="28" t="s">
        <v>1104</v>
      </c>
      <c r="J427" s="24" t="s">
        <v>1160</v>
      </c>
      <c r="K427" s="24" t="s">
        <v>328</v>
      </c>
      <c r="L427" s="24" t="s">
        <v>1940</v>
      </c>
      <c r="M427" s="24">
        <v>45672</v>
      </c>
      <c r="N427" s="24" t="s">
        <v>1577</v>
      </c>
      <c r="O427" s="24" t="s">
        <v>1941</v>
      </c>
      <c r="P427" s="27" t="s">
        <v>15</v>
      </c>
      <c r="Q427" s="28" t="s">
        <v>330</v>
      </c>
      <c r="R427" s="26" t="s">
        <v>2109</v>
      </c>
      <c r="S427" s="26" t="s">
        <v>2300</v>
      </c>
      <c r="T427" s="27" t="s">
        <v>120</v>
      </c>
      <c r="U427" s="25" t="s">
        <v>1160</v>
      </c>
      <c r="V427" s="25" t="s">
        <v>1359</v>
      </c>
      <c r="W427" s="25" t="s">
        <v>1371</v>
      </c>
      <c r="X427" s="36" t="s">
        <v>1337</v>
      </c>
      <c r="Y427" s="36" t="s">
        <v>1340</v>
      </c>
      <c r="Z427" s="36" t="s">
        <v>1372</v>
      </c>
      <c r="AA427" s="29">
        <v>600</v>
      </c>
      <c r="AB427" s="29">
        <v>600</v>
      </c>
      <c r="AC427" s="30">
        <v>0</v>
      </c>
      <c r="AD427" s="29">
        <v>0</v>
      </c>
      <c r="AE427" s="29">
        <v>0</v>
      </c>
      <c r="AF427" s="31">
        <v>600</v>
      </c>
      <c r="AG427" s="29">
        <v>0</v>
      </c>
      <c r="AI427" s="29">
        <v>0</v>
      </c>
      <c r="AJ427" s="29">
        <v>0</v>
      </c>
      <c r="AK427" s="29">
        <v>0</v>
      </c>
      <c r="AL427" s="29">
        <v>0</v>
      </c>
      <c r="AM427" s="29">
        <v>0</v>
      </c>
      <c r="AN427" s="29">
        <v>0</v>
      </c>
      <c r="AO427" s="29">
        <v>0</v>
      </c>
      <c r="AP427" s="29">
        <v>0</v>
      </c>
      <c r="AQ427" s="29">
        <v>0</v>
      </c>
      <c r="AR427" s="29">
        <v>0</v>
      </c>
      <c r="AS427" s="29">
        <v>0</v>
      </c>
      <c r="AT427" s="122">
        <v>0</v>
      </c>
      <c r="AU427" s="130" t="s">
        <v>2197</v>
      </c>
      <c r="AV427" s="130" t="s">
        <v>2191</v>
      </c>
      <c r="AW427" s="130" t="s">
        <v>2298</v>
      </c>
      <c r="AX427" s="130" t="s">
        <v>1299</v>
      </c>
      <c r="AY427" s="130" t="s">
        <v>1299</v>
      </c>
    </row>
    <row r="428" spans="1:51" x14ac:dyDescent="0.2">
      <c r="A428" s="121">
        <v>45671</v>
      </c>
      <c r="B428" s="27" t="s">
        <v>1564</v>
      </c>
      <c r="C428" s="24" t="s">
        <v>1565</v>
      </c>
      <c r="D428" s="24" t="s">
        <v>1447</v>
      </c>
      <c r="E428" s="28" t="s">
        <v>442</v>
      </c>
      <c r="F428" s="28" t="s">
        <v>443</v>
      </c>
      <c r="G428" s="28" t="s">
        <v>514</v>
      </c>
      <c r="H428" s="28" t="s">
        <v>511</v>
      </c>
      <c r="I428" s="28" t="s">
        <v>1104</v>
      </c>
      <c r="J428" s="24" t="s">
        <v>1160</v>
      </c>
      <c r="K428" s="24" t="s">
        <v>328</v>
      </c>
      <c r="L428" s="24" t="s">
        <v>1940</v>
      </c>
      <c r="M428" s="24">
        <v>45672</v>
      </c>
      <c r="N428" s="24" t="s">
        <v>1577</v>
      </c>
      <c r="O428" s="24" t="s">
        <v>1941</v>
      </c>
      <c r="P428" s="27" t="s">
        <v>15</v>
      </c>
      <c r="Q428" s="28" t="s">
        <v>330</v>
      </c>
      <c r="R428" s="26" t="s">
        <v>2109</v>
      </c>
      <c r="S428" s="26" t="s">
        <v>2300</v>
      </c>
      <c r="T428" s="27" t="s">
        <v>120</v>
      </c>
      <c r="U428" s="25" t="s">
        <v>1160</v>
      </c>
      <c r="V428" s="25" t="s">
        <v>1359</v>
      </c>
      <c r="W428" s="25" t="s">
        <v>1371</v>
      </c>
      <c r="X428" s="36" t="s">
        <v>1378</v>
      </c>
      <c r="Y428" s="36" t="s">
        <v>1379</v>
      </c>
      <c r="Z428" s="36" t="s">
        <v>1380</v>
      </c>
      <c r="AA428" s="29">
        <v>63172</v>
      </c>
      <c r="AB428" s="29">
        <v>63172</v>
      </c>
      <c r="AC428" s="30">
        <v>0</v>
      </c>
      <c r="AD428" s="29">
        <v>15794.239999999998</v>
      </c>
      <c r="AE428" s="29">
        <v>15794.239999999998</v>
      </c>
      <c r="AF428" s="31">
        <v>47377.760000000002</v>
      </c>
      <c r="AG428" s="29">
        <v>15794.239999999998</v>
      </c>
      <c r="AI428" s="29">
        <v>5265.8600000000006</v>
      </c>
      <c r="AJ428" s="29">
        <v>5264.19</v>
      </c>
      <c r="AK428" s="29">
        <v>5264.19</v>
      </c>
      <c r="AL428" s="29">
        <v>0</v>
      </c>
      <c r="AM428" s="29">
        <v>0</v>
      </c>
      <c r="AN428" s="29">
        <v>0</v>
      </c>
      <c r="AO428" s="29">
        <v>0</v>
      </c>
      <c r="AP428" s="29">
        <v>0</v>
      </c>
      <c r="AQ428" s="29">
        <v>0</v>
      </c>
      <c r="AR428" s="29">
        <v>0</v>
      </c>
      <c r="AS428" s="29">
        <v>0</v>
      </c>
      <c r="AT428" s="122">
        <v>0</v>
      </c>
      <c r="AU428" s="130" t="s">
        <v>2197</v>
      </c>
      <c r="AV428" s="130" t="s">
        <v>2191</v>
      </c>
      <c r="AW428" s="130" t="s">
        <v>2298</v>
      </c>
      <c r="AX428" s="130" t="s">
        <v>1299</v>
      </c>
      <c r="AY428" s="130" t="s">
        <v>1299</v>
      </c>
    </row>
    <row r="429" spans="1:51" x14ac:dyDescent="0.2">
      <c r="A429" s="121">
        <v>45671</v>
      </c>
      <c r="B429" s="27" t="s">
        <v>1564</v>
      </c>
      <c r="C429" s="24" t="s">
        <v>1565</v>
      </c>
      <c r="D429" s="24" t="s">
        <v>1447</v>
      </c>
      <c r="E429" s="28" t="s">
        <v>442</v>
      </c>
      <c r="F429" s="28" t="s">
        <v>443</v>
      </c>
      <c r="G429" s="28" t="s">
        <v>514</v>
      </c>
      <c r="H429" s="28" t="s">
        <v>511</v>
      </c>
      <c r="I429" s="28" t="s">
        <v>1104</v>
      </c>
      <c r="J429" s="24" t="s">
        <v>1160</v>
      </c>
      <c r="K429" s="24" t="s">
        <v>328</v>
      </c>
      <c r="L429" s="24" t="s">
        <v>1940</v>
      </c>
      <c r="M429" s="24">
        <v>45672</v>
      </c>
      <c r="N429" s="24" t="s">
        <v>1577</v>
      </c>
      <c r="O429" s="24" t="s">
        <v>1941</v>
      </c>
      <c r="P429" s="27" t="s">
        <v>15</v>
      </c>
      <c r="Q429" s="28" t="s">
        <v>330</v>
      </c>
      <c r="R429" s="26" t="s">
        <v>2109</v>
      </c>
      <c r="S429" s="26" t="s">
        <v>2300</v>
      </c>
      <c r="T429" s="27" t="s">
        <v>120</v>
      </c>
      <c r="U429" s="25" t="s">
        <v>1160</v>
      </c>
      <c r="V429" s="25" t="s">
        <v>1359</v>
      </c>
      <c r="W429" s="25" t="s">
        <v>1371</v>
      </c>
      <c r="X429" s="36" t="s">
        <v>1338</v>
      </c>
      <c r="Y429" s="36" t="s">
        <v>1341</v>
      </c>
      <c r="Z429" s="36" t="s">
        <v>1374</v>
      </c>
      <c r="AA429" s="29">
        <v>2601</v>
      </c>
      <c r="AB429" s="29">
        <v>2601</v>
      </c>
      <c r="AC429" s="30">
        <v>0</v>
      </c>
      <c r="AD429" s="29">
        <v>650.04</v>
      </c>
      <c r="AE429" s="29">
        <v>650.04</v>
      </c>
      <c r="AF429" s="31">
        <v>1950.96</v>
      </c>
      <c r="AG429" s="29">
        <v>650.04</v>
      </c>
      <c r="AI429" s="29">
        <v>216.68</v>
      </c>
      <c r="AJ429" s="29">
        <v>216.68</v>
      </c>
      <c r="AK429" s="29">
        <v>216.68</v>
      </c>
      <c r="AL429" s="29">
        <v>0</v>
      </c>
      <c r="AM429" s="29">
        <v>0</v>
      </c>
      <c r="AN429" s="29">
        <v>0</v>
      </c>
      <c r="AO429" s="29">
        <v>0</v>
      </c>
      <c r="AP429" s="29">
        <v>0</v>
      </c>
      <c r="AQ429" s="29">
        <v>0</v>
      </c>
      <c r="AR429" s="29">
        <v>0</v>
      </c>
      <c r="AS429" s="29">
        <v>0</v>
      </c>
      <c r="AT429" s="122">
        <v>0</v>
      </c>
      <c r="AU429" s="130" t="s">
        <v>2197</v>
      </c>
      <c r="AV429" s="130" t="s">
        <v>2191</v>
      </c>
      <c r="AW429" s="130" t="s">
        <v>2298</v>
      </c>
      <c r="AX429" s="130" t="s">
        <v>1299</v>
      </c>
      <c r="AY429" s="130" t="s">
        <v>1299</v>
      </c>
    </row>
    <row r="430" spans="1:51" x14ac:dyDescent="0.2">
      <c r="A430" s="121">
        <v>45671</v>
      </c>
      <c r="B430" s="27" t="s">
        <v>1564</v>
      </c>
      <c r="C430" s="24" t="s">
        <v>1565</v>
      </c>
      <c r="D430" s="24" t="s">
        <v>1447</v>
      </c>
      <c r="E430" s="28" t="s">
        <v>442</v>
      </c>
      <c r="F430" s="28" t="s">
        <v>443</v>
      </c>
      <c r="G430" s="28" t="s">
        <v>514</v>
      </c>
      <c r="H430" s="28" t="s">
        <v>511</v>
      </c>
      <c r="I430" s="28" t="s">
        <v>1104</v>
      </c>
      <c r="J430" s="24" t="s">
        <v>1157</v>
      </c>
      <c r="K430" s="24" t="s">
        <v>328</v>
      </c>
      <c r="L430" s="24" t="s">
        <v>1940</v>
      </c>
      <c r="M430" s="24">
        <v>45672</v>
      </c>
      <c r="N430" s="24" t="s">
        <v>1577</v>
      </c>
      <c r="O430" s="24" t="s">
        <v>1941</v>
      </c>
      <c r="P430" s="27" t="s">
        <v>15</v>
      </c>
      <c r="Q430" s="28" t="s">
        <v>330</v>
      </c>
      <c r="R430" s="26" t="s">
        <v>2109</v>
      </c>
      <c r="S430" s="26" t="s">
        <v>2300</v>
      </c>
      <c r="T430" s="27" t="s">
        <v>122</v>
      </c>
      <c r="U430" s="25" t="s">
        <v>1435</v>
      </c>
      <c r="V430" s="25" t="s">
        <v>2301</v>
      </c>
      <c r="W430" s="25" t="s">
        <v>1371</v>
      </c>
      <c r="X430" s="36" t="s">
        <v>1337</v>
      </c>
      <c r="Y430" s="36" t="s">
        <v>1340</v>
      </c>
      <c r="Z430" s="36" t="s">
        <v>1372</v>
      </c>
      <c r="AA430" s="29">
        <v>600</v>
      </c>
      <c r="AB430" s="29">
        <v>600</v>
      </c>
      <c r="AC430" s="30">
        <v>0</v>
      </c>
      <c r="AD430" s="29">
        <v>0</v>
      </c>
      <c r="AE430" s="29">
        <v>0</v>
      </c>
      <c r="AF430" s="31">
        <v>600</v>
      </c>
      <c r="AG430" s="29">
        <v>0</v>
      </c>
      <c r="AI430" s="29">
        <v>0</v>
      </c>
      <c r="AJ430" s="29">
        <v>0</v>
      </c>
      <c r="AK430" s="29">
        <v>0</v>
      </c>
      <c r="AL430" s="29">
        <v>0</v>
      </c>
      <c r="AM430" s="29">
        <v>0</v>
      </c>
      <c r="AN430" s="29">
        <v>0</v>
      </c>
      <c r="AO430" s="29">
        <v>0</v>
      </c>
      <c r="AP430" s="29">
        <v>0</v>
      </c>
      <c r="AQ430" s="29">
        <v>0</v>
      </c>
      <c r="AR430" s="29">
        <v>0</v>
      </c>
      <c r="AS430" s="29">
        <v>0</v>
      </c>
      <c r="AT430" s="122">
        <v>0</v>
      </c>
      <c r="AU430" s="130" t="s">
        <v>2197</v>
      </c>
      <c r="AV430" s="130" t="s">
        <v>2191</v>
      </c>
      <c r="AW430" s="130" t="s">
        <v>2298</v>
      </c>
      <c r="AX430" s="130" t="s">
        <v>1299</v>
      </c>
      <c r="AY430" s="130" t="s">
        <v>1299</v>
      </c>
    </row>
    <row r="431" spans="1:51" x14ac:dyDescent="0.2">
      <c r="A431" s="121">
        <v>45671</v>
      </c>
      <c r="B431" s="27" t="s">
        <v>1564</v>
      </c>
      <c r="C431" s="24" t="s">
        <v>1565</v>
      </c>
      <c r="D431" s="24" t="s">
        <v>1447</v>
      </c>
      <c r="E431" s="28" t="s">
        <v>442</v>
      </c>
      <c r="F431" s="28" t="s">
        <v>443</v>
      </c>
      <c r="G431" s="28" t="s">
        <v>514</v>
      </c>
      <c r="H431" s="28" t="s">
        <v>511</v>
      </c>
      <c r="I431" s="28" t="s">
        <v>1104</v>
      </c>
      <c r="J431" s="24" t="s">
        <v>1157</v>
      </c>
      <c r="K431" s="24" t="s">
        <v>328</v>
      </c>
      <c r="L431" s="24" t="s">
        <v>1940</v>
      </c>
      <c r="M431" s="24">
        <v>45672</v>
      </c>
      <c r="N431" s="24" t="s">
        <v>1577</v>
      </c>
      <c r="O431" s="24" t="s">
        <v>1941</v>
      </c>
      <c r="P431" s="27" t="s">
        <v>15</v>
      </c>
      <c r="Q431" s="28" t="s">
        <v>330</v>
      </c>
      <c r="R431" s="26" t="s">
        <v>2109</v>
      </c>
      <c r="S431" s="26" t="s">
        <v>2300</v>
      </c>
      <c r="T431" s="27" t="s">
        <v>122</v>
      </c>
      <c r="U431" s="25" t="s">
        <v>1435</v>
      </c>
      <c r="V431" s="25" t="s">
        <v>2301</v>
      </c>
      <c r="W431" s="25" t="s">
        <v>1371</v>
      </c>
      <c r="X431" s="36" t="s">
        <v>1378</v>
      </c>
      <c r="Y431" s="36" t="s">
        <v>1379</v>
      </c>
      <c r="Z431" s="36" t="s">
        <v>1380</v>
      </c>
      <c r="AA431" s="29">
        <v>63172</v>
      </c>
      <c r="AB431" s="29">
        <v>63172</v>
      </c>
      <c r="AC431" s="30">
        <v>0</v>
      </c>
      <c r="AD431" s="29">
        <v>15794.239999999998</v>
      </c>
      <c r="AE431" s="29">
        <v>15794.24</v>
      </c>
      <c r="AF431" s="31">
        <v>47377.760000000002</v>
      </c>
      <c r="AG431" s="29">
        <v>15794.24</v>
      </c>
      <c r="AI431" s="29">
        <v>5265.86</v>
      </c>
      <c r="AJ431" s="29">
        <v>5264.1900000000005</v>
      </c>
      <c r="AK431" s="29">
        <v>5264.1900000000005</v>
      </c>
      <c r="AL431" s="29">
        <v>0</v>
      </c>
      <c r="AM431" s="29">
        <v>0</v>
      </c>
      <c r="AN431" s="29">
        <v>0</v>
      </c>
      <c r="AO431" s="29">
        <v>0</v>
      </c>
      <c r="AP431" s="29">
        <v>0</v>
      </c>
      <c r="AQ431" s="29">
        <v>0</v>
      </c>
      <c r="AR431" s="29">
        <v>0</v>
      </c>
      <c r="AS431" s="29">
        <v>0</v>
      </c>
      <c r="AT431" s="122">
        <v>0</v>
      </c>
      <c r="AU431" s="130" t="s">
        <v>2197</v>
      </c>
      <c r="AV431" s="130" t="s">
        <v>2191</v>
      </c>
      <c r="AW431" s="130" t="s">
        <v>2298</v>
      </c>
      <c r="AX431" s="130" t="s">
        <v>1299</v>
      </c>
      <c r="AY431" s="130" t="s">
        <v>1299</v>
      </c>
    </row>
    <row r="432" spans="1:51" x14ac:dyDescent="0.2">
      <c r="A432" s="121">
        <v>45671</v>
      </c>
      <c r="B432" s="27" t="s">
        <v>1564</v>
      </c>
      <c r="C432" s="24" t="s">
        <v>1565</v>
      </c>
      <c r="D432" s="24" t="s">
        <v>1447</v>
      </c>
      <c r="E432" s="28" t="s">
        <v>442</v>
      </c>
      <c r="F432" s="28" t="s">
        <v>443</v>
      </c>
      <c r="G432" s="28" t="s">
        <v>514</v>
      </c>
      <c r="H432" s="28" t="s">
        <v>511</v>
      </c>
      <c r="I432" s="28" t="s">
        <v>1104</v>
      </c>
      <c r="J432" s="24" t="s">
        <v>1157</v>
      </c>
      <c r="K432" s="24" t="s">
        <v>328</v>
      </c>
      <c r="L432" s="24" t="s">
        <v>1940</v>
      </c>
      <c r="M432" s="24">
        <v>45672</v>
      </c>
      <c r="N432" s="24" t="s">
        <v>1577</v>
      </c>
      <c r="O432" s="24" t="s">
        <v>1941</v>
      </c>
      <c r="P432" s="27" t="s">
        <v>15</v>
      </c>
      <c r="Q432" s="28" t="s">
        <v>330</v>
      </c>
      <c r="R432" s="26" t="s">
        <v>2109</v>
      </c>
      <c r="S432" s="26" t="s">
        <v>2300</v>
      </c>
      <c r="T432" s="27" t="s">
        <v>122</v>
      </c>
      <c r="U432" s="25" t="s">
        <v>1435</v>
      </c>
      <c r="V432" s="25" t="s">
        <v>2301</v>
      </c>
      <c r="W432" s="25" t="s">
        <v>1371</v>
      </c>
      <c r="X432" s="36" t="s">
        <v>1338</v>
      </c>
      <c r="Y432" s="36" t="s">
        <v>1341</v>
      </c>
      <c r="Z432" s="36" t="s">
        <v>1374</v>
      </c>
      <c r="AA432" s="29">
        <v>2601</v>
      </c>
      <c r="AB432" s="29">
        <v>2601</v>
      </c>
      <c r="AC432" s="30">
        <v>0</v>
      </c>
      <c r="AD432" s="29">
        <v>650.04</v>
      </c>
      <c r="AE432" s="29">
        <v>650.04</v>
      </c>
      <c r="AF432" s="31">
        <v>1950.96</v>
      </c>
      <c r="AG432" s="29">
        <v>650.04</v>
      </c>
      <c r="AI432" s="29">
        <v>216.68</v>
      </c>
      <c r="AJ432" s="29">
        <v>216.68</v>
      </c>
      <c r="AK432" s="29">
        <v>216.68</v>
      </c>
      <c r="AL432" s="29">
        <v>0</v>
      </c>
      <c r="AM432" s="29">
        <v>0</v>
      </c>
      <c r="AN432" s="29">
        <v>0</v>
      </c>
      <c r="AO432" s="29">
        <v>0</v>
      </c>
      <c r="AP432" s="29">
        <v>0</v>
      </c>
      <c r="AQ432" s="29">
        <v>0</v>
      </c>
      <c r="AR432" s="29">
        <v>0</v>
      </c>
      <c r="AS432" s="29">
        <v>0</v>
      </c>
      <c r="AT432" s="122">
        <v>0</v>
      </c>
      <c r="AU432" s="130" t="s">
        <v>2197</v>
      </c>
      <c r="AV432" s="130" t="s">
        <v>2191</v>
      </c>
      <c r="AW432" s="130" t="s">
        <v>2298</v>
      </c>
      <c r="AX432" s="130" t="s">
        <v>1299</v>
      </c>
      <c r="AY432" s="130" t="s">
        <v>1299</v>
      </c>
    </row>
    <row r="433" spans="1:51" x14ac:dyDescent="0.2">
      <c r="A433" s="121">
        <v>45671</v>
      </c>
      <c r="B433" s="27" t="s">
        <v>1564</v>
      </c>
      <c r="C433" s="24" t="s">
        <v>1565</v>
      </c>
      <c r="D433" s="24" t="s">
        <v>1447</v>
      </c>
      <c r="E433" s="28" t="s">
        <v>442</v>
      </c>
      <c r="F433" s="28" t="s">
        <v>443</v>
      </c>
      <c r="G433" s="28" t="s">
        <v>514</v>
      </c>
      <c r="H433" s="28" t="s">
        <v>511</v>
      </c>
      <c r="I433" s="28" t="s">
        <v>1104</v>
      </c>
      <c r="J433" s="24" t="s">
        <v>1096</v>
      </c>
      <c r="K433" s="24" t="s">
        <v>328</v>
      </c>
      <c r="L433" s="24" t="s">
        <v>1940</v>
      </c>
      <c r="M433" s="24">
        <v>45672</v>
      </c>
      <c r="N433" s="24" t="s">
        <v>1577</v>
      </c>
      <c r="O433" s="24" t="s">
        <v>1941</v>
      </c>
      <c r="P433" s="27" t="s">
        <v>15</v>
      </c>
      <c r="Q433" s="28" t="s">
        <v>330</v>
      </c>
      <c r="R433" s="26" t="s">
        <v>2109</v>
      </c>
      <c r="S433" s="26" t="s">
        <v>2300</v>
      </c>
      <c r="T433" s="27" t="s">
        <v>123</v>
      </c>
      <c r="U433" s="25" t="s">
        <v>1096</v>
      </c>
      <c r="V433" s="25" t="s">
        <v>1515</v>
      </c>
      <c r="W433" s="25" t="s">
        <v>1371</v>
      </c>
      <c r="X433" s="36" t="s">
        <v>1337</v>
      </c>
      <c r="Y433" s="36" t="s">
        <v>1340</v>
      </c>
      <c r="Z433" s="36" t="s">
        <v>1372</v>
      </c>
      <c r="AA433" s="29">
        <v>600</v>
      </c>
      <c r="AB433" s="29">
        <v>600</v>
      </c>
      <c r="AC433" s="30">
        <v>0</v>
      </c>
      <c r="AD433" s="29">
        <v>0</v>
      </c>
      <c r="AE433" s="29">
        <v>0</v>
      </c>
      <c r="AF433" s="31">
        <v>600</v>
      </c>
      <c r="AG433" s="29">
        <v>0</v>
      </c>
      <c r="AI433" s="29">
        <v>0</v>
      </c>
      <c r="AJ433" s="29">
        <v>0</v>
      </c>
      <c r="AK433" s="29">
        <v>0</v>
      </c>
      <c r="AL433" s="29">
        <v>0</v>
      </c>
      <c r="AM433" s="29">
        <v>0</v>
      </c>
      <c r="AN433" s="29">
        <v>0</v>
      </c>
      <c r="AO433" s="29">
        <v>0</v>
      </c>
      <c r="AP433" s="29">
        <v>0</v>
      </c>
      <c r="AQ433" s="29">
        <v>0</v>
      </c>
      <c r="AR433" s="29">
        <v>0</v>
      </c>
      <c r="AS433" s="29">
        <v>0</v>
      </c>
      <c r="AT433" s="122">
        <v>0</v>
      </c>
      <c r="AU433" s="130" t="s">
        <v>2197</v>
      </c>
      <c r="AV433" s="130" t="s">
        <v>2191</v>
      </c>
      <c r="AW433" s="130" t="s">
        <v>2298</v>
      </c>
      <c r="AX433" s="130" t="s">
        <v>1299</v>
      </c>
      <c r="AY433" s="130" t="s">
        <v>1299</v>
      </c>
    </row>
    <row r="434" spans="1:51" x14ac:dyDescent="0.2">
      <c r="A434" s="121">
        <v>45671</v>
      </c>
      <c r="B434" s="27" t="s">
        <v>1564</v>
      </c>
      <c r="C434" s="24" t="s">
        <v>1565</v>
      </c>
      <c r="D434" s="24" t="s">
        <v>1447</v>
      </c>
      <c r="E434" s="28" t="s">
        <v>442</v>
      </c>
      <c r="F434" s="28" t="s">
        <v>443</v>
      </c>
      <c r="G434" s="28" t="s">
        <v>514</v>
      </c>
      <c r="H434" s="28" t="s">
        <v>511</v>
      </c>
      <c r="I434" s="28" t="s">
        <v>1104</v>
      </c>
      <c r="J434" s="24" t="s">
        <v>1096</v>
      </c>
      <c r="K434" s="24" t="s">
        <v>328</v>
      </c>
      <c r="L434" s="24" t="s">
        <v>1940</v>
      </c>
      <c r="M434" s="24">
        <v>45672</v>
      </c>
      <c r="N434" s="24" t="s">
        <v>1577</v>
      </c>
      <c r="O434" s="24" t="s">
        <v>1941</v>
      </c>
      <c r="P434" s="27" t="s">
        <v>15</v>
      </c>
      <c r="Q434" s="28" t="s">
        <v>330</v>
      </c>
      <c r="R434" s="26" t="s">
        <v>2109</v>
      </c>
      <c r="S434" s="26" t="s">
        <v>2300</v>
      </c>
      <c r="T434" s="27" t="s">
        <v>123</v>
      </c>
      <c r="U434" s="25" t="s">
        <v>1096</v>
      </c>
      <c r="V434" s="25" t="s">
        <v>1515</v>
      </c>
      <c r="W434" s="25" t="s">
        <v>1371</v>
      </c>
      <c r="X434" s="36" t="s">
        <v>1378</v>
      </c>
      <c r="Y434" s="36" t="s">
        <v>1379</v>
      </c>
      <c r="Z434" s="36" t="s">
        <v>1380</v>
      </c>
      <c r="AA434" s="29">
        <v>63172</v>
      </c>
      <c r="AB434" s="29">
        <v>63172</v>
      </c>
      <c r="AC434" s="30">
        <v>0</v>
      </c>
      <c r="AD434" s="29">
        <v>15794.239999999998</v>
      </c>
      <c r="AE434" s="29">
        <v>15794.240000000002</v>
      </c>
      <c r="AF434" s="31">
        <v>47377.759999999995</v>
      </c>
      <c r="AG434" s="29">
        <v>15794.240000000002</v>
      </c>
      <c r="AI434" s="29">
        <v>5265.8600000000006</v>
      </c>
      <c r="AJ434" s="29">
        <v>5264.1900000000005</v>
      </c>
      <c r="AK434" s="29">
        <v>5264.1900000000005</v>
      </c>
      <c r="AL434" s="29">
        <v>0</v>
      </c>
      <c r="AM434" s="29">
        <v>0</v>
      </c>
      <c r="AN434" s="29">
        <v>0</v>
      </c>
      <c r="AO434" s="29">
        <v>0</v>
      </c>
      <c r="AP434" s="29">
        <v>0</v>
      </c>
      <c r="AQ434" s="29">
        <v>0</v>
      </c>
      <c r="AR434" s="29">
        <v>0</v>
      </c>
      <c r="AS434" s="29">
        <v>0</v>
      </c>
      <c r="AT434" s="122">
        <v>0</v>
      </c>
      <c r="AU434" s="130" t="s">
        <v>2197</v>
      </c>
      <c r="AV434" s="130" t="s">
        <v>2191</v>
      </c>
      <c r="AW434" s="130" t="s">
        <v>2298</v>
      </c>
      <c r="AX434" s="130" t="s">
        <v>1299</v>
      </c>
      <c r="AY434" s="130" t="s">
        <v>1299</v>
      </c>
    </row>
    <row r="435" spans="1:51" x14ac:dyDescent="0.2">
      <c r="A435" s="121">
        <v>45671</v>
      </c>
      <c r="B435" s="27" t="s">
        <v>1564</v>
      </c>
      <c r="C435" s="24" t="s">
        <v>1565</v>
      </c>
      <c r="D435" s="24" t="s">
        <v>1447</v>
      </c>
      <c r="E435" s="28" t="s">
        <v>442</v>
      </c>
      <c r="F435" s="28" t="s">
        <v>443</v>
      </c>
      <c r="G435" s="28" t="s">
        <v>514</v>
      </c>
      <c r="H435" s="28" t="s">
        <v>511</v>
      </c>
      <c r="I435" s="28" t="s">
        <v>1104</v>
      </c>
      <c r="J435" s="24" t="s">
        <v>1096</v>
      </c>
      <c r="K435" s="24" t="s">
        <v>328</v>
      </c>
      <c r="L435" s="24" t="s">
        <v>1940</v>
      </c>
      <c r="M435" s="24">
        <v>45672</v>
      </c>
      <c r="N435" s="24" t="s">
        <v>1577</v>
      </c>
      <c r="O435" s="24" t="s">
        <v>1941</v>
      </c>
      <c r="P435" s="27" t="s">
        <v>15</v>
      </c>
      <c r="Q435" s="28" t="s">
        <v>330</v>
      </c>
      <c r="R435" s="26" t="s">
        <v>2109</v>
      </c>
      <c r="S435" s="26" t="s">
        <v>2300</v>
      </c>
      <c r="T435" s="27" t="s">
        <v>123</v>
      </c>
      <c r="U435" s="25" t="s">
        <v>1096</v>
      </c>
      <c r="V435" s="25" t="s">
        <v>1515</v>
      </c>
      <c r="W435" s="25" t="s">
        <v>1371</v>
      </c>
      <c r="X435" s="36" t="s">
        <v>1338</v>
      </c>
      <c r="Y435" s="36" t="s">
        <v>1341</v>
      </c>
      <c r="Z435" s="36" t="s">
        <v>1374</v>
      </c>
      <c r="AA435" s="29">
        <v>2601</v>
      </c>
      <c r="AB435" s="29">
        <v>2601</v>
      </c>
      <c r="AC435" s="30">
        <v>0</v>
      </c>
      <c r="AD435" s="29">
        <v>650.04</v>
      </c>
      <c r="AE435" s="29">
        <v>650.04</v>
      </c>
      <c r="AF435" s="31">
        <v>1950.96</v>
      </c>
      <c r="AG435" s="29">
        <v>650.04</v>
      </c>
      <c r="AI435" s="29">
        <v>216.68</v>
      </c>
      <c r="AJ435" s="29">
        <v>216.68</v>
      </c>
      <c r="AK435" s="29">
        <v>216.68</v>
      </c>
      <c r="AL435" s="29">
        <v>0</v>
      </c>
      <c r="AM435" s="29">
        <v>0</v>
      </c>
      <c r="AN435" s="29">
        <v>0</v>
      </c>
      <c r="AO435" s="29">
        <v>0</v>
      </c>
      <c r="AP435" s="29">
        <v>0</v>
      </c>
      <c r="AQ435" s="29">
        <v>0</v>
      </c>
      <c r="AR435" s="29">
        <v>0</v>
      </c>
      <c r="AS435" s="29">
        <v>0</v>
      </c>
      <c r="AT435" s="122">
        <v>0</v>
      </c>
      <c r="AU435" s="130" t="s">
        <v>2197</v>
      </c>
      <c r="AV435" s="130" t="s">
        <v>2191</v>
      </c>
      <c r="AW435" s="130" t="s">
        <v>2298</v>
      </c>
      <c r="AX435" s="130" t="s">
        <v>1299</v>
      </c>
      <c r="AY435" s="130" t="s">
        <v>1299</v>
      </c>
    </row>
    <row r="436" spans="1:51" x14ac:dyDescent="0.2">
      <c r="A436" s="121">
        <v>45671</v>
      </c>
      <c r="B436" s="27" t="s">
        <v>1564</v>
      </c>
      <c r="C436" s="24" t="s">
        <v>1565</v>
      </c>
      <c r="D436" s="24" t="s">
        <v>1447</v>
      </c>
      <c r="E436" s="28" t="s">
        <v>442</v>
      </c>
      <c r="F436" s="28" t="s">
        <v>443</v>
      </c>
      <c r="G436" s="28" t="s">
        <v>514</v>
      </c>
      <c r="H436" s="28" t="s">
        <v>511</v>
      </c>
      <c r="I436" s="28" t="s">
        <v>1104</v>
      </c>
      <c r="J436" s="24" t="s">
        <v>1433</v>
      </c>
      <c r="K436" s="24" t="s">
        <v>328</v>
      </c>
      <c r="L436" s="24" t="s">
        <v>1940</v>
      </c>
      <c r="M436" s="24">
        <v>45672</v>
      </c>
      <c r="N436" s="24" t="s">
        <v>1577</v>
      </c>
      <c r="O436" s="24" t="s">
        <v>1941</v>
      </c>
      <c r="P436" s="27" t="s">
        <v>15</v>
      </c>
      <c r="Q436" s="28" t="s">
        <v>330</v>
      </c>
      <c r="R436" s="26" t="s">
        <v>2109</v>
      </c>
      <c r="S436" s="26" t="s">
        <v>2300</v>
      </c>
      <c r="T436" s="27" t="s">
        <v>124</v>
      </c>
      <c r="U436" s="25" t="s">
        <v>1433</v>
      </c>
      <c r="V436" s="25" t="s">
        <v>1516</v>
      </c>
      <c r="W436" s="25" t="s">
        <v>1371</v>
      </c>
      <c r="X436" s="36" t="s">
        <v>1337</v>
      </c>
      <c r="Y436" s="36" t="s">
        <v>1340</v>
      </c>
      <c r="Z436" s="36" t="s">
        <v>1372</v>
      </c>
      <c r="AA436" s="29">
        <v>600</v>
      </c>
      <c r="AB436" s="29">
        <v>600</v>
      </c>
      <c r="AC436" s="30">
        <v>0</v>
      </c>
      <c r="AD436" s="29">
        <v>0</v>
      </c>
      <c r="AE436" s="29">
        <v>0</v>
      </c>
      <c r="AF436" s="31">
        <v>600</v>
      </c>
      <c r="AG436" s="29">
        <v>0</v>
      </c>
      <c r="AI436" s="29">
        <v>0</v>
      </c>
      <c r="AJ436" s="29">
        <v>0</v>
      </c>
      <c r="AK436" s="29">
        <v>0</v>
      </c>
      <c r="AL436" s="29">
        <v>0</v>
      </c>
      <c r="AM436" s="29">
        <v>0</v>
      </c>
      <c r="AN436" s="29">
        <v>0</v>
      </c>
      <c r="AO436" s="29">
        <v>0</v>
      </c>
      <c r="AP436" s="29">
        <v>0</v>
      </c>
      <c r="AQ436" s="29">
        <v>0</v>
      </c>
      <c r="AR436" s="29">
        <v>0</v>
      </c>
      <c r="AS436" s="29">
        <v>0</v>
      </c>
      <c r="AT436" s="122">
        <v>0</v>
      </c>
      <c r="AU436" s="130" t="s">
        <v>2197</v>
      </c>
      <c r="AV436" s="130" t="s">
        <v>2191</v>
      </c>
      <c r="AW436" s="130" t="s">
        <v>2298</v>
      </c>
      <c r="AX436" s="130" t="s">
        <v>1299</v>
      </c>
      <c r="AY436" s="130" t="s">
        <v>1299</v>
      </c>
    </row>
    <row r="437" spans="1:51" x14ac:dyDescent="0.2">
      <c r="A437" s="121">
        <v>45671</v>
      </c>
      <c r="B437" s="27" t="s">
        <v>1564</v>
      </c>
      <c r="C437" s="24" t="s">
        <v>1565</v>
      </c>
      <c r="D437" s="24" t="s">
        <v>1447</v>
      </c>
      <c r="E437" s="28" t="s">
        <v>442</v>
      </c>
      <c r="F437" s="28" t="s">
        <v>443</v>
      </c>
      <c r="G437" s="28" t="s">
        <v>514</v>
      </c>
      <c r="H437" s="28" t="s">
        <v>511</v>
      </c>
      <c r="I437" s="28" t="s">
        <v>1104</v>
      </c>
      <c r="J437" s="24" t="s">
        <v>1433</v>
      </c>
      <c r="K437" s="24" t="s">
        <v>328</v>
      </c>
      <c r="L437" s="24" t="s">
        <v>1940</v>
      </c>
      <c r="M437" s="24">
        <v>45672</v>
      </c>
      <c r="N437" s="24" t="s">
        <v>1577</v>
      </c>
      <c r="O437" s="24" t="s">
        <v>1941</v>
      </c>
      <c r="P437" s="27" t="s">
        <v>15</v>
      </c>
      <c r="Q437" s="28" t="s">
        <v>330</v>
      </c>
      <c r="R437" s="26" t="s">
        <v>2109</v>
      </c>
      <c r="S437" s="26" t="s">
        <v>2300</v>
      </c>
      <c r="T437" s="27" t="s">
        <v>124</v>
      </c>
      <c r="U437" s="25" t="s">
        <v>1433</v>
      </c>
      <c r="V437" s="25" t="s">
        <v>1516</v>
      </c>
      <c r="W437" s="25" t="s">
        <v>1371</v>
      </c>
      <c r="X437" s="36" t="s">
        <v>1378</v>
      </c>
      <c r="Y437" s="36" t="s">
        <v>1379</v>
      </c>
      <c r="Z437" s="36" t="s">
        <v>1380</v>
      </c>
      <c r="AA437" s="29">
        <v>51502</v>
      </c>
      <c r="AB437" s="29">
        <v>51502</v>
      </c>
      <c r="AC437" s="30">
        <v>0</v>
      </c>
      <c r="AD437" s="29">
        <v>17623.77</v>
      </c>
      <c r="AE437" s="29">
        <v>17623.77</v>
      </c>
      <c r="AF437" s="31">
        <v>33878.229999999996</v>
      </c>
      <c r="AG437" s="29">
        <v>17623.77</v>
      </c>
      <c r="AI437" s="29">
        <v>6931.72</v>
      </c>
      <c r="AJ437" s="29">
        <v>6927.86</v>
      </c>
      <c r="AK437" s="29">
        <v>3764.1899999999996</v>
      </c>
      <c r="AL437" s="29">
        <v>0</v>
      </c>
      <c r="AM437" s="29">
        <v>0</v>
      </c>
      <c r="AN437" s="29">
        <v>0</v>
      </c>
      <c r="AO437" s="29">
        <v>0</v>
      </c>
      <c r="AP437" s="29">
        <v>0</v>
      </c>
      <c r="AQ437" s="29">
        <v>0</v>
      </c>
      <c r="AR437" s="29">
        <v>0</v>
      </c>
      <c r="AS437" s="29">
        <v>0</v>
      </c>
      <c r="AT437" s="122">
        <v>0</v>
      </c>
      <c r="AU437" s="130" t="s">
        <v>2197</v>
      </c>
      <c r="AV437" s="130" t="s">
        <v>2191</v>
      </c>
      <c r="AW437" s="130" t="s">
        <v>2298</v>
      </c>
      <c r="AX437" s="130" t="s">
        <v>1299</v>
      </c>
      <c r="AY437" s="130" t="s">
        <v>1299</v>
      </c>
    </row>
    <row r="438" spans="1:51" x14ac:dyDescent="0.2">
      <c r="A438" s="121">
        <v>45671</v>
      </c>
      <c r="B438" s="27" t="s">
        <v>1564</v>
      </c>
      <c r="C438" s="24" t="s">
        <v>1565</v>
      </c>
      <c r="D438" s="24" t="s">
        <v>1447</v>
      </c>
      <c r="E438" s="28" t="s">
        <v>442</v>
      </c>
      <c r="F438" s="28" t="s">
        <v>443</v>
      </c>
      <c r="G438" s="28" t="s">
        <v>514</v>
      </c>
      <c r="H438" s="28" t="s">
        <v>511</v>
      </c>
      <c r="I438" s="28" t="s">
        <v>1104</v>
      </c>
      <c r="J438" s="24" t="s">
        <v>1433</v>
      </c>
      <c r="K438" s="24" t="s">
        <v>328</v>
      </c>
      <c r="L438" s="24" t="s">
        <v>1940</v>
      </c>
      <c r="M438" s="24">
        <v>45672</v>
      </c>
      <c r="N438" s="24" t="s">
        <v>1577</v>
      </c>
      <c r="O438" s="24" t="s">
        <v>1941</v>
      </c>
      <c r="P438" s="27" t="s">
        <v>15</v>
      </c>
      <c r="Q438" s="28" t="s">
        <v>330</v>
      </c>
      <c r="R438" s="26" t="s">
        <v>2109</v>
      </c>
      <c r="S438" s="26" t="s">
        <v>2300</v>
      </c>
      <c r="T438" s="27" t="s">
        <v>124</v>
      </c>
      <c r="U438" s="25" t="s">
        <v>1433</v>
      </c>
      <c r="V438" s="25" t="s">
        <v>1516</v>
      </c>
      <c r="W438" s="25" t="s">
        <v>1371</v>
      </c>
      <c r="X438" s="36" t="s">
        <v>1338</v>
      </c>
      <c r="Y438" s="36" t="s">
        <v>1341</v>
      </c>
      <c r="Z438" s="36" t="s">
        <v>1374</v>
      </c>
      <c r="AA438" s="29">
        <v>3034</v>
      </c>
      <c r="AB438" s="29">
        <v>3034</v>
      </c>
      <c r="AC438" s="30">
        <v>0</v>
      </c>
      <c r="AD438" s="29">
        <v>1083.4000000000001</v>
      </c>
      <c r="AE438" s="29">
        <v>1083.4000000000001</v>
      </c>
      <c r="AF438" s="31">
        <v>1950.6</v>
      </c>
      <c r="AG438" s="29">
        <v>1083.4000000000001</v>
      </c>
      <c r="AI438" s="29">
        <v>433.36</v>
      </c>
      <c r="AJ438" s="29">
        <v>433.36</v>
      </c>
      <c r="AK438" s="29">
        <v>216.68</v>
      </c>
      <c r="AL438" s="29">
        <v>0</v>
      </c>
      <c r="AM438" s="29">
        <v>0</v>
      </c>
      <c r="AN438" s="29">
        <v>0</v>
      </c>
      <c r="AO438" s="29">
        <v>0</v>
      </c>
      <c r="AP438" s="29">
        <v>0</v>
      </c>
      <c r="AQ438" s="29">
        <v>0</v>
      </c>
      <c r="AR438" s="29">
        <v>0</v>
      </c>
      <c r="AS438" s="29">
        <v>0</v>
      </c>
      <c r="AT438" s="122">
        <v>0</v>
      </c>
      <c r="AU438" s="130" t="s">
        <v>2197</v>
      </c>
      <c r="AV438" s="130" t="s">
        <v>2191</v>
      </c>
      <c r="AW438" s="130" t="s">
        <v>2298</v>
      </c>
      <c r="AX438" s="130" t="s">
        <v>1299</v>
      </c>
      <c r="AY438" s="130" t="s">
        <v>1299</v>
      </c>
    </row>
    <row r="439" spans="1:51" x14ac:dyDescent="0.2">
      <c r="A439" s="121">
        <v>45671</v>
      </c>
      <c r="B439" s="27" t="s">
        <v>1564</v>
      </c>
      <c r="C439" s="24" t="s">
        <v>1565</v>
      </c>
      <c r="D439" s="24" t="s">
        <v>1447</v>
      </c>
      <c r="E439" s="28" t="s">
        <v>442</v>
      </c>
      <c r="F439" s="28" t="s">
        <v>443</v>
      </c>
      <c r="G439" s="28" t="s">
        <v>514</v>
      </c>
      <c r="H439" s="28" t="s">
        <v>511</v>
      </c>
      <c r="I439" s="28" t="s">
        <v>1104</v>
      </c>
      <c r="J439" s="24" t="s">
        <v>1098</v>
      </c>
      <c r="K439" s="24" t="s">
        <v>328</v>
      </c>
      <c r="L439" s="24" t="s">
        <v>1940</v>
      </c>
      <c r="M439" s="24">
        <v>45672</v>
      </c>
      <c r="N439" s="24" t="s">
        <v>1577</v>
      </c>
      <c r="O439" s="24" t="s">
        <v>1941</v>
      </c>
      <c r="P439" s="27" t="s">
        <v>15</v>
      </c>
      <c r="Q439" s="28" t="s">
        <v>330</v>
      </c>
      <c r="R439" s="26" t="s">
        <v>2109</v>
      </c>
      <c r="S439" s="26" t="s">
        <v>2300</v>
      </c>
      <c r="T439" s="27" t="s">
        <v>125</v>
      </c>
      <c r="U439" s="25" t="s">
        <v>1098</v>
      </c>
      <c r="V439" s="25" t="s">
        <v>1517</v>
      </c>
      <c r="W439" s="25" t="s">
        <v>1371</v>
      </c>
      <c r="X439" s="36" t="s">
        <v>1337</v>
      </c>
      <c r="Y439" s="36" t="s">
        <v>1340</v>
      </c>
      <c r="Z439" s="36" t="s">
        <v>1372</v>
      </c>
      <c r="AA439" s="29">
        <v>600</v>
      </c>
      <c r="AB439" s="29">
        <v>600</v>
      </c>
      <c r="AC439" s="30">
        <v>0</v>
      </c>
      <c r="AD439" s="29">
        <v>0</v>
      </c>
      <c r="AE439" s="29">
        <v>0</v>
      </c>
      <c r="AF439" s="31">
        <v>600</v>
      </c>
      <c r="AG439" s="29">
        <v>0</v>
      </c>
      <c r="AI439" s="29">
        <v>0</v>
      </c>
      <c r="AJ439" s="29">
        <v>0</v>
      </c>
      <c r="AK439" s="29">
        <v>0</v>
      </c>
      <c r="AL439" s="29">
        <v>0</v>
      </c>
      <c r="AM439" s="29">
        <v>0</v>
      </c>
      <c r="AN439" s="29">
        <v>0</v>
      </c>
      <c r="AO439" s="29">
        <v>0</v>
      </c>
      <c r="AP439" s="29">
        <v>0</v>
      </c>
      <c r="AQ439" s="29">
        <v>0</v>
      </c>
      <c r="AR439" s="29">
        <v>0</v>
      </c>
      <c r="AS439" s="29">
        <v>0</v>
      </c>
      <c r="AT439" s="122">
        <v>0</v>
      </c>
      <c r="AU439" s="130" t="s">
        <v>2197</v>
      </c>
      <c r="AV439" s="130" t="s">
        <v>2191</v>
      </c>
      <c r="AW439" s="130" t="s">
        <v>2298</v>
      </c>
      <c r="AX439" s="130" t="s">
        <v>1299</v>
      </c>
      <c r="AY439" s="130" t="s">
        <v>1299</v>
      </c>
    </row>
    <row r="440" spans="1:51" x14ac:dyDescent="0.2">
      <c r="A440" s="121">
        <v>45671</v>
      </c>
      <c r="B440" s="27" t="s">
        <v>1564</v>
      </c>
      <c r="C440" s="24" t="s">
        <v>1565</v>
      </c>
      <c r="D440" s="24" t="s">
        <v>1447</v>
      </c>
      <c r="E440" s="28" t="s">
        <v>442</v>
      </c>
      <c r="F440" s="28" t="s">
        <v>443</v>
      </c>
      <c r="G440" s="28" t="s">
        <v>514</v>
      </c>
      <c r="H440" s="28" t="s">
        <v>511</v>
      </c>
      <c r="I440" s="28" t="s">
        <v>1104</v>
      </c>
      <c r="J440" s="24" t="s">
        <v>1098</v>
      </c>
      <c r="K440" s="24" t="s">
        <v>328</v>
      </c>
      <c r="L440" s="24" t="s">
        <v>1940</v>
      </c>
      <c r="M440" s="24">
        <v>45672</v>
      </c>
      <c r="N440" s="24" t="s">
        <v>1577</v>
      </c>
      <c r="O440" s="24" t="s">
        <v>1941</v>
      </c>
      <c r="P440" s="27" t="s">
        <v>15</v>
      </c>
      <c r="Q440" s="28" t="s">
        <v>330</v>
      </c>
      <c r="R440" s="26" t="s">
        <v>2109</v>
      </c>
      <c r="S440" s="26" t="s">
        <v>2300</v>
      </c>
      <c r="T440" s="27" t="s">
        <v>125</v>
      </c>
      <c r="U440" s="25" t="s">
        <v>1098</v>
      </c>
      <c r="V440" s="25" t="s">
        <v>1517</v>
      </c>
      <c r="W440" s="25" t="s">
        <v>1371</v>
      </c>
      <c r="X440" s="36" t="s">
        <v>1378</v>
      </c>
      <c r="Y440" s="36" t="s">
        <v>1379</v>
      </c>
      <c r="Z440" s="36" t="s">
        <v>1380</v>
      </c>
      <c r="AA440" s="29">
        <v>63171</v>
      </c>
      <c r="AB440" s="29">
        <v>63171</v>
      </c>
      <c r="AC440" s="30">
        <v>0</v>
      </c>
      <c r="AD440" s="29">
        <v>9144.09</v>
      </c>
      <c r="AE440" s="29">
        <v>9144.09</v>
      </c>
      <c r="AF440" s="31">
        <v>54026.91</v>
      </c>
      <c r="AG440" s="29">
        <v>9144.09</v>
      </c>
      <c r="AI440" s="29">
        <v>0</v>
      </c>
      <c r="AJ440" s="29">
        <v>4333.33</v>
      </c>
      <c r="AK440" s="29">
        <v>4810.76</v>
      </c>
      <c r="AL440" s="29">
        <v>0</v>
      </c>
      <c r="AM440" s="29">
        <v>0</v>
      </c>
      <c r="AN440" s="29">
        <v>0</v>
      </c>
      <c r="AO440" s="29">
        <v>0</v>
      </c>
      <c r="AP440" s="29">
        <v>0</v>
      </c>
      <c r="AQ440" s="29">
        <v>0</v>
      </c>
      <c r="AR440" s="29">
        <v>0</v>
      </c>
      <c r="AS440" s="29">
        <v>0</v>
      </c>
      <c r="AT440" s="122">
        <v>0</v>
      </c>
      <c r="AU440" s="130" t="s">
        <v>2197</v>
      </c>
      <c r="AV440" s="130" t="s">
        <v>2191</v>
      </c>
      <c r="AW440" s="130" t="s">
        <v>2298</v>
      </c>
      <c r="AX440" s="130" t="s">
        <v>1299</v>
      </c>
      <c r="AY440" s="130" t="s">
        <v>1299</v>
      </c>
    </row>
    <row r="441" spans="1:51" x14ac:dyDescent="0.2">
      <c r="A441" s="121">
        <v>45671</v>
      </c>
      <c r="B441" s="27" t="s">
        <v>1564</v>
      </c>
      <c r="C441" s="24" t="s">
        <v>1565</v>
      </c>
      <c r="D441" s="24" t="s">
        <v>1447</v>
      </c>
      <c r="E441" s="28" t="s">
        <v>442</v>
      </c>
      <c r="F441" s="28" t="s">
        <v>443</v>
      </c>
      <c r="G441" s="28" t="s">
        <v>514</v>
      </c>
      <c r="H441" s="28" t="s">
        <v>511</v>
      </c>
      <c r="I441" s="28" t="s">
        <v>1104</v>
      </c>
      <c r="J441" s="24" t="s">
        <v>1098</v>
      </c>
      <c r="K441" s="24" t="s">
        <v>328</v>
      </c>
      <c r="L441" s="24" t="s">
        <v>1940</v>
      </c>
      <c r="M441" s="24">
        <v>45672</v>
      </c>
      <c r="N441" s="24" t="s">
        <v>1577</v>
      </c>
      <c r="O441" s="24" t="s">
        <v>1941</v>
      </c>
      <c r="P441" s="27" t="s">
        <v>15</v>
      </c>
      <c r="Q441" s="28" t="s">
        <v>330</v>
      </c>
      <c r="R441" s="26" t="s">
        <v>2109</v>
      </c>
      <c r="S441" s="26" t="s">
        <v>2300</v>
      </c>
      <c r="T441" s="27" t="s">
        <v>125</v>
      </c>
      <c r="U441" s="25" t="s">
        <v>1098</v>
      </c>
      <c r="V441" s="25" t="s">
        <v>1517</v>
      </c>
      <c r="W441" s="25" t="s">
        <v>1371</v>
      </c>
      <c r="X441" s="36" t="s">
        <v>1338</v>
      </c>
      <c r="Y441" s="36" t="s">
        <v>1341</v>
      </c>
      <c r="Z441" s="36" t="s">
        <v>1374</v>
      </c>
      <c r="AA441" s="29">
        <v>2601</v>
      </c>
      <c r="AB441" s="29">
        <v>2601</v>
      </c>
      <c r="AC441" s="30">
        <v>0</v>
      </c>
      <c r="AD441" s="29">
        <v>433.36</v>
      </c>
      <c r="AE441" s="29">
        <v>433.36</v>
      </c>
      <c r="AF441" s="31">
        <v>2167.64</v>
      </c>
      <c r="AG441" s="29">
        <v>433.36</v>
      </c>
      <c r="AI441" s="29">
        <v>0</v>
      </c>
      <c r="AJ441" s="29">
        <v>216.68</v>
      </c>
      <c r="AK441" s="29">
        <v>216.68</v>
      </c>
      <c r="AL441" s="29">
        <v>0</v>
      </c>
      <c r="AM441" s="29">
        <v>0</v>
      </c>
      <c r="AN441" s="29">
        <v>0</v>
      </c>
      <c r="AO441" s="29">
        <v>0</v>
      </c>
      <c r="AP441" s="29">
        <v>0</v>
      </c>
      <c r="AQ441" s="29">
        <v>0</v>
      </c>
      <c r="AR441" s="29">
        <v>0</v>
      </c>
      <c r="AS441" s="29">
        <v>0</v>
      </c>
      <c r="AT441" s="122">
        <v>0</v>
      </c>
      <c r="AU441" s="130" t="s">
        <v>2197</v>
      </c>
      <c r="AV441" s="130" t="s">
        <v>2191</v>
      </c>
      <c r="AW441" s="130" t="s">
        <v>2298</v>
      </c>
      <c r="AX441" s="130" t="s">
        <v>1299</v>
      </c>
      <c r="AY441" s="130" t="s">
        <v>1299</v>
      </c>
    </row>
    <row r="442" spans="1:51" x14ac:dyDescent="0.2">
      <c r="A442" s="121">
        <v>45671</v>
      </c>
      <c r="B442" s="27" t="s">
        <v>1564</v>
      </c>
      <c r="C442" s="24" t="s">
        <v>1565</v>
      </c>
      <c r="D442" s="24" t="s">
        <v>1447</v>
      </c>
      <c r="E442" s="28" t="s">
        <v>442</v>
      </c>
      <c r="F442" s="28" t="s">
        <v>445</v>
      </c>
      <c r="G442" s="28" t="s">
        <v>514</v>
      </c>
      <c r="H442" s="28" t="s">
        <v>511</v>
      </c>
      <c r="I442" s="28" t="s">
        <v>1422</v>
      </c>
      <c r="J442" s="24" t="s">
        <v>1090</v>
      </c>
      <c r="K442" s="24" t="s">
        <v>328</v>
      </c>
      <c r="L442" s="24" t="s">
        <v>1940</v>
      </c>
      <c r="M442" s="24">
        <v>45672</v>
      </c>
      <c r="N442" s="24" t="s">
        <v>1577</v>
      </c>
      <c r="O442" s="24" t="s">
        <v>1941</v>
      </c>
      <c r="P442" s="27" t="s">
        <v>15</v>
      </c>
      <c r="Q442" s="28" t="s">
        <v>330</v>
      </c>
      <c r="R442" s="26" t="s">
        <v>2109</v>
      </c>
      <c r="S442" s="26" t="s">
        <v>2300</v>
      </c>
      <c r="T442" s="27" t="s">
        <v>128</v>
      </c>
      <c r="U442" s="25" t="s">
        <v>1090</v>
      </c>
      <c r="V442" s="25" t="s">
        <v>1518</v>
      </c>
      <c r="W442" s="25" t="s">
        <v>1371</v>
      </c>
      <c r="X442" s="36" t="s">
        <v>1337</v>
      </c>
      <c r="Y442" s="36" t="s">
        <v>1340</v>
      </c>
      <c r="Z442" s="36" t="s">
        <v>1372</v>
      </c>
      <c r="AA442" s="29">
        <v>1800</v>
      </c>
      <c r="AB442" s="29">
        <v>1800</v>
      </c>
      <c r="AC442" s="30">
        <v>0</v>
      </c>
      <c r="AD442" s="29">
        <v>0</v>
      </c>
      <c r="AE442" s="29">
        <v>0</v>
      </c>
      <c r="AF442" s="31">
        <v>1800</v>
      </c>
      <c r="AG442" s="29">
        <v>0</v>
      </c>
      <c r="AI442" s="29">
        <v>0</v>
      </c>
      <c r="AJ442" s="29">
        <v>0</v>
      </c>
      <c r="AK442" s="29">
        <v>0</v>
      </c>
      <c r="AL442" s="29">
        <v>0</v>
      </c>
      <c r="AM442" s="29">
        <v>0</v>
      </c>
      <c r="AN442" s="29">
        <v>0</v>
      </c>
      <c r="AO442" s="29">
        <v>0</v>
      </c>
      <c r="AP442" s="29">
        <v>0</v>
      </c>
      <c r="AQ442" s="29">
        <v>0</v>
      </c>
      <c r="AR442" s="29">
        <v>0</v>
      </c>
      <c r="AS442" s="29">
        <v>0</v>
      </c>
      <c r="AT442" s="122">
        <v>0</v>
      </c>
      <c r="AU442" s="130" t="s">
        <v>2197</v>
      </c>
      <c r="AV442" s="130" t="s">
        <v>2191</v>
      </c>
      <c r="AW442" s="130" t="s">
        <v>2298</v>
      </c>
      <c r="AX442" s="130" t="s">
        <v>1299</v>
      </c>
      <c r="AY442" s="130" t="s">
        <v>1299</v>
      </c>
    </row>
    <row r="443" spans="1:51" x14ac:dyDescent="0.2">
      <c r="A443" s="121">
        <v>45671</v>
      </c>
      <c r="B443" s="27" t="s">
        <v>1564</v>
      </c>
      <c r="C443" s="24" t="s">
        <v>1565</v>
      </c>
      <c r="D443" s="24" t="s">
        <v>1447</v>
      </c>
      <c r="E443" s="28" t="s">
        <v>442</v>
      </c>
      <c r="F443" s="28" t="s">
        <v>445</v>
      </c>
      <c r="G443" s="28" t="s">
        <v>514</v>
      </c>
      <c r="H443" s="28" t="s">
        <v>511</v>
      </c>
      <c r="I443" s="28" t="s">
        <v>1422</v>
      </c>
      <c r="J443" s="24" t="s">
        <v>1090</v>
      </c>
      <c r="K443" s="24" t="s">
        <v>328</v>
      </c>
      <c r="L443" s="24" t="s">
        <v>1940</v>
      </c>
      <c r="M443" s="24">
        <v>45672</v>
      </c>
      <c r="N443" s="24" t="s">
        <v>1577</v>
      </c>
      <c r="O443" s="24" t="s">
        <v>1941</v>
      </c>
      <c r="P443" s="27" t="s">
        <v>15</v>
      </c>
      <c r="Q443" s="28" t="s">
        <v>330</v>
      </c>
      <c r="R443" s="26" t="s">
        <v>2109</v>
      </c>
      <c r="S443" s="26" t="s">
        <v>2300</v>
      </c>
      <c r="T443" s="27" t="s">
        <v>128</v>
      </c>
      <c r="U443" s="25" t="s">
        <v>1090</v>
      </c>
      <c r="V443" s="25" t="s">
        <v>1518</v>
      </c>
      <c r="W443" s="25" t="s">
        <v>1371</v>
      </c>
      <c r="X443" s="36" t="s">
        <v>1378</v>
      </c>
      <c r="Y443" s="36" t="s">
        <v>1379</v>
      </c>
      <c r="Z443" s="36" t="s">
        <v>1380</v>
      </c>
      <c r="AA443" s="29">
        <v>177516</v>
      </c>
      <c r="AB443" s="29">
        <v>177516</v>
      </c>
      <c r="AC443" s="30">
        <v>0</v>
      </c>
      <c r="AD443" s="29">
        <v>44379.799999999996</v>
      </c>
      <c r="AE443" s="29">
        <v>44379.799999999996</v>
      </c>
      <c r="AF443" s="31">
        <v>133136.20000000001</v>
      </c>
      <c r="AG443" s="29">
        <v>44379.8</v>
      </c>
      <c r="AI443" s="29">
        <v>14797.58</v>
      </c>
      <c r="AJ443" s="29">
        <v>14613.73</v>
      </c>
      <c r="AK443" s="29">
        <v>14968.49</v>
      </c>
      <c r="AL443" s="29">
        <v>0</v>
      </c>
      <c r="AM443" s="29">
        <v>0</v>
      </c>
      <c r="AN443" s="29">
        <v>0</v>
      </c>
      <c r="AO443" s="29">
        <v>0</v>
      </c>
      <c r="AP443" s="29">
        <v>0</v>
      </c>
      <c r="AQ443" s="29">
        <v>0</v>
      </c>
      <c r="AR443" s="29">
        <v>0</v>
      </c>
      <c r="AS443" s="29">
        <v>0</v>
      </c>
      <c r="AT443" s="122">
        <v>0</v>
      </c>
      <c r="AU443" s="130" t="s">
        <v>2197</v>
      </c>
      <c r="AV443" s="130" t="s">
        <v>2191</v>
      </c>
      <c r="AW443" s="130" t="s">
        <v>2298</v>
      </c>
      <c r="AX443" s="130" t="s">
        <v>1299</v>
      </c>
      <c r="AY443" s="130" t="s">
        <v>1299</v>
      </c>
    </row>
    <row r="444" spans="1:51" x14ac:dyDescent="0.2">
      <c r="A444" s="121">
        <v>45671</v>
      </c>
      <c r="B444" s="27" t="s">
        <v>1564</v>
      </c>
      <c r="C444" s="24" t="s">
        <v>1565</v>
      </c>
      <c r="D444" s="24" t="s">
        <v>1447</v>
      </c>
      <c r="E444" s="28" t="s">
        <v>442</v>
      </c>
      <c r="F444" s="28" t="s">
        <v>445</v>
      </c>
      <c r="G444" s="28" t="s">
        <v>514</v>
      </c>
      <c r="H444" s="28" t="s">
        <v>511</v>
      </c>
      <c r="I444" s="28" t="s">
        <v>1422</v>
      </c>
      <c r="J444" s="24" t="s">
        <v>1090</v>
      </c>
      <c r="K444" s="24" t="s">
        <v>328</v>
      </c>
      <c r="L444" s="24" t="s">
        <v>1940</v>
      </c>
      <c r="M444" s="24">
        <v>45672</v>
      </c>
      <c r="N444" s="24" t="s">
        <v>1577</v>
      </c>
      <c r="O444" s="24" t="s">
        <v>1941</v>
      </c>
      <c r="P444" s="27" t="s">
        <v>15</v>
      </c>
      <c r="Q444" s="28" t="s">
        <v>330</v>
      </c>
      <c r="R444" s="26" t="s">
        <v>2109</v>
      </c>
      <c r="S444" s="26" t="s">
        <v>2300</v>
      </c>
      <c r="T444" s="27" t="s">
        <v>128</v>
      </c>
      <c r="U444" s="25" t="s">
        <v>1090</v>
      </c>
      <c r="V444" s="25" t="s">
        <v>1518</v>
      </c>
      <c r="W444" s="25" t="s">
        <v>1371</v>
      </c>
      <c r="X444" s="36" t="s">
        <v>1338</v>
      </c>
      <c r="Y444" s="36" t="s">
        <v>1341</v>
      </c>
      <c r="Z444" s="36" t="s">
        <v>1374</v>
      </c>
      <c r="AA444" s="29">
        <v>7801</v>
      </c>
      <c r="AB444" s="29">
        <v>7801</v>
      </c>
      <c r="AC444" s="30">
        <v>0</v>
      </c>
      <c r="AD444" s="29">
        <v>1950.12</v>
      </c>
      <c r="AE444" s="29">
        <v>1950.12</v>
      </c>
      <c r="AF444" s="31">
        <v>5850.88</v>
      </c>
      <c r="AG444" s="29">
        <v>1950.12</v>
      </c>
      <c r="AI444" s="29">
        <v>650.04</v>
      </c>
      <c r="AJ444" s="29">
        <v>650.04</v>
      </c>
      <c r="AK444" s="29">
        <v>650.04</v>
      </c>
      <c r="AL444" s="29">
        <v>0</v>
      </c>
      <c r="AM444" s="29">
        <v>0</v>
      </c>
      <c r="AN444" s="29">
        <v>0</v>
      </c>
      <c r="AO444" s="29">
        <v>0</v>
      </c>
      <c r="AP444" s="29">
        <v>0</v>
      </c>
      <c r="AQ444" s="29">
        <v>0</v>
      </c>
      <c r="AR444" s="29">
        <v>0</v>
      </c>
      <c r="AS444" s="29">
        <v>0</v>
      </c>
      <c r="AT444" s="122">
        <v>0</v>
      </c>
      <c r="AU444" s="130" t="s">
        <v>2197</v>
      </c>
      <c r="AV444" s="130" t="s">
        <v>2191</v>
      </c>
      <c r="AW444" s="130" t="s">
        <v>2298</v>
      </c>
      <c r="AX444" s="130" t="s">
        <v>1299</v>
      </c>
      <c r="AY444" s="130" t="s">
        <v>1299</v>
      </c>
    </row>
    <row r="445" spans="1:51" x14ac:dyDescent="0.2">
      <c r="A445" s="121">
        <v>45671</v>
      </c>
      <c r="B445" s="27" t="s">
        <v>1564</v>
      </c>
      <c r="C445" s="24" t="s">
        <v>1565</v>
      </c>
      <c r="D445" s="24" t="s">
        <v>1447</v>
      </c>
      <c r="E445" s="28" t="s">
        <v>442</v>
      </c>
      <c r="F445" s="28" t="s">
        <v>445</v>
      </c>
      <c r="G445" s="28" t="s">
        <v>514</v>
      </c>
      <c r="H445" s="28" t="s">
        <v>511</v>
      </c>
      <c r="I445" s="28" t="s">
        <v>1422</v>
      </c>
      <c r="J445" s="24" t="s">
        <v>1100</v>
      </c>
      <c r="K445" s="24" t="s">
        <v>328</v>
      </c>
      <c r="L445" s="24" t="s">
        <v>1940</v>
      </c>
      <c r="M445" s="24">
        <v>45672</v>
      </c>
      <c r="N445" s="24" t="s">
        <v>1577</v>
      </c>
      <c r="O445" s="24" t="s">
        <v>1941</v>
      </c>
      <c r="P445" s="27" t="s">
        <v>15</v>
      </c>
      <c r="Q445" s="28" t="s">
        <v>330</v>
      </c>
      <c r="R445" s="26" t="s">
        <v>2109</v>
      </c>
      <c r="S445" s="26" t="s">
        <v>2300</v>
      </c>
      <c r="T445" s="27" t="s">
        <v>130</v>
      </c>
      <c r="U445" s="25" t="s">
        <v>1100</v>
      </c>
      <c r="V445" s="25" t="s">
        <v>1520</v>
      </c>
      <c r="W445" s="25" t="s">
        <v>1371</v>
      </c>
      <c r="X445" s="36" t="s">
        <v>1337</v>
      </c>
      <c r="Y445" s="36" t="s">
        <v>1340</v>
      </c>
      <c r="Z445" s="36" t="s">
        <v>1372</v>
      </c>
      <c r="AA445" s="29">
        <v>2400</v>
      </c>
      <c r="AB445" s="29">
        <v>2400</v>
      </c>
      <c r="AC445" s="30">
        <v>0</v>
      </c>
      <c r="AD445" s="29">
        <v>0</v>
      </c>
      <c r="AE445" s="29">
        <v>0</v>
      </c>
      <c r="AF445" s="31">
        <v>2400</v>
      </c>
      <c r="AG445" s="29">
        <v>0</v>
      </c>
      <c r="AI445" s="29">
        <v>0</v>
      </c>
      <c r="AJ445" s="29">
        <v>0</v>
      </c>
      <c r="AK445" s="29">
        <v>0</v>
      </c>
      <c r="AL445" s="29">
        <v>0</v>
      </c>
      <c r="AM445" s="29">
        <v>0</v>
      </c>
      <c r="AN445" s="29">
        <v>0</v>
      </c>
      <c r="AO445" s="29">
        <v>0</v>
      </c>
      <c r="AP445" s="29">
        <v>0</v>
      </c>
      <c r="AQ445" s="29">
        <v>0</v>
      </c>
      <c r="AR445" s="29">
        <v>0</v>
      </c>
      <c r="AS445" s="29">
        <v>0</v>
      </c>
      <c r="AT445" s="122">
        <v>0</v>
      </c>
      <c r="AU445" s="130" t="s">
        <v>2197</v>
      </c>
      <c r="AV445" s="130" t="s">
        <v>2191</v>
      </c>
      <c r="AW445" s="130" t="s">
        <v>2298</v>
      </c>
      <c r="AX445" s="130" t="s">
        <v>1299</v>
      </c>
      <c r="AY445" s="130" t="s">
        <v>1299</v>
      </c>
    </row>
    <row r="446" spans="1:51" x14ac:dyDescent="0.2">
      <c r="A446" s="121">
        <v>45671</v>
      </c>
      <c r="B446" s="27" t="s">
        <v>1564</v>
      </c>
      <c r="C446" s="24" t="s">
        <v>1565</v>
      </c>
      <c r="D446" s="24" t="s">
        <v>1447</v>
      </c>
      <c r="E446" s="28" t="s">
        <v>442</v>
      </c>
      <c r="F446" s="28" t="s">
        <v>445</v>
      </c>
      <c r="G446" s="28" t="s">
        <v>514</v>
      </c>
      <c r="H446" s="28" t="s">
        <v>511</v>
      </c>
      <c r="I446" s="28" t="s">
        <v>1422</v>
      </c>
      <c r="J446" s="24" t="s">
        <v>1100</v>
      </c>
      <c r="K446" s="24" t="s">
        <v>328</v>
      </c>
      <c r="L446" s="24" t="s">
        <v>1940</v>
      </c>
      <c r="M446" s="24">
        <v>45672</v>
      </c>
      <c r="N446" s="24" t="s">
        <v>1577</v>
      </c>
      <c r="O446" s="24" t="s">
        <v>1941</v>
      </c>
      <c r="P446" s="27" t="s">
        <v>15</v>
      </c>
      <c r="Q446" s="28" t="s">
        <v>330</v>
      </c>
      <c r="R446" s="26" t="s">
        <v>2109</v>
      </c>
      <c r="S446" s="26" t="s">
        <v>2300</v>
      </c>
      <c r="T446" s="27" t="s">
        <v>130</v>
      </c>
      <c r="U446" s="25" t="s">
        <v>1100</v>
      </c>
      <c r="V446" s="25" t="s">
        <v>1520</v>
      </c>
      <c r="W446" s="25" t="s">
        <v>1371</v>
      </c>
      <c r="X446" s="36" t="s">
        <v>1378</v>
      </c>
      <c r="Y446" s="36" t="s">
        <v>1379</v>
      </c>
      <c r="Z446" s="36" t="s">
        <v>1380</v>
      </c>
      <c r="AA446" s="29">
        <v>132344</v>
      </c>
      <c r="AB446" s="29">
        <v>132344</v>
      </c>
      <c r="AC446" s="30">
        <v>0</v>
      </c>
      <c r="AD446" s="29">
        <v>33088.11</v>
      </c>
      <c r="AE446" s="29">
        <v>33088.11</v>
      </c>
      <c r="AF446" s="31">
        <v>99255.89</v>
      </c>
      <c r="AG446" s="29">
        <v>33088.11</v>
      </c>
      <c r="AI446" s="29">
        <v>11031.720000000001</v>
      </c>
      <c r="AJ446" s="29">
        <v>11028.01</v>
      </c>
      <c r="AK446" s="29">
        <v>11028.38</v>
      </c>
      <c r="AL446" s="29">
        <v>0</v>
      </c>
      <c r="AM446" s="29">
        <v>0</v>
      </c>
      <c r="AN446" s="29">
        <v>0</v>
      </c>
      <c r="AO446" s="29">
        <v>0</v>
      </c>
      <c r="AP446" s="29">
        <v>0</v>
      </c>
      <c r="AQ446" s="29">
        <v>0</v>
      </c>
      <c r="AR446" s="29">
        <v>0</v>
      </c>
      <c r="AS446" s="29">
        <v>0</v>
      </c>
      <c r="AT446" s="122">
        <v>0</v>
      </c>
      <c r="AU446" s="130" t="s">
        <v>2197</v>
      </c>
      <c r="AV446" s="130" t="s">
        <v>2191</v>
      </c>
      <c r="AW446" s="130" t="s">
        <v>2298</v>
      </c>
      <c r="AX446" s="130" t="s">
        <v>1299</v>
      </c>
      <c r="AY446" s="130" t="s">
        <v>1299</v>
      </c>
    </row>
    <row r="447" spans="1:51" x14ac:dyDescent="0.2">
      <c r="A447" s="121">
        <v>45671</v>
      </c>
      <c r="B447" s="27" t="s">
        <v>1564</v>
      </c>
      <c r="C447" s="24" t="s">
        <v>1565</v>
      </c>
      <c r="D447" s="24" t="s">
        <v>1447</v>
      </c>
      <c r="E447" s="28" t="s">
        <v>442</v>
      </c>
      <c r="F447" s="28" t="s">
        <v>445</v>
      </c>
      <c r="G447" s="28" t="s">
        <v>514</v>
      </c>
      <c r="H447" s="28" t="s">
        <v>511</v>
      </c>
      <c r="I447" s="28" t="s">
        <v>1422</v>
      </c>
      <c r="J447" s="24" t="s">
        <v>1100</v>
      </c>
      <c r="K447" s="24" t="s">
        <v>328</v>
      </c>
      <c r="L447" s="24" t="s">
        <v>1940</v>
      </c>
      <c r="M447" s="24">
        <v>45672</v>
      </c>
      <c r="N447" s="24" t="s">
        <v>1577</v>
      </c>
      <c r="O447" s="24" t="s">
        <v>1941</v>
      </c>
      <c r="P447" s="27" t="s">
        <v>15</v>
      </c>
      <c r="Q447" s="28" t="s">
        <v>330</v>
      </c>
      <c r="R447" s="26" t="s">
        <v>2109</v>
      </c>
      <c r="S447" s="26" t="s">
        <v>2300</v>
      </c>
      <c r="T447" s="27" t="s">
        <v>130</v>
      </c>
      <c r="U447" s="25" t="s">
        <v>1100</v>
      </c>
      <c r="V447" s="25" t="s">
        <v>1520</v>
      </c>
      <c r="W447" s="25" t="s">
        <v>1371</v>
      </c>
      <c r="X447" s="36" t="s">
        <v>1336</v>
      </c>
      <c r="Y447" s="36" t="s">
        <v>1339</v>
      </c>
      <c r="Z447" s="36" t="s">
        <v>1373</v>
      </c>
      <c r="AA447" s="29">
        <v>108341</v>
      </c>
      <c r="AB447" s="29">
        <v>108341</v>
      </c>
      <c r="AC447" s="30">
        <v>0</v>
      </c>
      <c r="AD447" s="29">
        <v>6000</v>
      </c>
      <c r="AE447" s="29">
        <v>6000</v>
      </c>
      <c r="AF447" s="31">
        <v>102341</v>
      </c>
      <c r="AG447" s="29">
        <v>6000</v>
      </c>
      <c r="AI447" s="29">
        <v>0</v>
      </c>
      <c r="AJ447" s="29">
        <v>0</v>
      </c>
      <c r="AK447" s="29">
        <v>6000</v>
      </c>
      <c r="AL447" s="29">
        <v>0</v>
      </c>
      <c r="AM447" s="29">
        <v>0</v>
      </c>
      <c r="AN447" s="29">
        <v>0</v>
      </c>
      <c r="AO447" s="29">
        <v>0</v>
      </c>
      <c r="AP447" s="29">
        <v>0</v>
      </c>
      <c r="AQ447" s="29">
        <v>0</v>
      </c>
      <c r="AR447" s="29">
        <v>0</v>
      </c>
      <c r="AS447" s="29">
        <v>0</v>
      </c>
      <c r="AT447" s="122">
        <v>0</v>
      </c>
      <c r="AU447" s="130" t="s">
        <v>2197</v>
      </c>
      <c r="AV447" s="130" t="s">
        <v>2191</v>
      </c>
      <c r="AW447" s="130" t="s">
        <v>2298</v>
      </c>
      <c r="AX447" s="130" t="s">
        <v>1299</v>
      </c>
      <c r="AY447" s="130" t="s">
        <v>1299</v>
      </c>
    </row>
    <row r="448" spans="1:51" x14ac:dyDescent="0.2">
      <c r="A448" s="121">
        <v>45671</v>
      </c>
      <c r="B448" s="27" t="s">
        <v>1564</v>
      </c>
      <c r="C448" s="24" t="s">
        <v>1565</v>
      </c>
      <c r="D448" s="24" t="s">
        <v>1447</v>
      </c>
      <c r="E448" s="28" t="s">
        <v>442</v>
      </c>
      <c r="F448" s="28" t="s">
        <v>445</v>
      </c>
      <c r="G448" s="28" t="s">
        <v>514</v>
      </c>
      <c r="H448" s="28" t="s">
        <v>511</v>
      </c>
      <c r="I448" s="28" t="s">
        <v>1422</v>
      </c>
      <c r="J448" s="24" t="s">
        <v>1100</v>
      </c>
      <c r="K448" s="24" t="s">
        <v>328</v>
      </c>
      <c r="L448" s="24" t="s">
        <v>1940</v>
      </c>
      <c r="M448" s="24">
        <v>45672</v>
      </c>
      <c r="N448" s="24" t="s">
        <v>1577</v>
      </c>
      <c r="O448" s="24" t="s">
        <v>1941</v>
      </c>
      <c r="P448" s="27" t="s">
        <v>15</v>
      </c>
      <c r="Q448" s="28" t="s">
        <v>330</v>
      </c>
      <c r="R448" s="26" t="s">
        <v>2109</v>
      </c>
      <c r="S448" s="26" t="s">
        <v>2300</v>
      </c>
      <c r="T448" s="27" t="s">
        <v>130</v>
      </c>
      <c r="U448" s="25" t="s">
        <v>1100</v>
      </c>
      <c r="V448" s="25" t="s">
        <v>1520</v>
      </c>
      <c r="W448" s="25" t="s">
        <v>1371</v>
      </c>
      <c r="X448" s="36" t="s">
        <v>1338</v>
      </c>
      <c r="Y448" s="36" t="s">
        <v>1341</v>
      </c>
      <c r="Z448" s="36" t="s">
        <v>1374</v>
      </c>
      <c r="AA448" s="29">
        <v>10401</v>
      </c>
      <c r="AB448" s="29">
        <v>10401</v>
      </c>
      <c r="AC448" s="30">
        <v>0</v>
      </c>
      <c r="AD448" s="29">
        <v>1516.76</v>
      </c>
      <c r="AE448" s="29">
        <v>1516.76</v>
      </c>
      <c r="AF448" s="31">
        <v>8884.24</v>
      </c>
      <c r="AG448" s="29">
        <v>1516.76</v>
      </c>
      <c r="AI448" s="29">
        <v>433.36</v>
      </c>
      <c r="AJ448" s="29">
        <v>433.36</v>
      </c>
      <c r="AK448" s="29">
        <v>650.04</v>
      </c>
      <c r="AL448" s="29">
        <v>0</v>
      </c>
      <c r="AM448" s="29">
        <v>0</v>
      </c>
      <c r="AN448" s="29">
        <v>0</v>
      </c>
      <c r="AO448" s="29">
        <v>0</v>
      </c>
      <c r="AP448" s="29">
        <v>0</v>
      </c>
      <c r="AQ448" s="29">
        <v>0</v>
      </c>
      <c r="AR448" s="29">
        <v>0</v>
      </c>
      <c r="AS448" s="29">
        <v>0</v>
      </c>
      <c r="AT448" s="122">
        <v>0</v>
      </c>
      <c r="AU448" s="130" t="s">
        <v>2197</v>
      </c>
      <c r="AV448" s="130" t="s">
        <v>2191</v>
      </c>
      <c r="AW448" s="130" t="s">
        <v>2298</v>
      </c>
      <c r="AX448" s="130" t="s">
        <v>1299</v>
      </c>
      <c r="AY448" s="130" t="s">
        <v>1299</v>
      </c>
    </row>
    <row r="449" spans="1:51" x14ac:dyDescent="0.2">
      <c r="A449" s="121">
        <v>45671</v>
      </c>
      <c r="B449" s="27" t="s">
        <v>1564</v>
      </c>
      <c r="C449" s="24" t="s">
        <v>1565</v>
      </c>
      <c r="D449" s="24" t="s">
        <v>1447</v>
      </c>
      <c r="E449" s="28" t="s">
        <v>442</v>
      </c>
      <c r="F449" s="28" t="s">
        <v>445</v>
      </c>
      <c r="G449" s="28" t="s">
        <v>514</v>
      </c>
      <c r="H449" s="28" t="s">
        <v>511</v>
      </c>
      <c r="I449" s="28" t="s">
        <v>1422</v>
      </c>
      <c r="J449" s="24" t="s">
        <v>1092</v>
      </c>
      <c r="K449" s="24" t="s">
        <v>328</v>
      </c>
      <c r="L449" s="24" t="s">
        <v>1940</v>
      </c>
      <c r="M449" s="24">
        <v>45672</v>
      </c>
      <c r="N449" s="24" t="s">
        <v>1577</v>
      </c>
      <c r="O449" s="24" t="s">
        <v>1941</v>
      </c>
      <c r="P449" s="27" t="s">
        <v>15</v>
      </c>
      <c r="Q449" s="28" t="s">
        <v>330</v>
      </c>
      <c r="R449" s="26" t="s">
        <v>2109</v>
      </c>
      <c r="S449" s="26" t="s">
        <v>2300</v>
      </c>
      <c r="T449" s="27" t="s">
        <v>131</v>
      </c>
      <c r="U449" s="25" t="s">
        <v>1092</v>
      </c>
      <c r="V449" s="25" t="s">
        <v>1521</v>
      </c>
      <c r="W449" s="25" t="s">
        <v>1371</v>
      </c>
      <c r="X449" s="36" t="s">
        <v>1337</v>
      </c>
      <c r="Y449" s="36" t="s">
        <v>1340</v>
      </c>
      <c r="Z449" s="36" t="s">
        <v>1372</v>
      </c>
      <c r="AA449" s="29">
        <v>1200</v>
      </c>
      <c r="AB449" s="29">
        <v>1200</v>
      </c>
      <c r="AC449" s="30">
        <v>0</v>
      </c>
      <c r="AD449" s="29">
        <v>0</v>
      </c>
      <c r="AE449" s="29">
        <v>0</v>
      </c>
      <c r="AF449" s="31">
        <v>1200</v>
      </c>
      <c r="AG449" s="29">
        <v>0</v>
      </c>
      <c r="AI449" s="29">
        <v>0</v>
      </c>
      <c r="AJ449" s="29">
        <v>0</v>
      </c>
      <c r="AK449" s="29">
        <v>0</v>
      </c>
      <c r="AL449" s="29">
        <v>0</v>
      </c>
      <c r="AM449" s="29">
        <v>0</v>
      </c>
      <c r="AN449" s="29">
        <v>0</v>
      </c>
      <c r="AO449" s="29">
        <v>0</v>
      </c>
      <c r="AP449" s="29">
        <v>0</v>
      </c>
      <c r="AQ449" s="29">
        <v>0</v>
      </c>
      <c r="AR449" s="29">
        <v>0</v>
      </c>
      <c r="AS449" s="29">
        <v>0</v>
      </c>
      <c r="AT449" s="122">
        <v>0</v>
      </c>
      <c r="AU449" s="130" t="s">
        <v>2197</v>
      </c>
      <c r="AV449" s="130" t="s">
        <v>2191</v>
      </c>
      <c r="AW449" s="130" t="s">
        <v>2298</v>
      </c>
      <c r="AX449" s="130" t="s">
        <v>1299</v>
      </c>
      <c r="AY449" s="130" t="s">
        <v>1299</v>
      </c>
    </row>
    <row r="450" spans="1:51" x14ac:dyDescent="0.2">
      <c r="A450" s="121">
        <v>45671</v>
      </c>
      <c r="B450" s="27" t="s">
        <v>1564</v>
      </c>
      <c r="C450" s="24" t="s">
        <v>1565</v>
      </c>
      <c r="D450" s="24" t="s">
        <v>1447</v>
      </c>
      <c r="E450" s="28" t="s">
        <v>442</v>
      </c>
      <c r="F450" s="28" t="s">
        <v>445</v>
      </c>
      <c r="G450" s="28" t="s">
        <v>514</v>
      </c>
      <c r="H450" s="28" t="s">
        <v>511</v>
      </c>
      <c r="I450" s="28" t="s">
        <v>1422</v>
      </c>
      <c r="J450" s="24" t="s">
        <v>1092</v>
      </c>
      <c r="K450" s="24" t="s">
        <v>328</v>
      </c>
      <c r="L450" s="24" t="s">
        <v>1940</v>
      </c>
      <c r="M450" s="24">
        <v>45672</v>
      </c>
      <c r="N450" s="24" t="s">
        <v>1577</v>
      </c>
      <c r="O450" s="24" t="s">
        <v>1941</v>
      </c>
      <c r="P450" s="27" t="s">
        <v>15</v>
      </c>
      <c r="Q450" s="28" t="s">
        <v>330</v>
      </c>
      <c r="R450" s="26" t="s">
        <v>2109</v>
      </c>
      <c r="S450" s="26" t="s">
        <v>2300</v>
      </c>
      <c r="T450" s="27" t="s">
        <v>131</v>
      </c>
      <c r="U450" s="25" t="s">
        <v>1092</v>
      </c>
      <c r="V450" s="25" t="s">
        <v>1521</v>
      </c>
      <c r="W450" s="25" t="s">
        <v>1371</v>
      </c>
      <c r="X450" s="36" t="s">
        <v>1378</v>
      </c>
      <c r="Y450" s="36" t="s">
        <v>1379</v>
      </c>
      <c r="Z450" s="36" t="s">
        <v>1380</v>
      </c>
      <c r="AA450" s="29">
        <v>114343</v>
      </c>
      <c r="AB450" s="29">
        <v>114343</v>
      </c>
      <c r="AC450" s="30">
        <v>0</v>
      </c>
      <c r="AD450" s="29">
        <v>28584.6</v>
      </c>
      <c r="AE450" s="29">
        <v>28584.600000000002</v>
      </c>
      <c r="AF450" s="31">
        <v>85758.399999999994</v>
      </c>
      <c r="AG450" s="29">
        <v>28584.600000000002</v>
      </c>
      <c r="AI450" s="29">
        <v>9530.7200000000012</v>
      </c>
      <c r="AJ450" s="29">
        <v>9527.3300000000017</v>
      </c>
      <c r="AK450" s="29">
        <v>9526.5499999999993</v>
      </c>
      <c r="AL450" s="29">
        <v>0</v>
      </c>
      <c r="AM450" s="29">
        <v>0</v>
      </c>
      <c r="AN450" s="29">
        <v>0</v>
      </c>
      <c r="AO450" s="29">
        <v>0</v>
      </c>
      <c r="AP450" s="29">
        <v>0</v>
      </c>
      <c r="AQ450" s="29">
        <v>0</v>
      </c>
      <c r="AR450" s="29">
        <v>0</v>
      </c>
      <c r="AS450" s="29">
        <v>0</v>
      </c>
      <c r="AT450" s="122">
        <v>0</v>
      </c>
      <c r="AU450" s="130" t="s">
        <v>2197</v>
      </c>
      <c r="AV450" s="130" t="s">
        <v>2191</v>
      </c>
      <c r="AW450" s="130" t="s">
        <v>2298</v>
      </c>
      <c r="AX450" s="130" t="s">
        <v>1299</v>
      </c>
      <c r="AY450" s="130" t="s">
        <v>1299</v>
      </c>
    </row>
    <row r="451" spans="1:51" x14ac:dyDescent="0.2">
      <c r="A451" s="121">
        <v>45671</v>
      </c>
      <c r="B451" s="27" t="s">
        <v>1564</v>
      </c>
      <c r="C451" s="24" t="s">
        <v>1565</v>
      </c>
      <c r="D451" s="24" t="s">
        <v>1447</v>
      </c>
      <c r="E451" s="28" t="s">
        <v>442</v>
      </c>
      <c r="F451" s="28" t="s">
        <v>445</v>
      </c>
      <c r="G451" s="28" t="s">
        <v>514</v>
      </c>
      <c r="H451" s="28" t="s">
        <v>511</v>
      </c>
      <c r="I451" s="28" t="s">
        <v>1422</v>
      </c>
      <c r="J451" s="24" t="s">
        <v>1092</v>
      </c>
      <c r="K451" s="24" t="s">
        <v>328</v>
      </c>
      <c r="L451" s="24" t="s">
        <v>1940</v>
      </c>
      <c r="M451" s="24">
        <v>45672</v>
      </c>
      <c r="N451" s="24" t="s">
        <v>1577</v>
      </c>
      <c r="O451" s="24" t="s">
        <v>1941</v>
      </c>
      <c r="P451" s="27" t="s">
        <v>15</v>
      </c>
      <c r="Q451" s="28" t="s">
        <v>330</v>
      </c>
      <c r="R451" s="26" t="s">
        <v>2109</v>
      </c>
      <c r="S451" s="26" t="s">
        <v>2300</v>
      </c>
      <c r="T451" s="27" t="s">
        <v>131</v>
      </c>
      <c r="U451" s="25" t="s">
        <v>1092</v>
      </c>
      <c r="V451" s="25" t="s">
        <v>1521</v>
      </c>
      <c r="W451" s="25" t="s">
        <v>1371</v>
      </c>
      <c r="X451" s="36" t="s">
        <v>1338</v>
      </c>
      <c r="Y451" s="36" t="s">
        <v>1341</v>
      </c>
      <c r="Z451" s="36" t="s">
        <v>1374</v>
      </c>
      <c r="AA451" s="29">
        <v>5201</v>
      </c>
      <c r="AB451" s="29">
        <v>5201</v>
      </c>
      <c r="AC451" s="30">
        <v>0</v>
      </c>
      <c r="AD451" s="29">
        <v>1300.08</v>
      </c>
      <c r="AE451" s="29">
        <v>1300.08</v>
      </c>
      <c r="AF451" s="31">
        <v>3900.92</v>
      </c>
      <c r="AG451" s="29">
        <v>1300.08</v>
      </c>
      <c r="AI451" s="29">
        <v>433.36</v>
      </c>
      <c r="AJ451" s="29">
        <v>433.36</v>
      </c>
      <c r="AK451" s="29">
        <v>433.36</v>
      </c>
      <c r="AL451" s="29">
        <v>0</v>
      </c>
      <c r="AM451" s="29">
        <v>0</v>
      </c>
      <c r="AN451" s="29">
        <v>0</v>
      </c>
      <c r="AO451" s="29">
        <v>0</v>
      </c>
      <c r="AP451" s="29">
        <v>0</v>
      </c>
      <c r="AQ451" s="29">
        <v>0</v>
      </c>
      <c r="AR451" s="29">
        <v>0</v>
      </c>
      <c r="AS451" s="29">
        <v>0</v>
      </c>
      <c r="AT451" s="122">
        <v>0</v>
      </c>
      <c r="AU451" s="130" t="s">
        <v>2197</v>
      </c>
      <c r="AV451" s="130" t="s">
        <v>2191</v>
      </c>
      <c r="AW451" s="130" t="s">
        <v>2298</v>
      </c>
      <c r="AX451" s="130" t="s">
        <v>1299</v>
      </c>
      <c r="AY451" s="130" t="s">
        <v>1299</v>
      </c>
    </row>
    <row r="452" spans="1:51" x14ac:dyDescent="0.2">
      <c r="A452" s="121">
        <v>45671</v>
      </c>
      <c r="B452" s="27" t="s">
        <v>1564</v>
      </c>
      <c r="C452" s="24" t="s">
        <v>1565</v>
      </c>
      <c r="D452" s="24" t="s">
        <v>1447</v>
      </c>
      <c r="E452" s="28" t="s">
        <v>442</v>
      </c>
      <c r="F452" s="28" t="s">
        <v>445</v>
      </c>
      <c r="G452" s="28" t="s">
        <v>514</v>
      </c>
      <c r="H452" s="28" t="s">
        <v>511</v>
      </c>
      <c r="I452" s="28" t="s">
        <v>1422</v>
      </c>
      <c r="J452" s="24" t="s">
        <v>1093</v>
      </c>
      <c r="K452" s="24" t="s">
        <v>328</v>
      </c>
      <c r="L452" s="24" t="s">
        <v>1940</v>
      </c>
      <c r="M452" s="24">
        <v>45672</v>
      </c>
      <c r="N452" s="24" t="s">
        <v>1577</v>
      </c>
      <c r="O452" s="24" t="s">
        <v>1941</v>
      </c>
      <c r="P452" s="27" t="s">
        <v>15</v>
      </c>
      <c r="Q452" s="28" t="s">
        <v>330</v>
      </c>
      <c r="R452" s="26" t="s">
        <v>2109</v>
      </c>
      <c r="S452" s="26" t="s">
        <v>2300</v>
      </c>
      <c r="T452" s="27" t="s">
        <v>132</v>
      </c>
      <c r="U452" s="25" t="s">
        <v>1093</v>
      </c>
      <c r="V452" s="25" t="s">
        <v>1522</v>
      </c>
      <c r="W452" s="25" t="s">
        <v>1371</v>
      </c>
      <c r="X452" s="36" t="s">
        <v>1337</v>
      </c>
      <c r="Y452" s="36" t="s">
        <v>1340</v>
      </c>
      <c r="Z452" s="36" t="s">
        <v>1372</v>
      </c>
      <c r="AA452" s="29">
        <v>1800</v>
      </c>
      <c r="AB452" s="29">
        <v>1800</v>
      </c>
      <c r="AC452" s="30">
        <v>0</v>
      </c>
      <c r="AD452" s="29">
        <v>0</v>
      </c>
      <c r="AE452" s="29">
        <v>0</v>
      </c>
      <c r="AF452" s="31">
        <v>1800</v>
      </c>
      <c r="AG452" s="29">
        <v>0</v>
      </c>
      <c r="AI452" s="29">
        <v>0</v>
      </c>
      <c r="AJ452" s="29">
        <v>0</v>
      </c>
      <c r="AK452" s="29">
        <v>0</v>
      </c>
      <c r="AL452" s="29">
        <v>0</v>
      </c>
      <c r="AM452" s="29">
        <v>0</v>
      </c>
      <c r="AN452" s="29">
        <v>0</v>
      </c>
      <c r="AO452" s="29">
        <v>0</v>
      </c>
      <c r="AP452" s="29">
        <v>0</v>
      </c>
      <c r="AQ452" s="29">
        <v>0</v>
      </c>
      <c r="AR452" s="29">
        <v>0</v>
      </c>
      <c r="AS452" s="29">
        <v>0</v>
      </c>
      <c r="AT452" s="122">
        <v>0</v>
      </c>
      <c r="AU452" s="130" t="s">
        <v>2197</v>
      </c>
      <c r="AV452" s="130" t="s">
        <v>2191</v>
      </c>
      <c r="AW452" s="130" t="s">
        <v>2298</v>
      </c>
      <c r="AX452" s="130" t="s">
        <v>1299</v>
      </c>
      <c r="AY452" s="130" t="s">
        <v>1299</v>
      </c>
    </row>
    <row r="453" spans="1:51" x14ac:dyDescent="0.2">
      <c r="A453" s="121">
        <v>45671</v>
      </c>
      <c r="B453" s="27" t="s">
        <v>1564</v>
      </c>
      <c r="C453" s="24" t="s">
        <v>1565</v>
      </c>
      <c r="D453" s="24" t="s">
        <v>1447</v>
      </c>
      <c r="E453" s="28" t="s">
        <v>442</v>
      </c>
      <c r="F453" s="28" t="s">
        <v>445</v>
      </c>
      <c r="G453" s="28" t="s">
        <v>514</v>
      </c>
      <c r="H453" s="28" t="s">
        <v>511</v>
      </c>
      <c r="I453" s="28" t="s">
        <v>1422</v>
      </c>
      <c r="J453" s="24" t="s">
        <v>1093</v>
      </c>
      <c r="K453" s="24" t="s">
        <v>328</v>
      </c>
      <c r="L453" s="24" t="s">
        <v>1940</v>
      </c>
      <c r="M453" s="24">
        <v>45672</v>
      </c>
      <c r="N453" s="24" t="s">
        <v>1577</v>
      </c>
      <c r="O453" s="24" t="s">
        <v>1941</v>
      </c>
      <c r="P453" s="27" t="s">
        <v>15</v>
      </c>
      <c r="Q453" s="28" t="s">
        <v>330</v>
      </c>
      <c r="R453" s="26" t="s">
        <v>2109</v>
      </c>
      <c r="S453" s="26" t="s">
        <v>2300</v>
      </c>
      <c r="T453" s="27" t="s">
        <v>132</v>
      </c>
      <c r="U453" s="25" t="s">
        <v>1093</v>
      </c>
      <c r="V453" s="25" t="s">
        <v>1522</v>
      </c>
      <c r="W453" s="25" t="s">
        <v>1371</v>
      </c>
      <c r="X453" s="36" t="s">
        <v>1378</v>
      </c>
      <c r="Y453" s="36" t="s">
        <v>1379</v>
      </c>
      <c r="Z453" s="36" t="s">
        <v>1380</v>
      </c>
      <c r="AA453" s="29">
        <v>177178</v>
      </c>
      <c r="AB453" s="29">
        <v>177178</v>
      </c>
      <c r="AC453" s="30">
        <v>0</v>
      </c>
      <c r="AD453" s="29">
        <v>38019.600000000006</v>
      </c>
      <c r="AE453" s="29">
        <v>38019.600000000006</v>
      </c>
      <c r="AF453" s="31">
        <v>139158.39999999999</v>
      </c>
      <c r="AG453" s="29">
        <v>38019.600000000006</v>
      </c>
      <c r="AI453" s="29">
        <v>14459.359999999999</v>
      </c>
      <c r="AJ453" s="29">
        <v>14582.830000000002</v>
      </c>
      <c r="AK453" s="29">
        <v>8977.41</v>
      </c>
      <c r="AL453" s="29">
        <v>0</v>
      </c>
      <c r="AM453" s="29">
        <v>0</v>
      </c>
      <c r="AN453" s="29">
        <v>0</v>
      </c>
      <c r="AO453" s="29">
        <v>0</v>
      </c>
      <c r="AP453" s="29">
        <v>0</v>
      </c>
      <c r="AQ453" s="29">
        <v>0</v>
      </c>
      <c r="AR453" s="29">
        <v>0</v>
      </c>
      <c r="AS453" s="29">
        <v>0</v>
      </c>
      <c r="AT453" s="122">
        <v>0</v>
      </c>
      <c r="AU453" s="130" t="s">
        <v>2197</v>
      </c>
      <c r="AV453" s="130" t="s">
        <v>2191</v>
      </c>
      <c r="AW453" s="130" t="s">
        <v>2298</v>
      </c>
      <c r="AX453" s="130" t="s">
        <v>1299</v>
      </c>
      <c r="AY453" s="130" t="s">
        <v>1299</v>
      </c>
    </row>
    <row r="454" spans="1:51" x14ac:dyDescent="0.2">
      <c r="A454" s="121">
        <v>45671</v>
      </c>
      <c r="B454" s="27" t="s">
        <v>1564</v>
      </c>
      <c r="C454" s="24" t="s">
        <v>1565</v>
      </c>
      <c r="D454" s="24" t="s">
        <v>1447</v>
      </c>
      <c r="E454" s="28" t="s">
        <v>442</v>
      </c>
      <c r="F454" s="28" t="s">
        <v>445</v>
      </c>
      <c r="G454" s="28" t="s">
        <v>514</v>
      </c>
      <c r="H454" s="28" t="s">
        <v>511</v>
      </c>
      <c r="I454" s="28" t="s">
        <v>1422</v>
      </c>
      <c r="J454" s="24" t="s">
        <v>1093</v>
      </c>
      <c r="K454" s="24" t="s">
        <v>328</v>
      </c>
      <c r="L454" s="24" t="s">
        <v>1940</v>
      </c>
      <c r="M454" s="24">
        <v>45672</v>
      </c>
      <c r="N454" s="24" t="s">
        <v>1577</v>
      </c>
      <c r="O454" s="24" t="s">
        <v>1941</v>
      </c>
      <c r="P454" s="27" t="s">
        <v>15</v>
      </c>
      <c r="Q454" s="28" t="s">
        <v>330</v>
      </c>
      <c r="R454" s="26" t="s">
        <v>2109</v>
      </c>
      <c r="S454" s="26" t="s">
        <v>2300</v>
      </c>
      <c r="T454" s="27" t="s">
        <v>132</v>
      </c>
      <c r="U454" s="25" t="s">
        <v>1093</v>
      </c>
      <c r="V454" s="25" t="s">
        <v>1522</v>
      </c>
      <c r="W454" s="25" t="s">
        <v>1371</v>
      </c>
      <c r="X454" s="36" t="s">
        <v>1338</v>
      </c>
      <c r="Y454" s="36" t="s">
        <v>1341</v>
      </c>
      <c r="Z454" s="36" t="s">
        <v>1374</v>
      </c>
      <c r="AA454" s="29">
        <v>7801</v>
      </c>
      <c r="AB454" s="29">
        <v>7801</v>
      </c>
      <c r="AC454" s="30">
        <v>0</v>
      </c>
      <c r="AD454" s="29">
        <v>1923.0700000000002</v>
      </c>
      <c r="AE454" s="29">
        <v>1923.0700000000002</v>
      </c>
      <c r="AF454" s="31">
        <v>5877.93</v>
      </c>
      <c r="AG454" s="29">
        <v>1923.0700000000002</v>
      </c>
      <c r="AI454" s="29">
        <v>650.04</v>
      </c>
      <c r="AJ454" s="29">
        <v>650.04</v>
      </c>
      <c r="AK454" s="29">
        <v>622.99</v>
      </c>
      <c r="AL454" s="29">
        <v>0</v>
      </c>
      <c r="AM454" s="29">
        <v>0</v>
      </c>
      <c r="AN454" s="29">
        <v>0</v>
      </c>
      <c r="AO454" s="29">
        <v>0</v>
      </c>
      <c r="AP454" s="29">
        <v>0</v>
      </c>
      <c r="AQ454" s="29">
        <v>0</v>
      </c>
      <c r="AR454" s="29">
        <v>0</v>
      </c>
      <c r="AS454" s="29">
        <v>0</v>
      </c>
      <c r="AT454" s="122">
        <v>0</v>
      </c>
      <c r="AU454" s="130" t="s">
        <v>2197</v>
      </c>
      <c r="AV454" s="130" t="s">
        <v>2191</v>
      </c>
      <c r="AW454" s="130" t="s">
        <v>2298</v>
      </c>
      <c r="AX454" s="130" t="s">
        <v>1299</v>
      </c>
      <c r="AY454" s="130" t="s">
        <v>1299</v>
      </c>
    </row>
    <row r="455" spans="1:51" x14ac:dyDescent="0.2">
      <c r="A455" s="121">
        <v>45671</v>
      </c>
      <c r="B455" s="27" t="s">
        <v>1564</v>
      </c>
      <c r="C455" s="24" t="s">
        <v>1565</v>
      </c>
      <c r="D455" s="24" t="s">
        <v>1447</v>
      </c>
      <c r="E455" s="28" t="s">
        <v>442</v>
      </c>
      <c r="F455" s="28" t="s">
        <v>445</v>
      </c>
      <c r="G455" s="28" t="s">
        <v>1398</v>
      </c>
      <c r="H455" s="28" t="s">
        <v>515</v>
      </c>
      <c r="I455" s="28" t="s">
        <v>1422</v>
      </c>
      <c r="J455" s="24" t="s">
        <v>1093</v>
      </c>
      <c r="K455" s="24" t="s">
        <v>328</v>
      </c>
      <c r="L455" s="24" t="s">
        <v>1940</v>
      </c>
      <c r="M455" s="24">
        <v>45672</v>
      </c>
      <c r="N455" s="24" t="s">
        <v>1577</v>
      </c>
      <c r="O455" s="24" t="s">
        <v>1941</v>
      </c>
      <c r="P455" s="27" t="s">
        <v>15</v>
      </c>
      <c r="Q455" s="28" t="s">
        <v>330</v>
      </c>
      <c r="R455" s="26" t="s">
        <v>2109</v>
      </c>
      <c r="S455" s="26" t="s">
        <v>2300</v>
      </c>
      <c r="T455" s="27" t="s">
        <v>132</v>
      </c>
      <c r="U455" s="25" t="s">
        <v>1093</v>
      </c>
      <c r="V455" s="25" t="s">
        <v>1522</v>
      </c>
      <c r="W455" s="25" t="s">
        <v>1371</v>
      </c>
      <c r="X455" s="36" t="s">
        <v>2384</v>
      </c>
      <c r="Y455" s="36" t="s">
        <v>2385</v>
      </c>
      <c r="Z455" s="36" t="s">
        <v>2386</v>
      </c>
      <c r="AA455" s="29">
        <v>4379</v>
      </c>
      <c r="AB455" s="29">
        <v>4379</v>
      </c>
      <c r="AC455" s="30">
        <v>0</v>
      </c>
      <c r="AD455" s="29">
        <v>2106.98</v>
      </c>
      <c r="AE455" s="29">
        <v>2106.98</v>
      </c>
      <c r="AF455" s="31">
        <v>2272.02</v>
      </c>
      <c r="AG455" s="29">
        <v>2106.98</v>
      </c>
      <c r="AI455" s="29">
        <v>0</v>
      </c>
      <c r="AJ455" s="29">
        <v>0</v>
      </c>
      <c r="AK455" s="29">
        <v>2106.98</v>
      </c>
      <c r="AL455" s="29">
        <v>0</v>
      </c>
      <c r="AM455" s="29">
        <v>0</v>
      </c>
      <c r="AN455" s="29">
        <v>0</v>
      </c>
      <c r="AO455" s="29">
        <v>0</v>
      </c>
      <c r="AP455" s="29">
        <v>0</v>
      </c>
      <c r="AQ455" s="29">
        <v>0</v>
      </c>
      <c r="AR455" s="29">
        <v>0</v>
      </c>
      <c r="AS455" s="29">
        <v>0</v>
      </c>
      <c r="AT455" s="122">
        <v>0</v>
      </c>
      <c r="AU455" s="130" t="s">
        <v>2197</v>
      </c>
      <c r="AV455" s="130" t="s">
        <v>2191</v>
      </c>
      <c r="AW455" s="130" t="s">
        <v>2298</v>
      </c>
      <c r="AX455" s="130" t="s">
        <v>1299</v>
      </c>
      <c r="AY455" s="130" t="s">
        <v>1299</v>
      </c>
    </row>
    <row r="456" spans="1:51" x14ac:dyDescent="0.2">
      <c r="A456" s="121">
        <v>45671</v>
      </c>
      <c r="B456" s="27" t="s">
        <v>1564</v>
      </c>
      <c r="C456" s="24" t="s">
        <v>1565</v>
      </c>
      <c r="D456" s="24" t="s">
        <v>1447</v>
      </c>
      <c r="E456" s="28" t="s">
        <v>442</v>
      </c>
      <c r="F456" s="28" t="s">
        <v>445</v>
      </c>
      <c r="G456" s="28" t="s">
        <v>514</v>
      </c>
      <c r="H456" s="28" t="s">
        <v>511</v>
      </c>
      <c r="I456" s="28" t="s">
        <v>1422</v>
      </c>
      <c r="J456" s="24" t="s">
        <v>1159</v>
      </c>
      <c r="K456" s="24" t="s">
        <v>328</v>
      </c>
      <c r="L456" s="24" t="s">
        <v>1940</v>
      </c>
      <c r="M456" s="24">
        <v>45672</v>
      </c>
      <c r="N456" s="24" t="s">
        <v>1577</v>
      </c>
      <c r="O456" s="24" t="s">
        <v>1941</v>
      </c>
      <c r="P456" s="27" t="s">
        <v>15</v>
      </c>
      <c r="Q456" s="28" t="s">
        <v>330</v>
      </c>
      <c r="R456" s="26" t="s">
        <v>2109</v>
      </c>
      <c r="S456" s="26" t="s">
        <v>2300</v>
      </c>
      <c r="T456" s="27" t="s">
        <v>134</v>
      </c>
      <c r="U456" s="25" t="s">
        <v>1159</v>
      </c>
      <c r="V456" s="25" t="s">
        <v>1524</v>
      </c>
      <c r="W456" s="25" t="s">
        <v>1371</v>
      </c>
      <c r="X456" s="36" t="s">
        <v>1337</v>
      </c>
      <c r="Y456" s="36" t="s">
        <v>1340</v>
      </c>
      <c r="Z456" s="36" t="s">
        <v>1372</v>
      </c>
      <c r="AA456" s="29">
        <v>2400</v>
      </c>
      <c r="AB456" s="29">
        <v>2400</v>
      </c>
      <c r="AC456" s="30">
        <v>0</v>
      </c>
      <c r="AD456" s="29">
        <v>0</v>
      </c>
      <c r="AE456" s="29">
        <v>0</v>
      </c>
      <c r="AF456" s="31">
        <v>2400</v>
      </c>
      <c r="AG456" s="29">
        <v>0</v>
      </c>
      <c r="AI456" s="29">
        <v>0</v>
      </c>
      <c r="AJ456" s="29">
        <v>0</v>
      </c>
      <c r="AK456" s="29">
        <v>0</v>
      </c>
      <c r="AL456" s="29">
        <v>0</v>
      </c>
      <c r="AM456" s="29">
        <v>0</v>
      </c>
      <c r="AN456" s="29">
        <v>0</v>
      </c>
      <c r="AO456" s="29">
        <v>0</v>
      </c>
      <c r="AP456" s="29">
        <v>0</v>
      </c>
      <c r="AQ456" s="29">
        <v>0</v>
      </c>
      <c r="AR456" s="29">
        <v>0</v>
      </c>
      <c r="AS456" s="29">
        <v>0</v>
      </c>
      <c r="AT456" s="122">
        <v>0</v>
      </c>
      <c r="AU456" s="130" t="s">
        <v>2197</v>
      </c>
      <c r="AV456" s="130" t="s">
        <v>2191</v>
      </c>
      <c r="AW456" s="130" t="s">
        <v>2298</v>
      </c>
      <c r="AX456" s="130" t="s">
        <v>1299</v>
      </c>
      <c r="AY456" s="130" t="s">
        <v>1299</v>
      </c>
    </row>
    <row r="457" spans="1:51" x14ac:dyDescent="0.2">
      <c r="A457" s="121">
        <v>45671</v>
      </c>
      <c r="B457" s="27" t="s">
        <v>1564</v>
      </c>
      <c r="C457" s="24" t="s">
        <v>1565</v>
      </c>
      <c r="D457" s="24" t="s">
        <v>1447</v>
      </c>
      <c r="E457" s="28" t="s">
        <v>442</v>
      </c>
      <c r="F457" s="28" t="s">
        <v>445</v>
      </c>
      <c r="G457" s="28" t="s">
        <v>514</v>
      </c>
      <c r="H457" s="28" t="s">
        <v>511</v>
      </c>
      <c r="I457" s="28" t="s">
        <v>1422</v>
      </c>
      <c r="J457" s="24" t="s">
        <v>1159</v>
      </c>
      <c r="K457" s="24" t="s">
        <v>328</v>
      </c>
      <c r="L457" s="24" t="s">
        <v>1940</v>
      </c>
      <c r="M457" s="24">
        <v>45672</v>
      </c>
      <c r="N457" s="24" t="s">
        <v>1577</v>
      </c>
      <c r="O457" s="24" t="s">
        <v>1941</v>
      </c>
      <c r="P457" s="27" t="s">
        <v>15</v>
      </c>
      <c r="Q457" s="28" t="s">
        <v>330</v>
      </c>
      <c r="R457" s="26" t="s">
        <v>2109</v>
      </c>
      <c r="S457" s="26" t="s">
        <v>2300</v>
      </c>
      <c r="T457" s="27" t="s">
        <v>134</v>
      </c>
      <c r="U457" s="25" t="s">
        <v>1159</v>
      </c>
      <c r="V457" s="25" t="s">
        <v>1524</v>
      </c>
      <c r="W457" s="25" t="s">
        <v>1371</v>
      </c>
      <c r="X457" s="36" t="s">
        <v>1378</v>
      </c>
      <c r="Y457" s="36" t="s">
        <v>1379</v>
      </c>
      <c r="Z457" s="36" t="s">
        <v>1380</v>
      </c>
      <c r="AA457" s="29">
        <v>126340</v>
      </c>
      <c r="AB457" s="29">
        <v>126340</v>
      </c>
      <c r="AC457" s="30">
        <v>0</v>
      </c>
      <c r="AD457" s="29">
        <v>31578.739999999998</v>
      </c>
      <c r="AE457" s="29">
        <v>31578.739999999998</v>
      </c>
      <c r="AF457" s="31">
        <v>94761.260000000009</v>
      </c>
      <c r="AG457" s="29">
        <v>31578.739999999998</v>
      </c>
      <c r="AI457" s="29">
        <v>10527.46</v>
      </c>
      <c r="AJ457" s="29">
        <v>10525.09</v>
      </c>
      <c r="AK457" s="29">
        <v>10526.189999999999</v>
      </c>
      <c r="AL457" s="29">
        <v>0</v>
      </c>
      <c r="AM457" s="29">
        <v>0</v>
      </c>
      <c r="AN457" s="29">
        <v>0</v>
      </c>
      <c r="AO457" s="29">
        <v>0</v>
      </c>
      <c r="AP457" s="29">
        <v>0</v>
      </c>
      <c r="AQ457" s="29">
        <v>0</v>
      </c>
      <c r="AR457" s="29">
        <v>0</v>
      </c>
      <c r="AS457" s="29">
        <v>0</v>
      </c>
      <c r="AT457" s="122">
        <v>0</v>
      </c>
      <c r="AU457" s="130" t="s">
        <v>2197</v>
      </c>
      <c r="AV457" s="130" t="s">
        <v>2191</v>
      </c>
      <c r="AW457" s="130" t="s">
        <v>2298</v>
      </c>
      <c r="AX457" s="130" t="s">
        <v>1299</v>
      </c>
      <c r="AY457" s="130" t="s">
        <v>1299</v>
      </c>
    </row>
    <row r="458" spans="1:51" x14ac:dyDescent="0.2">
      <c r="A458" s="121">
        <v>45671</v>
      </c>
      <c r="B458" s="27" t="s">
        <v>1564</v>
      </c>
      <c r="C458" s="24" t="s">
        <v>1565</v>
      </c>
      <c r="D458" s="24" t="s">
        <v>1447</v>
      </c>
      <c r="E458" s="28" t="s">
        <v>442</v>
      </c>
      <c r="F458" s="28" t="s">
        <v>445</v>
      </c>
      <c r="G458" s="28" t="s">
        <v>514</v>
      </c>
      <c r="H458" s="28" t="s">
        <v>511</v>
      </c>
      <c r="I458" s="28" t="s">
        <v>1422</v>
      </c>
      <c r="J458" s="24" t="s">
        <v>1159</v>
      </c>
      <c r="K458" s="24" t="s">
        <v>328</v>
      </c>
      <c r="L458" s="24" t="s">
        <v>1940</v>
      </c>
      <c r="M458" s="24">
        <v>45672</v>
      </c>
      <c r="N458" s="24" t="s">
        <v>1577</v>
      </c>
      <c r="O458" s="24" t="s">
        <v>1941</v>
      </c>
      <c r="P458" s="27" t="s">
        <v>15</v>
      </c>
      <c r="Q458" s="28" t="s">
        <v>330</v>
      </c>
      <c r="R458" s="26" t="s">
        <v>2109</v>
      </c>
      <c r="S458" s="26" t="s">
        <v>2300</v>
      </c>
      <c r="T458" s="27" t="s">
        <v>134</v>
      </c>
      <c r="U458" s="25" t="s">
        <v>1159</v>
      </c>
      <c r="V458" s="25" t="s">
        <v>1524</v>
      </c>
      <c r="W458" s="25" t="s">
        <v>1371</v>
      </c>
      <c r="X458" s="36" t="s">
        <v>1336</v>
      </c>
      <c r="Y458" s="36" t="s">
        <v>1339</v>
      </c>
      <c r="Z458" s="36" t="s">
        <v>1373</v>
      </c>
      <c r="AA458" s="29">
        <v>114341</v>
      </c>
      <c r="AB458" s="29">
        <v>114341</v>
      </c>
      <c r="AC458" s="30">
        <v>0</v>
      </c>
      <c r="AD458" s="29">
        <v>0</v>
      </c>
      <c r="AE458" s="29">
        <v>0</v>
      </c>
      <c r="AF458" s="31">
        <v>114341</v>
      </c>
      <c r="AG458" s="29">
        <v>0</v>
      </c>
      <c r="AI458" s="29">
        <v>0</v>
      </c>
      <c r="AJ458" s="29">
        <v>0</v>
      </c>
      <c r="AK458" s="29">
        <v>0</v>
      </c>
      <c r="AL458" s="29">
        <v>0</v>
      </c>
      <c r="AM458" s="29">
        <v>0</v>
      </c>
      <c r="AN458" s="29">
        <v>0</v>
      </c>
      <c r="AO458" s="29">
        <v>0</v>
      </c>
      <c r="AP458" s="29">
        <v>0</v>
      </c>
      <c r="AQ458" s="29">
        <v>0</v>
      </c>
      <c r="AR458" s="29">
        <v>0</v>
      </c>
      <c r="AS458" s="29">
        <v>0</v>
      </c>
      <c r="AT458" s="122">
        <v>0</v>
      </c>
      <c r="AU458" s="130" t="s">
        <v>2197</v>
      </c>
      <c r="AV458" s="130" t="s">
        <v>2191</v>
      </c>
      <c r="AW458" s="130" t="s">
        <v>2298</v>
      </c>
      <c r="AX458" s="130" t="s">
        <v>1299</v>
      </c>
      <c r="AY458" s="130" t="s">
        <v>1299</v>
      </c>
    </row>
    <row r="459" spans="1:51" x14ac:dyDescent="0.2">
      <c r="A459" s="121">
        <v>45671</v>
      </c>
      <c r="B459" s="27" t="s">
        <v>1564</v>
      </c>
      <c r="C459" s="24" t="s">
        <v>1565</v>
      </c>
      <c r="D459" s="24" t="s">
        <v>1447</v>
      </c>
      <c r="E459" s="28" t="s">
        <v>442</v>
      </c>
      <c r="F459" s="28" t="s">
        <v>445</v>
      </c>
      <c r="G459" s="28" t="s">
        <v>514</v>
      </c>
      <c r="H459" s="28" t="s">
        <v>511</v>
      </c>
      <c r="I459" s="28" t="s">
        <v>1422</v>
      </c>
      <c r="J459" s="24" t="s">
        <v>1159</v>
      </c>
      <c r="K459" s="24" t="s">
        <v>328</v>
      </c>
      <c r="L459" s="24" t="s">
        <v>1940</v>
      </c>
      <c r="M459" s="24">
        <v>45672</v>
      </c>
      <c r="N459" s="24" t="s">
        <v>1577</v>
      </c>
      <c r="O459" s="24" t="s">
        <v>1941</v>
      </c>
      <c r="P459" s="27" t="s">
        <v>15</v>
      </c>
      <c r="Q459" s="28" t="s">
        <v>330</v>
      </c>
      <c r="R459" s="26" t="s">
        <v>2109</v>
      </c>
      <c r="S459" s="26" t="s">
        <v>2300</v>
      </c>
      <c r="T459" s="27" t="s">
        <v>134</v>
      </c>
      <c r="U459" s="25" t="s">
        <v>1159</v>
      </c>
      <c r="V459" s="25" t="s">
        <v>1524</v>
      </c>
      <c r="W459" s="25" t="s">
        <v>1371</v>
      </c>
      <c r="X459" s="36" t="s">
        <v>1338</v>
      </c>
      <c r="Y459" s="36" t="s">
        <v>1341</v>
      </c>
      <c r="Z459" s="36" t="s">
        <v>1374</v>
      </c>
      <c r="AA459" s="29">
        <v>10401</v>
      </c>
      <c r="AB459" s="29">
        <v>10401</v>
      </c>
      <c r="AC459" s="30">
        <v>0</v>
      </c>
      <c r="AD459" s="29">
        <v>1300.08</v>
      </c>
      <c r="AE459" s="29">
        <v>1300.08</v>
      </c>
      <c r="AF459" s="31">
        <v>9100.92</v>
      </c>
      <c r="AG459" s="29">
        <v>1300.08</v>
      </c>
      <c r="AI459" s="29">
        <v>433.36</v>
      </c>
      <c r="AJ459" s="29">
        <v>433.36</v>
      </c>
      <c r="AK459" s="29">
        <v>433.36</v>
      </c>
      <c r="AL459" s="29">
        <v>0</v>
      </c>
      <c r="AM459" s="29">
        <v>0</v>
      </c>
      <c r="AN459" s="29">
        <v>0</v>
      </c>
      <c r="AO459" s="29">
        <v>0</v>
      </c>
      <c r="AP459" s="29">
        <v>0</v>
      </c>
      <c r="AQ459" s="29">
        <v>0</v>
      </c>
      <c r="AR459" s="29">
        <v>0</v>
      </c>
      <c r="AS459" s="29">
        <v>0</v>
      </c>
      <c r="AT459" s="122">
        <v>0</v>
      </c>
      <c r="AU459" s="130" t="s">
        <v>2197</v>
      </c>
      <c r="AV459" s="130" t="s">
        <v>2191</v>
      </c>
      <c r="AW459" s="130" t="s">
        <v>2298</v>
      </c>
      <c r="AX459" s="130" t="s">
        <v>1299</v>
      </c>
      <c r="AY459" s="130" t="s">
        <v>1299</v>
      </c>
    </row>
    <row r="460" spans="1:51" x14ac:dyDescent="0.2">
      <c r="A460" s="121">
        <v>45671</v>
      </c>
      <c r="B460" s="27" t="s">
        <v>1564</v>
      </c>
      <c r="C460" s="24" t="s">
        <v>1565</v>
      </c>
      <c r="D460" s="24" t="s">
        <v>1447</v>
      </c>
      <c r="E460" s="28" t="s">
        <v>442</v>
      </c>
      <c r="F460" s="28" t="s">
        <v>445</v>
      </c>
      <c r="G460" s="28" t="s">
        <v>514</v>
      </c>
      <c r="H460" s="28" t="s">
        <v>511</v>
      </c>
      <c r="I460" s="28" t="s">
        <v>1422</v>
      </c>
      <c r="J460" s="24" t="s">
        <v>1095</v>
      </c>
      <c r="K460" s="24" t="s">
        <v>328</v>
      </c>
      <c r="L460" s="24" t="s">
        <v>1940</v>
      </c>
      <c r="M460" s="24">
        <v>45672</v>
      </c>
      <c r="N460" s="24" t="s">
        <v>1577</v>
      </c>
      <c r="O460" s="24" t="s">
        <v>1941</v>
      </c>
      <c r="P460" s="27" t="s">
        <v>15</v>
      </c>
      <c r="Q460" s="28" t="s">
        <v>330</v>
      </c>
      <c r="R460" s="26" t="s">
        <v>2109</v>
      </c>
      <c r="S460" s="26" t="s">
        <v>2300</v>
      </c>
      <c r="T460" s="27" t="s">
        <v>135</v>
      </c>
      <c r="U460" s="25" t="s">
        <v>1095</v>
      </c>
      <c r="V460" s="25" t="s">
        <v>1525</v>
      </c>
      <c r="W460" s="25" t="s">
        <v>1371</v>
      </c>
      <c r="X460" s="36" t="s">
        <v>1337</v>
      </c>
      <c r="Y460" s="36" t="s">
        <v>1340</v>
      </c>
      <c r="Z460" s="36" t="s">
        <v>1372</v>
      </c>
      <c r="AA460" s="29">
        <v>1800</v>
      </c>
      <c r="AB460" s="29">
        <v>1800</v>
      </c>
      <c r="AC460" s="30">
        <v>0</v>
      </c>
      <c r="AD460" s="29">
        <v>0</v>
      </c>
      <c r="AE460" s="29">
        <v>0</v>
      </c>
      <c r="AF460" s="31">
        <v>1800</v>
      </c>
      <c r="AG460" s="29">
        <v>0</v>
      </c>
      <c r="AI460" s="29">
        <v>0</v>
      </c>
      <c r="AJ460" s="29">
        <v>0</v>
      </c>
      <c r="AK460" s="29">
        <v>0</v>
      </c>
      <c r="AL460" s="29">
        <v>0</v>
      </c>
      <c r="AM460" s="29">
        <v>0</v>
      </c>
      <c r="AN460" s="29">
        <v>0</v>
      </c>
      <c r="AO460" s="29">
        <v>0</v>
      </c>
      <c r="AP460" s="29">
        <v>0</v>
      </c>
      <c r="AQ460" s="29">
        <v>0</v>
      </c>
      <c r="AR460" s="29">
        <v>0</v>
      </c>
      <c r="AS460" s="29">
        <v>0</v>
      </c>
      <c r="AT460" s="122">
        <v>0</v>
      </c>
      <c r="AU460" s="130" t="s">
        <v>2197</v>
      </c>
      <c r="AV460" s="130" t="s">
        <v>2191</v>
      </c>
      <c r="AW460" s="130" t="s">
        <v>2298</v>
      </c>
      <c r="AX460" s="130" t="s">
        <v>1299</v>
      </c>
      <c r="AY460" s="130" t="s">
        <v>1299</v>
      </c>
    </row>
    <row r="461" spans="1:51" x14ac:dyDescent="0.2">
      <c r="A461" s="121">
        <v>45671</v>
      </c>
      <c r="B461" s="27" t="s">
        <v>1564</v>
      </c>
      <c r="C461" s="24" t="s">
        <v>1565</v>
      </c>
      <c r="D461" s="24" t="s">
        <v>1447</v>
      </c>
      <c r="E461" s="28" t="s">
        <v>442</v>
      </c>
      <c r="F461" s="28" t="s">
        <v>445</v>
      </c>
      <c r="G461" s="28" t="s">
        <v>514</v>
      </c>
      <c r="H461" s="28" t="s">
        <v>511</v>
      </c>
      <c r="I461" s="28" t="s">
        <v>1422</v>
      </c>
      <c r="J461" s="24" t="s">
        <v>1095</v>
      </c>
      <c r="K461" s="24" t="s">
        <v>328</v>
      </c>
      <c r="L461" s="24" t="s">
        <v>1940</v>
      </c>
      <c r="M461" s="24">
        <v>45672</v>
      </c>
      <c r="N461" s="24" t="s">
        <v>1577</v>
      </c>
      <c r="O461" s="24" t="s">
        <v>1941</v>
      </c>
      <c r="P461" s="27" t="s">
        <v>15</v>
      </c>
      <c r="Q461" s="28" t="s">
        <v>330</v>
      </c>
      <c r="R461" s="26" t="s">
        <v>2109</v>
      </c>
      <c r="S461" s="26" t="s">
        <v>2300</v>
      </c>
      <c r="T461" s="27" t="s">
        <v>135</v>
      </c>
      <c r="U461" s="25" t="s">
        <v>1095</v>
      </c>
      <c r="V461" s="25" t="s">
        <v>1525</v>
      </c>
      <c r="W461" s="25" t="s">
        <v>1371</v>
      </c>
      <c r="X461" s="36" t="s">
        <v>1378</v>
      </c>
      <c r="Y461" s="36" t="s">
        <v>1379</v>
      </c>
      <c r="Z461" s="36" t="s">
        <v>1380</v>
      </c>
      <c r="AA461" s="29">
        <v>175105</v>
      </c>
      <c r="AB461" s="29">
        <v>175105</v>
      </c>
      <c r="AC461" s="30">
        <v>0</v>
      </c>
      <c r="AD461" s="29">
        <v>40001.33</v>
      </c>
      <c r="AE461" s="29">
        <v>40001.33</v>
      </c>
      <c r="AF461" s="31">
        <v>135103.66999999998</v>
      </c>
      <c r="AG461" s="29">
        <v>40001.33</v>
      </c>
      <c r="AI461" s="29">
        <v>14586.369999999999</v>
      </c>
      <c r="AJ461" s="29">
        <v>14586.58</v>
      </c>
      <c r="AK461" s="29">
        <v>10828.380000000001</v>
      </c>
      <c r="AL461" s="29">
        <v>0</v>
      </c>
      <c r="AM461" s="29">
        <v>0</v>
      </c>
      <c r="AN461" s="29">
        <v>0</v>
      </c>
      <c r="AO461" s="29">
        <v>0</v>
      </c>
      <c r="AP461" s="29">
        <v>0</v>
      </c>
      <c r="AQ461" s="29">
        <v>0</v>
      </c>
      <c r="AR461" s="29">
        <v>0</v>
      </c>
      <c r="AS461" s="29">
        <v>0</v>
      </c>
      <c r="AT461" s="122">
        <v>0</v>
      </c>
      <c r="AU461" s="130" t="s">
        <v>2197</v>
      </c>
      <c r="AV461" s="130" t="s">
        <v>2191</v>
      </c>
      <c r="AW461" s="130" t="s">
        <v>2298</v>
      </c>
      <c r="AX461" s="130" t="s">
        <v>1299</v>
      </c>
      <c r="AY461" s="130" t="s">
        <v>1299</v>
      </c>
    </row>
    <row r="462" spans="1:51" x14ac:dyDescent="0.2">
      <c r="A462" s="121">
        <v>45671</v>
      </c>
      <c r="B462" s="27" t="s">
        <v>1564</v>
      </c>
      <c r="C462" s="24" t="s">
        <v>1565</v>
      </c>
      <c r="D462" s="24" t="s">
        <v>1447</v>
      </c>
      <c r="E462" s="28" t="s">
        <v>442</v>
      </c>
      <c r="F462" s="28" t="s">
        <v>445</v>
      </c>
      <c r="G462" s="28" t="s">
        <v>514</v>
      </c>
      <c r="H462" s="28" t="s">
        <v>511</v>
      </c>
      <c r="I462" s="28" t="s">
        <v>1422</v>
      </c>
      <c r="J462" s="24" t="s">
        <v>1095</v>
      </c>
      <c r="K462" s="24" t="s">
        <v>328</v>
      </c>
      <c r="L462" s="24" t="s">
        <v>1940</v>
      </c>
      <c r="M462" s="24">
        <v>45672</v>
      </c>
      <c r="N462" s="24" t="s">
        <v>1577</v>
      </c>
      <c r="O462" s="24" t="s">
        <v>1941</v>
      </c>
      <c r="P462" s="27" t="s">
        <v>15</v>
      </c>
      <c r="Q462" s="28" t="s">
        <v>330</v>
      </c>
      <c r="R462" s="26" t="s">
        <v>2109</v>
      </c>
      <c r="S462" s="26" t="s">
        <v>2300</v>
      </c>
      <c r="T462" s="27" t="s">
        <v>135</v>
      </c>
      <c r="U462" s="25" t="s">
        <v>1095</v>
      </c>
      <c r="V462" s="25" t="s">
        <v>1525</v>
      </c>
      <c r="W462" s="25" t="s">
        <v>1371</v>
      </c>
      <c r="X462" s="36" t="s">
        <v>1338</v>
      </c>
      <c r="Y462" s="36" t="s">
        <v>1341</v>
      </c>
      <c r="Z462" s="36" t="s">
        <v>1374</v>
      </c>
      <c r="AA462" s="29">
        <v>7801</v>
      </c>
      <c r="AB462" s="29">
        <v>7801</v>
      </c>
      <c r="AC462" s="30">
        <v>0</v>
      </c>
      <c r="AD462" s="29">
        <v>1733.44</v>
      </c>
      <c r="AE462" s="29">
        <v>1733.44</v>
      </c>
      <c r="AF462" s="31">
        <v>6067.5599999999995</v>
      </c>
      <c r="AG462" s="29">
        <v>1733.44</v>
      </c>
      <c r="AI462" s="29">
        <v>650.04</v>
      </c>
      <c r="AJ462" s="29">
        <v>650.04</v>
      </c>
      <c r="AK462" s="29">
        <v>433.36</v>
      </c>
      <c r="AL462" s="29">
        <v>0</v>
      </c>
      <c r="AM462" s="29">
        <v>0</v>
      </c>
      <c r="AN462" s="29">
        <v>0</v>
      </c>
      <c r="AO462" s="29">
        <v>0</v>
      </c>
      <c r="AP462" s="29">
        <v>0</v>
      </c>
      <c r="AQ462" s="29">
        <v>0</v>
      </c>
      <c r="AR462" s="29">
        <v>0</v>
      </c>
      <c r="AS462" s="29">
        <v>0</v>
      </c>
      <c r="AT462" s="122">
        <v>0</v>
      </c>
      <c r="AU462" s="130" t="s">
        <v>2197</v>
      </c>
      <c r="AV462" s="130" t="s">
        <v>2191</v>
      </c>
      <c r="AW462" s="130" t="s">
        <v>2298</v>
      </c>
      <c r="AX462" s="130" t="s">
        <v>1299</v>
      </c>
      <c r="AY462" s="130" t="s">
        <v>1299</v>
      </c>
    </row>
    <row r="463" spans="1:51" x14ac:dyDescent="0.2">
      <c r="A463" s="121">
        <v>45671</v>
      </c>
      <c r="B463" s="27" t="s">
        <v>1564</v>
      </c>
      <c r="C463" s="24" t="s">
        <v>1565</v>
      </c>
      <c r="D463" s="24" t="s">
        <v>1447</v>
      </c>
      <c r="E463" s="28" t="s">
        <v>442</v>
      </c>
      <c r="F463" s="28" t="s">
        <v>445</v>
      </c>
      <c r="G463" s="28" t="s">
        <v>514</v>
      </c>
      <c r="H463" s="28" t="s">
        <v>511</v>
      </c>
      <c r="I463" s="28" t="s">
        <v>1422</v>
      </c>
      <c r="J463" s="24" t="s">
        <v>1160</v>
      </c>
      <c r="K463" s="24" t="s">
        <v>328</v>
      </c>
      <c r="L463" s="24" t="s">
        <v>1940</v>
      </c>
      <c r="M463" s="24">
        <v>45672</v>
      </c>
      <c r="N463" s="24" t="s">
        <v>1577</v>
      </c>
      <c r="O463" s="24" t="s">
        <v>1941</v>
      </c>
      <c r="P463" s="27" t="s">
        <v>15</v>
      </c>
      <c r="Q463" s="28" t="s">
        <v>330</v>
      </c>
      <c r="R463" s="26" t="s">
        <v>2109</v>
      </c>
      <c r="S463" s="26" t="s">
        <v>2300</v>
      </c>
      <c r="T463" s="27" t="s">
        <v>136</v>
      </c>
      <c r="U463" s="25" t="s">
        <v>1160</v>
      </c>
      <c r="V463" s="25" t="s">
        <v>1526</v>
      </c>
      <c r="W463" s="25" t="s">
        <v>1371</v>
      </c>
      <c r="X463" s="36" t="s">
        <v>1337</v>
      </c>
      <c r="Y463" s="36" t="s">
        <v>1340</v>
      </c>
      <c r="Z463" s="36" t="s">
        <v>1372</v>
      </c>
      <c r="AA463" s="29">
        <v>2400</v>
      </c>
      <c r="AB463" s="29">
        <v>2400</v>
      </c>
      <c r="AC463" s="30">
        <v>0</v>
      </c>
      <c r="AD463" s="29">
        <v>0</v>
      </c>
      <c r="AE463" s="29">
        <v>0</v>
      </c>
      <c r="AF463" s="31">
        <v>2400</v>
      </c>
      <c r="AG463" s="29">
        <v>0</v>
      </c>
      <c r="AI463" s="29">
        <v>0</v>
      </c>
      <c r="AJ463" s="29">
        <v>0</v>
      </c>
      <c r="AK463" s="29">
        <v>0</v>
      </c>
      <c r="AL463" s="29">
        <v>0</v>
      </c>
      <c r="AM463" s="29">
        <v>0</v>
      </c>
      <c r="AN463" s="29">
        <v>0</v>
      </c>
      <c r="AO463" s="29">
        <v>0</v>
      </c>
      <c r="AP463" s="29">
        <v>0</v>
      </c>
      <c r="AQ463" s="29">
        <v>0</v>
      </c>
      <c r="AR463" s="29">
        <v>0</v>
      </c>
      <c r="AS463" s="29">
        <v>0</v>
      </c>
      <c r="AT463" s="122">
        <v>0</v>
      </c>
      <c r="AU463" s="130" t="s">
        <v>2197</v>
      </c>
      <c r="AV463" s="130" t="s">
        <v>2191</v>
      </c>
      <c r="AW463" s="130" t="s">
        <v>2298</v>
      </c>
      <c r="AX463" s="130" t="s">
        <v>1299</v>
      </c>
      <c r="AY463" s="130" t="s">
        <v>1299</v>
      </c>
    </row>
    <row r="464" spans="1:51" x14ac:dyDescent="0.2">
      <c r="A464" s="121">
        <v>45671</v>
      </c>
      <c r="B464" s="27" t="s">
        <v>1564</v>
      </c>
      <c r="C464" s="24" t="s">
        <v>1565</v>
      </c>
      <c r="D464" s="24" t="s">
        <v>1447</v>
      </c>
      <c r="E464" s="28" t="s">
        <v>442</v>
      </c>
      <c r="F464" s="28" t="s">
        <v>445</v>
      </c>
      <c r="G464" s="28" t="s">
        <v>514</v>
      </c>
      <c r="H464" s="28" t="s">
        <v>511</v>
      </c>
      <c r="I464" s="28" t="s">
        <v>1422</v>
      </c>
      <c r="J464" s="24" t="s">
        <v>1160</v>
      </c>
      <c r="K464" s="24" t="s">
        <v>328</v>
      </c>
      <c r="L464" s="24" t="s">
        <v>1940</v>
      </c>
      <c r="M464" s="24">
        <v>45672</v>
      </c>
      <c r="N464" s="24" t="s">
        <v>1577</v>
      </c>
      <c r="O464" s="24" t="s">
        <v>1941</v>
      </c>
      <c r="P464" s="27" t="s">
        <v>15</v>
      </c>
      <c r="Q464" s="28" t="s">
        <v>330</v>
      </c>
      <c r="R464" s="26" t="s">
        <v>2109</v>
      </c>
      <c r="S464" s="26" t="s">
        <v>2300</v>
      </c>
      <c r="T464" s="27" t="s">
        <v>136</v>
      </c>
      <c r="U464" s="25" t="s">
        <v>1160</v>
      </c>
      <c r="V464" s="25" t="s">
        <v>1526</v>
      </c>
      <c r="W464" s="25" t="s">
        <v>1371</v>
      </c>
      <c r="X464" s="36" t="s">
        <v>1378</v>
      </c>
      <c r="Y464" s="36" t="s">
        <v>1379</v>
      </c>
      <c r="Z464" s="36" t="s">
        <v>1380</v>
      </c>
      <c r="AA464" s="29">
        <v>240688</v>
      </c>
      <c r="AB464" s="29">
        <v>240688</v>
      </c>
      <c r="AC464" s="30">
        <v>0</v>
      </c>
      <c r="AD464" s="29">
        <v>60176.25</v>
      </c>
      <c r="AE464" s="29">
        <v>60176.250000000007</v>
      </c>
      <c r="AF464" s="31">
        <v>180511.75</v>
      </c>
      <c r="AG464" s="29">
        <v>60176.25</v>
      </c>
      <c r="AI464" s="29">
        <v>20062.730000000003</v>
      </c>
      <c r="AJ464" s="29">
        <v>20056.760000000002</v>
      </c>
      <c r="AK464" s="29">
        <v>20056.760000000002</v>
      </c>
      <c r="AL464" s="29">
        <v>0</v>
      </c>
      <c r="AM464" s="29">
        <v>0</v>
      </c>
      <c r="AN464" s="29">
        <v>0</v>
      </c>
      <c r="AO464" s="29">
        <v>0</v>
      </c>
      <c r="AP464" s="29">
        <v>0</v>
      </c>
      <c r="AQ464" s="29">
        <v>0</v>
      </c>
      <c r="AR464" s="29">
        <v>0</v>
      </c>
      <c r="AS464" s="29">
        <v>0</v>
      </c>
      <c r="AT464" s="122">
        <v>0</v>
      </c>
      <c r="AU464" s="130" t="s">
        <v>2197</v>
      </c>
      <c r="AV464" s="130" t="s">
        <v>2191</v>
      </c>
      <c r="AW464" s="130" t="s">
        <v>2298</v>
      </c>
      <c r="AX464" s="130" t="s">
        <v>1299</v>
      </c>
      <c r="AY464" s="130" t="s">
        <v>1299</v>
      </c>
    </row>
    <row r="465" spans="1:51" x14ac:dyDescent="0.2">
      <c r="A465" s="121">
        <v>45671</v>
      </c>
      <c r="B465" s="27" t="s">
        <v>1564</v>
      </c>
      <c r="C465" s="24" t="s">
        <v>1565</v>
      </c>
      <c r="D465" s="24" t="s">
        <v>1447</v>
      </c>
      <c r="E465" s="28" t="s">
        <v>442</v>
      </c>
      <c r="F465" s="28" t="s">
        <v>445</v>
      </c>
      <c r="G465" s="28" t="s">
        <v>514</v>
      </c>
      <c r="H465" s="28" t="s">
        <v>511</v>
      </c>
      <c r="I465" s="28" t="s">
        <v>1422</v>
      </c>
      <c r="J465" s="24" t="s">
        <v>1160</v>
      </c>
      <c r="K465" s="24" t="s">
        <v>328</v>
      </c>
      <c r="L465" s="24" t="s">
        <v>1940</v>
      </c>
      <c r="M465" s="24">
        <v>45672</v>
      </c>
      <c r="N465" s="24" t="s">
        <v>1577</v>
      </c>
      <c r="O465" s="24" t="s">
        <v>1941</v>
      </c>
      <c r="P465" s="27" t="s">
        <v>15</v>
      </c>
      <c r="Q465" s="28" t="s">
        <v>330</v>
      </c>
      <c r="R465" s="26" t="s">
        <v>2109</v>
      </c>
      <c r="S465" s="26" t="s">
        <v>2300</v>
      </c>
      <c r="T465" s="27" t="s">
        <v>136</v>
      </c>
      <c r="U465" s="25" t="s">
        <v>1160</v>
      </c>
      <c r="V465" s="25" t="s">
        <v>1526</v>
      </c>
      <c r="W465" s="25" t="s">
        <v>1371</v>
      </c>
      <c r="X465" s="36" t="s">
        <v>1338</v>
      </c>
      <c r="Y465" s="36" t="s">
        <v>1341</v>
      </c>
      <c r="Z465" s="36" t="s">
        <v>1374</v>
      </c>
      <c r="AA465" s="29">
        <v>10401</v>
      </c>
      <c r="AB465" s="29">
        <v>10401</v>
      </c>
      <c r="AC465" s="30">
        <v>0</v>
      </c>
      <c r="AD465" s="29">
        <v>2600.16</v>
      </c>
      <c r="AE465" s="29">
        <v>2600.16</v>
      </c>
      <c r="AF465" s="31">
        <v>7800.84</v>
      </c>
      <c r="AG465" s="29">
        <v>2600.16</v>
      </c>
      <c r="AI465" s="29">
        <v>866.72</v>
      </c>
      <c r="AJ465" s="29">
        <v>866.72</v>
      </c>
      <c r="AK465" s="29">
        <v>866.72</v>
      </c>
      <c r="AL465" s="29">
        <v>0</v>
      </c>
      <c r="AM465" s="29">
        <v>0</v>
      </c>
      <c r="AN465" s="29">
        <v>0</v>
      </c>
      <c r="AO465" s="29">
        <v>0</v>
      </c>
      <c r="AP465" s="29">
        <v>0</v>
      </c>
      <c r="AQ465" s="29">
        <v>0</v>
      </c>
      <c r="AR465" s="29">
        <v>0</v>
      </c>
      <c r="AS465" s="29">
        <v>0</v>
      </c>
      <c r="AT465" s="122">
        <v>0</v>
      </c>
      <c r="AU465" s="130" t="s">
        <v>2197</v>
      </c>
      <c r="AV465" s="130" t="s">
        <v>2191</v>
      </c>
      <c r="AW465" s="130" t="s">
        <v>2298</v>
      </c>
      <c r="AX465" s="130" t="s">
        <v>1299</v>
      </c>
      <c r="AY465" s="130" t="s">
        <v>1299</v>
      </c>
    </row>
    <row r="466" spans="1:51" x14ac:dyDescent="0.2">
      <c r="A466" s="121">
        <v>45671</v>
      </c>
      <c r="B466" s="27" t="s">
        <v>1564</v>
      </c>
      <c r="C466" s="24" t="s">
        <v>1565</v>
      </c>
      <c r="D466" s="24" t="s">
        <v>1447</v>
      </c>
      <c r="E466" s="28" t="s">
        <v>442</v>
      </c>
      <c r="F466" s="28" t="s">
        <v>445</v>
      </c>
      <c r="G466" s="28" t="s">
        <v>514</v>
      </c>
      <c r="H466" s="28" t="s">
        <v>511</v>
      </c>
      <c r="I466" s="28" t="s">
        <v>1422</v>
      </c>
      <c r="J466" s="24" t="s">
        <v>1161</v>
      </c>
      <c r="K466" s="24" t="s">
        <v>328</v>
      </c>
      <c r="L466" s="24" t="s">
        <v>1940</v>
      </c>
      <c r="M466" s="24">
        <v>45672</v>
      </c>
      <c r="N466" s="24" t="s">
        <v>1577</v>
      </c>
      <c r="O466" s="24" t="s">
        <v>1941</v>
      </c>
      <c r="P466" s="27" t="s">
        <v>15</v>
      </c>
      <c r="Q466" s="28" t="s">
        <v>330</v>
      </c>
      <c r="R466" s="26" t="s">
        <v>2109</v>
      </c>
      <c r="S466" s="26" t="s">
        <v>2300</v>
      </c>
      <c r="T466" s="27" t="s">
        <v>137</v>
      </c>
      <c r="U466" s="25" t="s">
        <v>1161</v>
      </c>
      <c r="V466" s="25" t="s">
        <v>1527</v>
      </c>
      <c r="W466" s="25" t="s">
        <v>1371</v>
      </c>
      <c r="X466" s="36" t="s">
        <v>1337</v>
      </c>
      <c r="Y466" s="36" t="s">
        <v>1340</v>
      </c>
      <c r="Z466" s="36" t="s">
        <v>1372</v>
      </c>
      <c r="AA466" s="29">
        <v>1800</v>
      </c>
      <c r="AB466" s="29">
        <v>1800</v>
      </c>
      <c r="AC466" s="30">
        <v>0</v>
      </c>
      <c r="AD466" s="29">
        <v>0</v>
      </c>
      <c r="AE466" s="29">
        <v>0</v>
      </c>
      <c r="AF466" s="31">
        <v>1800</v>
      </c>
      <c r="AG466" s="29">
        <v>0</v>
      </c>
      <c r="AI466" s="29">
        <v>0</v>
      </c>
      <c r="AJ466" s="29">
        <v>0</v>
      </c>
      <c r="AK466" s="29">
        <v>0</v>
      </c>
      <c r="AL466" s="29">
        <v>0</v>
      </c>
      <c r="AM466" s="29">
        <v>0</v>
      </c>
      <c r="AN466" s="29">
        <v>0</v>
      </c>
      <c r="AO466" s="29">
        <v>0</v>
      </c>
      <c r="AP466" s="29">
        <v>0</v>
      </c>
      <c r="AQ466" s="29">
        <v>0</v>
      </c>
      <c r="AR466" s="29">
        <v>0</v>
      </c>
      <c r="AS466" s="29">
        <v>0</v>
      </c>
      <c r="AT466" s="122">
        <v>0</v>
      </c>
      <c r="AU466" s="130" t="s">
        <v>2197</v>
      </c>
      <c r="AV466" s="130" t="s">
        <v>2191</v>
      </c>
      <c r="AW466" s="130" t="s">
        <v>2298</v>
      </c>
      <c r="AX466" s="130" t="s">
        <v>1299</v>
      </c>
      <c r="AY466" s="130" t="s">
        <v>1299</v>
      </c>
    </row>
    <row r="467" spans="1:51" x14ac:dyDescent="0.2">
      <c r="A467" s="121">
        <v>45671</v>
      </c>
      <c r="B467" s="27" t="s">
        <v>1564</v>
      </c>
      <c r="C467" s="24" t="s">
        <v>1565</v>
      </c>
      <c r="D467" s="24" t="s">
        <v>1447</v>
      </c>
      <c r="E467" s="28" t="s">
        <v>442</v>
      </c>
      <c r="F467" s="28" t="s">
        <v>445</v>
      </c>
      <c r="G467" s="28" t="s">
        <v>514</v>
      </c>
      <c r="H467" s="28" t="s">
        <v>511</v>
      </c>
      <c r="I467" s="28" t="s">
        <v>1422</v>
      </c>
      <c r="J467" s="24" t="s">
        <v>1161</v>
      </c>
      <c r="K467" s="24" t="s">
        <v>328</v>
      </c>
      <c r="L467" s="24" t="s">
        <v>1940</v>
      </c>
      <c r="M467" s="24">
        <v>45672</v>
      </c>
      <c r="N467" s="24" t="s">
        <v>1577</v>
      </c>
      <c r="O467" s="24" t="s">
        <v>1941</v>
      </c>
      <c r="P467" s="27" t="s">
        <v>15</v>
      </c>
      <c r="Q467" s="28" t="s">
        <v>330</v>
      </c>
      <c r="R467" s="26" t="s">
        <v>2109</v>
      </c>
      <c r="S467" s="26" t="s">
        <v>2300</v>
      </c>
      <c r="T467" s="27" t="s">
        <v>137</v>
      </c>
      <c r="U467" s="25" t="s">
        <v>1161</v>
      </c>
      <c r="V467" s="25" t="s">
        <v>1527</v>
      </c>
      <c r="W467" s="25" t="s">
        <v>1371</v>
      </c>
      <c r="X467" s="36" t="s">
        <v>1378</v>
      </c>
      <c r="Y467" s="36" t="s">
        <v>1379</v>
      </c>
      <c r="Z467" s="36" t="s">
        <v>1380</v>
      </c>
      <c r="AA467" s="29">
        <v>154712</v>
      </c>
      <c r="AB467" s="29">
        <v>154712</v>
      </c>
      <c r="AC467" s="30">
        <v>0</v>
      </c>
      <c r="AD467" s="29">
        <v>38677.979999999996</v>
      </c>
      <c r="AE467" s="29">
        <v>38677.979999999996</v>
      </c>
      <c r="AF467" s="31">
        <v>116034.02</v>
      </c>
      <c r="AG467" s="29">
        <v>38677.979999999996</v>
      </c>
      <c r="AI467" s="29">
        <v>12892.84</v>
      </c>
      <c r="AJ467" s="29">
        <v>12892.57</v>
      </c>
      <c r="AK467" s="29">
        <v>12892.57</v>
      </c>
      <c r="AL467" s="29">
        <v>0</v>
      </c>
      <c r="AM467" s="29">
        <v>0</v>
      </c>
      <c r="AN467" s="29">
        <v>0</v>
      </c>
      <c r="AO467" s="29">
        <v>0</v>
      </c>
      <c r="AP467" s="29">
        <v>0</v>
      </c>
      <c r="AQ467" s="29">
        <v>0</v>
      </c>
      <c r="AR467" s="29">
        <v>0</v>
      </c>
      <c r="AS467" s="29">
        <v>0</v>
      </c>
      <c r="AT467" s="122">
        <v>0</v>
      </c>
      <c r="AU467" s="130" t="s">
        <v>2197</v>
      </c>
      <c r="AV467" s="130" t="s">
        <v>2191</v>
      </c>
      <c r="AW467" s="130" t="s">
        <v>2298</v>
      </c>
      <c r="AX467" s="130" t="s">
        <v>1299</v>
      </c>
      <c r="AY467" s="130" t="s">
        <v>1299</v>
      </c>
    </row>
    <row r="468" spans="1:51" x14ac:dyDescent="0.2">
      <c r="A468" s="121">
        <v>45671</v>
      </c>
      <c r="B468" s="27" t="s">
        <v>1564</v>
      </c>
      <c r="C468" s="24" t="s">
        <v>1565</v>
      </c>
      <c r="D468" s="24" t="s">
        <v>1447</v>
      </c>
      <c r="E468" s="28" t="s">
        <v>442</v>
      </c>
      <c r="F468" s="28" t="s">
        <v>445</v>
      </c>
      <c r="G468" s="28" t="s">
        <v>514</v>
      </c>
      <c r="H468" s="28" t="s">
        <v>511</v>
      </c>
      <c r="I468" s="28" t="s">
        <v>1422</v>
      </c>
      <c r="J468" s="24" t="s">
        <v>1161</v>
      </c>
      <c r="K468" s="24" t="s">
        <v>328</v>
      </c>
      <c r="L468" s="24" t="s">
        <v>1940</v>
      </c>
      <c r="M468" s="24">
        <v>45672</v>
      </c>
      <c r="N468" s="24" t="s">
        <v>1577</v>
      </c>
      <c r="O468" s="24" t="s">
        <v>1941</v>
      </c>
      <c r="P468" s="27" t="s">
        <v>15</v>
      </c>
      <c r="Q468" s="28" t="s">
        <v>330</v>
      </c>
      <c r="R468" s="26" t="s">
        <v>2109</v>
      </c>
      <c r="S468" s="26" t="s">
        <v>2300</v>
      </c>
      <c r="T468" s="27" t="s">
        <v>137</v>
      </c>
      <c r="U468" s="25" t="s">
        <v>1161</v>
      </c>
      <c r="V468" s="25" t="s">
        <v>1527</v>
      </c>
      <c r="W468" s="25" t="s">
        <v>1371</v>
      </c>
      <c r="X468" s="36" t="s">
        <v>1338</v>
      </c>
      <c r="Y468" s="36" t="s">
        <v>1341</v>
      </c>
      <c r="Z468" s="36" t="s">
        <v>1374</v>
      </c>
      <c r="AA468" s="29">
        <v>7801</v>
      </c>
      <c r="AB468" s="29">
        <v>7801</v>
      </c>
      <c r="AC468" s="30">
        <v>0</v>
      </c>
      <c r="AD468" s="29">
        <v>1950.12</v>
      </c>
      <c r="AE468" s="29">
        <v>1950.12</v>
      </c>
      <c r="AF468" s="31">
        <v>5850.88</v>
      </c>
      <c r="AG468" s="29">
        <v>1950.12</v>
      </c>
      <c r="AI468" s="29">
        <v>650.04</v>
      </c>
      <c r="AJ468" s="29">
        <v>650.04</v>
      </c>
      <c r="AK468" s="29">
        <v>650.04</v>
      </c>
      <c r="AL468" s="29">
        <v>0</v>
      </c>
      <c r="AM468" s="29">
        <v>0</v>
      </c>
      <c r="AN468" s="29">
        <v>0</v>
      </c>
      <c r="AO468" s="29">
        <v>0</v>
      </c>
      <c r="AP468" s="29">
        <v>0</v>
      </c>
      <c r="AQ468" s="29">
        <v>0</v>
      </c>
      <c r="AR468" s="29">
        <v>0</v>
      </c>
      <c r="AS468" s="29">
        <v>0</v>
      </c>
      <c r="AT468" s="122">
        <v>0</v>
      </c>
      <c r="AU468" s="130" t="s">
        <v>2197</v>
      </c>
      <c r="AV468" s="130" t="s">
        <v>2191</v>
      </c>
      <c r="AW468" s="130" t="s">
        <v>2298</v>
      </c>
      <c r="AX468" s="130" t="s">
        <v>1299</v>
      </c>
      <c r="AY468" s="130" t="s">
        <v>1299</v>
      </c>
    </row>
    <row r="469" spans="1:51" x14ac:dyDescent="0.2">
      <c r="A469" s="121">
        <v>45671</v>
      </c>
      <c r="B469" s="27" t="s">
        <v>1564</v>
      </c>
      <c r="C469" s="24" t="s">
        <v>1565</v>
      </c>
      <c r="D469" s="24" t="s">
        <v>1447</v>
      </c>
      <c r="E469" s="28" t="s">
        <v>442</v>
      </c>
      <c r="F469" s="28" t="s">
        <v>445</v>
      </c>
      <c r="G469" s="28" t="s">
        <v>514</v>
      </c>
      <c r="H469" s="28" t="s">
        <v>511</v>
      </c>
      <c r="I469" s="28" t="s">
        <v>1422</v>
      </c>
      <c r="J469" s="24" t="s">
        <v>1101</v>
      </c>
      <c r="K469" s="24" t="s">
        <v>328</v>
      </c>
      <c r="L469" s="24" t="s">
        <v>1940</v>
      </c>
      <c r="M469" s="24">
        <v>45672</v>
      </c>
      <c r="N469" s="24" t="s">
        <v>1577</v>
      </c>
      <c r="O469" s="24" t="s">
        <v>1941</v>
      </c>
      <c r="P469" s="27" t="s">
        <v>15</v>
      </c>
      <c r="Q469" s="28" t="s">
        <v>330</v>
      </c>
      <c r="R469" s="26" t="s">
        <v>2109</v>
      </c>
      <c r="S469" s="26" t="s">
        <v>2300</v>
      </c>
      <c r="T469" s="27" t="s">
        <v>138</v>
      </c>
      <c r="U469" s="25" t="s">
        <v>1101</v>
      </c>
      <c r="V469" s="25" t="s">
        <v>1528</v>
      </c>
      <c r="W469" s="25" t="s">
        <v>1371</v>
      </c>
      <c r="X469" s="36" t="s">
        <v>1337</v>
      </c>
      <c r="Y469" s="36" t="s">
        <v>1340</v>
      </c>
      <c r="Z469" s="36" t="s">
        <v>1372</v>
      </c>
      <c r="AA469" s="29">
        <v>1200</v>
      </c>
      <c r="AB469" s="29">
        <v>1200</v>
      </c>
      <c r="AC469" s="30">
        <v>0</v>
      </c>
      <c r="AD469" s="29">
        <v>0</v>
      </c>
      <c r="AE469" s="29">
        <v>0</v>
      </c>
      <c r="AF469" s="31">
        <v>1200</v>
      </c>
      <c r="AG469" s="29">
        <v>0</v>
      </c>
      <c r="AI469" s="29">
        <v>0</v>
      </c>
      <c r="AJ469" s="29">
        <v>0</v>
      </c>
      <c r="AK469" s="29">
        <v>0</v>
      </c>
      <c r="AL469" s="29">
        <v>0</v>
      </c>
      <c r="AM469" s="29">
        <v>0</v>
      </c>
      <c r="AN469" s="29">
        <v>0</v>
      </c>
      <c r="AO469" s="29">
        <v>0</v>
      </c>
      <c r="AP469" s="29">
        <v>0</v>
      </c>
      <c r="AQ469" s="29">
        <v>0</v>
      </c>
      <c r="AR469" s="29">
        <v>0</v>
      </c>
      <c r="AS469" s="29">
        <v>0</v>
      </c>
      <c r="AT469" s="122">
        <v>0</v>
      </c>
      <c r="AU469" s="130" t="s">
        <v>2197</v>
      </c>
      <c r="AV469" s="130" t="s">
        <v>2191</v>
      </c>
      <c r="AW469" s="130" t="s">
        <v>2298</v>
      </c>
      <c r="AX469" s="130" t="s">
        <v>1299</v>
      </c>
      <c r="AY469" s="130" t="s">
        <v>1299</v>
      </c>
    </row>
    <row r="470" spans="1:51" x14ac:dyDescent="0.2">
      <c r="A470" s="121">
        <v>45671</v>
      </c>
      <c r="B470" s="27" t="s">
        <v>1564</v>
      </c>
      <c r="C470" s="24" t="s">
        <v>1565</v>
      </c>
      <c r="D470" s="24" t="s">
        <v>1447</v>
      </c>
      <c r="E470" s="28" t="s">
        <v>442</v>
      </c>
      <c r="F470" s="28" t="s">
        <v>445</v>
      </c>
      <c r="G470" s="28" t="s">
        <v>514</v>
      </c>
      <c r="H470" s="28" t="s">
        <v>511</v>
      </c>
      <c r="I470" s="28" t="s">
        <v>1422</v>
      </c>
      <c r="J470" s="24" t="s">
        <v>1101</v>
      </c>
      <c r="K470" s="24" t="s">
        <v>328</v>
      </c>
      <c r="L470" s="24" t="s">
        <v>1940</v>
      </c>
      <c r="M470" s="24">
        <v>45672</v>
      </c>
      <c r="N470" s="24" t="s">
        <v>1577</v>
      </c>
      <c r="O470" s="24" t="s">
        <v>1941</v>
      </c>
      <c r="P470" s="27" t="s">
        <v>15</v>
      </c>
      <c r="Q470" s="28" t="s">
        <v>330</v>
      </c>
      <c r="R470" s="26" t="s">
        <v>2109</v>
      </c>
      <c r="S470" s="26" t="s">
        <v>2300</v>
      </c>
      <c r="T470" s="27" t="s">
        <v>138</v>
      </c>
      <c r="U470" s="25" t="s">
        <v>1101</v>
      </c>
      <c r="V470" s="25" t="s">
        <v>1528</v>
      </c>
      <c r="W470" s="25" t="s">
        <v>1371</v>
      </c>
      <c r="X470" s="36" t="s">
        <v>1378</v>
      </c>
      <c r="Y470" s="36" t="s">
        <v>1379</v>
      </c>
      <c r="Z470" s="36" t="s">
        <v>1380</v>
      </c>
      <c r="AA470" s="29">
        <v>103540</v>
      </c>
      <c r="AB470" s="29">
        <v>103540</v>
      </c>
      <c r="AC470" s="30">
        <v>0</v>
      </c>
      <c r="AD470" s="29">
        <v>25884.57</v>
      </c>
      <c r="AE470" s="29">
        <v>25884.57</v>
      </c>
      <c r="AF470" s="31">
        <v>77655.429999999993</v>
      </c>
      <c r="AG470" s="29">
        <v>25884.57</v>
      </c>
      <c r="AI470" s="29">
        <v>8627.81</v>
      </c>
      <c r="AJ470" s="29">
        <v>8628.3799999999992</v>
      </c>
      <c r="AK470" s="29">
        <v>8628.3799999999992</v>
      </c>
      <c r="AL470" s="29">
        <v>0</v>
      </c>
      <c r="AM470" s="29">
        <v>0</v>
      </c>
      <c r="AN470" s="29">
        <v>0</v>
      </c>
      <c r="AO470" s="29">
        <v>0</v>
      </c>
      <c r="AP470" s="29">
        <v>0</v>
      </c>
      <c r="AQ470" s="29">
        <v>0</v>
      </c>
      <c r="AR470" s="29">
        <v>0</v>
      </c>
      <c r="AS470" s="29">
        <v>0</v>
      </c>
      <c r="AT470" s="122">
        <v>0</v>
      </c>
      <c r="AU470" s="130" t="s">
        <v>2197</v>
      </c>
      <c r="AV470" s="130" t="s">
        <v>2191</v>
      </c>
      <c r="AW470" s="130" t="s">
        <v>2298</v>
      </c>
      <c r="AX470" s="130" t="s">
        <v>1299</v>
      </c>
      <c r="AY470" s="130" t="s">
        <v>1299</v>
      </c>
    </row>
    <row r="471" spans="1:51" x14ac:dyDescent="0.2">
      <c r="A471" s="121">
        <v>45671</v>
      </c>
      <c r="B471" s="27" t="s">
        <v>1564</v>
      </c>
      <c r="C471" s="24" t="s">
        <v>1565</v>
      </c>
      <c r="D471" s="24" t="s">
        <v>1447</v>
      </c>
      <c r="E471" s="28" t="s">
        <v>442</v>
      </c>
      <c r="F471" s="28" t="s">
        <v>445</v>
      </c>
      <c r="G471" s="28" t="s">
        <v>514</v>
      </c>
      <c r="H471" s="28" t="s">
        <v>511</v>
      </c>
      <c r="I471" s="28" t="s">
        <v>1422</v>
      </c>
      <c r="J471" s="24" t="s">
        <v>1101</v>
      </c>
      <c r="K471" s="24" t="s">
        <v>328</v>
      </c>
      <c r="L471" s="24" t="s">
        <v>1940</v>
      </c>
      <c r="M471" s="24">
        <v>45672</v>
      </c>
      <c r="N471" s="24" t="s">
        <v>1577</v>
      </c>
      <c r="O471" s="24" t="s">
        <v>1941</v>
      </c>
      <c r="P471" s="27" t="s">
        <v>15</v>
      </c>
      <c r="Q471" s="28" t="s">
        <v>330</v>
      </c>
      <c r="R471" s="26" t="s">
        <v>2109</v>
      </c>
      <c r="S471" s="26" t="s">
        <v>2300</v>
      </c>
      <c r="T471" s="27" t="s">
        <v>138</v>
      </c>
      <c r="U471" s="25" t="s">
        <v>1101</v>
      </c>
      <c r="V471" s="25" t="s">
        <v>1528</v>
      </c>
      <c r="W471" s="25" t="s">
        <v>1371</v>
      </c>
      <c r="X471" s="36" t="s">
        <v>1338</v>
      </c>
      <c r="Y471" s="36" t="s">
        <v>1341</v>
      </c>
      <c r="Z471" s="36" t="s">
        <v>1374</v>
      </c>
      <c r="AA471" s="29">
        <v>5201</v>
      </c>
      <c r="AB471" s="29">
        <v>5201</v>
      </c>
      <c r="AC471" s="30">
        <v>0</v>
      </c>
      <c r="AD471" s="29">
        <v>1300.08</v>
      </c>
      <c r="AE471" s="29">
        <v>1300.08</v>
      </c>
      <c r="AF471" s="31">
        <v>3900.92</v>
      </c>
      <c r="AG471" s="29">
        <v>1300.08</v>
      </c>
      <c r="AI471" s="29">
        <v>433.36</v>
      </c>
      <c r="AJ471" s="29">
        <v>433.36</v>
      </c>
      <c r="AK471" s="29">
        <v>433.36</v>
      </c>
      <c r="AL471" s="29">
        <v>0</v>
      </c>
      <c r="AM471" s="29">
        <v>0</v>
      </c>
      <c r="AN471" s="29">
        <v>0</v>
      </c>
      <c r="AO471" s="29">
        <v>0</v>
      </c>
      <c r="AP471" s="29">
        <v>0</v>
      </c>
      <c r="AQ471" s="29">
        <v>0</v>
      </c>
      <c r="AR471" s="29">
        <v>0</v>
      </c>
      <c r="AS471" s="29">
        <v>0</v>
      </c>
      <c r="AT471" s="122">
        <v>0</v>
      </c>
      <c r="AU471" s="130" t="s">
        <v>2197</v>
      </c>
      <c r="AV471" s="130" t="s">
        <v>2191</v>
      </c>
      <c r="AW471" s="130" t="s">
        <v>2298</v>
      </c>
      <c r="AX471" s="130" t="s">
        <v>1299</v>
      </c>
      <c r="AY471" s="130" t="s">
        <v>1299</v>
      </c>
    </row>
    <row r="472" spans="1:51" x14ac:dyDescent="0.2">
      <c r="A472" s="121">
        <v>45671</v>
      </c>
      <c r="B472" s="27" t="s">
        <v>1564</v>
      </c>
      <c r="C472" s="24" t="s">
        <v>1565</v>
      </c>
      <c r="D472" s="24" t="s">
        <v>1447</v>
      </c>
      <c r="E472" s="28" t="s">
        <v>442</v>
      </c>
      <c r="F472" s="28" t="s">
        <v>445</v>
      </c>
      <c r="G472" s="28" t="s">
        <v>514</v>
      </c>
      <c r="H472" s="28" t="s">
        <v>511</v>
      </c>
      <c r="I472" s="28" t="s">
        <v>1422</v>
      </c>
      <c r="J472" s="24" t="s">
        <v>1158</v>
      </c>
      <c r="K472" s="24" t="s">
        <v>328</v>
      </c>
      <c r="L472" s="24" t="s">
        <v>1940</v>
      </c>
      <c r="M472" s="24">
        <v>45672</v>
      </c>
      <c r="N472" s="24" t="s">
        <v>1577</v>
      </c>
      <c r="O472" s="24" t="s">
        <v>1941</v>
      </c>
      <c r="P472" s="27" t="s">
        <v>15</v>
      </c>
      <c r="Q472" s="28" t="s">
        <v>330</v>
      </c>
      <c r="R472" s="26" t="s">
        <v>2109</v>
      </c>
      <c r="S472" s="26" t="s">
        <v>2300</v>
      </c>
      <c r="T472" s="27" t="s">
        <v>139</v>
      </c>
      <c r="U472" s="25" t="s">
        <v>1158</v>
      </c>
      <c r="V472" s="25" t="s">
        <v>1529</v>
      </c>
      <c r="W472" s="25" t="s">
        <v>1371</v>
      </c>
      <c r="X472" s="36" t="s">
        <v>1337</v>
      </c>
      <c r="Y472" s="36" t="s">
        <v>1340</v>
      </c>
      <c r="Z472" s="36" t="s">
        <v>1372</v>
      </c>
      <c r="AA472" s="29">
        <v>1800</v>
      </c>
      <c r="AB472" s="29">
        <v>1800</v>
      </c>
      <c r="AC472" s="30">
        <v>0</v>
      </c>
      <c r="AD472" s="29">
        <v>0</v>
      </c>
      <c r="AE472" s="29">
        <v>0</v>
      </c>
      <c r="AF472" s="31">
        <v>1800</v>
      </c>
      <c r="AG472" s="29">
        <v>0</v>
      </c>
      <c r="AI472" s="29">
        <v>0</v>
      </c>
      <c r="AJ472" s="29">
        <v>0</v>
      </c>
      <c r="AK472" s="29">
        <v>0</v>
      </c>
      <c r="AL472" s="29">
        <v>0</v>
      </c>
      <c r="AM472" s="29">
        <v>0</v>
      </c>
      <c r="AN472" s="29">
        <v>0</v>
      </c>
      <c r="AO472" s="29">
        <v>0</v>
      </c>
      <c r="AP472" s="29">
        <v>0</v>
      </c>
      <c r="AQ472" s="29">
        <v>0</v>
      </c>
      <c r="AR472" s="29">
        <v>0</v>
      </c>
      <c r="AS472" s="29">
        <v>0</v>
      </c>
      <c r="AT472" s="122">
        <v>0</v>
      </c>
      <c r="AU472" s="130" t="s">
        <v>2197</v>
      </c>
      <c r="AV472" s="130" t="s">
        <v>2191</v>
      </c>
      <c r="AW472" s="130" t="s">
        <v>2298</v>
      </c>
      <c r="AX472" s="130" t="s">
        <v>1299</v>
      </c>
      <c r="AY472" s="130" t="s">
        <v>1299</v>
      </c>
    </row>
    <row r="473" spans="1:51" x14ac:dyDescent="0.2">
      <c r="A473" s="121">
        <v>45671</v>
      </c>
      <c r="B473" s="27" t="s">
        <v>1564</v>
      </c>
      <c r="C473" s="24" t="s">
        <v>1565</v>
      </c>
      <c r="D473" s="24" t="s">
        <v>1447</v>
      </c>
      <c r="E473" s="28" t="s">
        <v>442</v>
      </c>
      <c r="F473" s="28" t="s">
        <v>445</v>
      </c>
      <c r="G473" s="28" t="s">
        <v>514</v>
      </c>
      <c r="H473" s="28" t="s">
        <v>511</v>
      </c>
      <c r="I473" s="28" t="s">
        <v>1422</v>
      </c>
      <c r="J473" s="24" t="s">
        <v>1158</v>
      </c>
      <c r="K473" s="24" t="s">
        <v>328</v>
      </c>
      <c r="L473" s="24" t="s">
        <v>1940</v>
      </c>
      <c r="M473" s="24">
        <v>45672</v>
      </c>
      <c r="N473" s="24" t="s">
        <v>1577</v>
      </c>
      <c r="O473" s="24" t="s">
        <v>1941</v>
      </c>
      <c r="P473" s="27" t="s">
        <v>15</v>
      </c>
      <c r="Q473" s="28" t="s">
        <v>330</v>
      </c>
      <c r="R473" s="26" t="s">
        <v>2109</v>
      </c>
      <c r="S473" s="26" t="s">
        <v>2300</v>
      </c>
      <c r="T473" s="27" t="s">
        <v>139</v>
      </c>
      <c r="U473" s="25" t="s">
        <v>1158</v>
      </c>
      <c r="V473" s="25" t="s">
        <v>1529</v>
      </c>
      <c r="W473" s="25" t="s">
        <v>1371</v>
      </c>
      <c r="X473" s="36" t="s">
        <v>1378</v>
      </c>
      <c r="Y473" s="36" t="s">
        <v>1379</v>
      </c>
      <c r="Z473" s="36" t="s">
        <v>1380</v>
      </c>
      <c r="AA473" s="29">
        <v>170245</v>
      </c>
      <c r="AB473" s="29">
        <v>170245</v>
      </c>
      <c r="AC473" s="30">
        <v>0</v>
      </c>
      <c r="AD473" s="29">
        <v>42490.080000000002</v>
      </c>
      <c r="AE473" s="29">
        <v>42490.080000000002</v>
      </c>
      <c r="AF473" s="31">
        <v>127754.92</v>
      </c>
      <c r="AG473" s="29">
        <v>42490.080000000002</v>
      </c>
      <c r="AI473" s="29">
        <v>14126.1</v>
      </c>
      <c r="AJ473" s="29">
        <v>14181.140000000001</v>
      </c>
      <c r="AK473" s="29">
        <v>14182.84</v>
      </c>
      <c r="AL473" s="29">
        <v>0</v>
      </c>
      <c r="AM473" s="29">
        <v>0</v>
      </c>
      <c r="AN473" s="29">
        <v>0</v>
      </c>
      <c r="AO473" s="29">
        <v>0</v>
      </c>
      <c r="AP473" s="29">
        <v>0</v>
      </c>
      <c r="AQ473" s="29">
        <v>0</v>
      </c>
      <c r="AR473" s="29">
        <v>0</v>
      </c>
      <c r="AS473" s="29">
        <v>0</v>
      </c>
      <c r="AT473" s="122">
        <v>0</v>
      </c>
      <c r="AU473" s="130" t="s">
        <v>2197</v>
      </c>
      <c r="AV473" s="130" t="s">
        <v>2191</v>
      </c>
      <c r="AW473" s="130" t="s">
        <v>2298</v>
      </c>
      <c r="AX473" s="130" t="s">
        <v>1299</v>
      </c>
      <c r="AY473" s="130" t="s">
        <v>1299</v>
      </c>
    </row>
    <row r="474" spans="1:51" x14ac:dyDescent="0.2">
      <c r="A474" s="121">
        <v>45671</v>
      </c>
      <c r="B474" s="27" t="s">
        <v>1564</v>
      </c>
      <c r="C474" s="24" t="s">
        <v>1565</v>
      </c>
      <c r="D474" s="24" t="s">
        <v>1447</v>
      </c>
      <c r="E474" s="28" t="s">
        <v>442</v>
      </c>
      <c r="F474" s="28" t="s">
        <v>445</v>
      </c>
      <c r="G474" s="28" t="s">
        <v>514</v>
      </c>
      <c r="H474" s="28" t="s">
        <v>511</v>
      </c>
      <c r="I474" s="28" t="s">
        <v>1422</v>
      </c>
      <c r="J474" s="24" t="s">
        <v>1158</v>
      </c>
      <c r="K474" s="24" t="s">
        <v>328</v>
      </c>
      <c r="L474" s="24" t="s">
        <v>1940</v>
      </c>
      <c r="M474" s="24">
        <v>45672</v>
      </c>
      <c r="N474" s="24" t="s">
        <v>1577</v>
      </c>
      <c r="O474" s="24" t="s">
        <v>1941</v>
      </c>
      <c r="P474" s="27" t="s">
        <v>15</v>
      </c>
      <c r="Q474" s="28" t="s">
        <v>330</v>
      </c>
      <c r="R474" s="26" t="s">
        <v>2109</v>
      </c>
      <c r="S474" s="26" t="s">
        <v>2300</v>
      </c>
      <c r="T474" s="27" t="s">
        <v>139</v>
      </c>
      <c r="U474" s="25" t="s">
        <v>1158</v>
      </c>
      <c r="V474" s="25" t="s">
        <v>1529</v>
      </c>
      <c r="W474" s="25" t="s">
        <v>1371</v>
      </c>
      <c r="X474" s="36" t="s">
        <v>1338</v>
      </c>
      <c r="Y474" s="36" t="s">
        <v>1341</v>
      </c>
      <c r="Z474" s="36" t="s">
        <v>1374</v>
      </c>
      <c r="AA474" s="29">
        <v>7801</v>
      </c>
      <c r="AB474" s="29">
        <v>7801</v>
      </c>
      <c r="AC474" s="30">
        <v>0</v>
      </c>
      <c r="AD474" s="29">
        <v>1950.12</v>
      </c>
      <c r="AE474" s="29">
        <v>1950.12</v>
      </c>
      <c r="AF474" s="31">
        <v>5850.88</v>
      </c>
      <c r="AG474" s="29">
        <v>1950.12</v>
      </c>
      <c r="AI474" s="29">
        <v>650.04</v>
      </c>
      <c r="AJ474" s="29">
        <v>650.04</v>
      </c>
      <c r="AK474" s="29">
        <v>650.04</v>
      </c>
      <c r="AL474" s="29">
        <v>0</v>
      </c>
      <c r="AM474" s="29">
        <v>0</v>
      </c>
      <c r="AN474" s="29">
        <v>0</v>
      </c>
      <c r="AO474" s="29">
        <v>0</v>
      </c>
      <c r="AP474" s="29">
        <v>0</v>
      </c>
      <c r="AQ474" s="29">
        <v>0</v>
      </c>
      <c r="AR474" s="29">
        <v>0</v>
      </c>
      <c r="AS474" s="29">
        <v>0</v>
      </c>
      <c r="AT474" s="122">
        <v>0</v>
      </c>
      <c r="AU474" s="130" t="s">
        <v>2197</v>
      </c>
      <c r="AV474" s="130" t="s">
        <v>2191</v>
      </c>
      <c r="AW474" s="130" t="s">
        <v>2298</v>
      </c>
      <c r="AX474" s="130" t="s">
        <v>1299</v>
      </c>
      <c r="AY474" s="130" t="s">
        <v>1299</v>
      </c>
    </row>
    <row r="475" spans="1:51" x14ac:dyDescent="0.2">
      <c r="A475" s="121">
        <v>45671</v>
      </c>
      <c r="B475" s="27" t="s">
        <v>1564</v>
      </c>
      <c r="C475" s="24" t="s">
        <v>1565</v>
      </c>
      <c r="D475" s="24" t="s">
        <v>1447</v>
      </c>
      <c r="E475" s="28" t="s">
        <v>442</v>
      </c>
      <c r="F475" s="28" t="s">
        <v>445</v>
      </c>
      <c r="G475" s="28" t="s">
        <v>514</v>
      </c>
      <c r="H475" s="28" t="s">
        <v>511</v>
      </c>
      <c r="I475" s="28" t="s">
        <v>1422</v>
      </c>
      <c r="J475" s="24" t="s">
        <v>1156</v>
      </c>
      <c r="K475" s="24" t="s">
        <v>328</v>
      </c>
      <c r="L475" s="24" t="s">
        <v>1940</v>
      </c>
      <c r="M475" s="24">
        <v>45672</v>
      </c>
      <c r="N475" s="24" t="s">
        <v>1577</v>
      </c>
      <c r="O475" s="24" t="s">
        <v>1941</v>
      </c>
      <c r="P475" s="27" t="s">
        <v>15</v>
      </c>
      <c r="Q475" s="28" t="s">
        <v>330</v>
      </c>
      <c r="R475" s="26" t="s">
        <v>2109</v>
      </c>
      <c r="S475" s="26" t="s">
        <v>2300</v>
      </c>
      <c r="T475" s="27" t="s">
        <v>141</v>
      </c>
      <c r="U475" s="25" t="s">
        <v>1434</v>
      </c>
      <c r="V475" s="25" t="s">
        <v>2302</v>
      </c>
      <c r="W475" s="25" t="s">
        <v>1371</v>
      </c>
      <c r="X475" s="36" t="s">
        <v>1337</v>
      </c>
      <c r="Y475" s="36" t="s">
        <v>1340</v>
      </c>
      <c r="Z475" s="36" t="s">
        <v>1372</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2">
        <v>0</v>
      </c>
      <c r="AU475" s="130" t="s">
        <v>2197</v>
      </c>
      <c r="AV475" s="130" t="s">
        <v>2191</v>
      </c>
      <c r="AW475" s="130" t="s">
        <v>2298</v>
      </c>
      <c r="AX475" s="130" t="s">
        <v>1299</v>
      </c>
      <c r="AY475" s="130" t="s">
        <v>1299</v>
      </c>
    </row>
    <row r="476" spans="1:51" x14ac:dyDescent="0.2">
      <c r="A476" s="121">
        <v>45671</v>
      </c>
      <c r="B476" s="27" t="s">
        <v>1564</v>
      </c>
      <c r="C476" s="24" t="s">
        <v>1565</v>
      </c>
      <c r="D476" s="24" t="s">
        <v>1447</v>
      </c>
      <c r="E476" s="28" t="s">
        <v>442</v>
      </c>
      <c r="F476" s="28" t="s">
        <v>445</v>
      </c>
      <c r="G476" s="28" t="s">
        <v>514</v>
      </c>
      <c r="H476" s="28" t="s">
        <v>511</v>
      </c>
      <c r="I476" s="28" t="s">
        <v>1422</v>
      </c>
      <c r="J476" s="24" t="s">
        <v>1156</v>
      </c>
      <c r="K476" s="24" t="s">
        <v>328</v>
      </c>
      <c r="L476" s="24" t="s">
        <v>1940</v>
      </c>
      <c r="M476" s="24">
        <v>45672</v>
      </c>
      <c r="N476" s="24" t="s">
        <v>1577</v>
      </c>
      <c r="O476" s="24" t="s">
        <v>1941</v>
      </c>
      <c r="P476" s="27" t="s">
        <v>15</v>
      </c>
      <c r="Q476" s="28" t="s">
        <v>330</v>
      </c>
      <c r="R476" s="26" t="s">
        <v>2109</v>
      </c>
      <c r="S476" s="26" t="s">
        <v>2300</v>
      </c>
      <c r="T476" s="27" t="s">
        <v>141</v>
      </c>
      <c r="U476" s="25" t="s">
        <v>1434</v>
      </c>
      <c r="V476" s="25" t="s">
        <v>2302</v>
      </c>
      <c r="W476" s="25" t="s">
        <v>1371</v>
      </c>
      <c r="X476" s="36" t="s">
        <v>1378</v>
      </c>
      <c r="Y476" s="36" t="s">
        <v>1379</v>
      </c>
      <c r="Z476" s="36" t="s">
        <v>1380</v>
      </c>
      <c r="AA476" s="29">
        <v>17160</v>
      </c>
      <c r="AB476" s="29">
        <v>17160</v>
      </c>
      <c r="AC476" s="30">
        <v>0</v>
      </c>
      <c r="AD476" s="29">
        <v>16929.12</v>
      </c>
      <c r="AE476" s="29">
        <v>16929.12</v>
      </c>
      <c r="AF476" s="31">
        <v>230.88000000000102</v>
      </c>
      <c r="AG476" s="29">
        <v>16929.120000000003</v>
      </c>
      <c r="AI476" s="29">
        <v>8131.61</v>
      </c>
      <c r="AJ476" s="29">
        <v>8797.51</v>
      </c>
      <c r="AK476" s="29">
        <v>0</v>
      </c>
      <c r="AL476" s="29">
        <v>0</v>
      </c>
      <c r="AM476" s="29">
        <v>0</v>
      </c>
      <c r="AN476" s="29">
        <v>0</v>
      </c>
      <c r="AO476" s="29">
        <v>0</v>
      </c>
      <c r="AP476" s="29">
        <v>0</v>
      </c>
      <c r="AQ476" s="29">
        <v>0</v>
      </c>
      <c r="AR476" s="29">
        <v>0</v>
      </c>
      <c r="AS476" s="29">
        <v>0</v>
      </c>
      <c r="AT476" s="122">
        <v>0</v>
      </c>
      <c r="AU476" s="130" t="s">
        <v>2197</v>
      </c>
      <c r="AV476" s="130" t="s">
        <v>2191</v>
      </c>
      <c r="AW476" s="130" t="s">
        <v>2298</v>
      </c>
      <c r="AX476" s="130" t="s">
        <v>1299</v>
      </c>
      <c r="AY476" s="130" t="s">
        <v>1299</v>
      </c>
    </row>
    <row r="477" spans="1:51" x14ac:dyDescent="0.2">
      <c r="A477" s="121">
        <v>45671</v>
      </c>
      <c r="B477" s="27" t="s">
        <v>1564</v>
      </c>
      <c r="C477" s="24" t="s">
        <v>1565</v>
      </c>
      <c r="D477" s="24" t="s">
        <v>1447</v>
      </c>
      <c r="E477" s="28" t="s">
        <v>442</v>
      </c>
      <c r="F477" s="28" t="s">
        <v>445</v>
      </c>
      <c r="G477" s="28" t="s">
        <v>514</v>
      </c>
      <c r="H477" s="28" t="s">
        <v>511</v>
      </c>
      <c r="I477" s="28" t="s">
        <v>1422</v>
      </c>
      <c r="J477" s="24" t="s">
        <v>1156</v>
      </c>
      <c r="K477" s="24" t="s">
        <v>328</v>
      </c>
      <c r="L477" s="24" t="s">
        <v>1940</v>
      </c>
      <c r="M477" s="24">
        <v>45672</v>
      </c>
      <c r="N477" s="24" t="s">
        <v>1577</v>
      </c>
      <c r="O477" s="24" t="s">
        <v>1941</v>
      </c>
      <c r="P477" s="27" t="s">
        <v>15</v>
      </c>
      <c r="Q477" s="28" t="s">
        <v>330</v>
      </c>
      <c r="R477" s="26" t="s">
        <v>2109</v>
      </c>
      <c r="S477" s="26" t="s">
        <v>2300</v>
      </c>
      <c r="T477" s="27" t="s">
        <v>141</v>
      </c>
      <c r="U477" s="25" t="s">
        <v>1434</v>
      </c>
      <c r="V477" s="25" t="s">
        <v>2302</v>
      </c>
      <c r="W477" s="25" t="s">
        <v>1371</v>
      </c>
      <c r="X477" s="36" t="s">
        <v>1336</v>
      </c>
      <c r="Y477" s="36" t="s">
        <v>1339</v>
      </c>
      <c r="Z477" s="36" t="s">
        <v>1373</v>
      </c>
      <c r="AA477" s="29">
        <v>119870</v>
      </c>
      <c r="AB477" s="29">
        <v>119870</v>
      </c>
      <c r="AC477" s="30">
        <v>0</v>
      </c>
      <c r="AD477" s="29">
        <v>3000</v>
      </c>
      <c r="AE477" s="29">
        <v>3000</v>
      </c>
      <c r="AF477" s="31">
        <v>116870</v>
      </c>
      <c r="AG477" s="29">
        <v>3000</v>
      </c>
      <c r="AI477" s="29">
        <v>0</v>
      </c>
      <c r="AJ477" s="29">
        <v>0</v>
      </c>
      <c r="AK477" s="29">
        <v>3000</v>
      </c>
      <c r="AL477" s="29">
        <v>0</v>
      </c>
      <c r="AM477" s="29">
        <v>0</v>
      </c>
      <c r="AN477" s="29">
        <v>0</v>
      </c>
      <c r="AO477" s="29">
        <v>0</v>
      </c>
      <c r="AP477" s="29">
        <v>0</v>
      </c>
      <c r="AQ477" s="29">
        <v>0</v>
      </c>
      <c r="AR477" s="29">
        <v>0</v>
      </c>
      <c r="AS477" s="29">
        <v>0</v>
      </c>
      <c r="AT477" s="122">
        <v>0</v>
      </c>
      <c r="AU477" s="130" t="s">
        <v>2197</v>
      </c>
      <c r="AV477" s="130" t="s">
        <v>2191</v>
      </c>
      <c r="AW477" s="130" t="s">
        <v>2298</v>
      </c>
      <c r="AX477" s="130" t="s">
        <v>1299</v>
      </c>
      <c r="AY477" s="130" t="s">
        <v>1299</v>
      </c>
    </row>
    <row r="478" spans="1:51" x14ac:dyDescent="0.2">
      <c r="A478" s="121">
        <v>45671</v>
      </c>
      <c r="B478" s="27" t="s">
        <v>1564</v>
      </c>
      <c r="C478" s="24" t="s">
        <v>1565</v>
      </c>
      <c r="D478" s="24" t="s">
        <v>1447</v>
      </c>
      <c r="E478" s="28" t="s">
        <v>442</v>
      </c>
      <c r="F478" s="28" t="s">
        <v>445</v>
      </c>
      <c r="G478" s="28" t="s">
        <v>514</v>
      </c>
      <c r="H478" s="28" t="s">
        <v>511</v>
      </c>
      <c r="I478" s="28" t="s">
        <v>1422</v>
      </c>
      <c r="J478" s="24" t="s">
        <v>1156</v>
      </c>
      <c r="K478" s="24" t="s">
        <v>328</v>
      </c>
      <c r="L478" s="24" t="s">
        <v>1940</v>
      </c>
      <c r="M478" s="24">
        <v>45672</v>
      </c>
      <c r="N478" s="24" t="s">
        <v>1577</v>
      </c>
      <c r="O478" s="24" t="s">
        <v>1941</v>
      </c>
      <c r="P478" s="27" t="s">
        <v>15</v>
      </c>
      <c r="Q478" s="28" t="s">
        <v>330</v>
      </c>
      <c r="R478" s="26" t="s">
        <v>2109</v>
      </c>
      <c r="S478" s="26" t="s">
        <v>2300</v>
      </c>
      <c r="T478" s="27" t="s">
        <v>141</v>
      </c>
      <c r="U478" s="25" t="s">
        <v>1434</v>
      </c>
      <c r="V478" s="25" t="s">
        <v>2302</v>
      </c>
      <c r="W478" s="25" t="s">
        <v>1371</v>
      </c>
      <c r="X478" s="36" t="s">
        <v>1338</v>
      </c>
      <c r="Y478" s="36" t="s">
        <v>1341</v>
      </c>
      <c r="Z478" s="36" t="s">
        <v>1374</v>
      </c>
      <c r="AA478" s="29">
        <v>6716</v>
      </c>
      <c r="AB478" s="29">
        <v>6716</v>
      </c>
      <c r="AC478" s="30">
        <v>0</v>
      </c>
      <c r="AD478" s="29">
        <v>1083.4000000000001</v>
      </c>
      <c r="AE478" s="29">
        <v>1083.4000000000001</v>
      </c>
      <c r="AF478" s="31">
        <v>5632.6</v>
      </c>
      <c r="AG478" s="29">
        <v>1083.4000000000001</v>
      </c>
      <c r="AI478" s="29">
        <v>433.36</v>
      </c>
      <c r="AJ478" s="29">
        <v>433.36</v>
      </c>
      <c r="AK478" s="29">
        <v>216.68</v>
      </c>
      <c r="AL478" s="29">
        <v>0</v>
      </c>
      <c r="AM478" s="29">
        <v>0</v>
      </c>
      <c r="AN478" s="29">
        <v>0</v>
      </c>
      <c r="AO478" s="29">
        <v>0</v>
      </c>
      <c r="AP478" s="29">
        <v>0</v>
      </c>
      <c r="AQ478" s="29">
        <v>0</v>
      </c>
      <c r="AR478" s="29">
        <v>0</v>
      </c>
      <c r="AS478" s="29">
        <v>0</v>
      </c>
      <c r="AT478" s="122">
        <v>0</v>
      </c>
      <c r="AU478" s="130" t="s">
        <v>2197</v>
      </c>
      <c r="AV478" s="130" t="s">
        <v>2191</v>
      </c>
      <c r="AW478" s="130" t="s">
        <v>2298</v>
      </c>
      <c r="AX478" s="130" t="s">
        <v>1299</v>
      </c>
      <c r="AY478" s="130" t="s">
        <v>1299</v>
      </c>
    </row>
    <row r="479" spans="1:51" x14ac:dyDescent="0.2">
      <c r="A479" s="121">
        <v>45671</v>
      </c>
      <c r="B479" s="27" t="s">
        <v>1564</v>
      </c>
      <c r="C479" s="24" t="s">
        <v>1565</v>
      </c>
      <c r="D479" s="24" t="s">
        <v>1447</v>
      </c>
      <c r="E479" s="28" t="s">
        <v>442</v>
      </c>
      <c r="F479" s="28" t="s">
        <v>445</v>
      </c>
      <c r="G479" s="28" t="s">
        <v>514</v>
      </c>
      <c r="H479" s="28" t="s">
        <v>511</v>
      </c>
      <c r="I479" s="28" t="s">
        <v>1422</v>
      </c>
      <c r="J479" s="24" t="s">
        <v>1157</v>
      </c>
      <c r="K479" s="24" t="s">
        <v>328</v>
      </c>
      <c r="L479" s="24" t="s">
        <v>1940</v>
      </c>
      <c r="M479" s="24">
        <v>45672</v>
      </c>
      <c r="N479" s="24" t="s">
        <v>1577</v>
      </c>
      <c r="O479" s="24" t="s">
        <v>1941</v>
      </c>
      <c r="P479" s="27" t="s">
        <v>15</v>
      </c>
      <c r="Q479" s="28" t="s">
        <v>330</v>
      </c>
      <c r="R479" s="26" t="s">
        <v>2109</v>
      </c>
      <c r="S479" s="26" t="s">
        <v>2300</v>
      </c>
      <c r="T479" s="27" t="s">
        <v>143</v>
      </c>
      <c r="U479" s="25" t="s">
        <v>1435</v>
      </c>
      <c r="V479" s="25" t="s">
        <v>2303</v>
      </c>
      <c r="W479" s="25" t="s">
        <v>1371</v>
      </c>
      <c r="X479" s="36" t="s">
        <v>1337</v>
      </c>
      <c r="Y479" s="36" t="s">
        <v>1340</v>
      </c>
      <c r="Z479" s="36" t="s">
        <v>1372</v>
      </c>
      <c r="AA479" s="29">
        <v>1200</v>
      </c>
      <c r="AB479" s="29">
        <v>1200</v>
      </c>
      <c r="AC479" s="30">
        <v>0</v>
      </c>
      <c r="AD479" s="29">
        <v>0</v>
      </c>
      <c r="AE479" s="29">
        <v>0</v>
      </c>
      <c r="AF479" s="31">
        <v>1200</v>
      </c>
      <c r="AG479" s="29">
        <v>0</v>
      </c>
      <c r="AI479" s="29">
        <v>0</v>
      </c>
      <c r="AJ479" s="29">
        <v>0</v>
      </c>
      <c r="AK479" s="29">
        <v>0</v>
      </c>
      <c r="AL479" s="29">
        <v>0</v>
      </c>
      <c r="AM479" s="29">
        <v>0</v>
      </c>
      <c r="AN479" s="29">
        <v>0</v>
      </c>
      <c r="AO479" s="29">
        <v>0</v>
      </c>
      <c r="AP479" s="29">
        <v>0</v>
      </c>
      <c r="AQ479" s="29">
        <v>0</v>
      </c>
      <c r="AR479" s="29">
        <v>0</v>
      </c>
      <c r="AS479" s="29">
        <v>0</v>
      </c>
      <c r="AT479" s="122">
        <v>0</v>
      </c>
      <c r="AU479" s="130" t="s">
        <v>2197</v>
      </c>
      <c r="AV479" s="130" t="s">
        <v>2191</v>
      </c>
      <c r="AW479" s="130" t="s">
        <v>2298</v>
      </c>
      <c r="AX479" s="130" t="s">
        <v>1299</v>
      </c>
      <c r="AY479" s="130" t="s">
        <v>1299</v>
      </c>
    </row>
    <row r="480" spans="1:51" x14ac:dyDescent="0.2">
      <c r="A480" s="121">
        <v>45671</v>
      </c>
      <c r="B480" s="27" t="s">
        <v>1564</v>
      </c>
      <c r="C480" s="24" t="s">
        <v>1565</v>
      </c>
      <c r="D480" s="24" t="s">
        <v>1447</v>
      </c>
      <c r="E480" s="28" t="s">
        <v>442</v>
      </c>
      <c r="F480" s="28" t="s">
        <v>445</v>
      </c>
      <c r="G480" s="28" t="s">
        <v>514</v>
      </c>
      <c r="H480" s="28" t="s">
        <v>511</v>
      </c>
      <c r="I480" s="28" t="s">
        <v>1422</v>
      </c>
      <c r="J480" s="24" t="s">
        <v>1157</v>
      </c>
      <c r="K480" s="24" t="s">
        <v>328</v>
      </c>
      <c r="L480" s="24" t="s">
        <v>1940</v>
      </c>
      <c r="M480" s="24">
        <v>45672</v>
      </c>
      <c r="N480" s="24" t="s">
        <v>1577</v>
      </c>
      <c r="O480" s="24" t="s">
        <v>1941</v>
      </c>
      <c r="P480" s="27" t="s">
        <v>15</v>
      </c>
      <c r="Q480" s="28" t="s">
        <v>330</v>
      </c>
      <c r="R480" s="26" t="s">
        <v>2109</v>
      </c>
      <c r="S480" s="26" t="s">
        <v>2300</v>
      </c>
      <c r="T480" s="27" t="s">
        <v>143</v>
      </c>
      <c r="U480" s="25" t="s">
        <v>1435</v>
      </c>
      <c r="V480" s="25" t="s">
        <v>2303</v>
      </c>
      <c r="W480" s="25" t="s">
        <v>1371</v>
      </c>
      <c r="X480" s="36" t="s">
        <v>1378</v>
      </c>
      <c r="Y480" s="36" t="s">
        <v>1379</v>
      </c>
      <c r="Z480" s="36" t="s">
        <v>1380</v>
      </c>
      <c r="AA480" s="29">
        <v>114344</v>
      </c>
      <c r="AB480" s="29">
        <v>114344</v>
      </c>
      <c r="AC480" s="30">
        <v>0</v>
      </c>
      <c r="AD480" s="29">
        <v>28588.48</v>
      </c>
      <c r="AE480" s="29">
        <v>28588.479999999996</v>
      </c>
      <c r="AF480" s="31">
        <v>85755.520000000004</v>
      </c>
      <c r="AG480" s="29">
        <v>28588.479999999996</v>
      </c>
      <c r="AI480" s="29">
        <v>9531.7199999999993</v>
      </c>
      <c r="AJ480" s="29">
        <v>9528.119999999999</v>
      </c>
      <c r="AK480" s="29">
        <v>9528.6400000000012</v>
      </c>
      <c r="AL480" s="29">
        <v>0</v>
      </c>
      <c r="AM480" s="29">
        <v>0</v>
      </c>
      <c r="AN480" s="29">
        <v>0</v>
      </c>
      <c r="AO480" s="29">
        <v>0</v>
      </c>
      <c r="AP480" s="29">
        <v>0</v>
      </c>
      <c r="AQ480" s="29">
        <v>0</v>
      </c>
      <c r="AR480" s="29">
        <v>0</v>
      </c>
      <c r="AS480" s="29">
        <v>0</v>
      </c>
      <c r="AT480" s="122">
        <v>0</v>
      </c>
      <c r="AU480" s="130" t="s">
        <v>2197</v>
      </c>
      <c r="AV480" s="130" t="s">
        <v>2191</v>
      </c>
      <c r="AW480" s="130" t="s">
        <v>2298</v>
      </c>
      <c r="AX480" s="130" t="s">
        <v>1299</v>
      </c>
      <c r="AY480" s="130" t="s">
        <v>1299</v>
      </c>
    </row>
    <row r="481" spans="1:51" x14ac:dyDescent="0.2">
      <c r="A481" s="121">
        <v>45671</v>
      </c>
      <c r="B481" s="27" t="s">
        <v>1564</v>
      </c>
      <c r="C481" s="24" t="s">
        <v>1565</v>
      </c>
      <c r="D481" s="24" t="s">
        <v>1447</v>
      </c>
      <c r="E481" s="28" t="s">
        <v>442</v>
      </c>
      <c r="F481" s="28" t="s">
        <v>445</v>
      </c>
      <c r="G481" s="28" t="s">
        <v>514</v>
      </c>
      <c r="H481" s="28" t="s">
        <v>511</v>
      </c>
      <c r="I481" s="28" t="s">
        <v>1422</v>
      </c>
      <c r="J481" s="24" t="s">
        <v>1157</v>
      </c>
      <c r="K481" s="24" t="s">
        <v>328</v>
      </c>
      <c r="L481" s="24" t="s">
        <v>1940</v>
      </c>
      <c r="M481" s="24">
        <v>45672</v>
      </c>
      <c r="N481" s="24" t="s">
        <v>1577</v>
      </c>
      <c r="O481" s="24" t="s">
        <v>1941</v>
      </c>
      <c r="P481" s="27" t="s">
        <v>15</v>
      </c>
      <c r="Q481" s="28" t="s">
        <v>330</v>
      </c>
      <c r="R481" s="26" t="s">
        <v>2109</v>
      </c>
      <c r="S481" s="26" t="s">
        <v>2300</v>
      </c>
      <c r="T481" s="27" t="s">
        <v>143</v>
      </c>
      <c r="U481" s="25" t="s">
        <v>1435</v>
      </c>
      <c r="V481" s="25" t="s">
        <v>2303</v>
      </c>
      <c r="W481" s="25" t="s">
        <v>1371</v>
      </c>
      <c r="X481" s="36" t="s">
        <v>1338</v>
      </c>
      <c r="Y481" s="36" t="s">
        <v>1341</v>
      </c>
      <c r="Z481" s="36" t="s">
        <v>1374</v>
      </c>
      <c r="AA481" s="29">
        <v>5201</v>
      </c>
      <c r="AB481" s="29">
        <v>5201</v>
      </c>
      <c r="AC481" s="30">
        <v>0</v>
      </c>
      <c r="AD481" s="29">
        <v>1300.08</v>
      </c>
      <c r="AE481" s="29">
        <v>1300.08</v>
      </c>
      <c r="AF481" s="31">
        <v>3900.92</v>
      </c>
      <c r="AG481" s="29">
        <v>1300.08</v>
      </c>
      <c r="AI481" s="29">
        <v>433.36</v>
      </c>
      <c r="AJ481" s="29">
        <v>433.36</v>
      </c>
      <c r="AK481" s="29">
        <v>433.36</v>
      </c>
      <c r="AL481" s="29">
        <v>0</v>
      </c>
      <c r="AM481" s="29">
        <v>0</v>
      </c>
      <c r="AN481" s="29">
        <v>0</v>
      </c>
      <c r="AO481" s="29">
        <v>0</v>
      </c>
      <c r="AP481" s="29">
        <v>0</v>
      </c>
      <c r="AQ481" s="29">
        <v>0</v>
      </c>
      <c r="AR481" s="29">
        <v>0</v>
      </c>
      <c r="AS481" s="29">
        <v>0</v>
      </c>
      <c r="AT481" s="122">
        <v>0</v>
      </c>
      <c r="AU481" s="130" t="s">
        <v>2197</v>
      </c>
      <c r="AV481" s="130" t="s">
        <v>2191</v>
      </c>
      <c r="AW481" s="130" t="s">
        <v>2298</v>
      </c>
      <c r="AX481" s="130" t="s">
        <v>1299</v>
      </c>
      <c r="AY481" s="130" t="s">
        <v>1299</v>
      </c>
    </row>
    <row r="482" spans="1:51" x14ac:dyDescent="0.2">
      <c r="A482" s="121">
        <v>45671</v>
      </c>
      <c r="B482" s="27" t="s">
        <v>1564</v>
      </c>
      <c r="C482" s="24" t="s">
        <v>1565</v>
      </c>
      <c r="D482" s="24" t="s">
        <v>1447</v>
      </c>
      <c r="E482" s="28" t="s">
        <v>442</v>
      </c>
      <c r="F482" s="28" t="s">
        <v>445</v>
      </c>
      <c r="G482" s="28" t="s">
        <v>514</v>
      </c>
      <c r="H482" s="28" t="s">
        <v>511</v>
      </c>
      <c r="I482" s="28" t="s">
        <v>1422</v>
      </c>
      <c r="J482" s="24" t="s">
        <v>1096</v>
      </c>
      <c r="K482" s="24" t="s">
        <v>328</v>
      </c>
      <c r="L482" s="24" t="s">
        <v>1940</v>
      </c>
      <c r="M482" s="24">
        <v>45672</v>
      </c>
      <c r="N482" s="24" t="s">
        <v>1577</v>
      </c>
      <c r="O482" s="24" t="s">
        <v>1941</v>
      </c>
      <c r="P482" s="27" t="s">
        <v>15</v>
      </c>
      <c r="Q482" s="28" t="s">
        <v>330</v>
      </c>
      <c r="R482" s="26" t="s">
        <v>2109</v>
      </c>
      <c r="S482" s="26" t="s">
        <v>2300</v>
      </c>
      <c r="T482" s="27" t="s">
        <v>144</v>
      </c>
      <c r="U482" s="25" t="s">
        <v>1096</v>
      </c>
      <c r="V482" s="25" t="s">
        <v>1532</v>
      </c>
      <c r="W482" s="25" t="s">
        <v>1371</v>
      </c>
      <c r="X482" s="36" t="s">
        <v>1337</v>
      </c>
      <c r="Y482" s="36" t="s">
        <v>1340</v>
      </c>
      <c r="Z482" s="36" t="s">
        <v>1372</v>
      </c>
      <c r="AA482" s="29">
        <v>1800</v>
      </c>
      <c r="AB482" s="29">
        <v>1800</v>
      </c>
      <c r="AC482" s="30">
        <v>0</v>
      </c>
      <c r="AD482" s="29">
        <v>0</v>
      </c>
      <c r="AE482" s="29">
        <v>0</v>
      </c>
      <c r="AF482" s="31">
        <v>1800</v>
      </c>
      <c r="AG482" s="29">
        <v>0</v>
      </c>
      <c r="AI482" s="29">
        <v>0</v>
      </c>
      <c r="AJ482" s="29">
        <v>0</v>
      </c>
      <c r="AK482" s="29">
        <v>0</v>
      </c>
      <c r="AL482" s="29">
        <v>0</v>
      </c>
      <c r="AM482" s="29">
        <v>0</v>
      </c>
      <c r="AN482" s="29">
        <v>0</v>
      </c>
      <c r="AO482" s="29">
        <v>0</v>
      </c>
      <c r="AP482" s="29">
        <v>0</v>
      </c>
      <c r="AQ482" s="29">
        <v>0</v>
      </c>
      <c r="AR482" s="29">
        <v>0</v>
      </c>
      <c r="AS482" s="29">
        <v>0</v>
      </c>
      <c r="AT482" s="122">
        <v>0</v>
      </c>
      <c r="AU482" s="130" t="s">
        <v>2197</v>
      </c>
      <c r="AV482" s="130" t="s">
        <v>2191</v>
      </c>
      <c r="AW482" s="130" t="s">
        <v>2298</v>
      </c>
      <c r="AX482" s="130" t="s">
        <v>1299</v>
      </c>
      <c r="AY482" s="130" t="s">
        <v>1299</v>
      </c>
    </row>
    <row r="483" spans="1:51" x14ac:dyDescent="0.2">
      <c r="A483" s="121">
        <v>45671</v>
      </c>
      <c r="B483" s="27" t="s">
        <v>1564</v>
      </c>
      <c r="C483" s="24" t="s">
        <v>1565</v>
      </c>
      <c r="D483" s="24" t="s">
        <v>1447</v>
      </c>
      <c r="E483" s="28" t="s">
        <v>442</v>
      </c>
      <c r="F483" s="28" t="s">
        <v>445</v>
      </c>
      <c r="G483" s="28" t="s">
        <v>514</v>
      </c>
      <c r="H483" s="28" t="s">
        <v>511</v>
      </c>
      <c r="I483" s="28" t="s">
        <v>1422</v>
      </c>
      <c r="J483" s="24" t="s">
        <v>1096</v>
      </c>
      <c r="K483" s="24" t="s">
        <v>328</v>
      </c>
      <c r="L483" s="24" t="s">
        <v>1940</v>
      </c>
      <c r="M483" s="24">
        <v>45672</v>
      </c>
      <c r="N483" s="24" t="s">
        <v>1577</v>
      </c>
      <c r="O483" s="24" t="s">
        <v>1941</v>
      </c>
      <c r="P483" s="27" t="s">
        <v>15</v>
      </c>
      <c r="Q483" s="28" t="s">
        <v>330</v>
      </c>
      <c r="R483" s="26" t="s">
        <v>2109</v>
      </c>
      <c r="S483" s="26" t="s">
        <v>2300</v>
      </c>
      <c r="T483" s="27" t="s">
        <v>144</v>
      </c>
      <c r="U483" s="25" t="s">
        <v>1096</v>
      </c>
      <c r="V483" s="25" t="s">
        <v>1532</v>
      </c>
      <c r="W483" s="25" t="s">
        <v>1371</v>
      </c>
      <c r="X483" s="36" t="s">
        <v>1378</v>
      </c>
      <c r="Y483" s="36" t="s">
        <v>1379</v>
      </c>
      <c r="Z483" s="36" t="s">
        <v>1380</v>
      </c>
      <c r="AA483" s="29">
        <v>177488</v>
      </c>
      <c r="AB483" s="29">
        <v>177488</v>
      </c>
      <c r="AC483" s="30">
        <v>0</v>
      </c>
      <c r="AD483" s="29">
        <v>44277.9</v>
      </c>
      <c r="AE483" s="29">
        <v>44277.9</v>
      </c>
      <c r="AF483" s="31">
        <v>133210.1</v>
      </c>
      <c r="AG483" s="29">
        <v>44277.899999999994</v>
      </c>
      <c r="AI483" s="29">
        <v>14769.43</v>
      </c>
      <c r="AJ483" s="29">
        <v>14761.45</v>
      </c>
      <c r="AK483" s="29">
        <v>14747.02</v>
      </c>
      <c r="AL483" s="29">
        <v>0</v>
      </c>
      <c r="AM483" s="29">
        <v>0</v>
      </c>
      <c r="AN483" s="29">
        <v>0</v>
      </c>
      <c r="AO483" s="29">
        <v>0</v>
      </c>
      <c r="AP483" s="29">
        <v>0</v>
      </c>
      <c r="AQ483" s="29">
        <v>0</v>
      </c>
      <c r="AR483" s="29">
        <v>0</v>
      </c>
      <c r="AS483" s="29">
        <v>0</v>
      </c>
      <c r="AT483" s="122">
        <v>0</v>
      </c>
      <c r="AU483" s="130" t="s">
        <v>2197</v>
      </c>
      <c r="AV483" s="130" t="s">
        <v>2191</v>
      </c>
      <c r="AW483" s="130" t="s">
        <v>2298</v>
      </c>
      <c r="AX483" s="130" t="s">
        <v>1299</v>
      </c>
      <c r="AY483" s="130" t="s">
        <v>1299</v>
      </c>
    </row>
    <row r="484" spans="1:51" x14ac:dyDescent="0.2">
      <c r="A484" s="121">
        <v>45671</v>
      </c>
      <c r="B484" s="27" t="s">
        <v>1564</v>
      </c>
      <c r="C484" s="24" t="s">
        <v>1565</v>
      </c>
      <c r="D484" s="24" t="s">
        <v>1447</v>
      </c>
      <c r="E484" s="28" t="s">
        <v>442</v>
      </c>
      <c r="F484" s="28" t="s">
        <v>445</v>
      </c>
      <c r="G484" s="28" t="s">
        <v>514</v>
      </c>
      <c r="H484" s="28" t="s">
        <v>511</v>
      </c>
      <c r="I484" s="28" t="s">
        <v>1422</v>
      </c>
      <c r="J484" s="24" t="s">
        <v>1096</v>
      </c>
      <c r="K484" s="24" t="s">
        <v>328</v>
      </c>
      <c r="L484" s="24" t="s">
        <v>1940</v>
      </c>
      <c r="M484" s="24">
        <v>45672</v>
      </c>
      <c r="N484" s="24" t="s">
        <v>1577</v>
      </c>
      <c r="O484" s="24" t="s">
        <v>1941</v>
      </c>
      <c r="P484" s="27" t="s">
        <v>15</v>
      </c>
      <c r="Q484" s="28" t="s">
        <v>330</v>
      </c>
      <c r="R484" s="26" t="s">
        <v>2109</v>
      </c>
      <c r="S484" s="26" t="s">
        <v>2300</v>
      </c>
      <c r="T484" s="27" t="s">
        <v>144</v>
      </c>
      <c r="U484" s="25" t="s">
        <v>1096</v>
      </c>
      <c r="V484" s="25" t="s">
        <v>1532</v>
      </c>
      <c r="W484" s="25" t="s">
        <v>1371</v>
      </c>
      <c r="X484" s="36" t="s">
        <v>1338</v>
      </c>
      <c r="Y484" s="36" t="s">
        <v>1341</v>
      </c>
      <c r="Z484" s="36" t="s">
        <v>1374</v>
      </c>
      <c r="AA484" s="29">
        <v>7801</v>
      </c>
      <c r="AB484" s="29">
        <v>7801</v>
      </c>
      <c r="AC484" s="30">
        <v>0</v>
      </c>
      <c r="AD484" s="29">
        <v>1950.12</v>
      </c>
      <c r="AE484" s="29">
        <v>1950.12</v>
      </c>
      <c r="AF484" s="31">
        <v>5850.88</v>
      </c>
      <c r="AG484" s="29">
        <v>1950.12</v>
      </c>
      <c r="AI484" s="29">
        <v>650.04</v>
      </c>
      <c r="AJ484" s="29">
        <v>650.04</v>
      </c>
      <c r="AK484" s="29">
        <v>650.04</v>
      </c>
      <c r="AL484" s="29">
        <v>0</v>
      </c>
      <c r="AM484" s="29">
        <v>0</v>
      </c>
      <c r="AN484" s="29">
        <v>0</v>
      </c>
      <c r="AO484" s="29">
        <v>0</v>
      </c>
      <c r="AP484" s="29">
        <v>0</v>
      </c>
      <c r="AQ484" s="29">
        <v>0</v>
      </c>
      <c r="AR484" s="29">
        <v>0</v>
      </c>
      <c r="AS484" s="29">
        <v>0</v>
      </c>
      <c r="AT484" s="122">
        <v>0</v>
      </c>
      <c r="AU484" s="130" t="s">
        <v>2197</v>
      </c>
      <c r="AV484" s="130" t="s">
        <v>2191</v>
      </c>
      <c r="AW484" s="130" t="s">
        <v>2298</v>
      </c>
      <c r="AX484" s="130" t="s">
        <v>1299</v>
      </c>
      <c r="AY484" s="130" t="s">
        <v>1299</v>
      </c>
    </row>
    <row r="485" spans="1:51" x14ac:dyDescent="0.2">
      <c r="A485" s="121">
        <v>45671</v>
      </c>
      <c r="B485" s="27" t="s">
        <v>1564</v>
      </c>
      <c r="C485" s="24" t="s">
        <v>1565</v>
      </c>
      <c r="D485" s="24" t="s">
        <v>1447</v>
      </c>
      <c r="E485" s="28" t="s">
        <v>442</v>
      </c>
      <c r="F485" s="28" t="s">
        <v>445</v>
      </c>
      <c r="G485" s="28" t="s">
        <v>514</v>
      </c>
      <c r="H485" s="28" t="s">
        <v>511</v>
      </c>
      <c r="I485" s="28" t="s">
        <v>1422</v>
      </c>
      <c r="J485" s="24" t="s">
        <v>1097</v>
      </c>
      <c r="K485" s="24" t="s">
        <v>328</v>
      </c>
      <c r="L485" s="24" t="s">
        <v>1940</v>
      </c>
      <c r="M485" s="24">
        <v>45672</v>
      </c>
      <c r="N485" s="24" t="s">
        <v>1577</v>
      </c>
      <c r="O485" s="24" t="s">
        <v>1941</v>
      </c>
      <c r="P485" s="27" t="s">
        <v>15</v>
      </c>
      <c r="Q485" s="28" t="s">
        <v>330</v>
      </c>
      <c r="R485" s="26" t="s">
        <v>2109</v>
      </c>
      <c r="S485" s="26" t="s">
        <v>2300</v>
      </c>
      <c r="T485" s="27" t="s">
        <v>145</v>
      </c>
      <c r="U485" s="25" t="s">
        <v>1097</v>
      </c>
      <c r="V485" s="25" t="s">
        <v>1533</v>
      </c>
      <c r="W485" s="25" t="s">
        <v>1371</v>
      </c>
      <c r="X485" s="36" t="s">
        <v>1337</v>
      </c>
      <c r="Y485" s="36" t="s">
        <v>1340</v>
      </c>
      <c r="Z485" s="36" t="s">
        <v>1372</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2">
        <v>0</v>
      </c>
      <c r="AU485" s="130" t="s">
        <v>2197</v>
      </c>
      <c r="AV485" s="130" t="s">
        <v>2191</v>
      </c>
      <c r="AW485" s="130" t="s">
        <v>2298</v>
      </c>
      <c r="AX485" s="130" t="s">
        <v>1299</v>
      </c>
      <c r="AY485" s="130" t="s">
        <v>1299</v>
      </c>
    </row>
    <row r="486" spans="1:51" x14ac:dyDescent="0.2">
      <c r="A486" s="121">
        <v>45671</v>
      </c>
      <c r="B486" s="27" t="s">
        <v>1564</v>
      </c>
      <c r="C486" s="24" t="s">
        <v>1565</v>
      </c>
      <c r="D486" s="24" t="s">
        <v>1447</v>
      </c>
      <c r="E486" s="28" t="s">
        <v>442</v>
      </c>
      <c r="F486" s="28" t="s">
        <v>445</v>
      </c>
      <c r="G486" s="28" t="s">
        <v>514</v>
      </c>
      <c r="H486" s="28" t="s">
        <v>511</v>
      </c>
      <c r="I486" s="28" t="s">
        <v>1422</v>
      </c>
      <c r="J486" s="24" t="s">
        <v>1097</v>
      </c>
      <c r="K486" s="24" t="s">
        <v>328</v>
      </c>
      <c r="L486" s="24" t="s">
        <v>1940</v>
      </c>
      <c r="M486" s="24">
        <v>45672</v>
      </c>
      <c r="N486" s="24" t="s">
        <v>1577</v>
      </c>
      <c r="O486" s="24" t="s">
        <v>1941</v>
      </c>
      <c r="P486" s="27" t="s">
        <v>15</v>
      </c>
      <c r="Q486" s="28" t="s">
        <v>330</v>
      </c>
      <c r="R486" s="26" t="s">
        <v>2109</v>
      </c>
      <c r="S486" s="26" t="s">
        <v>2300</v>
      </c>
      <c r="T486" s="27" t="s">
        <v>145</v>
      </c>
      <c r="U486" s="25" t="s">
        <v>1097</v>
      </c>
      <c r="V486" s="25" t="s">
        <v>1533</v>
      </c>
      <c r="W486" s="25" t="s">
        <v>1371</v>
      </c>
      <c r="X486" s="36" t="s">
        <v>1378</v>
      </c>
      <c r="Y486" s="36" t="s">
        <v>1379</v>
      </c>
      <c r="Z486" s="36" t="s">
        <v>1380</v>
      </c>
      <c r="AA486" s="29">
        <v>177430</v>
      </c>
      <c r="AB486" s="29">
        <v>177430</v>
      </c>
      <c r="AC486" s="30">
        <v>0</v>
      </c>
      <c r="AD486" s="29">
        <v>44118.36</v>
      </c>
      <c r="AE486" s="29">
        <v>44118.36</v>
      </c>
      <c r="AF486" s="31">
        <v>133311.64000000001</v>
      </c>
      <c r="AG486" s="29">
        <v>44118.36</v>
      </c>
      <c r="AI486" s="29">
        <v>14711.22</v>
      </c>
      <c r="AJ486" s="29">
        <v>14672.07</v>
      </c>
      <c r="AK486" s="29">
        <v>14735.07</v>
      </c>
      <c r="AL486" s="29">
        <v>0</v>
      </c>
      <c r="AM486" s="29">
        <v>0</v>
      </c>
      <c r="AN486" s="29">
        <v>0</v>
      </c>
      <c r="AO486" s="29">
        <v>0</v>
      </c>
      <c r="AP486" s="29">
        <v>0</v>
      </c>
      <c r="AQ486" s="29">
        <v>0</v>
      </c>
      <c r="AR486" s="29">
        <v>0</v>
      </c>
      <c r="AS486" s="29">
        <v>0</v>
      </c>
      <c r="AT486" s="122">
        <v>0</v>
      </c>
      <c r="AU486" s="130" t="s">
        <v>2197</v>
      </c>
      <c r="AV486" s="130" t="s">
        <v>2191</v>
      </c>
      <c r="AW486" s="130" t="s">
        <v>2298</v>
      </c>
      <c r="AX486" s="130" t="s">
        <v>1299</v>
      </c>
      <c r="AY486" s="130" t="s">
        <v>1299</v>
      </c>
    </row>
    <row r="487" spans="1:51" x14ac:dyDescent="0.2">
      <c r="A487" s="121">
        <v>45671</v>
      </c>
      <c r="B487" s="27" t="s">
        <v>1564</v>
      </c>
      <c r="C487" s="24" t="s">
        <v>1565</v>
      </c>
      <c r="D487" s="24" t="s">
        <v>1447</v>
      </c>
      <c r="E487" s="28" t="s">
        <v>442</v>
      </c>
      <c r="F487" s="28" t="s">
        <v>445</v>
      </c>
      <c r="G487" s="28" t="s">
        <v>514</v>
      </c>
      <c r="H487" s="28" t="s">
        <v>511</v>
      </c>
      <c r="I487" s="28" t="s">
        <v>1422</v>
      </c>
      <c r="J487" s="24" t="s">
        <v>1097</v>
      </c>
      <c r="K487" s="24" t="s">
        <v>328</v>
      </c>
      <c r="L487" s="24" t="s">
        <v>1940</v>
      </c>
      <c r="M487" s="24">
        <v>45672</v>
      </c>
      <c r="N487" s="24" t="s">
        <v>1577</v>
      </c>
      <c r="O487" s="24" t="s">
        <v>1941</v>
      </c>
      <c r="P487" s="27" t="s">
        <v>15</v>
      </c>
      <c r="Q487" s="28" t="s">
        <v>330</v>
      </c>
      <c r="R487" s="26" t="s">
        <v>2109</v>
      </c>
      <c r="S487" s="26" t="s">
        <v>2300</v>
      </c>
      <c r="T487" s="27" t="s">
        <v>145</v>
      </c>
      <c r="U487" s="25" t="s">
        <v>1097</v>
      </c>
      <c r="V487" s="25" t="s">
        <v>1533</v>
      </c>
      <c r="W487" s="25" t="s">
        <v>1371</v>
      </c>
      <c r="X487" s="36" t="s">
        <v>1338</v>
      </c>
      <c r="Y487" s="36" t="s">
        <v>1341</v>
      </c>
      <c r="Z487" s="36" t="s">
        <v>1374</v>
      </c>
      <c r="AA487" s="29">
        <v>7801</v>
      </c>
      <c r="AB487" s="29">
        <v>7801</v>
      </c>
      <c r="AC487" s="30">
        <v>0</v>
      </c>
      <c r="AD487" s="29">
        <v>1950.12</v>
      </c>
      <c r="AE487" s="29">
        <v>1950.12</v>
      </c>
      <c r="AF487" s="31">
        <v>5850.88</v>
      </c>
      <c r="AG487" s="29">
        <v>1950.12</v>
      </c>
      <c r="AI487" s="29">
        <v>650.04</v>
      </c>
      <c r="AJ487" s="29">
        <v>650.04</v>
      </c>
      <c r="AK487" s="29">
        <v>650.04</v>
      </c>
      <c r="AL487" s="29">
        <v>0</v>
      </c>
      <c r="AM487" s="29">
        <v>0</v>
      </c>
      <c r="AN487" s="29">
        <v>0</v>
      </c>
      <c r="AO487" s="29">
        <v>0</v>
      </c>
      <c r="AP487" s="29">
        <v>0</v>
      </c>
      <c r="AQ487" s="29">
        <v>0</v>
      </c>
      <c r="AR487" s="29">
        <v>0</v>
      </c>
      <c r="AS487" s="29">
        <v>0</v>
      </c>
      <c r="AT487" s="122">
        <v>0</v>
      </c>
      <c r="AU487" s="130" t="s">
        <v>2197</v>
      </c>
      <c r="AV487" s="130" t="s">
        <v>2191</v>
      </c>
      <c r="AW487" s="130" t="s">
        <v>2298</v>
      </c>
      <c r="AX487" s="130" t="s">
        <v>1299</v>
      </c>
      <c r="AY487" s="130" t="s">
        <v>1299</v>
      </c>
    </row>
    <row r="488" spans="1:51" x14ac:dyDescent="0.2">
      <c r="A488" s="121">
        <v>45671</v>
      </c>
      <c r="B488" s="27" t="s">
        <v>1564</v>
      </c>
      <c r="C488" s="24" t="s">
        <v>1565</v>
      </c>
      <c r="D488" s="24" t="s">
        <v>1447</v>
      </c>
      <c r="E488" s="28" t="s">
        <v>442</v>
      </c>
      <c r="F488" s="28" t="s">
        <v>445</v>
      </c>
      <c r="G488" s="28" t="s">
        <v>514</v>
      </c>
      <c r="H488" s="28" t="s">
        <v>511</v>
      </c>
      <c r="I488" s="28" t="s">
        <v>1422</v>
      </c>
      <c r="J488" s="24" t="s">
        <v>1448</v>
      </c>
      <c r="K488" s="24" t="s">
        <v>328</v>
      </c>
      <c r="L488" s="24" t="s">
        <v>1940</v>
      </c>
      <c r="M488" s="24">
        <v>45672</v>
      </c>
      <c r="N488" s="24" t="s">
        <v>1577</v>
      </c>
      <c r="O488" s="24" t="s">
        <v>1941</v>
      </c>
      <c r="P488" s="27" t="s">
        <v>15</v>
      </c>
      <c r="Q488" s="28" t="s">
        <v>330</v>
      </c>
      <c r="R488" s="26" t="s">
        <v>2109</v>
      </c>
      <c r="S488" s="26" t="s">
        <v>2300</v>
      </c>
      <c r="T488" s="27" t="s">
        <v>146</v>
      </c>
      <c r="U488" s="25" t="s">
        <v>1433</v>
      </c>
      <c r="V488" s="25" t="s">
        <v>1553</v>
      </c>
      <c r="W488" s="25" t="s">
        <v>1371</v>
      </c>
      <c r="X488" s="36" t="s">
        <v>1337</v>
      </c>
      <c r="Y488" s="36" t="s">
        <v>1340</v>
      </c>
      <c r="Z488" s="36" t="s">
        <v>1372</v>
      </c>
      <c r="AA488" s="29">
        <v>1200</v>
      </c>
      <c r="AB488" s="29">
        <v>1200</v>
      </c>
      <c r="AC488" s="30">
        <v>0</v>
      </c>
      <c r="AD488" s="29">
        <v>0</v>
      </c>
      <c r="AE488" s="29">
        <v>0</v>
      </c>
      <c r="AF488" s="31">
        <v>1200</v>
      </c>
      <c r="AG488" s="29">
        <v>0</v>
      </c>
      <c r="AI488" s="29">
        <v>0</v>
      </c>
      <c r="AJ488" s="29">
        <v>0</v>
      </c>
      <c r="AK488" s="29">
        <v>0</v>
      </c>
      <c r="AL488" s="29">
        <v>0</v>
      </c>
      <c r="AM488" s="29">
        <v>0</v>
      </c>
      <c r="AN488" s="29">
        <v>0</v>
      </c>
      <c r="AO488" s="29">
        <v>0</v>
      </c>
      <c r="AP488" s="29">
        <v>0</v>
      </c>
      <c r="AQ488" s="29">
        <v>0</v>
      </c>
      <c r="AR488" s="29">
        <v>0</v>
      </c>
      <c r="AS488" s="29">
        <v>0</v>
      </c>
      <c r="AT488" s="122">
        <v>0</v>
      </c>
      <c r="AU488" s="130" t="s">
        <v>2197</v>
      </c>
      <c r="AV488" s="130" t="s">
        <v>2191</v>
      </c>
      <c r="AW488" s="130" t="s">
        <v>2298</v>
      </c>
      <c r="AX488" s="130" t="s">
        <v>1299</v>
      </c>
      <c r="AY488" s="130" t="s">
        <v>1299</v>
      </c>
    </row>
    <row r="489" spans="1:51" x14ac:dyDescent="0.2">
      <c r="A489" s="121">
        <v>45671</v>
      </c>
      <c r="B489" s="27" t="s">
        <v>1564</v>
      </c>
      <c r="C489" s="24" t="s">
        <v>1565</v>
      </c>
      <c r="D489" s="24" t="s">
        <v>1447</v>
      </c>
      <c r="E489" s="28" t="s">
        <v>442</v>
      </c>
      <c r="F489" s="28" t="s">
        <v>445</v>
      </c>
      <c r="G489" s="28" t="s">
        <v>514</v>
      </c>
      <c r="H489" s="28" t="s">
        <v>511</v>
      </c>
      <c r="I489" s="28" t="s">
        <v>1422</v>
      </c>
      <c r="J489" s="24" t="s">
        <v>1448</v>
      </c>
      <c r="K489" s="24" t="s">
        <v>328</v>
      </c>
      <c r="L489" s="24" t="s">
        <v>1940</v>
      </c>
      <c r="M489" s="24">
        <v>45672</v>
      </c>
      <c r="N489" s="24" t="s">
        <v>1577</v>
      </c>
      <c r="O489" s="24" t="s">
        <v>1941</v>
      </c>
      <c r="P489" s="27" t="s">
        <v>15</v>
      </c>
      <c r="Q489" s="28" t="s">
        <v>330</v>
      </c>
      <c r="R489" s="26" t="s">
        <v>2109</v>
      </c>
      <c r="S489" s="26" t="s">
        <v>2300</v>
      </c>
      <c r="T489" s="27" t="s">
        <v>146</v>
      </c>
      <c r="U489" s="25" t="s">
        <v>1433</v>
      </c>
      <c r="V489" s="25" t="s">
        <v>1553</v>
      </c>
      <c r="W489" s="25" t="s">
        <v>1371</v>
      </c>
      <c r="X489" s="36" t="s">
        <v>1378</v>
      </c>
      <c r="Y489" s="36" t="s">
        <v>1379</v>
      </c>
      <c r="Z489" s="36" t="s">
        <v>1380</v>
      </c>
      <c r="AA489" s="29">
        <v>69135</v>
      </c>
      <c r="AB489" s="29">
        <v>69135</v>
      </c>
      <c r="AC489" s="30">
        <v>0</v>
      </c>
      <c r="AD489" s="29">
        <v>17256.419999999998</v>
      </c>
      <c r="AE489" s="29">
        <v>17256.419999999998</v>
      </c>
      <c r="AF489" s="31">
        <v>51878.58</v>
      </c>
      <c r="AG489" s="29">
        <v>17256.419999999998</v>
      </c>
      <c r="AI489" s="29">
        <v>5728.04</v>
      </c>
      <c r="AJ489" s="29">
        <v>5764.1900000000005</v>
      </c>
      <c r="AK489" s="29">
        <v>5764.1900000000005</v>
      </c>
      <c r="AL489" s="29">
        <v>0</v>
      </c>
      <c r="AM489" s="29">
        <v>0</v>
      </c>
      <c r="AN489" s="29">
        <v>0</v>
      </c>
      <c r="AO489" s="29">
        <v>0</v>
      </c>
      <c r="AP489" s="29">
        <v>0</v>
      </c>
      <c r="AQ489" s="29">
        <v>0</v>
      </c>
      <c r="AR489" s="29">
        <v>0</v>
      </c>
      <c r="AS489" s="29">
        <v>0</v>
      </c>
      <c r="AT489" s="122">
        <v>0</v>
      </c>
      <c r="AU489" s="130" t="s">
        <v>2197</v>
      </c>
      <c r="AV489" s="130" t="s">
        <v>2191</v>
      </c>
      <c r="AW489" s="130" t="s">
        <v>2298</v>
      </c>
      <c r="AX489" s="130" t="s">
        <v>1299</v>
      </c>
      <c r="AY489" s="130" t="s">
        <v>1299</v>
      </c>
    </row>
    <row r="490" spans="1:51" x14ac:dyDescent="0.2">
      <c r="A490" s="121">
        <v>45671</v>
      </c>
      <c r="B490" s="27" t="s">
        <v>1564</v>
      </c>
      <c r="C490" s="24" t="s">
        <v>1565</v>
      </c>
      <c r="D490" s="24" t="s">
        <v>1447</v>
      </c>
      <c r="E490" s="28" t="s">
        <v>442</v>
      </c>
      <c r="F490" s="28" t="s">
        <v>445</v>
      </c>
      <c r="G490" s="28" t="s">
        <v>514</v>
      </c>
      <c r="H490" s="28" t="s">
        <v>511</v>
      </c>
      <c r="I490" s="28" t="s">
        <v>1422</v>
      </c>
      <c r="J490" s="24" t="s">
        <v>1448</v>
      </c>
      <c r="K490" s="24" t="s">
        <v>328</v>
      </c>
      <c r="L490" s="24" t="s">
        <v>1940</v>
      </c>
      <c r="M490" s="24">
        <v>45672</v>
      </c>
      <c r="N490" s="24" t="s">
        <v>1577</v>
      </c>
      <c r="O490" s="24" t="s">
        <v>1941</v>
      </c>
      <c r="P490" s="27" t="s">
        <v>15</v>
      </c>
      <c r="Q490" s="28" t="s">
        <v>330</v>
      </c>
      <c r="R490" s="26" t="s">
        <v>2109</v>
      </c>
      <c r="S490" s="26" t="s">
        <v>2300</v>
      </c>
      <c r="T490" s="27" t="s">
        <v>146</v>
      </c>
      <c r="U490" s="25" t="s">
        <v>1433</v>
      </c>
      <c r="V490" s="25" t="s">
        <v>1553</v>
      </c>
      <c r="W490" s="25" t="s">
        <v>1371</v>
      </c>
      <c r="X490" s="36" t="s">
        <v>1336</v>
      </c>
      <c r="Y490" s="36" t="s">
        <v>1339</v>
      </c>
      <c r="Z490" s="36" t="s">
        <v>1373</v>
      </c>
      <c r="AA490" s="29">
        <v>45171</v>
      </c>
      <c r="AB490" s="29">
        <v>45171</v>
      </c>
      <c r="AC490" s="30">
        <v>0</v>
      </c>
      <c r="AD490" s="29">
        <v>10951.16</v>
      </c>
      <c r="AE490" s="29">
        <v>10951.16</v>
      </c>
      <c r="AF490" s="31">
        <v>34219.839999999997</v>
      </c>
      <c r="AG490" s="29">
        <v>10951.16</v>
      </c>
      <c r="AI490" s="29">
        <v>3651.6699999999996</v>
      </c>
      <c r="AJ490" s="29">
        <v>3649.49</v>
      </c>
      <c r="AK490" s="29">
        <v>3650</v>
      </c>
      <c r="AL490" s="29">
        <v>0</v>
      </c>
      <c r="AM490" s="29">
        <v>0</v>
      </c>
      <c r="AN490" s="29">
        <v>0</v>
      </c>
      <c r="AO490" s="29">
        <v>0</v>
      </c>
      <c r="AP490" s="29">
        <v>0</v>
      </c>
      <c r="AQ490" s="29">
        <v>0</v>
      </c>
      <c r="AR490" s="29">
        <v>0</v>
      </c>
      <c r="AS490" s="29">
        <v>0</v>
      </c>
      <c r="AT490" s="122">
        <v>0</v>
      </c>
      <c r="AU490" s="130" t="s">
        <v>2197</v>
      </c>
      <c r="AV490" s="130" t="s">
        <v>2191</v>
      </c>
      <c r="AW490" s="130" t="s">
        <v>2298</v>
      </c>
      <c r="AX490" s="130" t="s">
        <v>1299</v>
      </c>
      <c r="AY490" s="130" t="s">
        <v>1299</v>
      </c>
    </row>
    <row r="491" spans="1:51" x14ac:dyDescent="0.2">
      <c r="A491" s="121">
        <v>45671</v>
      </c>
      <c r="B491" s="27" t="s">
        <v>1564</v>
      </c>
      <c r="C491" s="24" t="s">
        <v>1565</v>
      </c>
      <c r="D491" s="24" t="s">
        <v>1447</v>
      </c>
      <c r="E491" s="28" t="s">
        <v>442</v>
      </c>
      <c r="F491" s="28" t="s">
        <v>445</v>
      </c>
      <c r="G491" s="28" t="s">
        <v>514</v>
      </c>
      <c r="H491" s="28" t="s">
        <v>511</v>
      </c>
      <c r="I491" s="28" t="s">
        <v>1422</v>
      </c>
      <c r="J491" s="24" t="s">
        <v>1448</v>
      </c>
      <c r="K491" s="24" t="s">
        <v>328</v>
      </c>
      <c r="L491" s="24" t="s">
        <v>1940</v>
      </c>
      <c r="M491" s="24">
        <v>45672</v>
      </c>
      <c r="N491" s="24" t="s">
        <v>1577</v>
      </c>
      <c r="O491" s="24" t="s">
        <v>1941</v>
      </c>
      <c r="P491" s="27" t="s">
        <v>15</v>
      </c>
      <c r="Q491" s="28" t="s">
        <v>330</v>
      </c>
      <c r="R491" s="26" t="s">
        <v>2109</v>
      </c>
      <c r="S491" s="26" t="s">
        <v>2300</v>
      </c>
      <c r="T491" s="27" t="s">
        <v>146</v>
      </c>
      <c r="U491" s="25" t="s">
        <v>1433</v>
      </c>
      <c r="V491" s="25" t="s">
        <v>1553</v>
      </c>
      <c r="W491" s="25" t="s">
        <v>1371</v>
      </c>
      <c r="X491" s="36" t="s">
        <v>1338</v>
      </c>
      <c r="Y491" s="36" t="s">
        <v>1341</v>
      </c>
      <c r="Z491" s="36" t="s">
        <v>1374</v>
      </c>
      <c r="AA491" s="29">
        <v>5201</v>
      </c>
      <c r="AB491" s="29">
        <v>5201</v>
      </c>
      <c r="AC491" s="30">
        <v>0</v>
      </c>
      <c r="AD491" s="29">
        <v>1300.0800000000002</v>
      </c>
      <c r="AE491" s="29">
        <v>1300.0800000000002</v>
      </c>
      <c r="AF491" s="31">
        <v>3900.92</v>
      </c>
      <c r="AG491" s="29">
        <v>1300.0800000000002</v>
      </c>
      <c r="AI491" s="29">
        <v>433.36</v>
      </c>
      <c r="AJ491" s="29">
        <v>433.36</v>
      </c>
      <c r="AK491" s="29">
        <v>433.36</v>
      </c>
      <c r="AL491" s="29">
        <v>0</v>
      </c>
      <c r="AM491" s="29">
        <v>0</v>
      </c>
      <c r="AN491" s="29">
        <v>0</v>
      </c>
      <c r="AO491" s="29">
        <v>0</v>
      </c>
      <c r="AP491" s="29">
        <v>0</v>
      </c>
      <c r="AQ491" s="29">
        <v>0</v>
      </c>
      <c r="AR491" s="29">
        <v>0</v>
      </c>
      <c r="AS491" s="29">
        <v>0</v>
      </c>
      <c r="AT491" s="122">
        <v>0</v>
      </c>
      <c r="AU491" s="130" t="s">
        <v>2197</v>
      </c>
      <c r="AV491" s="130" t="s">
        <v>2191</v>
      </c>
      <c r="AW491" s="130" t="s">
        <v>2298</v>
      </c>
      <c r="AX491" s="130" t="s">
        <v>1299</v>
      </c>
      <c r="AY491" s="130" t="s">
        <v>1299</v>
      </c>
    </row>
    <row r="492" spans="1:51" x14ac:dyDescent="0.2">
      <c r="A492" s="121">
        <v>45671</v>
      </c>
      <c r="B492" s="27" t="s">
        <v>1564</v>
      </c>
      <c r="C492" s="24" t="s">
        <v>1565</v>
      </c>
      <c r="D492" s="24" t="s">
        <v>1447</v>
      </c>
      <c r="E492" s="28" t="s">
        <v>442</v>
      </c>
      <c r="F492" s="28" t="s">
        <v>445</v>
      </c>
      <c r="G492" s="28" t="s">
        <v>514</v>
      </c>
      <c r="H492" s="28" t="s">
        <v>511</v>
      </c>
      <c r="I492" s="28" t="s">
        <v>1422</v>
      </c>
      <c r="J492" s="24" t="s">
        <v>1098</v>
      </c>
      <c r="K492" s="24" t="s">
        <v>328</v>
      </c>
      <c r="L492" s="24" t="s">
        <v>1940</v>
      </c>
      <c r="M492" s="24">
        <v>45672</v>
      </c>
      <c r="N492" s="24" t="s">
        <v>1577</v>
      </c>
      <c r="O492" s="24" t="s">
        <v>1941</v>
      </c>
      <c r="P492" s="27" t="s">
        <v>15</v>
      </c>
      <c r="Q492" s="28" t="s">
        <v>330</v>
      </c>
      <c r="R492" s="26" t="s">
        <v>2109</v>
      </c>
      <c r="S492" s="26" t="s">
        <v>2300</v>
      </c>
      <c r="T492" s="27" t="s">
        <v>147</v>
      </c>
      <c r="U492" s="25" t="s">
        <v>1098</v>
      </c>
      <c r="V492" s="25" t="s">
        <v>1534</v>
      </c>
      <c r="W492" s="25" t="s">
        <v>1371</v>
      </c>
      <c r="X492" s="36" t="s">
        <v>1337</v>
      </c>
      <c r="Y492" s="36" t="s">
        <v>1340</v>
      </c>
      <c r="Z492" s="36" t="s">
        <v>1372</v>
      </c>
      <c r="AA492" s="29">
        <v>1800</v>
      </c>
      <c r="AB492" s="29">
        <v>1800</v>
      </c>
      <c r="AC492" s="30">
        <v>0</v>
      </c>
      <c r="AD492" s="29">
        <v>0</v>
      </c>
      <c r="AE492" s="29">
        <v>0</v>
      </c>
      <c r="AF492" s="31">
        <v>1800</v>
      </c>
      <c r="AG492" s="29">
        <v>0</v>
      </c>
      <c r="AI492" s="29">
        <v>0</v>
      </c>
      <c r="AJ492" s="29">
        <v>0</v>
      </c>
      <c r="AK492" s="29">
        <v>0</v>
      </c>
      <c r="AL492" s="29">
        <v>0</v>
      </c>
      <c r="AM492" s="29">
        <v>0</v>
      </c>
      <c r="AN492" s="29">
        <v>0</v>
      </c>
      <c r="AO492" s="29">
        <v>0</v>
      </c>
      <c r="AP492" s="29">
        <v>0</v>
      </c>
      <c r="AQ492" s="29">
        <v>0</v>
      </c>
      <c r="AR492" s="29">
        <v>0</v>
      </c>
      <c r="AS492" s="29">
        <v>0</v>
      </c>
      <c r="AT492" s="122">
        <v>0</v>
      </c>
      <c r="AU492" s="130" t="s">
        <v>2197</v>
      </c>
      <c r="AV492" s="130" t="s">
        <v>2191</v>
      </c>
      <c r="AW492" s="130" t="s">
        <v>2298</v>
      </c>
      <c r="AX492" s="130" t="s">
        <v>1299</v>
      </c>
      <c r="AY492" s="130" t="s">
        <v>1299</v>
      </c>
    </row>
    <row r="493" spans="1:51" x14ac:dyDescent="0.2">
      <c r="A493" s="121">
        <v>45671</v>
      </c>
      <c r="B493" s="27" t="s">
        <v>1564</v>
      </c>
      <c r="C493" s="24" t="s">
        <v>1565</v>
      </c>
      <c r="D493" s="24" t="s">
        <v>1447</v>
      </c>
      <c r="E493" s="28" t="s">
        <v>442</v>
      </c>
      <c r="F493" s="28" t="s">
        <v>445</v>
      </c>
      <c r="G493" s="28" t="s">
        <v>514</v>
      </c>
      <c r="H493" s="28" t="s">
        <v>511</v>
      </c>
      <c r="I493" s="28" t="s">
        <v>1422</v>
      </c>
      <c r="J493" s="24" t="s">
        <v>1098</v>
      </c>
      <c r="K493" s="24" t="s">
        <v>328</v>
      </c>
      <c r="L493" s="24" t="s">
        <v>1940</v>
      </c>
      <c r="M493" s="24">
        <v>45672</v>
      </c>
      <c r="N493" s="24" t="s">
        <v>1577</v>
      </c>
      <c r="O493" s="24" t="s">
        <v>1941</v>
      </c>
      <c r="P493" s="27" t="s">
        <v>15</v>
      </c>
      <c r="Q493" s="28" t="s">
        <v>330</v>
      </c>
      <c r="R493" s="26" t="s">
        <v>2109</v>
      </c>
      <c r="S493" s="26" t="s">
        <v>2300</v>
      </c>
      <c r="T493" s="27" t="s">
        <v>147</v>
      </c>
      <c r="U493" s="25" t="s">
        <v>1098</v>
      </c>
      <c r="V493" s="25" t="s">
        <v>1534</v>
      </c>
      <c r="W493" s="25" t="s">
        <v>1371</v>
      </c>
      <c r="X493" s="36" t="s">
        <v>1378</v>
      </c>
      <c r="Y493" s="36" t="s">
        <v>1379</v>
      </c>
      <c r="Z493" s="36" t="s">
        <v>1380</v>
      </c>
      <c r="AA493" s="29">
        <v>45170</v>
      </c>
      <c r="AB493" s="29">
        <v>45170</v>
      </c>
      <c r="AC493" s="30">
        <v>0</v>
      </c>
      <c r="AD493" s="29">
        <v>11287.79</v>
      </c>
      <c r="AE493" s="29">
        <v>11287.789999999999</v>
      </c>
      <c r="AF493" s="31">
        <v>33882.21</v>
      </c>
      <c r="AG493" s="29">
        <v>11287.789999999999</v>
      </c>
      <c r="AI493" s="29">
        <v>3763.85</v>
      </c>
      <c r="AJ493" s="29">
        <v>3762.3599999999997</v>
      </c>
      <c r="AK493" s="29">
        <v>3761.58</v>
      </c>
      <c r="AL493" s="29">
        <v>0</v>
      </c>
      <c r="AM493" s="29">
        <v>0</v>
      </c>
      <c r="AN493" s="29">
        <v>0</v>
      </c>
      <c r="AO493" s="29">
        <v>0</v>
      </c>
      <c r="AP493" s="29">
        <v>0</v>
      </c>
      <c r="AQ493" s="29">
        <v>0</v>
      </c>
      <c r="AR493" s="29">
        <v>0</v>
      </c>
      <c r="AS493" s="29">
        <v>0</v>
      </c>
      <c r="AT493" s="122">
        <v>0</v>
      </c>
      <c r="AU493" s="130" t="s">
        <v>2197</v>
      </c>
      <c r="AV493" s="130" t="s">
        <v>2191</v>
      </c>
      <c r="AW493" s="130" t="s">
        <v>2298</v>
      </c>
      <c r="AX493" s="130" t="s">
        <v>1299</v>
      </c>
      <c r="AY493" s="130" t="s">
        <v>1299</v>
      </c>
    </row>
    <row r="494" spans="1:51" x14ac:dyDescent="0.2">
      <c r="A494" s="121">
        <v>45671</v>
      </c>
      <c r="B494" s="27" t="s">
        <v>1564</v>
      </c>
      <c r="C494" s="24" t="s">
        <v>1565</v>
      </c>
      <c r="D494" s="24" t="s">
        <v>1447</v>
      </c>
      <c r="E494" s="28" t="s">
        <v>442</v>
      </c>
      <c r="F494" s="28" t="s">
        <v>445</v>
      </c>
      <c r="G494" s="28" t="s">
        <v>514</v>
      </c>
      <c r="H494" s="28" t="s">
        <v>511</v>
      </c>
      <c r="I494" s="28" t="s">
        <v>1422</v>
      </c>
      <c r="J494" s="24" t="s">
        <v>1098</v>
      </c>
      <c r="K494" s="24" t="s">
        <v>328</v>
      </c>
      <c r="L494" s="24" t="s">
        <v>1940</v>
      </c>
      <c r="M494" s="24">
        <v>45672</v>
      </c>
      <c r="N494" s="24" t="s">
        <v>1577</v>
      </c>
      <c r="O494" s="24" t="s">
        <v>1941</v>
      </c>
      <c r="P494" s="27" t="s">
        <v>15</v>
      </c>
      <c r="Q494" s="28" t="s">
        <v>330</v>
      </c>
      <c r="R494" s="26" t="s">
        <v>2109</v>
      </c>
      <c r="S494" s="26" t="s">
        <v>2300</v>
      </c>
      <c r="T494" s="27" t="s">
        <v>147</v>
      </c>
      <c r="U494" s="25" t="s">
        <v>1098</v>
      </c>
      <c r="V494" s="25" t="s">
        <v>1534</v>
      </c>
      <c r="W494" s="25" t="s">
        <v>1371</v>
      </c>
      <c r="X494" s="36" t="s">
        <v>1336</v>
      </c>
      <c r="Y494" s="36" t="s">
        <v>1339</v>
      </c>
      <c r="Z494" s="36" t="s">
        <v>1373</v>
      </c>
      <c r="AA494" s="29">
        <v>132341</v>
      </c>
      <c r="AB494" s="29">
        <v>132341</v>
      </c>
      <c r="AC494" s="30">
        <v>0</v>
      </c>
      <c r="AD494" s="29">
        <v>16951.669999999998</v>
      </c>
      <c r="AE494" s="29">
        <v>16951.669999999998</v>
      </c>
      <c r="AF494" s="31">
        <v>115389.33</v>
      </c>
      <c r="AG494" s="29">
        <v>16951.669999999998</v>
      </c>
      <c r="AI494" s="29">
        <v>5651.67</v>
      </c>
      <c r="AJ494" s="29">
        <v>5650</v>
      </c>
      <c r="AK494" s="29">
        <v>5650</v>
      </c>
      <c r="AL494" s="29">
        <v>0</v>
      </c>
      <c r="AM494" s="29">
        <v>0</v>
      </c>
      <c r="AN494" s="29">
        <v>0</v>
      </c>
      <c r="AO494" s="29">
        <v>0</v>
      </c>
      <c r="AP494" s="29">
        <v>0</v>
      </c>
      <c r="AQ494" s="29">
        <v>0</v>
      </c>
      <c r="AR494" s="29">
        <v>0</v>
      </c>
      <c r="AS494" s="29">
        <v>0</v>
      </c>
      <c r="AT494" s="122">
        <v>0</v>
      </c>
      <c r="AU494" s="130" t="s">
        <v>2197</v>
      </c>
      <c r="AV494" s="130" t="s">
        <v>2191</v>
      </c>
      <c r="AW494" s="130" t="s">
        <v>2298</v>
      </c>
      <c r="AX494" s="130" t="s">
        <v>1299</v>
      </c>
      <c r="AY494" s="130" t="s">
        <v>1299</v>
      </c>
    </row>
    <row r="495" spans="1:51" x14ac:dyDescent="0.2">
      <c r="A495" s="121">
        <v>45671</v>
      </c>
      <c r="B495" s="27" t="s">
        <v>1564</v>
      </c>
      <c r="C495" s="24" t="s">
        <v>1565</v>
      </c>
      <c r="D495" s="24" t="s">
        <v>1447</v>
      </c>
      <c r="E495" s="28" t="s">
        <v>442</v>
      </c>
      <c r="F495" s="28" t="s">
        <v>445</v>
      </c>
      <c r="G495" s="28" t="s">
        <v>514</v>
      </c>
      <c r="H495" s="28" t="s">
        <v>511</v>
      </c>
      <c r="I495" s="28" t="s">
        <v>1422</v>
      </c>
      <c r="J495" s="24" t="s">
        <v>1098</v>
      </c>
      <c r="K495" s="24" t="s">
        <v>328</v>
      </c>
      <c r="L495" s="24" t="s">
        <v>1940</v>
      </c>
      <c r="M495" s="24">
        <v>45672</v>
      </c>
      <c r="N495" s="24" t="s">
        <v>1577</v>
      </c>
      <c r="O495" s="24" t="s">
        <v>1941</v>
      </c>
      <c r="P495" s="27" t="s">
        <v>15</v>
      </c>
      <c r="Q495" s="28" t="s">
        <v>330</v>
      </c>
      <c r="R495" s="26" t="s">
        <v>2109</v>
      </c>
      <c r="S495" s="26" t="s">
        <v>2300</v>
      </c>
      <c r="T495" s="27" t="s">
        <v>147</v>
      </c>
      <c r="U495" s="25" t="s">
        <v>1098</v>
      </c>
      <c r="V495" s="25" t="s">
        <v>1534</v>
      </c>
      <c r="W495" s="25" t="s">
        <v>1371</v>
      </c>
      <c r="X495" s="36" t="s">
        <v>1338</v>
      </c>
      <c r="Y495" s="36" t="s">
        <v>1341</v>
      </c>
      <c r="Z495" s="36" t="s">
        <v>1374</v>
      </c>
      <c r="AA495" s="29">
        <v>7801</v>
      </c>
      <c r="AB495" s="29">
        <v>7801</v>
      </c>
      <c r="AC495" s="30">
        <v>0</v>
      </c>
      <c r="AD495" s="29">
        <v>1300.0800000000002</v>
      </c>
      <c r="AE495" s="29">
        <v>1300.0800000000002</v>
      </c>
      <c r="AF495" s="31">
        <v>6500.92</v>
      </c>
      <c r="AG495" s="29">
        <v>1300.0800000000002</v>
      </c>
      <c r="AI495" s="29">
        <v>433.36</v>
      </c>
      <c r="AJ495" s="29">
        <v>433.36</v>
      </c>
      <c r="AK495" s="29">
        <v>433.36</v>
      </c>
      <c r="AL495" s="29">
        <v>0</v>
      </c>
      <c r="AM495" s="29">
        <v>0</v>
      </c>
      <c r="AN495" s="29">
        <v>0</v>
      </c>
      <c r="AO495" s="29">
        <v>0</v>
      </c>
      <c r="AP495" s="29">
        <v>0</v>
      </c>
      <c r="AQ495" s="29">
        <v>0</v>
      </c>
      <c r="AR495" s="29">
        <v>0</v>
      </c>
      <c r="AS495" s="29">
        <v>0</v>
      </c>
      <c r="AT495" s="122">
        <v>0</v>
      </c>
      <c r="AU495" s="130" t="s">
        <v>2197</v>
      </c>
      <c r="AV495" s="130" t="s">
        <v>2191</v>
      </c>
      <c r="AW495" s="130" t="s">
        <v>2298</v>
      </c>
      <c r="AX495" s="130" t="s">
        <v>1299</v>
      </c>
      <c r="AY495" s="130" t="s">
        <v>1299</v>
      </c>
    </row>
    <row r="496" spans="1:51" x14ac:dyDescent="0.2">
      <c r="A496" s="121">
        <v>45671</v>
      </c>
      <c r="B496" s="27" t="s">
        <v>1564</v>
      </c>
      <c r="C496" s="24" t="s">
        <v>1565</v>
      </c>
      <c r="D496" s="24" t="s">
        <v>1447</v>
      </c>
      <c r="E496" s="28" t="s">
        <v>442</v>
      </c>
      <c r="F496" s="28" t="s">
        <v>445</v>
      </c>
      <c r="G496" s="28" t="s">
        <v>514</v>
      </c>
      <c r="H496" s="28" t="s">
        <v>511</v>
      </c>
      <c r="I496" s="28" t="s">
        <v>1422</v>
      </c>
      <c r="J496" s="24" t="s">
        <v>1102</v>
      </c>
      <c r="K496" s="24" t="s">
        <v>328</v>
      </c>
      <c r="L496" s="24" t="s">
        <v>1940</v>
      </c>
      <c r="M496" s="24">
        <v>45672</v>
      </c>
      <c r="N496" s="24" t="s">
        <v>1577</v>
      </c>
      <c r="O496" s="24" t="s">
        <v>1941</v>
      </c>
      <c r="P496" s="27" t="s">
        <v>15</v>
      </c>
      <c r="Q496" s="28" t="s">
        <v>330</v>
      </c>
      <c r="R496" s="26" t="s">
        <v>2109</v>
      </c>
      <c r="S496" s="26" t="s">
        <v>2300</v>
      </c>
      <c r="T496" s="27" t="s">
        <v>148</v>
      </c>
      <c r="U496" s="25" t="s">
        <v>1102</v>
      </c>
      <c r="V496" s="25" t="s">
        <v>1535</v>
      </c>
      <c r="W496" s="25" t="s">
        <v>1371</v>
      </c>
      <c r="X496" s="36" t="s">
        <v>1337</v>
      </c>
      <c r="Y496" s="36" t="s">
        <v>1340</v>
      </c>
      <c r="Z496" s="36" t="s">
        <v>1372</v>
      </c>
      <c r="AA496" s="29">
        <v>1800</v>
      </c>
      <c r="AB496" s="29">
        <v>1800</v>
      </c>
      <c r="AC496" s="30">
        <v>0</v>
      </c>
      <c r="AD496" s="29">
        <v>0</v>
      </c>
      <c r="AE496" s="29">
        <v>0</v>
      </c>
      <c r="AF496" s="31">
        <v>1800</v>
      </c>
      <c r="AG496" s="29">
        <v>0</v>
      </c>
      <c r="AI496" s="29">
        <v>0</v>
      </c>
      <c r="AJ496" s="29">
        <v>0</v>
      </c>
      <c r="AK496" s="29">
        <v>0</v>
      </c>
      <c r="AL496" s="29">
        <v>0</v>
      </c>
      <c r="AM496" s="29">
        <v>0</v>
      </c>
      <c r="AN496" s="29">
        <v>0</v>
      </c>
      <c r="AO496" s="29">
        <v>0</v>
      </c>
      <c r="AP496" s="29">
        <v>0</v>
      </c>
      <c r="AQ496" s="29">
        <v>0</v>
      </c>
      <c r="AR496" s="29">
        <v>0</v>
      </c>
      <c r="AS496" s="29">
        <v>0</v>
      </c>
      <c r="AT496" s="122">
        <v>0</v>
      </c>
      <c r="AU496" s="130" t="s">
        <v>2197</v>
      </c>
      <c r="AV496" s="130" t="s">
        <v>2191</v>
      </c>
      <c r="AW496" s="130" t="s">
        <v>2298</v>
      </c>
      <c r="AX496" s="130" t="s">
        <v>1299</v>
      </c>
      <c r="AY496" s="130" t="s">
        <v>1299</v>
      </c>
    </row>
    <row r="497" spans="1:51" x14ac:dyDescent="0.2">
      <c r="A497" s="121">
        <v>45671</v>
      </c>
      <c r="B497" s="27" t="s">
        <v>1564</v>
      </c>
      <c r="C497" s="24" t="s">
        <v>1565</v>
      </c>
      <c r="D497" s="24" t="s">
        <v>1447</v>
      </c>
      <c r="E497" s="28" t="s">
        <v>442</v>
      </c>
      <c r="F497" s="28" t="s">
        <v>445</v>
      </c>
      <c r="G497" s="28" t="s">
        <v>514</v>
      </c>
      <c r="H497" s="28" t="s">
        <v>511</v>
      </c>
      <c r="I497" s="28" t="s">
        <v>1422</v>
      </c>
      <c r="J497" s="24" t="s">
        <v>1102</v>
      </c>
      <c r="K497" s="24" t="s">
        <v>328</v>
      </c>
      <c r="L497" s="24" t="s">
        <v>1940</v>
      </c>
      <c r="M497" s="24">
        <v>45672</v>
      </c>
      <c r="N497" s="24" t="s">
        <v>1577</v>
      </c>
      <c r="O497" s="24" t="s">
        <v>1941</v>
      </c>
      <c r="P497" s="27" t="s">
        <v>15</v>
      </c>
      <c r="Q497" s="28" t="s">
        <v>330</v>
      </c>
      <c r="R497" s="26" t="s">
        <v>2109</v>
      </c>
      <c r="S497" s="26" t="s">
        <v>2300</v>
      </c>
      <c r="T497" s="27" t="s">
        <v>148</v>
      </c>
      <c r="U497" s="25" t="s">
        <v>1102</v>
      </c>
      <c r="V497" s="25" t="s">
        <v>1535</v>
      </c>
      <c r="W497" s="25" t="s">
        <v>1371</v>
      </c>
      <c r="X497" s="36" t="s">
        <v>1378</v>
      </c>
      <c r="Y497" s="36" t="s">
        <v>1379</v>
      </c>
      <c r="Z497" s="36" t="s">
        <v>1380</v>
      </c>
      <c r="AA497" s="29">
        <v>177516</v>
      </c>
      <c r="AB497" s="29">
        <v>177516</v>
      </c>
      <c r="AC497" s="30">
        <v>0</v>
      </c>
      <c r="AD497" s="29">
        <v>44375.319999999992</v>
      </c>
      <c r="AE497" s="29">
        <v>44375.319999999992</v>
      </c>
      <c r="AF497" s="31">
        <v>133140.68</v>
      </c>
      <c r="AG497" s="29">
        <v>44375.319999999992</v>
      </c>
      <c r="AI497" s="29">
        <v>14796.8</v>
      </c>
      <c r="AJ497" s="29">
        <v>14790.72</v>
      </c>
      <c r="AK497" s="29">
        <v>14787.8</v>
      </c>
      <c r="AL497" s="29">
        <v>0</v>
      </c>
      <c r="AM497" s="29">
        <v>0</v>
      </c>
      <c r="AN497" s="29">
        <v>0</v>
      </c>
      <c r="AO497" s="29">
        <v>0</v>
      </c>
      <c r="AP497" s="29">
        <v>0</v>
      </c>
      <c r="AQ497" s="29">
        <v>0</v>
      </c>
      <c r="AR497" s="29">
        <v>0</v>
      </c>
      <c r="AS497" s="29">
        <v>0</v>
      </c>
      <c r="AT497" s="122">
        <v>0</v>
      </c>
      <c r="AU497" s="130" t="s">
        <v>2197</v>
      </c>
      <c r="AV497" s="130" t="s">
        <v>2191</v>
      </c>
      <c r="AW497" s="130" t="s">
        <v>2298</v>
      </c>
      <c r="AX497" s="130" t="s">
        <v>1299</v>
      </c>
      <c r="AY497" s="130" t="s">
        <v>1299</v>
      </c>
    </row>
    <row r="498" spans="1:51" x14ac:dyDescent="0.2">
      <c r="A498" s="121">
        <v>45671</v>
      </c>
      <c r="B498" s="27" t="s">
        <v>1564</v>
      </c>
      <c r="C498" s="24" t="s">
        <v>1565</v>
      </c>
      <c r="D498" s="24" t="s">
        <v>1447</v>
      </c>
      <c r="E498" s="28" t="s">
        <v>442</v>
      </c>
      <c r="F498" s="28" t="s">
        <v>445</v>
      </c>
      <c r="G498" s="28" t="s">
        <v>514</v>
      </c>
      <c r="H498" s="28" t="s">
        <v>511</v>
      </c>
      <c r="I498" s="28" t="s">
        <v>1422</v>
      </c>
      <c r="J498" s="24" t="s">
        <v>1102</v>
      </c>
      <c r="K498" s="24" t="s">
        <v>328</v>
      </c>
      <c r="L498" s="24" t="s">
        <v>1940</v>
      </c>
      <c r="M498" s="24">
        <v>45672</v>
      </c>
      <c r="N498" s="24" t="s">
        <v>1577</v>
      </c>
      <c r="O498" s="24" t="s">
        <v>1941</v>
      </c>
      <c r="P498" s="27" t="s">
        <v>15</v>
      </c>
      <c r="Q498" s="28" t="s">
        <v>330</v>
      </c>
      <c r="R498" s="26" t="s">
        <v>2109</v>
      </c>
      <c r="S498" s="26" t="s">
        <v>2300</v>
      </c>
      <c r="T498" s="27" t="s">
        <v>148</v>
      </c>
      <c r="U498" s="25" t="s">
        <v>1102</v>
      </c>
      <c r="V498" s="25" t="s">
        <v>1535</v>
      </c>
      <c r="W498" s="25" t="s">
        <v>1371</v>
      </c>
      <c r="X498" s="36" t="s">
        <v>1338</v>
      </c>
      <c r="Y498" s="36" t="s">
        <v>1341</v>
      </c>
      <c r="Z498" s="36" t="s">
        <v>1374</v>
      </c>
      <c r="AA498" s="29">
        <v>7801</v>
      </c>
      <c r="AB498" s="29">
        <v>7801</v>
      </c>
      <c r="AC498" s="30">
        <v>0</v>
      </c>
      <c r="AD498" s="29">
        <v>1950.12</v>
      </c>
      <c r="AE498" s="29">
        <v>1950.12</v>
      </c>
      <c r="AF498" s="31">
        <v>5850.88</v>
      </c>
      <c r="AG498" s="29">
        <v>1950.12</v>
      </c>
      <c r="AI498" s="29">
        <v>650.04</v>
      </c>
      <c r="AJ498" s="29">
        <v>650.04</v>
      </c>
      <c r="AK498" s="29">
        <v>650.04</v>
      </c>
      <c r="AL498" s="29">
        <v>0</v>
      </c>
      <c r="AM498" s="29">
        <v>0</v>
      </c>
      <c r="AN498" s="29">
        <v>0</v>
      </c>
      <c r="AO498" s="29">
        <v>0</v>
      </c>
      <c r="AP498" s="29">
        <v>0</v>
      </c>
      <c r="AQ498" s="29">
        <v>0</v>
      </c>
      <c r="AR498" s="29">
        <v>0</v>
      </c>
      <c r="AS498" s="29">
        <v>0</v>
      </c>
      <c r="AT498" s="122">
        <v>0</v>
      </c>
      <c r="AU498" s="130" t="s">
        <v>2197</v>
      </c>
      <c r="AV498" s="130" t="s">
        <v>2191</v>
      </c>
      <c r="AW498" s="130" t="s">
        <v>2298</v>
      </c>
      <c r="AX498" s="130" t="s">
        <v>1299</v>
      </c>
      <c r="AY498" s="130" t="s">
        <v>1299</v>
      </c>
    </row>
    <row r="499" spans="1:51" x14ac:dyDescent="0.2">
      <c r="A499" s="121">
        <v>45671</v>
      </c>
      <c r="B499" s="27" t="s">
        <v>1564</v>
      </c>
      <c r="C499" s="24" t="s">
        <v>1565</v>
      </c>
      <c r="D499" s="24" t="s">
        <v>1447</v>
      </c>
      <c r="E499" s="28" t="s">
        <v>442</v>
      </c>
      <c r="F499" s="28" t="s">
        <v>445</v>
      </c>
      <c r="G499" s="28" t="s">
        <v>514</v>
      </c>
      <c r="H499" s="28" t="s">
        <v>511</v>
      </c>
      <c r="I499" s="28" t="s">
        <v>1422</v>
      </c>
      <c r="J499" s="24" t="s">
        <v>1099</v>
      </c>
      <c r="K499" s="24" t="s">
        <v>328</v>
      </c>
      <c r="L499" s="24" t="s">
        <v>1940</v>
      </c>
      <c r="M499" s="24">
        <v>45672</v>
      </c>
      <c r="N499" s="24" t="s">
        <v>1577</v>
      </c>
      <c r="O499" s="24" t="s">
        <v>1941</v>
      </c>
      <c r="P499" s="27" t="s">
        <v>15</v>
      </c>
      <c r="Q499" s="28" t="s">
        <v>330</v>
      </c>
      <c r="R499" s="26" t="s">
        <v>2109</v>
      </c>
      <c r="S499" s="26" t="s">
        <v>2300</v>
      </c>
      <c r="T499" s="27" t="s">
        <v>153</v>
      </c>
      <c r="U499" s="25" t="s">
        <v>1099</v>
      </c>
      <c r="V499" s="25" t="s">
        <v>1536</v>
      </c>
      <c r="W499" s="25" t="s">
        <v>1371</v>
      </c>
      <c r="X499" s="36" t="s">
        <v>1337</v>
      </c>
      <c r="Y499" s="36" t="s">
        <v>1340</v>
      </c>
      <c r="Z499" s="36" t="s">
        <v>1372</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2">
        <v>0</v>
      </c>
      <c r="AU499" s="130" t="s">
        <v>2197</v>
      </c>
      <c r="AV499" s="130" t="s">
        <v>2191</v>
      </c>
      <c r="AW499" s="130" t="s">
        <v>2298</v>
      </c>
      <c r="AX499" s="130" t="s">
        <v>1299</v>
      </c>
      <c r="AY499" s="130" t="s">
        <v>1299</v>
      </c>
    </row>
    <row r="500" spans="1:51" x14ac:dyDescent="0.2">
      <c r="A500" s="121">
        <v>45671</v>
      </c>
      <c r="B500" s="27" t="s">
        <v>1564</v>
      </c>
      <c r="C500" s="24" t="s">
        <v>1565</v>
      </c>
      <c r="D500" s="24" t="s">
        <v>1447</v>
      </c>
      <c r="E500" s="28" t="s">
        <v>442</v>
      </c>
      <c r="F500" s="28" t="s">
        <v>445</v>
      </c>
      <c r="G500" s="28" t="s">
        <v>514</v>
      </c>
      <c r="H500" s="28" t="s">
        <v>511</v>
      </c>
      <c r="I500" s="28" t="s">
        <v>1422</v>
      </c>
      <c r="J500" s="24" t="s">
        <v>1099</v>
      </c>
      <c r="K500" s="24" t="s">
        <v>328</v>
      </c>
      <c r="L500" s="24" t="s">
        <v>1940</v>
      </c>
      <c r="M500" s="24">
        <v>45672</v>
      </c>
      <c r="N500" s="24" t="s">
        <v>1577</v>
      </c>
      <c r="O500" s="24" t="s">
        <v>1941</v>
      </c>
      <c r="P500" s="27" t="s">
        <v>15</v>
      </c>
      <c r="Q500" s="28" t="s">
        <v>330</v>
      </c>
      <c r="R500" s="26" t="s">
        <v>2109</v>
      </c>
      <c r="S500" s="26" t="s">
        <v>2300</v>
      </c>
      <c r="T500" s="27" t="s">
        <v>153</v>
      </c>
      <c r="U500" s="25" t="s">
        <v>1099</v>
      </c>
      <c r="V500" s="25" t="s">
        <v>1536</v>
      </c>
      <c r="W500" s="25" t="s">
        <v>1371</v>
      </c>
      <c r="X500" s="36" t="s">
        <v>1378</v>
      </c>
      <c r="Y500" s="36" t="s">
        <v>1379</v>
      </c>
      <c r="Z500" s="36" t="s">
        <v>1380</v>
      </c>
      <c r="AA500" s="29">
        <v>108341</v>
      </c>
      <c r="AB500" s="29">
        <v>108341</v>
      </c>
      <c r="AC500" s="30">
        <v>0</v>
      </c>
      <c r="AD500" s="29">
        <v>27084.93</v>
      </c>
      <c r="AE500" s="29">
        <v>27084.930000000004</v>
      </c>
      <c r="AF500" s="31">
        <v>81256.069999999992</v>
      </c>
      <c r="AG500" s="29">
        <v>27084.93</v>
      </c>
      <c r="AI500" s="29">
        <v>9028.17</v>
      </c>
      <c r="AJ500" s="29">
        <v>9028.380000000001</v>
      </c>
      <c r="AK500" s="29">
        <v>9028.380000000001</v>
      </c>
      <c r="AL500" s="29">
        <v>0</v>
      </c>
      <c r="AM500" s="29">
        <v>0</v>
      </c>
      <c r="AN500" s="29">
        <v>0</v>
      </c>
      <c r="AO500" s="29">
        <v>0</v>
      </c>
      <c r="AP500" s="29">
        <v>0</v>
      </c>
      <c r="AQ500" s="29">
        <v>0</v>
      </c>
      <c r="AR500" s="29">
        <v>0</v>
      </c>
      <c r="AS500" s="29">
        <v>0</v>
      </c>
      <c r="AT500" s="122">
        <v>0</v>
      </c>
      <c r="AU500" s="130" t="s">
        <v>2197</v>
      </c>
      <c r="AV500" s="130" t="s">
        <v>2191</v>
      </c>
      <c r="AW500" s="130" t="s">
        <v>2298</v>
      </c>
      <c r="AX500" s="130" t="s">
        <v>1299</v>
      </c>
      <c r="AY500" s="130" t="s">
        <v>1299</v>
      </c>
    </row>
    <row r="501" spans="1:51" x14ac:dyDescent="0.2">
      <c r="A501" s="121">
        <v>45671</v>
      </c>
      <c r="B501" s="27" t="s">
        <v>1564</v>
      </c>
      <c r="C501" s="24" t="s">
        <v>1565</v>
      </c>
      <c r="D501" s="24" t="s">
        <v>1447</v>
      </c>
      <c r="E501" s="28" t="s">
        <v>442</v>
      </c>
      <c r="F501" s="28" t="s">
        <v>445</v>
      </c>
      <c r="G501" s="28" t="s">
        <v>514</v>
      </c>
      <c r="H501" s="28" t="s">
        <v>511</v>
      </c>
      <c r="I501" s="28" t="s">
        <v>1422</v>
      </c>
      <c r="J501" s="24" t="s">
        <v>1099</v>
      </c>
      <c r="K501" s="24" t="s">
        <v>328</v>
      </c>
      <c r="L501" s="24" t="s">
        <v>1940</v>
      </c>
      <c r="M501" s="24">
        <v>45672</v>
      </c>
      <c r="N501" s="24" t="s">
        <v>1577</v>
      </c>
      <c r="O501" s="24" t="s">
        <v>1941</v>
      </c>
      <c r="P501" s="27" t="s">
        <v>15</v>
      </c>
      <c r="Q501" s="28" t="s">
        <v>330</v>
      </c>
      <c r="R501" s="26" t="s">
        <v>2109</v>
      </c>
      <c r="S501" s="26" t="s">
        <v>2300</v>
      </c>
      <c r="T501" s="27" t="s">
        <v>153</v>
      </c>
      <c r="U501" s="25" t="s">
        <v>1099</v>
      </c>
      <c r="V501" s="25" t="s">
        <v>1536</v>
      </c>
      <c r="W501" s="25" t="s">
        <v>1371</v>
      </c>
      <c r="X501" s="36" t="s">
        <v>1336</v>
      </c>
      <c r="Y501" s="36" t="s">
        <v>1339</v>
      </c>
      <c r="Z501" s="36" t="s">
        <v>1373</v>
      </c>
      <c r="AA501" s="29">
        <v>69171</v>
      </c>
      <c r="AB501" s="29">
        <v>69171</v>
      </c>
      <c r="AC501" s="30">
        <v>0</v>
      </c>
      <c r="AD501" s="29">
        <v>0</v>
      </c>
      <c r="AE501" s="29">
        <v>0</v>
      </c>
      <c r="AF501" s="31">
        <v>69171</v>
      </c>
      <c r="AG501" s="29">
        <v>0</v>
      </c>
      <c r="AI501" s="29">
        <v>0</v>
      </c>
      <c r="AJ501" s="29">
        <v>0</v>
      </c>
      <c r="AK501" s="29">
        <v>0</v>
      </c>
      <c r="AL501" s="29">
        <v>0</v>
      </c>
      <c r="AM501" s="29">
        <v>0</v>
      </c>
      <c r="AN501" s="29">
        <v>0</v>
      </c>
      <c r="AO501" s="29">
        <v>0</v>
      </c>
      <c r="AP501" s="29">
        <v>0</v>
      </c>
      <c r="AQ501" s="29">
        <v>0</v>
      </c>
      <c r="AR501" s="29">
        <v>0</v>
      </c>
      <c r="AS501" s="29">
        <v>0</v>
      </c>
      <c r="AT501" s="122">
        <v>0</v>
      </c>
      <c r="AU501" s="130" t="s">
        <v>2197</v>
      </c>
      <c r="AV501" s="130" t="s">
        <v>2191</v>
      </c>
      <c r="AW501" s="130" t="s">
        <v>2298</v>
      </c>
      <c r="AX501" s="130" t="s">
        <v>1299</v>
      </c>
      <c r="AY501" s="130" t="s">
        <v>1299</v>
      </c>
    </row>
    <row r="502" spans="1:51" x14ac:dyDescent="0.2">
      <c r="A502" s="121">
        <v>45671</v>
      </c>
      <c r="B502" s="27" t="s">
        <v>1564</v>
      </c>
      <c r="C502" s="24" t="s">
        <v>1565</v>
      </c>
      <c r="D502" s="24" t="s">
        <v>1447</v>
      </c>
      <c r="E502" s="28" t="s">
        <v>442</v>
      </c>
      <c r="F502" s="28" t="s">
        <v>445</v>
      </c>
      <c r="G502" s="28" t="s">
        <v>514</v>
      </c>
      <c r="H502" s="28" t="s">
        <v>511</v>
      </c>
      <c r="I502" s="28" t="s">
        <v>1422</v>
      </c>
      <c r="J502" s="24" t="s">
        <v>1099</v>
      </c>
      <c r="K502" s="24" t="s">
        <v>328</v>
      </c>
      <c r="L502" s="24" t="s">
        <v>1940</v>
      </c>
      <c r="M502" s="24">
        <v>45672</v>
      </c>
      <c r="N502" s="24" t="s">
        <v>1577</v>
      </c>
      <c r="O502" s="24" t="s">
        <v>1941</v>
      </c>
      <c r="P502" s="27" t="s">
        <v>15</v>
      </c>
      <c r="Q502" s="28" t="s">
        <v>330</v>
      </c>
      <c r="R502" s="26" t="s">
        <v>2109</v>
      </c>
      <c r="S502" s="26" t="s">
        <v>2300</v>
      </c>
      <c r="T502" s="27" t="s">
        <v>153</v>
      </c>
      <c r="U502" s="25" t="s">
        <v>1099</v>
      </c>
      <c r="V502" s="25" t="s">
        <v>1536</v>
      </c>
      <c r="W502" s="25" t="s">
        <v>1371</v>
      </c>
      <c r="X502" s="36" t="s">
        <v>1338</v>
      </c>
      <c r="Y502" s="36" t="s">
        <v>1341</v>
      </c>
      <c r="Z502" s="36" t="s">
        <v>1374</v>
      </c>
      <c r="AA502" s="29">
        <v>7801</v>
      </c>
      <c r="AB502" s="29">
        <v>7801</v>
      </c>
      <c r="AC502" s="30">
        <v>0</v>
      </c>
      <c r="AD502" s="29">
        <v>1300.08</v>
      </c>
      <c r="AE502" s="29">
        <v>1300.08</v>
      </c>
      <c r="AF502" s="31">
        <v>6500.92</v>
      </c>
      <c r="AG502" s="29">
        <v>1300.08</v>
      </c>
      <c r="AI502" s="29">
        <v>433.36</v>
      </c>
      <c r="AJ502" s="29">
        <v>433.36</v>
      </c>
      <c r="AK502" s="29">
        <v>433.36</v>
      </c>
      <c r="AL502" s="29">
        <v>0</v>
      </c>
      <c r="AM502" s="29">
        <v>0</v>
      </c>
      <c r="AN502" s="29">
        <v>0</v>
      </c>
      <c r="AO502" s="29">
        <v>0</v>
      </c>
      <c r="AP502" s="29">
        <v>0</v>
      </c>
      <c r="AQ502" s="29">
        <v>0</v>
      </c>
      <c r="AR502" s="29">
        <v>0</v>
      </c>
      <c r="AS502" s="29">
        <v>0</v>
      </c>
      <c r="AT502" s="122">
        <v>0</v>
      </c>
      <c r="AU502" s="130" t="s">
        <v>2197</v>
      </c>
      <c r="AV502" s="130" t="s">
        <v>2191</v>
      </c>
      <c r="AW502" s="130" t="s">
        <v>2298</v>
      </c>
      <c r="AX502" s="130" t="s">
        <v>1299</v>
      </c>
      <c r="AY502" s="130" t="s">
        <v>1299</v>
      </c>
    </row>
    <row r="503" spans="1:51" x14ac:dyDescent="0.2">
      <c r="A503" s="121">
        <v>45671</v>
      </c>
      <c r="B503" s="27" t="s">
        <v>1564</v>
      </c>
      <c r="C503" s="24" t="s">
        <v>1565</v>
      </c>
      <c r="D503" s="24" t="s">
        <v>1447</v>
      </c>
      <c r="E503" s="28" t="s">
        <v>442</v>
      </c>
      <c r="F503" s="28" t="s">
        <v>445</v>
      </c>
      <c r="G503" s="28" t="s">
        <v>514</v>
      </c>
      <c r="H503" s="28" t="s">
        <v>511</v>
      </c>
      <c r="I503" s="28" t="s">
        <v>1422</v>
      </c>
      <c r="J503" s="24" t="s">
        <v>1510</v>
      </c>
      <c r="K503" s="24" t="s">
        <v>328</v>
      </c>
      <c r="L503" s="24" t="s">
        <v>1940</v>
      </c>
      <c r="M503" s="24">
        <v>45672</v>
      </c>
      <c r="N503" s="24" t="s">
        <v>1577</v>
      </c>
      <c r="O503" s="24" t="s">
        <v>1941</v>
      </c>
      <c r="P503" s="27" t="s">
        <v>15</v>
      </c>
      <c r="Q503" s="28" t="s">
        <v>330</v>
      </c>
      <c r="R503" s="26" t="s">
        <v>2109</v>
      </c>
      <c r="S503" s="26" t="s">
        <v>2300</v>
      </c>
      <c r="T503" s="27" t="s">
        <v>179</v>
      </c>
      <c r="U503" s="25" t="s">
        <v>1429</v>
      </c>
      <c r="V503" s="25" t="s">
        <v>2304</v>
      </c>
      <c r="W503" s="25" t="s">
        <v>1371</v>
      </c>
      <c r="X503" s="36" t="s">
        <v>1337</v>
      </c>
      <c r="Y503" s="36" t="s">
        <v>1340</v>
      </c>
      <c r="Z503" s="36" t="s">
        <v>1372</v>
      </c>
      <c r="AA503" s="29">
        <v>1800</v>
      </c>
      <c r="AB503" s="29">
        <v>1800</v>
      </c>
      <c r="AC503" s="30">
        <v>0</v>
      </c>
      <c r="AD503" s="29">
        <v>0</v>
      </c>
      <c r="AE503" s="29">
        <v>0</v>
      </c>
      <c r="AF503" s="31">
        <v>1800</v>
      </c>
      <c r="AG503" s="29">
        <v>0</v>
      </c>
      <c r="AI503" s="29">
        <v>0</v>
      </c>
      <c r="AJ503" s="29">
        <v>0</v>
      </c>
      <c r="AK503" s="29">
        <v>0</v>
      </c>
      <c r="AL503" s="29">
        <v>0</v>
      </c>
      <c r="AM503" s="29">
        <v>0</v>
      </c>
      <c r="AN503" s="29">
        <v>0</v>
      </c>
      <c r="AO503" s="29">
        <v>0</v>
      </c>
      <c r="AP503" s="29">
        <v>0</v>
      </c>
      <c r="AQ503" s="29">
        <v>0</v>
      </c>
      <c r="AR503" s="29">
        <v>0</v>
      </c>
      <c r="AS503" s="29">
        <v>0</v>
      </c>
      <c r="AT503" s="122">
        <v>0</v>
      </c>
      <c r="AU503" s="130" t="s">
        <v>2197</v>
      </c>
      <c r="AV503" s="130" t="s">
        <v>2191</v>
      </c>
      <c r="AW503" s="130" t="s">
        <v>2298</v>
      </c>
      <c r="AX503" s="130" t="s">
        <v>1299</v>
      </c>
      <c r="AY503" s="130" t="s">
        <v>1299</v>
      </c>
    </row>
    <row r="504" spans="1:51" x14ac:dyDescent="0.2">
      <c r="A504" s="121">
        <v>45671</v>
      </c>
      <c r="B504" s="27" t="s">
        <v>1564</v>
      </c>
      <c r="C504" s="24" t="s">
        <v>1565</v>
      </c>
      <c r="D504" s="24" t="s">
        <v>1447</v>
      </c>
      <c r="E504" s="28" t="s">
        <v>442</v>
      </c>
      <c r="F504" s="28" t="s">
        <v>445</v>
      </c>
      <c r="G504" s="28" t="s">
        <v>514</v>
      </c>
      <c r="H504" s="28" t="s">
        <v>511</v>
      </c>
      <c r="I504" s="28" t="s">
        <v>1422</v>
      </c>
      <c r="J504" s="24" t="s">
        <v>1510</v>
      </c>
      <c r="K504" s="24" t="s">
        <v>328</v>
      </c>
      <c r="L504" s="24" t="s">
        <v>1940</v>
      </c>
      <c r="M504" s="24">
        <v>45672</v>
      </c>
      <c r="N504" s="24" t="s">
        <v>1577</v>
      </c>
      <c r="O504" s="24" t="s">
        <v>1941</v>
      </c>
      <c r="P504" s="27" t="s">
        <v>15</v>
      </c>
      <c r="Q504" s="28" t="s">
        <v>330</v>
      </c>
      <c r="R504" s="26" t="s">
        <v>2109</v>
      </c>
      <c r="S504" s="26" t="s">
        <v>2300</v>
      </c>
      <c r="T504" s="27" t="s">
        <v>179</v>
      </c>
      <c r="U504" s="25" t="s">
        <v>1429</v>
      </c>
      <c r="V504" s="25" t="s">
        <v>2304</v>
      </c>
      <c r="W504" s="25" t="s">
        <v>1371</v>
      </c>
      <c r="X504" s="36" t="s">
        <v>1378</v>
      </c>
      <c r="Y504" s="36" t="s">
        <v>1379</v>
      </c>
      <c r="Z504" s="36" t="s">
        <v>1380</v>
      </c>
      <c r="AA504" s="29">
        <v>90284</v>
      </c>
      <c r="AB504" s="29">
        <v>90284</v>
      </c>
      <c r="AC504" s="30">
        <v>0</v>
      </c>
      <c r="AD504" s="29">
        <v>8771.59</v>
      </c>
      <c r="AE504" s="29">
        <v>8771.59</v>
      </c>
      <c r="AF504" s="31">
        <v>81512.41</v>
      </c>
      <c r="AG504" s="29">
        <v>8771.59</v>
      </c>
      <c r="AI504" s="29">
        <v>0</v>
      </c>
      <c r="AJ504" s="29">
        <v>0</v>
      </c>
      <c r="AK504" s="29">
        <v>8771.59</v>
      </c>
      <c r="AL504" s="29">
        <v>0</v>
      </c>
      <c r="AM504" s="29">
        <v>0</v>
      </c>
      <c r="AN504" s="29">
        <v>0</v>
      </c>
      <c r="AO504" s="29">
        <v>0</v>
      </c>
      <c r="AP504" s="29">
        <v>0</v>
      </c>
      <c r="AQ504" s="29">
        <v>0</v>
      </c>
      <c r="AR504" s="29">
        <v>0</v>
      </c>
      <c r="AS504" s="29">
        <v>0</v>
      </c>
      <c r="AT504" s="122">
        <v>0</v>
      </c>
      <c r="AU504" s="130" t="s">
        <v>2197</v>
      </c>
      <c r="AV504" s="130" t="s">
        <v>2191</v>
      </c>
      <c r="AW504" s="130" t="s">
        <v>2298</v>
      </c>
      <c r="AX504" s="130" t="s">
        <v>1299</v>
      </c>
      <c r="AY504" s="130" t="s">
        <v>1299</v>
      </c>
    </row>
    <row r="505" spans="1:51" x14ac:dyDescent="0.2">
      <c r="A505" s="121">
        <v>45671</v>
      </c>
      <c r="B505" s="27" t="s">
        <v>1564</v>
      </c>
      <c r="C505" s="24" t="s">
        <v>1565</v>
      </c>
      <c r="D505" s="24" t="s">
        <v>1447</v>
      </c>
      <c r="E505" s="28" t="s">
        <v>442</v>
      </c>
      <c r="F505" s="28" t="s">
        <v>445</v>
      </c>
      <c r="G505" s="28" t="s">
        <v>514</v>
      </c>
      <c r="H505" s="28" t="s">
        <v>511</v>
      </c>
      <c r="I505" s="28" t="s">
        <v>1422</v>
      </c>
      <c r="J505" s="24" t="s">
        <v>1510</v>
      </c>
      <c r="K505" s="24" t="s">
        <v>328</v>
      </c>
      <c r="L505" s="24" t="s">
        <v>1940</v>
      </c>
      <c r="M505" s="24">
        <v>45672</v>
      </c>
      <c r="N505" s="24" t="s">
        <v>1577</v>
      </c>
      <c r="O505" s="24" t="s">
        <v>1941</v>
      </c>
      <c r="P505" s="27" t="s">
        <v>15</v>
      </c>
      <c r="Q505" s="28" t="s">
        <v>330</v>
      </c>
      <c r="R505" s="26" t="s">
        <v>2109</v>
      </c>
      <c r="S505" s="26" t="s">
        <v>2300</v>
      </c>
      <c r="T505" s="27" t="s">
        <v>179</v>
      </c>
      <c r="U505" s="25" t="s">
        <v>1429</v>
      </c>
      <c r="V505" s="25" t="s">
        <v>2304</v>
      </c>
      <c r="W505" s="25" t="s">
        <v>1371</v>
      </c>
      <c r="X505" s="36" t="s">
        <v>1336</v>
      </c>
      <c r="Y505" s="36" t="s">
        <v>1339</v>
      </c>
      <c r="Z505" s="36" t="s">
        <v>1373</v>
      </c>
      <c r="AA505" s="29">
        <v>132341</v>
      </c>
      <c r="AB505" s="29">
        <v>132341</v>
      </c>
      <c r="AC505" s="30">
        <v>0</v>
      </c>
      <c r="AD505" s="29">
        <v>16905.259999999998</v>
      </c>
      <c r="AE505" s="29">
        <v>16905.259999999998</v>
      </c>
      <c r="AF505" s="31">
        <v>115435.74</v>
      </c>
      <c r="AG505" s="29">
        <v>16905.259999999998</v>
      </c>
      <c r="AI505" s="29">
        <v>5612.33</v>
      </c>
      <c r="AJ505" s="29">
        <v>5648.82</v>
      </c>
      <c r="AK505" s="29">
        <v>5644.11</v>
      </c>
      <c r="AL505" s="29">
        <v>0</v>
      </c>
      <c r="AM505" s="29">
        <v>0</v>
      </c>
      <c r="AN505" s="29">
        <v>0</v>
      </c>
      <c r="AO505" s="29">
        <v>0</v>
      </c>
      <c r="AP505" s="29">
        <v>0</v>
      </c>
      <c r="AQ505" s="29">
        <v>0</v>
      </c>
      <c r="AR505" s="29">
        <v>0</v>
      </c>
      <c r="AS505" s="29">
        <v>0</v>
      </c>
      <c r="AT505" s="122">
        <v>0</v>
      </c>
      <c r="AU505" s="130" t="s">
        <v>2197</v>
      </c>
      <c r="AV505" s="130" t="s">
        <v>2191</v>
      </c>
      <c r="AW505" s="130" t="s">
        <v>2298</v>
      </c>
      <c r="AX505" s="130" t="s">
        <v>1299</v>
      </c>
      <c r="AY505" s="130" t="s">
        <v>1299</v>
      </c>
    </row>
    <row r="506" spans="1:51" x14ac:dyDescent="0.2">
      <c r="A506" s="121">
        <v>45671</v>
      </c>
      <c r="B506" s="27" t="s">
        <v>1564</v>
      </c>
      <c r="C506" s="24" t="s">
        <v>1565</v>
      </c>
      <c r="D506" s="24" t="s">
        <v>1447</v>
      </c>
      <c r="E506" s="28" t="s">
        <v>442</v>
      </c>
      <c r="F506" s="28" t="s">
        <v>445</v>
      </c>
      <c r="G506" s="28" t="s">
        <v>514</v>
      </c>
      <c r="H506" s="28" t="s">
        <v>511</v>
      </c>
      <c r="I506" s="28" t="s">
        <v>1422</v>
      </c>
      <c r="J506" s="24" t="s">
        <v>1510</v>
      </c>
      <c r="K506" s="24" t="s">
        <v>328</v>
      </c>
      <c r="L506" s="24" t="s">
        <v>1940</v>
      </c>
      <c r="M506" s="24">
        <v>45672</v>
      </c>
      <c r="N506" s="24" t="s">
        <v>1577</v>
      </c>
      <c r="O506" s="24" t="s">
        <v>1941</v>
      </c>
      <c r="P506" s="27" t="s">
        <v>15</v>
      </c>
      <c r="Q506" s="28" t="s">
        <v>330</v>
      </c>
      <c r="R506" s="26" t="s">
        <v>2109</v>
      </c>
      <c r="S506" s="26" t="s">
        <v>2300</v>
      </c>
      <c r="T506" s="27" t="s">
        <v>179</v>
      </c>
      <c r="U506" s="25" t="s">
        <v>1429</v>
      </c>
      <c r="V506" s="25" t="s">
        <v>2304</v>
      </c>
      <c r="W506" s="25" t="s">
        <v>1371</v>
      </c>
      <c r="X506" s="36" t="s">
        <v>1338</v>
      </c>
      <c r="Y506" s="36" t="s">
        <v>1341</v>
      </c>
      <c r="Z506" s="36" t="s">
        <v>1374</v>
      </c>
      <c r="AA506" s="29">
        <v>9535</v>
      </c>
      <c r="AB506" s="29">
        <v>9535</v>
      </c>
      <c r="AC506" s="30">
        <v>0</v>
      </c>
      <c r="AD506" s="29">
        <v>1083.4000000000001</v>
      </c>
      <c r="AE506" s="29">
        <v>1083.4000000000001</v>
      </c>
      <c r="AF506" s="31">
        <v>8451.6</v>
      </c>
      <c r="AG506" s="29">
        <v>1083.4000000000001</v>
      </c>
      <c r="AI506" s="29">
        <v>216.68</v>
      </c>
      <c r="AJ506" s="29">
        <v>216.68</v>
      </c>
      <c r="AK506" s="29">
        <v>650.04</v>
      </c>
      <c r="AL506" s="29">
        <v>0</v>
      </c>
      <c r="AM506" s="29">
        <v>0</v>
      </c>
      <c r="AN506" s="29">
        <v>0</v>
      </c>
      <c r="AO506" s="29">
        <v>0</v>
      </c>
      <c r="AP506" s="29">
        <v>0</v>
      </c>
      <c r="AQ506" s="29">
        <v>0</v>
      </c>
      <c r="AR506" s="29">
        <v>0</v>
      </c>
      <c r="AS506" s="29">
        <v>0</v>
      </c>
      <c r="AT506" s="122">
        <v>0</v>
      </c>
      <c r="AU506" s="130" t="s">
        <v>2197</v>
      </c>
      <c r="AV506" s="130" t="s">
        <v>2191</v>
      </c>
      <c r="AW506" s="130" t="s">
        <v>2298</v>
      </c>
      <c r="AX506" s="130" t="s">
        <v>1299</v>
      </c>
      <c r="AY506" s="130" t="s">
        <v>1299</v>
      </c>
    </row>
    <row r="507" spans="1:51" x14ac:dyDescent="0.2">
      <c r="A507" s="121">
        <v>45671</v>
      </c>
      <c r="B507" s="27" t="s">
        <v>1564</v>
      </c>
      <c r="C507" s="24" t="s">
        <v>1565</v>
      </c>
      <c r="D507" s="24" t="s">
        <v>1447</v>
      </c>
      <c r="E507" s="28" t="s">
        <v>442</v>
      </c>
      <c r="F507" s="28" t="s">
        <v>445</v>
      </c>
      <c r="G507" s="28" t="s">
        <v>514</v>
      </c>
      <c r="H507" s="28" t="s">
        <v>511</v>
      </c>
      <c r="I507" s="28" t="s">
        <v>1422</v>
      </c>
      <c r="J507" s="24" t="s">
        <v>1428</v>
      </c>
      <c r="K507" s="24" t="s">
        <v>328</v>
      </c>
      <c r="L507" s="24" t="s">
        <v>1940</v>
      </c>
      <c r="M507" s="24">
        <v>45672</v>
      </c>
      <c r="N507" s="24" t="s">
        <v>1577</v>
      </c>
      <c r="O507" s="24" t="s">
        <v>1941</v>
      </c>
      <c r="P507" s="27" t="s">
        <v>15</v>
      </c>
      <c r="Q507" s="28" t="s">
        <v>330</v>
      </c>
      <c r="R507" s="26" t="s">
        <v>2109</v>
      </c>
      <c r="S507" s="26" t="s">
        <v>2300</v>
      </c>
      <c r="T507" s="27" t="s">
        <v>180</v>
      </c>
      <c r="U507" s="25" t="s">
        <v>1428</v>
      </c>
      <c r="V507" s="25" t="s">
        <v>1563</v>
      </c>
      <c r="W507" s="25" t="s">
        <v>1371</v>
      </c>
      <c r="X507" s="36" t="s">
        <v>1337</v>
      </c>
      <c r="Y507" s="36" t="s">
        <v>1340</v>
      </c>
      <c r="Z507" s="36" t="s">
        <v>1372</v>
      </c>
      <c r="AA507" s="29">
        <v>1800</v>
      </c>
      <c r="AB507" s="29">
        <v>1800</v>
      </c>
      <c r="AC507" s="30">
        <v>0</v>
      </c>
      <c r="AD507" s="29">
        <v>0</v>
      </c>
      <c r="AE507" s="29">
        <v>0</v>
      </c>
      <c r="AF507" s="31">
        <v>1800</v>
      </c>
      <c r="AG507" s="29">
        <v>0</v>
      </c>
      <c r="AI507" s="29">
        <v>0</v>
      </c>
      <c r="AJ507" s="29">
        <v>0</v>
      </c>
      <c r="AK507" s="29">
        <v>0</v>
      </c>
      <c r="AL507" s="29">
        <v>0</v>
      </c>
      <c r="AM507" s="29">
        <v>0</v>
      </c>
      <c r="AN507" s="29">
        <v>0</v>
      </c>
      <c r="AO507" s="29">
        <v>0</v>
      </c>
      <c r="AP507" s="29">
        <v>0</v>
      </c>
      <c r="AQ507" s="29">
        <v>0</v>
      </c>
      <c r="AR507" s="29">
        <v>0</v>
      </c>
      <c r="AS507" s="29">
        <v>0</v>
      </c>
      <c r="AT507" s="122">
        <v>0</v>
      </c>
      <c r="AU507" s="130" t="s">
        <v>2197</v>
      </c>
      <c r="AV507" s="130" t="s">
        <v>2191</v>
      </c>
      <c r="AW507" s="130" t="s">
        <v>2298</v>
      </c>
      <c r="AX507" s="130" t="s">
        <v>1299</v>
      </c>
      <c r="AY507" s="130" t="s">
        <v>1299</v>
      </c>
    </row>
    <row r="508" spans="1:51" x14ac:dyDescent="0.2">
      <c r="A508" s="121">
        <v>45671</v>
      </c>
      <c r="B508" s="27" t="s">
        <v>1564</v>
      </c>
      <c r="C508" s="24" t="s">
        <v>1565</v>
      </c>
      <c r="D508" s="24" t="s">
        <v>1447</v>
      </c>
      <c r="E508" s="28" t="s">
        <v>442</v>
      </c>
      <c r="F508" s="28" t="s">
        <v>445</v>
      </c>
      <c r="G508" s="28" t="s">
        <v>514</v>
      </c>
      <c r="H508" s="28" t="s">
        <v>511</v>
      </c>
      <c r="I508" s="28" t="s">
        <v>1422</v>
      </c>
      <c r="J508" s="24" t="s">
        <v>1428</v>
      </c>
      <c r="K508" s="24" t="s">
        <v>328</v>
      </c>
      <c r="L508" s="24" t="s">
        <v>1940</v>
      </c>
      <c r="M508" s="24">
        <v>45672</v>
      </c>
      <c r="N508" s="24" t="s">
        <v>1577</v>
      </c>
      <c r="O508" s="24" t="s">
        <v>1941</v>
      </c>
      <c r="P508" s="27" t="s">
        <v>15</v>
      </c>
      <c r="Q508" s="28" t="s">
        <v>330</v>
      </c>
      <c r="R508" s="26" t="s">
        <v>2109</v>
      </c>
      <c r="S508" s="26" t="s">
        <v>2300</v>
      </c>
      <c r="T508" s="27" t="s">
        <v>180</v>
      </c>
      <c r="U508" s="25" t="s">
        <v>1428</v>
      </c>
      <c r="V508" s="25" t="s">
        <v>1563</v>
      </c>
      <c r="W508" s="25" t="s">
        <v>1371</v>
      </c>
      <c r="X508" s="36" t="s">
        <v>1336</v>
      </c>
      <c r="Y508" s="36" t="s">
        <v>1339</v>
      </c>
      <c r="Z508" s="36" t="s">
        <v>1373</v>
      </c>
      <c r="AA508" s="29">
        <v>177511</v>
      </c>
      <c r="AB508" s="29">
        <v>177511</v>
      </c>
      <c r="AC508" s="30">
        <v>0</v>
      </c>
      <c r="AD508" s="29">
        <v>16951.669999999998</v>
      </c>
      <c r="AE508" s="29">
        <v>16951.669999999998</v>
      </c>
      <c r="AF508" s="31">
        <v>160559.33000000002</v>
      </c>
      <c r="AG508" s="29">
        <v>16951.669999999998</v>
      </c>
      <c r="AI508" s="29">
        <v>5651.67</v>
      </c>
      <c r="AJ508" s="29">
        <v>5650</v>
      </c>
      <c r="AK508" s="29">
        <v>5650</v>
      </c>
      <c r="AL508" s="29">
        <v>0</v>
      </c>
      <c r="AM508" s="29">
        <v>0</v>
      </c>
      <c r="AN508" s="29">
        <v>0</v>
      </c>
      <c r="AO508" s="29">
        <v>0</v>
      </c>
      <c r="AP508" s="29">
        <v>0</v>
      </c>
      <c r="AQ508" s="29">
        <v>0</v>
      </c>
      <c r="AR508" s="29">
        <v>0</v>
      </c>
      <c r="AS508" s="29">
        <v>0</v>
      </c>
      <c r="AT508" s="122">
        <v>0</v>
      </c>
      <c r="AU508" s="130" t="s">
        <v>2197</v>
      </c>
      <c r="AV508" s="130" t="s">
        <v>2191</v>
      </c>
      <c r="AW508" s="130" t="s">
        <v>2298</v>
      </c>
      <c r="AX508" s="130" t="s">
        <v>1299</v>
      </c>
      <c r="AY508" s="130" t="s">
        <v>1299</v>
      </c>
    </row>
    <row r="509" spans="1:51" x14ac:dyDescent="0.2">
      <c r="A509" s="121">
        <v>45671</v>
      </c>
      <c r="B509" s="27" t="s">
        <v>1564</v>
      </c>
      <c r="C509" s="24" t="s">
        <v>1565</v>
      </c>
      <c r="D509" s="24" t="s">
        <v>1447</v>
      </c>
      <c r="E509" s="28" t="s">
        <v>442</v>
      </c>
      <c r="F509" s="28" t="s">
        <v>445</v>
      </c>
      <c r="G509" s="28" t="s">
        <v>514</v>
      </c>
      <c r="H509" s="28" t="s">
        <v>511</v>
      </c>
      <c r="I509" s="28" t="s">
        <v>1422</v>
      </c>
      <c r="J509" s="24" t="s">
        <v>1428</v>
      </c>
      <c r="K509" s="24" t="s">
        <v>328</v>
      </c>
      <c r="L509" s="24" t="s">
        <v>1940</v>
      </c>
      <c r="M509" s="24">
        <v>45672</v>
      </c>
      <c r="N509" s="24" t="s">
        <v>1577</v>
      </c>
      <c r="O509" s="24" t="s">
        <v>1941</v>
      </c>
      <c r="P509" s="27" t="s">
        <v>15</v>
      </c>
      <c r="Q509" s="28" t="s">
        <v>330</v>
      </c>
      <c r="R509" s="26" t="s">
        <v>2109</v>
      </c>
      <c r="S509" s="26" t="s">
        <v>2300</v>
      </c>
      <c r="T509" s="27" t="s">
        <v>180</v>
      </c>
      <c r="U509" s="25" t="s">
        <v>1428</v>
      </c>
      <c r="V509" s="25" t="s">
        <v>1563</v>
      </c>
      <c r="W509" s="25" t="s">
        <v>1371</v>
      </c>
      <c r="X509" s="36" t="s">
        <v>1338</v>
      </c>
      <c r="Y509" s="36" t="s">
        <v>1341</v>
      </c>
      <c r="Z509" s="36" t="s">
        <v>1374</v>
      </c>
      <c r="AA509" s="29">
        <v>7801</v>
      </c>
      <c r="AB509" s="29">
        <v>7801</v>
      </c>
      <c r="AC509" s="30">
        <v>0</v>
      </c>
      <c r="AD509" s="29">
        <v>650.04</v>
      </c>
      <c r="AE509" s="29">
        <v>650.04</v>
      </c>
      <c r="AF509" s="31">
        <v>7150.96</v>
      </c>
      <c r="AG509" s="29">
        <v>650.04</v>
      </c>
      <c r="AI509" s="29">
        <v>216.68</v>
      </c>
      <c r="AJ509" s="29">
        <v>216.68</v>
      </c>
      <c r="AK509" s="29">
        <v>216.68</v>
      </c>
      <c r="AL509" s="29">
        <v>0</v>
      </c>
      <c r="AM509" s="29">
        <v>0</v>
      </c>
      <c r="AN509" s="29">
        <v>0</v>
      </c>
      <c r="AO509" s="29">
        <v>0</v>
      </c>
      <c r="AP509" s="29">
        <v>0</v>
      </c>
      <c r="AQ509" s="29">
        <v>0</v>
      </c>
      <c r="AR509" s="29">
        <v>0</v>
      </c>
      <c r="AS509" s="29">
        <v>0</v>
      </c>
      <c r="AT509" s="122">
        <v>0</v>
      </c>
      <c r="AU509" s="130" t="s">
        <v>2197</v>
      </c>
      <c r="AV509" s="130" t="s">
        <v>2191</v>
      </c>
      <c r="AW509" s="130" t="s">
        <v>2298</v>
      </c>
      <c r="AX509" s="130" t="s">
        <v>1299</v>
      </c>
      <c r="AY509" s="130" t="s">
        <v>1299</v>
      </c>
    </row>
    <row r="510" spans="1:51" ht="24" x14ac:dyDescent="0.2">
      <c r="A510" s="121">
        <v>45671</v>
      </c>
      <c r="B510" s="27" t="s">
        <v>1564</v>
      </c>
      <c r="C510" s="24" t="s">
        <v>1565</v>
      </c>
      <c r="D510" s="24" t="s">
        <v>1447</v>
      </c>
      <c r="E510" s="28" t="s">
        <v>442</v>
      </c>
      <c r="F510" s="28" t="s">
        <v>445</v>
      </c>
      <c r="G510" s="28" t="s">
        <v>521</v>
      </c>
      <c r="H510" s="28" t="s">
        <v>515</v>
      </c>
      <c r="I510" s="28" t="s">
        <v>1422</v>
      </c>
      <c r="J510" s="24" t="s">
        <v>1157</v>
      </c>
      <c r="K510" s="24" t="s">
        <v>312</v>
      </c>
      <c r="L510" s="24" t="s">
        <v>1942</v>
      </c>
      <c r="M510" s="24">
        <v>45671</v>
      </c>
      <c r="N510" s="24" t="s">
        <v>1943</v>
      </c>
      <c r="O510" s="24" t="s">
        <v>1944</v>
      </c>
      <c r="P510" s="27" t="s">
        <v>15</v>
      </c>
      <c r="Q510" s="28" t="s">
        <v>331</v>
      </c>
      <c r="R510" s="26" t="s">
        <v>2110</v>
      </c>
      <c r="S510" s="26" t="s">
        <v>2305</v>
      </c>
      <c r="T510" s="27" t="s">
        <v>143</v>
      </c>
      <c r="U510" s="25" t="s">
        <v>1435</v>
      </c>
      <c r="V510" s="25" t="s">
        <v>2303</v>
      </c>
      <c r="W510" s="25" t="s">
        <v>552</v>
      </c>
      <c r="X510" s="36" t="s">
        <v>43</v>
      </c>
      <c r="Y510" s="36" t="s">
        <v>1377</v>
      </c>
      <c r="Z510" s="36" t="s">
        <v>1375</v>
      </c>
      <c r="AA510" s="29">
        <v>5000</v>
      </c>
      <c r="AB510" s="29">
        <v>5000</v>
      </c>
      <c r="AC510" s="30">
        <v>0</v>
      </c>
      <c r="AD510" s="29">
        <v>5000</v>
      </c>
      <c r="AE510" s="29">
        <v>5000</v>
      </c>
      <c r="AF510" s="31">
        <v>0</v>
      </c>
      <c r="AG510" s="29">
        <v>5000</v>
      </c>
      <c r="AI510" s="29">
        <v>5000</v>
      </c>
      <c r="AJ510" s="29">
        <v>0</v>
      </c>
      <c r="AK510" s="29">
        <v>0</v>
      </c>
      <c r="AL510" s="29">
        <v>0</v>
      </c>
      <c r="AM510" s="29">
        <v>0</v>
      </c>
      <c r="AN510" s="29">
        <v>0</v>
      </c>
      <c r="AO510" s="29">
        <v>0</v>
      </c>
      <c r="AP510" s="29">
        <v>0</v>
      </c>
      <c r="AQ510" s="29">
        <v>0</v>
      </c>
      <c r="AR510" s="29">
        <v>0</v>
      </c>
      <c r="AS510" s="29">
        <v>0</v>
      </c>
      <c r="AT510" s="122">
        <v>0</v>
      </c>
      <c r="AU510" s="130" t="s">
        <v>2197</v>
      </c>
      <c r="AV510" s="130" t="s">
        <v>2193</v>
      </c>
      <c r="AW510" s="130" t="s">
        <v>2298</v>
      </c>
      <c r="AX510" s="130" t="s">
        <v>1299</v>
      </c>
      <c r="AY510" s="130" t="s">
        <v>518</v>
      </c>
    </row>
    <row r="511" spans="1:51" ht="36" x14ac:dyDescent="0.2">
      <c r="A511" s="121">
        <v>45671</v>
      </c>
      <c r="B511" s="27" t="s">
        <v>1564</v>
      </c>
      <c r="C511" s="24" t="s">
        <v>1565</v>
      </c>
      <c r="D511" s="24" t="s">
        <v>1447</v>
      </c>
      <c r="E511" s="28" t="s">
        <v>442</v>
      </c>
      <c r="F511" s="28" t="s">
        <v>445</v>
      </c>
      <c r="G511" s="28" t="s">
        <v>521</v>
      </c>
      <c r="H511" s="28" t="s">
        <v>515</v>
      </c>
      <c r="I511" s="28" t="s">
        <v>1422</v>
      </c>
      <c r="J511" s="24" t="s">
        <v>1427</v>
      </c>
      <c r="K511" s="24" t="s">
        <v>308</v>
      </c>
      <c r="L511" s="24" t="s">
        <v>1945</v>
      </c>
      <c r="M511" s="24">
        <v>45671</v>
      </c>
      <c r="N511" s="24" t="s">
        <v>1946</v>
      </c>
      <c r="O511" s="24" t="s">
        <v>1947</v>
      </c>
      <c r="P511" s="27" t="s">
        <v>15</v>
      </c>
      <c r="Q511" s="28" t="s">
        <v>332</v>
      </c>
      <c r="R511" s="26" t="s">
        <v>2111</v>
      </c>
      <c r="S511" s="26" t="s">
        <v>2306</v>
      </c>
      <c r="T511" s="27" t="s">
        <v>178</v>
      </c>
      <c r="U511" s="25" t="s">
        <v>1427</v>
      </c>
      <c r="V511" s="25" t="s">
        <v>1562</v>
      </c>
      <c r="W511" s="25" t="s">
        <v>552</v>
      </c>
      <c r="X511" s="36" t="s">
        <v>43</v>
      </c>
      <c r="Y511" s="36" t="s">
        <v>1377</v>
      </c>
      <c r="Z511" s="36" t="s">
        <v>1375</v>
      </c>
      <c r="AA511" s="29">
        <v>10000</v>
      </c>
      <c r="AB511" s="29">
        <v>10000</v>
      </c>
      <c r="AC511" s="30">
        <v>0</v>
      </c>
      <c r="AD511" s="29">
        <v>10000</v>
      </c>
      <c r="AE511" s="29">
        <v>10000</v>
      </c>
      <c r="AF511" s="31">
        <v>0</v>
      </c>
      <c r="AG511" s="29">
        <v>10000</v>
      </c>
      <c r="AI511" s="29">
        <v>0</v>
      </c>
      <c r="AJ511" s="29">
        <v>5000</v>
      </c>
      <c r="AK511" s="29">
        <v>5000</v>
      </c>
      <c r="AL511" s="29">
        <v>0</v>
      </c>
      <c r="AM511" s="29">
        <v>0</v>
      </c>
      <c r="AN511" s="29">
        <v>0</v>
      </c>
      <c r="AO511" s="29">
        <v>0</v>
      </c>
      <c r="AP511" s="29">
        <v>0</v>
      </c>
      <c r="AQ511" s="29">
        <v>0</v>
      </c>
      <c r="AR511" s="29">
        <v>0</v>
      </c>
      <c r="AS511" s="29">
        <v>0</v>
      </c>
      <c r="AT511" s="122">
        <v>0</v>
      </c>
      <c r="AU511" s="130" t="s">
        <v>2197</v>
      </c>
      <c r="AV511" s="130" t="s">
        <v>2193</v>
      </c>
      <c r="AW511" s="130" t="s">
        <v>2298</v>
      </c>
      <c r="AX511" s="130" t="s">
        <v>1299</v>
      </c>
      <c r="AY511" s="130" t="s">
        <v>518</v>
      </c>
    </row>
    <row r="512" spans="1:51" ht="36" x14ac:dyDescent="0.2">
      <c r="A512" s="121">
        <v>45671</v>
      </c>
      <c r="B512" s="27" t="s">
        <v>1564</v>
      </c>
      <c r="C512" s="24" t="s">
        <v>1565</v>
      </c>
      <c r="D512" s="24" t="s">
        <v>1447</v>
      </c>
      <c r="E512" s="28" t="s">
        <v>442</v>
      </c>
      <c r="F512" s="28" t="s">
        <v>445</v>
      </c>
      <c r="G512" s="28" t="s">
        <v>521</v>
      </c>
      <c r="H512" s="28" t="s">
        <v>515</v>
      </c>
      <c r="I512" s="28" t="s">
        <v>1422</v>
      </c>
      <c r="J512" s="24" t="s">
        <v>1098</v>
      </c>
      <c r="K512" s="24" t="s">
        <v>314</v>
      </c>
      <c r="L512" s="24" t="s">
        <v>1948</v>
      </c>
      <c r="M512" s="24">
        <v>45671</v>
      </c>
      <c r="N512" s="24" t="s">
        <v>1949</v>
      </c>
      <c r="O512" s="24" t="s">
        <v>1950</v>
      </c>
      <c r="P512" s="27" t="s">
        <v>15</v>
      </c>
      <c r="Q512" s="28" t="s">
        <v>333</v>
      </c>
      <c r="R512" s="26" t="s">
        <v>2112</v>
      </c>
      <c r="S512" s="26" t="s">
        <v>2307</v>
      </c>
      <c r="T512" s="27" t="s">
        <v>147</v>
      </c>
      <c r="U512" s="25" t="s">
        <v>1098</v>
      </c>
      <c r="V512" s="25" t="s">
        <v>1534</v>
      </c>
      <c r="W512" s="25" t="s">
        <v>552</v>
      </c>
      <c r="X512" s="36" t="s">
        <v>43</v>
      </c>
      <c r="Y512" s="36" t="s">
        <v>1377</v>
      </c>
      <c r="Z512" s="36" t="s">
        <v>1375</v>
      </c>
      <c r="AA512" s="29">
        <v>7500</v>
      </c>
      <c r="AB512" s="29">
        <v>7500</v>
      </c>
      <c r="AC512" s="30">
        <v>0</v>
      </c>
      <c r="AD512" s="29">
        <v>7500</v>
      </c>
      <c r="AE512" s="29">
        <v>7500</v>
      </c>
      <c r="AF512" s="31">
        <v>0</v>
      </c>
      <c r="AG512" s="29">
        <v>7500</v>
      </c>
      <c r="AI512" s="29">
        <v>0</v>
      </c>
      <c r="AJ512" s="29">
        <v>0</v>
      </c>
      <c r="AK512" s="29">
        <v>7500</v>
      </c>
      <c r="AL512" s="29">
        <v>0</v>
      </c>
      <c r="AM512" s="29">
        <v>0</v>
      </c>
      <c r="AN512" s="29">
        <v>0</v>
      </c>
      <c r="AO512" s="29">
        <v>0</v>
      </c>
      <c r="AP512" s="29">
        <v>0</v>
      </c>
      <c r="AQ512" s="29">
        <v>0</v>
      </c>
      <c r="AR512" s="29">
        <v>0</v>
      </c>
      <c r="AS512" s="29">
        <v>0</v>
      </c>
      <c r="AT512" s="122">
        <v>0</v>
      </c>
      <c r="AU512" s="130" t="s">
        <v>2197</v>
      </c>
      <c r="AV512" s="130" t="s">
        <v>2193</v>
      </c>
      <c r="AW512" s="130" t="s">
        <v>2298</v>
      </c>
      <c r="AX512" s="130" t="s">
        <v>1299</v>
      </c>
      <c r="AY512" s="130" t="s">
        <v>518</v>
      </c>
    </row>
    <row r="513" spans="1:51" ht="36" x14ac:dyDescent="0.2">
      <c r="A513" s="121">
        <v>45671</v>
      </c>
      <c r="B513" s="27" t="s">
        <v>1564</v>
      </c>
      <c r="C513" s="24" t="s">
        <v>1565</v>
      </c>
      <c r="D513" s="24" t="s">
        <v>1447</v>
      </c>
      <c r="E513" s="28" t="s">
        <v>438</v>
      </c>
      <c r="F513" s="28" t="s">
        <v>439</v>
      </c>
      <c r="G513" s="28" t="s">
        <v>521</v>
      </c>
      <c r="H513" s="28" t="s">
        <v>515</v>
      </c>
      <c r="I513" s="28" t="s">
        <v>1103</v>
      </c>
      <c r="J513" s="24" t="s">
        <v>1095</v>
      </c>
      <c r="K513" s="24" t="s">
        <v>338</v>
      </c>
      <c r="L513" s="24" t="s">
        <v>1951</v>
      </c>
      <c r="M513" s="24">
        <v>45673</v>
      </c>
      <c r="N513" s="24" t="s">
        <v>1952</v>
      </c>
      <c r="O513" s="24" t="s">
        <v>1953</v>
      </c>
      <c r="P513" s="27" t="s">
        <v>15</v>
      </c>
      <c r="Q513" s="28" t="s">
        <v>334</v>
      </c>
      <c r="R513" s="26" t="s">
        <v>2113</v>
      </c>
      <c r="S513" s="26" t="s">
        <v>2308</v>
      </c>
      <c r="T513" s="27" t="s">
        <v>56</v>
      </c>
      <c r="U513" s="25" t="s">
        <v>1095</v>
      </c>
      <c r="V513" s="25" t="s">
        <v>1349</v>
      </c>
      <c r="W513" s="25" t="s">
        <v>552</v>
      </c>
      <c r="X513" s="36" t="s">
        <v>43</v>
      </c>
      <c r="Y513" s="36" t="s">
        <v>1377</v>
      </c>
      <c r="Z513" s="36" t="s">
        <v>1375</v>
      </c>
      <c r="AA513" s="29">
        <v>5000</v>
      </c>
      <c r="AB513" s="29">
        <v>5000</v>
      </c>
      <c r="AC513" s="30">
        <v>0</v>
      </c>
      <c r="AD513" s="29">
        <v>5000</v>
      </c>
      <c r="AE513" s="29">
        <v>5000</v>
      </c>
      <c r="AF513" s="31">
        <v>0</v>
      </c>
      <c r="AG513" s="29">
        <v>5000</v>
      </c>
      <c r="AI513" s="29">
        <v>0</v>
      </c>
      <c r="AJ513" s="29">
        <v>2500</v>
      </c>
      <c r="AK513" s="29">
        <v>2500</v>
      </c>
      <c r="AL513" s="29">
        <v>0</v>
      </c>
      <c r="AM513" s="29">
        <v>0</v>
      </c>
      <c r="AN513" s="29">
        <v>0</v>
      </c>
      <c r="AO513" s="29">
        <v>0</v>
      </c>
      <c r="AP513" s="29">
        <v>0</v>
      </c>
      <c r="AQ513" s="29">
        <v>0</v>
      </c>
      <c r="AR513" s="29">
        <v>0</v>
      </c>
      <c r="AS513" s="29">
        <v>0</v>
      </c>
      <c r="AT513" s="122">
        <v>0</v>
      </c>
      <c r="AU513" s="130" t="s">
        <v>2197</v>
      </c>
      <c r="AV513" s="130" t="s">
        <v>2193</v>
      </c>
      <c r="AW513" s="130" t="s">
        <v>2298</v>
      </c>
      <c r="AX513" s="130" t="s">
        <v>1299</v>
      </c>
      <c r="AY513" s="130" t="s">
        <v>2188</v>
      </c>
    </row>
    <row r="514" spans="1:51" ht="24" x14ac:dyDescent="0.2">
      <c r="A514" s="121">
        <v>45671</v>
      </c>
      <c r="B514" s="27" t="s">
        <v>1564</v>
      </c>
      <c r="C514" s="24" t="s">
        <v>1565</v>
      </c>
      <c r="D514" s="24" t="s">
        <v>1447</v>
      </c>
      <c r="E514" s="28" t="s">
        <v>442</v>
      </c>
      <c r="F514" s="28" t="s">
        <v>445</v>
      </c>
      <c r="G514" s="28" t="s">
        <v>521</v>
      </c>
      <c r="H514" s="28" t="s">
        <v>515</v>
      </c>
      <c r="I514" s="28" t="s">
        <v>1422</v>
      </c>
      <c r="J514" s="24" t="s">
        <v>1092</v>
      </c>
      <c r="K514" s="24" t="s">
        <v>313</v>
      </c>
      <c r="L514" s="24" t="s">
        <v>1954</v>
      </c>
      <c r="M514" s="24">
        <v>45671</v>
      </c>
      <c r="N514" s="24" t="s">
        <v>1955</v>
      </c>
      <c r="O514" s="24" t="s">
        <v>1956</v>
      </c>
      <c r="P514" s="27" t="s">
        <v>15</v>
      </c>
      <c r="Q514" s="28" t="s">
        <v>335</v>
      </c>
      <c r="R514" s="26" t="s">
        <v>2114</v>
      </c>
      <c r="S514" s="26" t="s">
        <v>2309</v>
      </c>
      <c r="T514" s="27" t="s">
        <v>131</v>
      </c>
      <c r="U514" s="25" t="s">
        <v>1092</v>
      </c>
      <c r="V514" s="25" t="s">
        <v>1521</v>
      </c>
      <c r="W514" s="25" t="s">
        <v>552</v>
      </c>
      <c r="X514" s="36" t="s">
        <v>43</v>
      </c>
      <c r="Y514" s="36" t="s">
        <v>1377</v>
      </c>
      <c r="Z514" s="36" t="s">
        <v>1375</v>
      </c>
      <c r="AA514" s="29">
        <v>10000</v>
      </c>
      <c r="AB514" s="29">
        <v>10000</v>
      </c>
      <c r="AC514" s="30">
        <v>0</v>
      </c>
      <c r="AD514" s="29">
        <v>10000</v>
      </c>
      <c r="AE514" s="29">
        <v>10000</v>
      </c>
      <c r="AF514" s="31">
        <v>0</v>
      </c>
      <c r="AG514" s="29">
        <v>10000</v>
      </c>
      <c r="AI514" s="29">
        <v>0</v>
      </c>
      <c r="AJ514" s="29">
        <v>5000</v>
      </c>
      <c r="AK514" s="29">
        <v>5000</v>
      </c>
      <c r="AL514" s="29">
        <v>0</v>
      </c>
      <c r="AM514" s="29">
        <v>0</v>
      </c>
      <c r="AN514" s="29">
        <v>0</v>
      </c>
      <c r="AO514" s="29">
        <v>0</v>
      </c>
      <c r="AP514" s="29">
        <v>0</v>
      </c>
      <c r="AQ514" s="29">
        <v>0</v>
      </c>
      <c r="AR514" s="29">
        <v>0</v>
      </c>
      <c r="AS514" s="29">
        <v>0</v>
      </c>
      <c r="AT514" s="122">
        <v>0</v>
      </c>
      <c r="AU514" s="130" t="s">
        <v>2197</v>
      </c>
      <c r="AV514" s="130" t="s">
        <v>2193</v>
      </c>
      <c r="AW514" s="130" t="s">
        <v>2298</v>
      </c>
      <c r="AX514" s="130" t="s">
        <v>1299</v>
      </c>
      <c r="AY514" s="130" t="s">
        <v>518</v>
      </c>
    </row>
    <row r="515" spans="1:51" ht="24" x14ac:dyDescent="0.2">
      <c r="A515" s="121">
        <v>45671</v>
      </c>
      <c r="B515" s="27" t="s">
        <v>1564</v>
      </c>
      <c r="C515" s="24" t="s">
        <v>1565</v>
      </c>
      <c r="D515" s="24" t="s">
        <v>1447</v>
      </c>
      <c r="E515" s="28" t="s">
        <v>442</v>
      </c>
      <c r="F515" s="28" t="s">
        <v>445</v>
      </c>
      <c r="G515" s="28" t="s">
        <v>521</v>
      </c>
      <c r="H515" s="28" t="s">
        <v>515</v>
      </c>
      <c r="I515" s="28" t="s">
        <v>1422</v>
      </c>
      <c r="J515" s="24" t="s">
        <v>1090</v>
      </c>
      <c r="K515" s="24" t="s">
        <v>316</v>
      </c>
      <c r="L515" s="24" t="s">
        <v>1957</v>
      </c>
      <c r="M515" s="24">
        <v>45671</v>
      </c>
      <c r="N515" s="24" t="s">
        <v>1958</v>
      </c>
      <c r="O515" s="24" t="s">
        <v>1959</v>
      </c>
      <c r="P515" s="27" t="s">
        <v>15</v>
      </c>
      <c r="Q515" s="28" t="s">
        <v>336</v>
      </c>
      <c r="R515" s="26" t="s">
        <v>2115</v>
      </c>
      <c r="S515" s="26" t="s">
        <v>2310</v>
      </c>
      <c r="T515" s="27" t="s">
        <v>128</v>
      </c>
      <c r="U515" s="25" t="s">
        <v>1090</v>
      </c>
      <c r="V515" s="25" t="s">
        <v>1518</v>
      </c>
      <c r="W515" s="25" t="s">
        <v>552</v>
      </c>
      <c r="X515" s="36" t="s">
        <v>43</v>
      </c>
      <c r="Y515" s="36" t="s">
        <v>1377</v>
      </c>
      <c r="Z515" s="36" t="s">
        <v>1375</v>
      </c>
      <c r="AA515" s="29">
        <v>10000</v>
      </c>
      <c r="AB515" s="29">
        <v>10000</v>
      </c>
      <c r="AC515" s="30">
        <v>0</v>
      </c>
      <c r="AD515" s="29">
        <v>10000</v>
      </c>
      <c r="AE515" s="29">
        <v>10000</v>
      </c>
      <c r="AF515" s="31">
        <v>0</v>
      </c>
      <c r="AG515" s="29">
        <v>10000</v>
      </c>
      <c r="AI515" s="29">
        <v>0</v>
      </c>
      <c r="AJ515" s="29">
        <v>5000</v>
      </c>
      <c r="AK515" s="29">
        <v>5000</v>
      </c>
      <c r="AL515" s="29">
        <v>0</v>
      </c>
      <c r="AM515" s="29">
        <v>0</v>
      </c>
      <c r="AN515" s="29">
        <v>0</v>
      </c>
      <c r="AO515" s="29">
        <v>0</v>
      </c>
      <c r="AP515" s="29">
        <v>0</v>
      </c>
      <c r="AQ515" s="29">
        <v>0</v>
      </c>
      <c r="AR515" s="29">
        <v>0</v>
      </c>
      <c r="AS515" s="29">
        <v>0</v>
      </c>
      <c r="AT515" s="122">
        <v>0</v>
      </c>
      <c r="AU515" s="130" t="s">
        <v>2197</v>
      </c>
      <c r="AV515" s="130" t="s">
        <v>2193</v>
      </c>
      <c r="AW515" s="130" t="s">
        <v>2298</v>
      </c>
      <c r="AX515" s="130" t="s">
        <v>1299</v>
      </c>
      <c r="AY515" s="130" t="s">
        <v>518</v>
      </c>
    </row>
    <row r="516" spans="1:51" ht="36" x14ac:dyDescent="0.2">
      <c r="A516" s="121">
        <v>45671</v>
      </c>
      <c r="B516" s="27" t="s">
        <v>1564</v>
      </c>
      <c r="C516" s="24" t="s">
        <v>1565</v>
      </c>
      <c r="D516" s="24" t="s">
        <v>1447</v>
      </c>
      <c r="E516" s="28" t="s">
        <v>442</v>
      </c>
      <c r="F516" s="28" t="s">
        <v>443</v>
      </c>
      <c r="G516" s="28" t="s">
        <v>521</v>
      </c>
      <c r="H516" s="28" t="s">
        <v>515</v>
      </c>
      <c r="I516" s="28" t="s">
        <v>1104</v>
      </c>
      <c r="J516" s="24" t="s">
        <v>1098</v>
      </c>
      <c r="K516" s="24" t="s">
        <v>309</v>
      </c>
      <c r="L516" s="24" t="s">
        <v>1960</v>
      </c>
      <c r="M516" s="24">
        <v>45671</v>
      </c>
      <c r="N516" s="24" t="s">
        <v>1961</v>
      </c>
      <c r="O516" s="24" t="s">
        <v>1962</v>
      </c>
      <c r="P516" s="27" t="s">
        <v>15</v>
      </c>
      <c r="Q516" s="28" t="s">
        <v>337</v>
      </c>
      <c r="R516" s="26" t="s">
        <v>2116</v>
      </c>
      <c r="S516" s="26" t="s">
        <v>2311</v>
      </c>
      <c r="T516" s="27" t="s">
        <v>125</v>
      </c>
      <c r="U516" s="25" t="s">
        <v>1098</v>
      </c>
      <c r="V516" s="25" t="s">
        <v>1517</v>
      </c>
      <c r="W516" s="25" t="s">
        <v>552</v>
      </c>
      <c r="X516" s="36" t="s">
        <v>43</v>
      </c>
      <c r="Y516" s="36" t="s">
        <v>1377</v>
      </c>
      <c r="Z516" s="36" t="s">
        <v>1375</v>
      </c>
      <c r="AA516" s="29">
        <v>10000</v>
      </c>
      <c r="AB516" s="29">
        <v>10000</v>
      </c>
      <c r="AC516" s="30">
        <v>0</v>
      </c>
      <c r="AD516" s="29">
        <v>10000</v>
      </c>
      <c r="AE516" s="29">
        <v>10000</v>
      </c>
      <c r="AF516" s="31">
        <v>0</v>
      </c>
      <c r="AG516" s="29">
        <v>5000</v>
      </c>
      <c r="AI516" s="29">
        <v>0</v>
      </c>
      <c r="AJ516" s="29">
        <v>5000</v>
      </c>
      <c r="AK516" s="29">
        <v>5000</v>
      </c>
      <c r="AL516" s="29">
        <v>0</v>
      </c>
      <c r="AM516" s="29">
        <v>0</v>
      </c>
      <c r="AN516" s="29">
        <v>0</v>
      </c>
      <c r="AO516" s="29">
        <v>0</v>
      </c>
      <c r="AP516" s="29">
        <v>0</v>
      </c>
      <c r="AQ516" s="29">
        <v>0</v>
      </c>
      <c r="AR516" s="29">
        <v>0</v>
      </c>
      <c r="AS516" s="29">
        <v>0</v>
      </c>
      <c r="AT516" s="122">
        <v>0</v>
      </c>
      <c r="AU516" s="130" t="s">
        <v>2197</v>
      </c>
      <c r="AV516" s="130" t="s">
        <v>2193</v>
      </c>
      <c r="AW516" s="130" t="s">
        <v>2298</v>
      </c>
      <c r="AX516" s="130" t="s">
        <v>1299</v>
      </c>
      <c r="AY516" s="130" t="s">
        <v>1272</v>
      </c>
    </row>
    <row r="517" spans="1:51" ht="36" x14ac:dyDescent="0.2">
      <c r="A517" s="121">
        <v>45671</v>
      </c>
      <c r="B517" s="27" t="s">
        <v>1564</v>
      </c>
      <c r="C517" s="24" t="s">
        <v>1565</v>
      </c>
      <c r="D517" s="24" t="s">
        <v>1447</v>
      </c>
      <c r="E517" s="28" t="s">
        <v>442</v>
      </c>
      <c r="F517" s="28" t="s">
        <v>445</v>
      </c>
      <c r="G517" s="28" t="s">
        <v>521</v>
      </c>
      <c r="H517" s="28" t="s">
        <v>515</v>
      </c>
      <c r="I517" s="28" t="s">
        <v>1422</v>
      </c>
      <c r="J517" s="24" t="s">
        <v>1097</v>
      </c>
      <c r="K517" s="24" t="s">
        <v>310</v>
      </c>
      <c r="L517" s="24" t="s">
        <v>1963</v>
      </c>
      <c r="M517" s="24">
        <v>45671</v>
      </c>
      <c r="N517" s="24" t="s">
        <v>1964</v>
      </c>
      <c r="O517" s="24" t="s">
        <v>1965</v>
      </c>
      <c r="P517" s="27" t="s">
        <v>15</v>
      </c>
      <c r="Q517" s="28" t="s">
        <v>338</v>
      </c>
      <c r="R517" s="26" t="s">
        <v>2117</v>
      </c>
      <c r="S517" s="26" t="s">
        <v>2312</v>
      </c>
      <c r="T517" s="27" t="s">
        <v>145</v>
      </c>
      <c r="U517" s="25" t="s">
        <v>1097</v>
      </c>
      <c r="V517" s="25" t="s">
        <v>1533</v>
      </c>
      <c r="W517" s="25" t="s">
        <v>552</v>
      </c>
      <c r="X517" s="36" t="s">
        <v>43</v>
      </c>
      <c r="Y517" s="36" t="s">
        <v>1377</v>
      </c>
      <c r="Z517" s="36" t="s">
        <v>1375</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2">
        <v>0</v>
      </c>
      <c r="AU517" s="130" t="s">
        <v>2197</v>
      </c>
      <c r="AV517" s="130" t="s">
        <v>2193</v>
      </c>
      <c r="AW517" s="130" t="s">
        <v>2298</v>
      </c>
      <c r="AX517" s="130" t="s">
        <v>1299</v>
      </c>
      <c r="AY517" s="130" t="s">
        <v>518</v>
      </c>
    </row>
    <row r="518" spans="1:51" ht="36" x14ac:dyDescent="0.2">
      <c r="A518" s="121">
        <v>45671</v>
      </c>
      <c r="B518" s="27" t="s">
        <v>1564</v>
      </c>
      <c r="C518" s="24" t="s">
        <v>1565</v>
      </c>
      <c r="D518" s="24" t="s">
        <v>1447</v>
      </c>
      <c r="E518" s="28" t="s">
        <v>438</v>
      </c>
      <c r="F518" s="28" t="s">
        <v>439</v>
      </c>
      <c r="G518" s="28" t="s">
        <v>520</v>
      </c>
      <c r="H518" s="28" t="s">
        <v>515</v>
      </c>
      <c r="I518" s="28" t="s">
        <v>1103</v>
      </c>
      <c r="J518" s="24" t="s">
        <v>1159</v>
      </c>
      <c r="K518" s="24" t="s">
        <v>572</v>
      </c>
      <c r="L518" s="24" t="s">
        <v>2396</v>
      </c>
      <c r="M518" s="24">
        <v>45677</v>
      </c>
      <c r="N518" s="24" t="s">
        <v>2397</v>
      </c>
      <c r="O518" s="24" t="s">
        <v>2398</v>
      </c>
      <c r="P518" s="27" t="s">
        <v>15</v>
      </c>
      <c r="Q518" s="28" t="s">
        <v>339</v>
      </c>
      <c r="R518" s="26" t="s">
        <v>2118</v>
      </c>
      <c r="S518" s="26" t="s">
        <v>2313</v>
      </c>
      <c r="T518" s="27" t="s">
        <v>55</v>
      </c>
      <c r="U518" s="25" t="s">
        <v>1159</v>
      </c>
      <c r="V518" s="25" t="s">
        <v>1348</v>
      </c>
      <c r="W518" s="25" t="s">
        <v>552</v>
      </c>
      <c r="X518" s="36" t="s">
        <v>37</v>
      </c>
      <c r="Y518" s="36" t="s">
        <v>38</v>
      </c>
      <c r="Z518" s="36" t="s">
        <v>382</v>
      </c>
      <c r="AA518" s="29">
        <v>10400</v>
      </c>
      <c r="AB518" s="29">
        <v>10400</v>
      </c>
      <c r="AC518" s="30">
        <v>0</v>
      </c>
      <c r="AD518" s="29">
        <v>10400</v>
      </c>
      <c r="AE518" s="29">
        <v>10400</v>
      </c>
      <c r="AF518" s="31">
        <v>0</v>
      </c>
      <c r="AG518" s="29">
        <v>10400</v>
      </c>
      <c r="AI518" s="29">
        <v>5200</v>
      </c>
      <c r="AJ518" s="29">
        <v>5200</v>
      </c>
      <c r="AK518" s="29">
        <v>0</v>
      </c>
      <c r="AL518" s="29">
        <v>0</v>
      </c>
      <c r="AM518" s="29">
        <v>0</v>
      </c>
      <c r="AN518" s="29">
        <v>0</v>
      </c>
      <c r="AO518" s="29">
        <v>0</v>
      </c>
      <c r="AP518" s="29">
        <v>0</v>
      </c>
      <c r="AQ518" s="29">
        <v>0</v>
      </c>
      <c r="AR518" s="29">
        <v>0</v>
      </c>
      <c r="AS518" s="29">
        <v>0</v>
      </c>
      <c r="AT518" s="122">
        <v>0</v>
      </c>
      <c r="AU518" s="130" t="s">
        <v>2197</v>
      </c>
      <c r="AV518" s="130" t="s">
        <v>2193</v>
      </c>
      <c r="AW518" s="130" t="s">
        <v>2298</v>
      </c>
      <c r="AX518" s="130" t="s">
        <v>1299</v>
      </c>
      <c r="AY518" s="130" t="s">
        <v>1299</v>
      </c>
    </row>
    <row r="519" spans="1:51" ht="24" x14ac:dyDescent="0.2">
      <c r="A519" s="121">
        <v>45671</v>
      </c>
      <c r="B519" s="27" t="s">
        <v>1564</v>
      </c>
      <c r="C519" s="24" t="s">
        <v>1565</v>
      </c>
      <c r="D519" s="24" t="s">
        <v>1447</v>
      </c>
      <c r="E519" s="28" t="s">
        <v>438</v>
      </c>
      <c r="F519" s="28" t="s">
        <v>439</v>
      </c>
      <c r="G519" s="28" t="s">
        <v>521</v>
      </c>
      <c r="H519" s="28" t="s">
        <v>515</v>
      </c>
      <c r="I519" s="28" t="s">
        <v>1103</v>
      </c>
      <c r="J519" s="24" t="s">
        <v>1161</v>
      </c>
      <c r="K519" s="24" t="s">
        <v>322</v>
      </c>
      <c r="L519" s="24" t="s">
        <v>1966</v>
      </c>
      <c r="M519" s="24">
        <v>45672</v>
      </c>
      <c r="N519" s="24" t="s">
        <v>1967</v>
      </c>
      <c r="O519" s="24" t="s">
        <v>1968</v>
      </c>
      <c r="P519" s="27" t="s">
        <v>15</v>
      </c>
      <c r="Q519" s="28" t="s">
        <v>340</v>
      </c>
      <c r="R519" s="26" t="s">
        <v>2119</v>
      </c>
      <c r="S519" s="26" t="s">
        <v>2314</v>
      </c>
      <c r="T519" s="27" t="s">
        <v>58</v>
      </c>
      <c r="U519" s="25" t="s">
        <v>1161</v>
      </c>
      <c r="V519" s="25" t="s">
        <v>1351</v>
      </c>
      <c r="W519" s="25" t="s">
        <v>552</v>
      </c>
      <c r="X519" s="36" t="s">
        <v>43</v>
      </c>
      <c r="Y519" s="36" t="s">
        <v>1377</v>
      </c>
      <c r="Z519" s="36" t="s">
        <v>1375</v>
      </c>
      <c r="AA519" s="29">
        <v>5000</v>
      </c>
      <c r="AB519" s="29">
        <v>5000</v>
      </c>
      <c r="AC519" s="30">
        <v>0</v>
      </c>
      <c r="AD519" s="29">
        <v>5000</v>
      </c>
      <c r="AE519" s="29">
        <v>5000</v>
      </c>
      <c r="AF519" s="31">
        <v>0</v>
      </c>
      <c r="AG519" s="29">
        <v>5000</v>
      </c>
      <c r="AI519" s="29">
        <v>0</v>
      </c>
      <c r="AJ519" s="29">
        <v>2500</v>
      </c>
      <c r="AK519" s="29">
        <v>2500</v>
      </c>
      <c r="AL519" s="29">
        <v>0</v>
      </c>
      <c r="AM519" s="29">
        <v>0</v>
      </c>
      <c r="AN519" s="29">
        <v>0</v>
      </c>
      <c r="AO519" s="29">
        <v>0</v>
      </c>
      <c r="AP519" s="29">
        <v>0</v>
      </c>
      <c r="AQ519" s="29">
        <v>0</v>
      </c>
      <c r="AR519" s="29">
        <v>0</v>
      </c>
      <c r="AS519" s="29">
        <v>0</v>
      </c>
      <c r="AT519" s="122">
        <v>0</v>
      </c>
      <c r="AU519" s="130" t="s">
        <v>2197</v>
      </c>
      <c r="AV519" s="130" t="s">
        <v>2193</v>
      </c>
      <c r="AW519" s="130" t="s">
        <v>2298</v>
      </c>
      <c r="AX519" s="130" t="s">
        <v>1299</v>
      </c>
      <c r="AY519" s="130" t="s">
        <v>2188</v>
      </c>
    </row>
    <row r="520" spans="1:51" ht="36" x14ac:dyDescent="0.2">
      <c r="A520" s="121">
        <v>45671</v>
      </c>
      <c r="B520" s="27" t="s">
        <v>1564</v>
      </c>
      <c r="C520" s="24" t="s">
        <v>1565</v>
      </c>
      <c r="D520" s="24" t="s">
        <v>1447</v>
      </c>
      <c r="E520" s="28" t="s">
        <v>442</v>
      </c>
      <c r="F520" s="28" t="s">
        <v>443</v>
      </c>
      <c r="G520" s="28" t="s">
        <v>521</v>
      </c>
      <c r="H520" s="28" t="s">
        <v>515</v>
      </c>
      <c r="I520" s="28" t="s">
        <v>1104</v>
      </c>
      <c r="J520" s="24" t="s">
        <v>1100</v>
      </c>
      <c r="K520" s="24" t="s">
        <v>319</v>
      </c>
      <c r="L520" s="24" t="s">
        <v>1969</v>
      </c>
      <c r="M520" s="24">
        <v>45672</v>
      </c>
      <c r="N520" s="24" t="s">
        <v>1970</v>
      </c>
      <c r="O520" s="24" t="s">
        <v>1971</v>
      </c>
      <c r="P520" s="27" t="s">
        <v>15</v>
      </c>
      <c r="Q520" s="28" t="s">
        <v>341</v>
      </c>
      <c r="R520" s="26" t="s">
        <v>2120</v>
      </c>
      <c r="S520" s="26" t="s">
        <v>2315</v>
      </c>
      <c r="T520" s="27" t="s">
        <v>115</v>
      </c>
      <c r="U520" s="25" t="s">
        <v>1100</v>
      </c>
      <c r="V520" s="25" t="s">
        <v>2834</v>
      </c>
      <c r="W520" s="25" t="s">
        <v>552</v>
      </c>
      <c r="X520" s="36" t="s">
        <v>43</v>
      </c>
      <c r="Y520" s="36" t="s">
        <v>1377</v>
      </c>
      <c r="Z520" s="36" t="s">
        <v>1375</v>
      </c>
      <c r="AA520" s="29">
        <v>10000</v>
      </c>
      <c r="AB520" s="29">
        <v>10000</v>
      </c>
      <c r="AC520" s="30">
        <v>0</v>
      </c>
      <c r="AD520" s="29">
        <v>10000</v>
      </c>
      <c r="AE520" s="29">
        <v>10000</v>
      </c>
      <c r="AF520" s="31">
        <v>0</v>
      </c>
      <c r="AG520" s="29">
        <v>10000</v>
      </c>
      <c r="AI520" s="29">
        <v>0</v>
      </c>
      <c r="AJ520" s="29">
        <v>5000</v>
      </c>
      <c r="AK520" s="29">
        <v>5000</v>
      </c>
      <c r="AL520" s="29">
        <v>0</v>
      </c>
      <c r="AM520" s="29">
        <v>0</v>
      </c>
      <c r="AN520" s="29">
        <v>0</v>
      </c>
      <c r="AO520" s="29">
        <v>0</v>
      </c>
      <c r="AP520" s="29">
        <v>0</v>
      </c>
      <c r="AQ520" s="29">
        <v>0</v>
      </c>
      <c r="AR520" s="29">
        <v>0</v>
      </c>
      <c r="AS520" s="29">
        <v>0</v>
      </c>
      <c r="AT520" s="122">
        <v>0</v>
      </c>
      <c r="AU520" s="130" t="s">
        <v>2197</v>
      </c>
      <c r="AV520" s="130" t="s">
        <v>2193</v>
      </c>
      <c r="AW520" s="130" t="s">
        <v>2298</v>
      </c>
      <c r="AX520" s="130" t="s">
        <v>1299</v>
      </c>
      <c r="AY520" s="130" t="s">
        <v>1272</v>
      </c>
    </row>
    <row r="521" spans="1:51" ht="36" x14ac:dyDescent="0.2">
      <c r="A521" s="121">
        <v>45671</v>
      </c>
      <c r="B521" s="27" t="s">
        <v>1564</v>
      </c>
      <c r="C521" s="24" t="s">
        <v>1565</v>
      </c>
      <c r="D521" s="24" t="s">
        <v>1447</v>
      </c>
      <c r="E521" s="28" t="s">
        <v>438</v>
      </c>
      <c r="F521" s="28" t="s">
        <v>439</v>
      </c>
      <c r="G521" s="28" t="s">
        <v>520</v>
      </c>
      <c r="H521" s="28" t="s">
        <v>515</v>
      </c>
      <c r="I521" s="28" t="s">
        <v>1103</v>
      </c>
      <c r="J521" s="24" t="s">
        <v>1095</v>
      </c>
      <c r="K521" s="24" t="s">
        <v>561</v>
      </c>
      <c r="L521" s="24" t="s">
        <v>1972</v>
      </c>
      <c r="M521" s="24">
        <v>45677</v>
      </c>
      <c r="N521" s="24" t="s">
        <v>1973</v>
      </c>
      <c r="O521" s="24" t="s">
        <v>1974</v>
      </c>
      <c r="P521" s="27" t="s">
        <v>15</v>
      </c>
      <c r="Q521" s="28" t="s">
        <v>2028</v>
      </c>
      <c r="R521" s="26" t="s">
        <v>2121</v>
      </c>
      <c r="S521" s="26" t="s">
        <v>2316</v>
      </c>
      <c r="T521" s="27" t="s">
        <v>56</v>
      </c>
      <c r="U521" s="25" t="s">
        <v>1095</v>
      </c>
      <c r="V521" s="25" t="s">
        <v>1349</v>
      </c>
      <c r="W521" s="25" t="s">
        <v>552</v>
      </c>
      <c r="X521" s="36" t="s">
        <v>37</v>
      </c>
      <c r="Y521" s="36" t="s">
        <v>38</v>
      </c>
      <c r="Z521" s="36" t="s">
        <v>382</v>
      </c>
      <c r="AA521" s="29">
        <v>17000</v>
      </c>
      <c r="AB521" s="29">
        <v>17000</v>
      </c>
      <c r="AC521" s="30">
        <v>0</v>
      </c>
      <c r="AD521" s="29">
        <v>17000</v>
      </c>
      <c r="AE521" s="29">
        <v>6800</v>
      </c>
      <c r="AF521" s="31">
        <v>10200</v>
      </c>
      <c r="AG521" s="29">
        <v>6800</v>
      </c>
      <c r="AI521" s="29">
        <v>0</v>
      </c>
      <c r="AJ521" s="29">
        <v>6800</v>
      </c>
      <c r="AK521" s="29">
        <v>0</v>
      </c>
      <c r="AL521" s="29">
        <v>0</v>
      </c>
      <c r="AM521" s="29">
        <v>0</v>
      </c>
      <c r="AN521" s="29">
        <v>0</v>
      </c>
      <c r="AO521" s="29">
        <v>0</v>
      </c>
      <c r="AP521" s="29">
        <v>0</v>
      </c>
      <c r="AQ521" s="29">
        <v>0</v>
      </c>
      <c r="AR521" s="29">
        <v>0</v>
      </c>
      <c r="AS521" s="29">
        <v>0</v>
      </c>
      <c r="AT521" s="122">
        <v>0</v>
      </c>
      <c r="AU521" s="130" t="s">
        <v>2197</v>
      </c>
      <c r="AV521" s="130" t="s">
        <v>2191</v>
      </c>
      <c r="AW521" s="130" t="s">
        <v>2298</v>
      </c>
      <c r="AX521" s="130" t="s">
        <v>1299</v>
      </c>
      <c r="AY521" s="130" t="s">
        <v>1299</v>
      </c>
    </row>
    <row r="522" spans="1:51" ht="24" x14ac:dyDescent="0.2">
      <c r="A522" s="121">
        <v>45671</v>
      </c>
      <c r="B522" s="27" t="s">
        <v>1564</v>
      </c>
      <c r="C522" s="24" t="s">
        <v>1565</v>
      </c>
      <c r="D522" s="24" t="s">
        <v>1447</v>
      </c>
      <c r="E522" s="28" t="s">
        <v>438</v>
      </c>
      <c r="F522" s="28" t="s">
        <v>439</v>
      </c>
      <c r="G522" s="28" t="s">
        <v>520</v>
      </c>
      <c r="H522" s="28" t="s">
        <v>515</v>
      </c>
      <c r="I522" s="28" t="s">
        <v>1103</v>
      </c>
      <c r="J522" s="24" t="s">
        <v>1096</v>
      </c>
      <c r="K522" s="24" t="s">
        <v>591</v>
      </c>
      <c r="L522" s="24" t="s">
        <v>2399</v>
      </c>
      <c r="M522" s="24">
        <v>45679</v>
      </c>
      <c r="N522" s="24" t="s">
        <v>2400</v>
      </c>
      <c r="O522" s="24" t="s">
        <v>2401</v>
      </c>
      <c r="P522" s="27" t="s">
        <v>15</v>
      </c>
      <c r="Q522" s="28" t="s">
        <v>2100</v>
      </c>
      <c r="R522" s="26" t="s">
        <v>2122</v>
      </c>
      <c r="S522" s="26" t="s">
        <v>2317</v>
      </c>
      <c r="T522" s="27" t="s">
        <v>107</v>
      </c>
      <c r="U522" s="25" t="s">
        <v>1096</v>
      </c>
      <c r="V522" s="25" t="s">
        <v>1366</v>
      </c>
      <c r="W522" s="25" t="s">
        <v>552</v>
      </c>
      <c r="X522" s="36" t="s">
        <v>37</v>
      </c>
      <c r="Y522" s="36" t="s">
        <v>38</v>
      </c>
      <c r="Z522" s="36" t="s">
        <v>382</v>
      </c>
      <c r="AA522" s="29">
        <v>20000</v>
      </c>
      <c r="AB522" s="29">
        <v>20000</v>
      </c>
      <c r="AC522" s="30">
        <v>0</v>
      </c>
      <c r="AD522" s="29">
        <v>20000</v>
      </c>
      <c r="AE522" s="29">
        <v>15000</v>
      </c>
      <c r="AF522" s="31">
        <v>5000</v>
      </c>
      <c r="AG522" s="29">
        <v>15000</v>
      </c>
      <c r="AI522" s="29">
        <v>10000</v>
      </c>
      <c r="AJ522" s="29">
        <v>5000</v>
      </c>
      <c r="AK522" s="29">
        <v>0</v>
      </c>
      <c r="AL522" s="29">
        <v>0</v>
      </c>
      <c r="AM522" s="29">
        <v>0</v>
      </c>
      <c r="AN522" s="29">
        <v>0</v>
      </c>
      <c r="AO522" s="29">
        <v>0</v>
      </c>
      <c r="AP522" s="29">
        <v>0</v>
      </c>
      <c r="AQ522" s="29">
        <v>0</v>
      </c>
      <c r="AR522" s="29">
        <v>0</v>
      </c>
      <c r="AS522" s="29">
        <v>0</v>
      </c>
      <c r="AT522" s="122">
        <v>0</v>
      </c>
      <c r="AU522" s="130" t="s">
        <v>2197</v>
      </c>
      <c r="AV522" s="130" t="s">
        <v>2191</v>
      </c>
      <c r="AW522" s="130" t="s">
        <v>2298</v>
      </c>
      <c r="AX522" s="130" t="s">
        <v>1299</v>
      </c>
      <c r="AY522" s="130" t="s">
        <v>1299</v>
      </c>
    </row>
    <row r="523" spans="1:51" ht="36" x14ac:dyDescent="0.2">
      <c r="A523" s="121">
        <v>45671</v>
      </c>
      <c r="B523" s="27" t="s">
        <v>1564</v>
      </c>
      <c r="C523" s="24" t="s">
        <v>1565</v>
      </c>
      <c r="D523" s="24" t="s">
        <v>1447</v>
      </c>
      <c r="E523" s="28" t="s">
        <v>438</v>
      </c>
      <c r="F523" s="28" t="s">
        <v>439</v>
      </c>
      <c r="G523" s="28" t="s">
        <v>520</v>
      </c>
      <c r="H523" s="28" t="s">
        <v>515</v>
      </c>
      <c r="I523" s="28" t="s">
        <v>1103</v>
      </c>
      <c r="J523" s="24" t="s">
        <v>1093</v>
      </c>
      <c r="K523" s="24" t="s">
        <v>590</v>
      </c>
      <c r="L523" s="24" t="s">
        <v>2402</v>
      </c>
      <c r="M523" s="24">
        <v>45679</v>
      </c>
      <c r="N523" s="24" t="s">
        <v>2403</v>
      </c>
      <c r="O523" s="24" t="s">
        <v>2404</v>
      </c>
      <c r="P523" s="27" t="s">
        <v>15</v>
      </c>
      <c r="Q523" s="28" t="s">
        <v>1984</v>
      </c>
      <c r="R523" s="26" t="s">
        <v>2123</v>
      </c>
      <c r="S523" s="26" t="s">
        <v>2318</v>
      </c>
      <c r="T523" s="27" t="s">
        <v>51</v>
      </c>
      <c r="U523" s="25" t="s">
        <v>1093</v>
      </c>
      <c r="V523" s="25" t="s">
        <v>1346</v>
      </c>
      <c r="W523" s="25" t="s">
        <v>552</v>
      </c>
      <c r="X523" s="36" t="s">
        <v>37</v>
      </c>
      <c r="Y523" s="36" t="s">
        <v>38</v>
      </c>
      <c r="Z523" s="36" t="s">
        <v>382</v>
      </c>
      <c r="AA523" s="29">
        <v>16500</v>
      </c>
      <c r="AB523" s="29">
        <v>16500</v>
      </c>
      <c r="AC523" s="30">
        <v>0</v>
      </c>
      <c r="AD523" s="29">
        <v>16500</v>
      </c>
      <c r="AE523" s="29">
        <v>16500</v>
      </c>
      <c r="AF523" s="31">
        <v>0</v>
      </c>
      <c r="AG523" s="29">
        <v>16500</v>
      </c>
      <c r="AI523" s="29">
        <v>5500</v>
      </c>
      <c r="AJ523" s="29">
        <v>0</v>
      </c>
      <c r="AK523" s="29">
        <v>11000</v>
      </c>
      <c r="AL523" s="29">
        <v>0</v>
      </c>
      <c r="AM523" s="29">
        <v>0</v>
      </c>
      <c r="AN523" s="29">
        <v>0</v>
      </c>
      <c r="AO523" s="29">
        <v>0</v>
      </c>
      <c r="AP523" s="29">
        <v>0</v>
      </c>
      <c r="AQ523" s="29">
        <v>0</v>
      </c>
      <c r="AR523" s="29">
        <v>0</v>
      </c>
      <c r="AS523" s="29">
        <v>0</v>
      </c>
      <c r="AT523" s="122">
        <v>0</v>
      </c>
      <c r="AU523" s="130" t="s">
        <v>2197</v>
      </c>
      <c r="AV523" s="130" t="s">
        <v>2193</v>
      </c>
      <c r="AW523" s="130" t="s">
        <v>2298</v>
      </c>
      <c r="AX523" s="130" t="s">
        <v>1299</v>
      </c>
      <c r="AY523" s="130" t="s">
        <v>1299</v>
      </c>
    </row>
    <row r="524" spans="1:51" ht="24" x14ac:dyDescent="0.2">
      <c r="A524" s="121">
        <v>45671</v>
      </c>
      <c r="B524" s="27" t="s">
        <v>1564</v>
      </c>
      <c r="C524" s="24" t="s">
        <v>1565</v>
      </c>
      <c r="D524" s="24" t="s">
        <v>1447</v>
      </c>
      <c r="E524" s="28" t="s">
        <v>438</v>
      </c>
      <c r="F524" s="28" t="s">
        <v>439</v>
      </c>
      <c r="G524" s="28" t="s">
        <v>520</v>
      </c>
      <c r="H524" s="28" t="s">
        <v>515</v>
      </c>
      <c r="I524" s="28" t="s">
        <v>1103</v>
      </c>
      <c r="J524" s="24" t="s">
        <v>1092</v>
      </c>
      <c r="K524" s="24" t="s">
        <v>592</v>
      </c>
      <c r="L524" s="24" t="s">
        <v>2405</v>
      </c>
      <c r="M524" s="24">
        <v>45679</v>
      </c>
      <c r="N524" s="24" t="s">
        <v>2406</v>
      </c>
      <c r="O524" s="24" t="s">
        <v>2407</v>
      </c>
      <c r="P524" s="27" t="s">
        <v>15</v>
      </c>
      <c r="Q524" s="28" t="s">
        <v>2018</v>
      </c>
      <c r="R524" s="26" t="s">
        <v>2124</v>
      </c>
      <c r="S524" s="26" t="s">
        <v>2319</v>
      </c>
      <c r="T524" s="27" t="s">
        <v>50</v>
      </c>
      <c r="U524" s="25" t="s">
        <v>1092</v>
      </c>
      <c r="V524" s="25" t="s">
        <v>1345</v>
      </c>
      <c r="W524" s="25" t="s">
        <v>552</v>
      </c>
      <c r="X524" s="36" t="s">
        <v>37</v>
      </c>
      <c r="Y524" s="36" t="s">
        <v>38</v>
      </c>
      <c r="Z524" s="36" t="s">
        <v>382</v>
      </c>
      <c r="AA524" s="29">
        <v>9700</v>
      </c>
      <c r="AB524" s="29">
        <v>9700</v>
      </c>
      <c r="AC524" s="30">
        <v>0</v>
      </c>
      <c r="AD524" s="29">
        <v>9700</v>
      </c>
      <c r="AE524" s="29">
        <v>9700</v>
      </c>
      <c r="AF524" s="31">
        <v>0</v>
      </c>
      <c r="AG524" s="29">
        <v>9700</v>
      </c>
      <c r="AI524" s="29">
        <v>4850</v>
      </c>
      <c r="AJ524" s="29">
        <v>0</v>
      </c>
      <c r="AK524" s="29">
        <v>4850</v>
      </c>
      <c r="AL524" s="29">
        <v>0</v>
      </c>
      <c r="AM524" s="29">
        <v>0</v>
      </c>
      <c r="AN524" s="29">
        <v>0</v>
      </c>
      <c r="AO524" s="29">
        <v>0</v>
      </c>
      <c r="AP524" s="29">
        <v>0</v>
      </c>
      <c r="AQ524" s="29">
        <v>0</v>
      </c>
      <c r="AR524" s="29">
        <v>0</v>
      </c>
      <c r="AS524" s="29">
        <v>0</v>
      </c>
      <c r="AT524" s="122">
        <v>0</v>
      </c>
      <c r="AU524" s="130" t="s">
        <v>2197</v>
      </c>
      <c r="AV524" s="130" t="s">
        <v>2193</v>
      </c>
      <c r="AW524" s="130" t="s">
        <v>2298</v>
      </c>
      <c r="AX524" s="130" t="s">
        <v>1299</v>
      </c>
      <c r="AY524" s="130" t="s">
        <v>1299</v>
      </c>
    </row>
    <row r="525" spans="1:51" ht="36" x14ac:dyDescent="0.2">
      <c r="A525" s="121">
        <v>45671</v>
      </c>
      <c r="B525" s="27" t="s">
        <v>1564</v>
      </c>
      <c r="C525" s="24" t="s">
        <v>1565</v>
      </c>
      <c r="D525" s="24" t="s">
        <v>1447</v>
      </c>
      <c r="E525" s="28" t="s">
        <v>438</v>
      </c>
      <c r="F525" s="28" t="s">
        <v>439</v>
      </c>
      <c r="G525" s="28" t="s">
        <v>521</v>
      </c>
      <c r="H525" s="28" t="s">
        <v>515</v>
      </c>
      <c r="I525" s="28" t="s">
        <v>1360</v>
      </c>
      <c r="J525" s="24" t="s">
        <v>1360</v>
      </c>
      <c r="K525" s="24" t="s">
        <v>318</v>
      </c>
      <c r="L525" s="24" t="s">
        <v>1975</v>
      </c>
      <c r="M525" s="24">
        <v>45672</v>
      </c>
      <c r="N525" s="24" t="s">
        <v>1976</v>
      </c>
      <c r="O525" s="24" t="s">
        <v>1977</v>
      </c>
      <c r="P525" s="27" t="s">
        <v>15</v>
      </c>
      <c r="Q525" s="28" t="s">
        <v>2101</v>
      </c>
      <c r="R525" s="26" t="s">
        <v>2125</v>
      </c>
      <c r="S525" s="26" t="s">
        <v>2320</v>
      </c>
      <c r="T525" s="27" t="s">
        <v>102</v>
      </c>
      <c r="U525" s="25" t="s">
        <v>1360</v>
      </c>
      <c r="V525" s="25" t="s">
        <v>1362</v>
      </c>
      <c r="W525" s="25" t="s">
        <v>552</v>
      </c>
      <c r="X525" s="36" t="s">
        <v>43</v>
      </c>
      <c r="Y525" s="36" t="s">
        <v>1377</v>
      </c>
      <c r="Z525" s="36" t="s">
        <v>1375</v>
      </c>
      <c r="AA525" s="29">
        <v>14000</v>
      </c>
      <c r="AB525" s="29">
        <v>14000</v>
      </c>
      <c r="AC525" s="30">
        <v>0</v>
      </c>
      <c r="AD525" s="29">
        <v>14000</v>
      </c>
      <c r="AE525" s="29">
        <v>14000</v>
      </c>
      <c r="AF525" s="31">
        <v>0</v>
      </c>
      <c r="AG525" s="29">
        <v>14000</v>
      </c>
      <c r="AI525" s="29">
        <v>7000</v>
      </c>
      <c r="AJ525" s="29">
        <v>7000</v>
      </c>
      <c r="AK525" s="29">
        <v>0</v>
      </c>
      <c r="AL525" s="29">
        <v>0</v>
      </c>
      <c r="AM525" s="29">
        <v>0</v>
      </c>
      <c r="AN525" s="29">
        <v>0</v>
      </c>
      <c r="AO525" s="29">
        <v>0</v>
      </c>
      <c r="AP525" s="29">
        <v>0</v>
      </c>
      <c r="AQ525" s="29">
        <v>0</v>
      </c>
      <c r="AR525" s="29">
        <v>0</v>
      </c>
      <c r="AS525" s="29">
        <v>0</v>
      </c>
      <c r="AT525" s="122">
        <v>0</v>
      </c>
      <c r="AU525" s="130" t="s">
        <v>2197</v>
      </c>
      <c r="AV525" s="130" t="s">
        <v>2193</v>
      </c>
      <c r="AW525" s="130" t="s">
        <v>2298</v>
      </c>
      <c r="AX525" s="130" t="s">
        <v>1299</v>
      </c>
      <c r="AY525" s="130" t="s">
        <v>2187</v>
      </c>
    </row>
    <row r="526" spans="1:51" ht="36" x14ac:dyDescent="0.2">
      <c r="A526" s="121">
        <v>45671</v>
      </c>
      <c r="B526" s="27" t="s">
        <v>1564</v>
      </c>
      <c r="C526" s="24" t="s">
        <v>1565</v>
      </c>
      <c r="D526" s="24" t="s">
        <v>1447</v>
      </c>
      <c r="E526" s="28" t="s">
        <v>438</v>
      </c>
      <c r="F526" s="28" t="s">
        <v>439</v>
      </c>
      <c r="G526" s="28" t="s">
        <v>520</v>
      </c>
      <c r="H526" s="28" t="s">
        <v>515</v>
      </c>
      <c r="I526" s="28" t="s">
        <v>1103</v>
      </c>
      <c r="J526" s="24" t="s">
        <v>1091</v>
      </c>
      <c r="K526" s="24" t="s">
        <v>565</v>
      </c>
      <c r="L526" s="24" t="s">
        <v>1978</v>
      </c>
      <c r="M526" s="24">
        <v>45677</v>
      </c>
      <c r="N526" s="24" t="s">
        <v>1979</v>
      </c>
      <c r="O526" s="24" t="s">
        <v>1980</v>
      </c>
      <c r="P526" s="27" t="s">
        <v>15</v>
      </c>
      <c r="Q526" s="28" t="s">
        <v>2041</v>
      </c>
      <c r="R526" s="26" t="s">
        <v>2126</v>
      </c>
      <c r="S526" s="26" t="s">
        <v>2321</v>
      </c>
      <c r="T526" s="27" t="s">
        <v>44</v>
      </c>
      <c r="U526" s="25" t="s">
        <v>1091</v>
      </c>
      <c r="V526" s="25" t="s">
        <v>1343</v>
      </c>
      <c r="W526" s="25" t="s">
        <v>552</v>
      </c>
      <c r="X526" s="36" t="s">
        <v>37</v>
      </c>
      <c r="Y526" s="36" t="s">
        <v>38</v>
      </c>
      <c r="Z526" s="36" t="s">
        <v>382</v>
      </c>
      <c r="AA526" s="29">
        <v>31500</v>
      </c>
      <c r="AB526" s="29">
        <v>31500</v>
      </c>
      <c r="AC526" s="30">
        <v>0</v>
      </c>
      <c r="AD526" s="29">
        <v>31500</v>
      </c>
      <c r="AE526" s="29">
        <v>13500</v>
      </c>
      <c r="AF526" s="31">
        <v>18000</v>
      </c>
      <c r="AG526" s="29">
        <v>13500</v>
      </c>
      <c r="AI526" s="29">
        <v>4500</v>
      </c>
      <c r="AJ526" s="29">
        <v>4500</v>
      </c>
      <c r="AK526" s="29">
        <v>4500</v>
      </c>
      <c r="AL526" s="29">
        <v>0</v>
      </c>
      <c r="AM526" s="29">
        <v>0</v>
      </c>
      <c r="AN526" s="29">
        <v>0</v>
      </c>
      <c r="AO526" s="29">
        <v>0</v>
      </c>
      <c r="AP526" s="29">
        <v>0</v>
      </c>
      <c r="AQ526" s="29">
        <v>0</v>
      </c>
      <c r="AR526" s="29">
        <v>0</v>
      </c>
      <c r="AS526" s="29">
        <v>0</v>
      </c>
      <c r="AT526" s="122">
        <v>0</v>
      </c>
      <c r="AU526" s="130" t="s">
        <v>2197</v>
      </c>
      <c r="AV526" s="130" t="s">
        <v>2191</v>
      </c>
      <c r="AW526" s="130" t="s">
        <v>2298</v>
      </c>
      <c r="AX526" s="130" t="s">
        <v>1299</v>
      </c>
      <c r="AY526" s="130" t="s">
        <v>1299</v>
      </c>
    </row>
    <row r="527" spans="1:51" ht="48" x14ac:dyDescent="0.2">
      <c r="A527" s="121">
        <v>45671</v>
      </c>
      <c r="B527" s="27" t="s">
        <v>1564</v>
      </c>
      <c r="C527" s="24" t="s">
        <v>1565</v>
      </c>
      <c r="D527" s="24" t="s">
        <v>1447</v>
      </c>
      <c r="E527" s="28" t="s">
        <v>438</v>
      </c>
      <c r="F527" s="28" t="s">
        <v>439</v>
      </c>
      <c r="G527" s="28" t="s">
        <v>520</v>
      </c>
      <c r="H527" s="28" t="s">
        <v>515</v>
      </c>
      <c r="I527" s="28" t="s">
        <v>1103</v>
      </c>
      <c r="J527" s="24" t="s">
        <v>1090</v>
      </c>
      <c r="K527" s="24" t="s">
        <v>582</v>
      </c>
      <c r="L527" s="24" t="s">
        <v>2408</v>
      </c>
      <c r="M527" s="24">
        <v>45678</v>
      </c>
      <c r="N527" s="24" t="s">
        <v>2409</v>
      </c>
      <c r="O527" s="24" t="s">
        <v>2410</v>
      </c>
      <c r="P527" s="27" t="s">
        <v>15</v>
      </c>
      <c r="Q527" s="28" t="s">
        <v>342</v>
      </c>
      <c r="R527" s="26" t="s">
        <v>2127</v>
      </c>
      <c r="S527" s="26" t="s">
        <v>2322</v>
      </c>
      <c r="T527" s="27" t="s">
        <v>16</v>
      </c>
      <c r="U527" s="25" t="s">
        <v>1090</v>
      </c>
      <c r="V527" s="25" t="s">
        <v>1342</v>
      </c>
      <c r="W527" s="25" t="s">
        <v>552</v>
      </c>
      <c r="X527" s="36" t="s">
        <v>37</v>
      </c>
      <c r="Y527" s="36" t="s">
        <v>38</v>
      </c>
      <c r="Z527" s="36" t="s">
        <v>382</v>
      </c>
      <c r="AA527" s="29">
        <v>30400</v>
      </c>
      <c r="AB527" s="29">
        <v>30400</v>
      </c>
      <c r="AC527" s="30">
        <v>0</v>
      </c>
      <c r="AD527" s="29">
        <v>30400</v>
      </c>
      <c r="AE527" s="29">
        <v>11400</v>
      </c>
      <c r="AF527" s="31">
        <v>19000</v>
      </c>
      <c r="AG527" s="29">
        <v>11400</v>
      </c>
      <c r="AI527" s="29">
        <v>3800</v>
      </c>
      <c r="AJ527" s="29">
        <v>3800</v>
      </c>
      <c r="AK527" s="29">
        <v>3800</v>
      </c>
      <c r="AL527" s="29">
        <v>0</v>
      </c>
      <c r="AM527" s="29">
        <v>0</v>
      </c>
      <c r="AN527" s="29">
        <v>0</v>
      </c>
      <c r="AO527" s="29">
        <v>0</v>
      </c>
      <c r="AP527" s="29">
        <v>0</v>
      </c>
      <c r="AQ527" s="29">
        <v>0</v>
      </c>
      <c r="AR527" s="29">
        <v>0</v>
      </c>
      <c r="AS527" s="29">
        <v>0</v>
      </c>
      <c r="AT527" s="122">
        <v>0</v>
      </c>
      <c r="AU527" s="130" t="s">
        <v>2197</v>
      </c>
      <c r="AV527" s="130" t="s">
        <v>2191</v>
      </c>
      <c r="AW527" s="130" t="s">
        <v>2298</v>
      </c>
      <c r="AX527" s="130" t="s">
        <v>1299</v>
      </c>
      <c r="AY527" s="130" t="s">
        <v>1299</v>
      </c>
    </row>
    <row r="528" spans="1:51" ht="24" x14ac:dyDescent="0.2">
      <c r="A528" s="121">
        <v>45671</v>
      </c>
      <c r="B528" s="27" t="s">
        <v>1564</v>
      </c>
      <c r="C528" s="24" t="s">
        <v>1565</v>
      </c>
      <c r="D528" s="24" t="s">
        <v>1447</v>
      </c>
      <c r="E528" s="28" t="s">
        <v>438</v>
      </c>
      <c r="F528" s="28" t="s">
        <v>439</v>
      </c>
      <c r="G528" s="28" t="s">
        <v>520</v>
      </c>
      <c r="H528" s="28" t="s">
        <v>515</v>
      </c>
      <c r="I528" s="28" t="s">
        <v>1103</v>
      </c>
      <c r="J528" s="24" t="s">
        <v>1098</v>
      </c>
      <c r="K528" s="24" t="s">
        <v>584</v>
      </c>
      <c r="L528" s="24" t="s">
        <v>2411</v>
      </c>
      <c r="M528" s="24">
        <v>45678</v>
      </c>
      <c r="N528" s="24" t="s">
        <v>2412</v>
      </c>
      <c r="O528" s="24" t="s">
        <v>2413</v>
      </c>
      <c r="P528" s="27" t="s">
        <v>15</v>
      </c>
      <c r="Q528" s="28" t="s">
        <v>343</v>
      </c>
      <c r="R528" s="26" t="s">
        <v>2128</v>
      </c>
      <c r="S528" s="26" t="s">
        <v>2323</v>
      </c>
      <c r="T528" s="27" t="s">
        <v>110</v>
      </c>
      <c r="U528" s="25" t="s">
        <v>1098</v>
      </c>
      <c r="V528" s="25" t="s">
        <v>1368</v>
      </c>
      <c r="W528" s="25" t="s">
        <v>552</v>
      </c>
      <c r="X528" s="36" t="s">
        <v>37</v>
      </c>
      <c r="Y528" s="36" t="s">
        <v>38</v>
      </c>
      <c r="Z528" s="36" t="s">
        <v>382</v>
      </c>
      <c r="AA528" s="29">
        <v>31500</v>
      </c>
      <c r="AB528" s="29">
        <v>31500</v>
      </c>
      <c r="AC528" s="30">
        <v>0</v>
      </c>
      <c r="AD528" s="29">
        <v>31500</v>
      </c>
      <c r="AE528" s="29">
        <v>14000</v>
      </c>
      <c r="AF528" s="31">
        <v>17500</v>
      </c>
      <c r="AG528" s="29">
        <v>10500</v>
      </c>
      <c r="AI528" s="29">
        <v>7000</v>
      </c>
      <c r="AJ528" s="29">
        <v>3500</v>
      </c>
      <c r="AK528" s="29">
        <v>3500</v>
      </c>
      <c r="AL528" s="29">
        <v>0</v>
      </c>
      <c r="AM528" s="29">
        <v>0</v>
      </c>
      <c r="AN528" s="29">
        <v>0</v>
      </c>
      <c r="AO528" s="29">
        <v>0</v>
      </c>
      <c r="AP528" s="29">
        <v>0</v>
      </c>
      <c r="AQ528" s="29">
        <v>0</v>
      </c>
      <c r="AR528" s="29">
        <v>0</v>
      </c>
      <c r="AS528" s="29">
        <v>0</v>
      </c>
      <c r="AT528" s="122">
        <v>0</v>
      </c>
      <c r="AU528" s="130" t="s">
        <v>2197</v>
      </c>
      <c r="AV528" s="130" t="s">
        <v>2191</v>
      </c>
      <c r="AW528" s="130" t="s">
        <v>2298</v>
      </c>
      <c r="AX528" s="130" t="s">
        <v>1299</v>
      </c>
      <c r="AY528" s="130" t="s">
        <v>1299</v>
      </c>
    </row>
    <row r="529" spans="1:51" ht="36" x14ac:dyDescent="0.2">
      <c r="A529" s="121">
        <v>45671</v>
      </c>
      <c r="B529" s="27" t="s">
        <v>1564</v>
      </c>
      <c r="C529" s="24" t="s">
        <v>1565</v>
      </c>
      <c r="D529" s="24" t="s">
        <v>1447</v>
      </c>
      <c r="E529" s="28" t="s">
        <v>442</v>
      </c>
      <c r="F529" s="28" t="s">
        <v>445</v>
      </c>
      <c r="G529" s="28" t="s">
        <v>521</v>
      </c>
      <c r="H529" s="28" t="s">
        <v>515</v>
      </c>
      <c r="I529" s="28" t="s">
        <v>1422</v>
      </c>
      <c r="J529" s="24" t="s">
        <v>1101</v>
      </c>
      <c r="K529" s="24" t="s">
        <v>315</v>
      </c>
      <c r="L529" s="24" t="s">
        <v>1981</v>
      </c>
      <c r="M529" s="24">
        <v>45671</v>
      </c>
      <c r="N529" s="24" t="s">
        <v>1982</v>
      </c>
      <c r="O529" s="24" t="s">
        <v>1983</v>
      </c>
      <c r="P529" s="27" t="s">
        <v>15</v>
      </c>
      <c r="Q529" s="28" t="s">
        <v>344</v>
      </c>
      <c r="R529" s="26" t="s">
        <v>2129</v>
      </c>
      <c r="S529" s="26" t="s">
        <v>2324</v>
      </c>
      <c r="T529" s="27" t="s">
        <v>138</v>
      </c>
      <c r="U529" s="25" t="s">
        <v>1101</v>
      </c>
      <c r="V529" s="25" t="s">
        <v>1528</v>
      </c>
      <c r="W529" s="25" t="s">
        <v>552</v>
      </c>
      <c r="X529" s="36" t="s">
        <v>43</v>
      </c>
      <c r="Y529" s="36" t="s">
        <v>1377</v>
      </c>
      <c r="Z529" s="36" t="s">
        <v>1375</v>
      </c>
      <c r="AA529" s="29">
        <v>10000</v>
      </c>
      <c r="AB529" s="29">
        <v>10000</v>
      </c>
      <c r="AC529" s="30">
        <v>0</v>
      </c>
      <c r="AD529" s="29">
        <v>10000</v>
      </c>
      <c r="AE529" s="29">
        <v>10000</v>
      </c>
      <c r="AF529" s="31">
        <v>0</v>
      </c>
      <c r="AG529" s="29">
        <v>10000</v>
      </c>
      <c r="AI529" s="29">
        <v>0</v>
      </c>
      <c r="AJ529" s="29">
        <v>5000</v>
      </c>
      <c r="AK529" s="29">
        <v>5000</v>
      </c>
      <c r="AL529" s="29">
        <v>0</v>
      </c>
      <c r="AM529" s="29">
        <v>0</v>
      </c>
      <c r="AN529" s="29">
        <v>0</v>
      </c>
      <c r="AO529" s="29">
        <v>0</v>
      </c>
      <c r="AP529" s="29">
        <v>0</v>
      </c>
      <c r="AQ529" s="29">
        <v>0</v>
      </c>
      <c r="AR529" s="29">
        <v>0</v>
      </c>
      <c r="AS529" s="29">
        <v>0</v>
      </c>
      <c r="AT529" s="122">
        <v>0</v>
      </c>
      <c r="AU529" s="130" t="s">
        <v>2197</v>
      </c>
      <c r="AV529" s="130" t="s">
        <v>2193</v>
      </c>
      <c r="AW529" s="130" t="s">
        <v>2298</v>
      </c>
      <c r="AX529" s="130" t="s">
        <v>1299</v>
      </c>
      <c r="AY529" s="130" t="s">
        <v>518</v>
      </c>
    </row>
    <row r="530" spans="1:51" ht="36" x14ac:dyDescent="0.2">
      <c r="A530" s="121">
        <v>45671</v>
      </c>
      <c r="B530" s="27" t="s">
        <v>1564</v>
      </c>
      <c r="C530" s="24" t="s">
        <v>1565</v>
      </c>
      <c r="D530" s="24" t="s">
        <v>1447</v>
      </c>
      <c r="E530" s="28" t="s">
        <v>438</v>
      </c>
      <c r="F530" s="28" t="s">
        <v>439</v>
      </c>
      <c r="G530" s="28" t="s">
        <v>520</v>
      </c>
      <c r="H530" s="28" t="s">
        <v>515</v>
      </c>
      <c r="I530" s="28" t="s">
        <v>1103</v>
      </c>
      <c r="J530" s="24" t="s">
        <v>1160</v>
      </c>
      <c r="K530" s="24" t="s">
        <v>593</v>
      </c>
      <c r="L530" s="24" t="s">
        <v>2414</v>
      </c>
      <c r="M530" s="24">
        <v>45679</v>
      </c>
      <c r="N530" s="24" t="s">
        <v>2415</v>
      </c>
      <c r="O530" s="24" t="s">
        <v>2416</v>
      </c>
      <c r="P530" s="27" t="s">
        <v>15</v>
      </c>
      <c r="Q530" s="28" t="s">
        <v>345</v>
      </c>
      <c r="R530" s="26" t="s">
        <v>2130</v>
      </c>
      <c r="S530" s="26" t="s">
        <v>2325</v>
      </c>
      <c r="T530" s="27" t="s">
        <v>57</v>
      </c>
      <c r="U530" s="25" t="s">
        <v>1160</v>
      </c>
      <c r="V530" s="25" t="s">
        <v>1350</v>
      </c>
      <c r="W530" s="25" t="s">
        <v>552</v>
      </c>
      <c r="X530" s="36" t="s">
        <v>37</v>
      </c>
      <c r="Y530" s="36" t="s">
        <v>38</v>
      </c>
      <c r="Z530" s="36" t="s">
        <v>382</v>
      </c>
      <c r="AA530" s="29">
        <v>45000</v>
      </c>
      <c r="AB530" s="29">
        <v>45000</v>
      </c>
      <c r="AC530" s="30">
        <v>0</v>
      </c>
      <c r="AD530" s="29">
        <v>45000</v>
      </c>
      <c r="AE530" s="29">
        <v>9000</v>
      </c>
      <c r="AF530" s="31">
        <v>36000</v>
      </c>
      <c r="AG530" s="29">
        <v>9000</v>
      </c>
      <c r="AI530" s="29">
        <v>0</v>
      </c>
      <c r="AJ530" s="29">
        <v>4500</v>
      </c>
      <c r="AK530" s="29">
        <v>4500</v>
      </c>
      <c r="AL530" s="29">
        <v>0</v>
      </c>
      <c r="AM530" s="29">
        <v>0</v>
      </c>
      <c r="AN530" s="29">
        <v>0</v>
      </c>
      <c r="AO530" s="29">
        <v>0</v>
      </c>
      <c r="AP530" s="29">
        <v>0</v>
      </c>
      <c r="AQ530" s="29">
        <v>0</v>
      </c>
      <c r="AR530" s="29">
        <v>0</v>
      </c>
      <c r="AS530" s="29">
        <v>0</v>
      </c>
      <c r="AT530" s="122">
        <v>0</v>
      </c>
      <c r="AU530" s="130" t="s">
        <v>2197</v>
      </c>
      <c r="AV530" s="130" t="s">
        <v>2191</v>
      </c>
      <c r="AW530" s="130" t="s">
        <v>2298</v>
      </c>
      <c r="AX530" s="130" t="s">
        <v>1299</v>
      </c>
      <c r="AY530" s="130" t="s">
        <v>1299</v>
      </c>
    </row>
    <row r="531" spans="1:51" ht="36" x14ac:dyDescent="0.2">
      <c r="A531" s="121">
        <v>45671</v>
      </c>
      <c r="B531" s="27" t="s">
        <v>1564</v>
      </c>
      <c r="C531" s="24" t="s">
        <v>1565</v>
      </c>
      <c r="D531" s="24" t="s">
        <v>1447</v>
      </c>
      <c r="E531" s="28" t="s">
        <v>442</v>
      </c>
      <c r="F531" s="28" t="s">
        <v>443</v>
      </c>
      <c r="G531" s="28" t="s">
        <v>521</v>
      </c>
      <c r="H531" s="28" t="s">
        <v>515</v>
      </c>
      <c r="I531" s="28" t="s">
        <v>1104</v>
      </c>
      <c r="J531" s="24" t="s">
        <v>1156</v>
      </c>
      <c r="K531" s="24" t="s">
        <v>1984</v>
      </c>
      <c r="L531" s="24" t="s">
        <v>1985</v>
      </c>
      <c r="M531" s="24">
        <v>45673</v>
      </c>
      <c r="N531" s="24" t="s">
        <v>1986</v>
      </c>
      <c r="O531" s="24" t="s">
        <v>1987</v>
      </c>
      <c r="P531" s="27" t="s">
        <v>15</v>
      </c>
      <c r="Q531" s="28" t="s">
        <v>346</v>
      </c>
      <c r="R531" s="26" t="s">
        <v>2131</v>
      </c>
      <c r="S531" s="26" t="s">
        <v>2326</v>
      </c>
      <c r="T531" s="27" t="s">
        <v>172</v>
      </c>
      <c r="U531" s="25" t="s">
        <v>1434</v>
      </c>
      <c r="V531" s="25" t="s">
        <v>2327</v>
      </c>
      <c r="W531" s="25" t="s">
        <v>552</v>
      </c>
      <c r="X531" s="36" t="s">
        <v>43</v>
      </c>
      <c r="Y531" s="36" t="s">
        <v>1377</v>
      </c>
      <c r="Z531" s="36" t="s">
        <v>1375</v>
      </c>
      <c r="AA531" s="29">
        <v>10000</v>
      </c>
      <c r="AB531" s="29">
        <v>10000</v>
      </c>
      <c r="AC531" s="30">
        <v>0</v>
      </c>
      <c r="AD531" s="29">
        <v>10000</v>
      </c>
      <c r="AE531" s="29">
        <v>10000</v>
      </c>
      <c r="AF531" s="31">
        <v>0</v>
      </c>
      <c r="AG531" s="29">
        <v>5000</v>
      </c>
      <c r="AI531" s="29">
        <v>0</v>
      </c>
      <c r="AJ531" s="29">
        <v>5000</v>
      </c>
      <c r="AK531" s="29">
        <v>5000</v>
      </c>
      <c r="AL531" s="29">
        <v>0</v>
      </c>
      <c r="AM531" s="29">
        <v>0</v>
      </c>
      <c r="AN531" s="29">
        <v>0</v>
      </c>
      <c r="AO531" s="29">
        <v>0</v>
      </c>
      <c r="AP531" s="29">
        <v>0</v>
      </c>
      <c r="AQ531" s="29">
        <v>0</v>
      </c>
      <c r="AR531" s="29">
        <v>0</v>
      </c>
      <c r="AS531" s="29">
        <v>0</v>
      </c>
      <c r="AT531" s="122">
        <v>0</v>
      </c>
      <c r="AU531" s="130" t="s">
        <v>2197</v>
      </c>
      <c r="AV531" s="130" t="s">
        <v>2193</v>
      </c>
      <c r="AW531" s="130" t="s">
        <v>2298</v>
      </c>
      <c r="AX531" s="130" t="s">
        <v>1299</v>
      </c>
      <c r="AY531" s="130" t="s">
        <v>1272</v>
      </c>
    </row>
    <row r="532" spans="1:51" ht="24" x14ac:dyDescent="0.2">
      <c r="A532" s="121">
        <v>45671</v>
      </c>
      <c r="B532" s="27" t="s">
        <v>1564</v>
      </c>
      <c r="C532" s="24" t="s">
        <v>1565</v>
      </c>
      <c r="D532" s="24" t="s">
        <v>1447</v>
      </c>
      <c r="E532" s="28" t="s">
        <v>438</v>
      </c>
      <c r="F532" s="28" t="s">
        <v>439</v>
      </c>
      <c r="G532" s="28" t="s">
        <v>520</v>
      </c>
      <c r="H532" s="28" t="s">
        <v>515</v>
      </c>
      <c r="I532" s="28" t="s">
        <v>1103</v>
      </c>
      <c r="J532" s="24" t="s">
        <v>1101</v>
      </c>
      <c r="K532" s="24" t="s">
        <v>594</v>
      </c>
      <c r="L532" s="24" t="s">
        <v>2417</v>
      </c>
      <c r="M532" s="24">
        <v>45679</v>
      </c>
      <c r="N532" s="24" t="s">
        <v>2418</v>
      </c>
      <c r="O532" s="24" t="s">
        <v>2419</v>
      </c>
      <c r="P532" s="27" t="s">
        <v>15</v>
      </c>
      <c r="Q532" s="28" t="s">
        <v>347</v>
      </c>
      <c r="R532" s="26" t="s">
        <v>2132</v>
      </c>
      <c r="S532" s="26" t="s">
        <v>2328</v>
      </c>
      <c r="T532" s="27" t="s">
        <v>59</v>
      </c>
      <c r="U532" s="25" t="s">
        <v>1101</v>
      </c>
      <c r="V532" s="25" t="s">
        <v>1352</v>
      </c>
      <c r="W532" s="25" t="s">
        <v>552</v>
      </c>
      <c r="X532" s="36" t="s">
        <v>37</v>
      </c>
      <c r="Y532" s="36" t="s">
        <v>38</v>
      </c>
      <c r="Z532" s="36" t="s">
        <v>382</v>
      </c>
      <c r="AA532" s="29">
        <v>47300</v>
      </c>
      <c r="AB532" s="29">
        <v>47300</v>
      </c>
      <c r="AC532" s="30">
        <v>0</v>
      </c>
      <c r="AD532" s="29">
        <v>47300</v>
      </c>
      <c r="AE532" s="29">
        <v>12900</v>
      </c>
      <c r="AF532" s="31">
        <v>34400</v>
      </c>
      <c r="AG532" s="29">
        <v>12900</v>
      </c>
      <c r="AI532" s="29">
        <v>4300</v>
      </c>
      <c r="AJ532" s="29">
        <v>4300</v>
      </c>
      <c r="AK532" s="29">
        <v>4300</v>
      </c>
      <c r="AL532" s="29">
        <v>0</v>
      </c>
      <c r="AM532" s="29">
        <v>0</v>
      </c>
      <c r="AN532" s="29">
        <v>0</v>
      </c>
      <c r="AO532" s="29">
        <v>0</v>
      </c>
      <c r="AP532" s="29">
        <v>0</v>
      </c>
      <c r="AQ532" s="29">
        <v>0</v>
      </c>
      <c r="AR532" s="29">
        <v>0</v>
      </c>
      <c r="AS532" s="29">
        <v>0</v>
      </c>
      <c r="AT532" s="122">
        <v>0</v>
      </c>
      <c r="AU532" s="130" t="s">
        <v>2197</v>
      </c>
      <c r="AV532" s="130" t="s">
        <v>2191</v>
      </c>
      <c r="AW532" s="130" t="s">
        <v>2298</v>
      </c>
      <c r="AX532" s="130" t="s">
        <v>1299</v>
      </c>
      <c r="AY532" s="130" t="s">
        <v>1299</v>
      </c>
    </row>
    <row r="533" spans="1:51" ht="36" x14ac:dyDescent="0.2">
      <c r="A533" s="121">
        <v>45671</v>
      </c>
      <c r="B533" s="27" t="s">
        <v>1564</v>
      </c>
      <c r="C533" s="24" t="s">
        <v>1565</v>
      </c>
      <c r="D533" s="24" t="s">
        <v>1447</v>
      </c>
      <c r="E533" s="28" t="s">
        <v>442</v>
      </c>
      <c r="F533" s="28" t="s">
        <v>445</v>
      </c>
      <c r="G533" s="28" t="s">
        <v>521</v>
      </c>
      <c r="H533" s="28" t="s">
        <v>515</v>
      </c>
      <c r="I533" s="28" t="s">
        <v>1422</v>
      </c>
      <c r="J533" s="24" t="s">
        <v>1161</v>
      </c>
      <c r="K533" s="24" t="s">
        <v>317</v>
      </c>
      <c r="L533" s="24" t="s">
        <v>1988</v>
      </c>
      <c r="M533" s="24">
        <v>45671</v>
      </c>
      <c r="N533" s="24" t="s">
        <v>1989</v>
      </c>
      <c r="O533" s="24" t="s">
        <v>1990</v>
      </c>
      <c r="P533" s="27" t="s">
        <v>15</v>
      </c>
      <c r="Q533" s="28" t="s">
        <v>348</v>
      </c>
      <c r="R533" s="26" t="s">
        <v>2133</v>
      </c>
      <c r="S533" s="26" t="s">
        <v>2329</v>
      </c>
      <c r="T533" s="27" t="s">
        <v>137</v>
      </c>
      <c r="U533" s="25" t="s">
        <v>1161</v>
      </c>
      <c r="V533" s="25" t="s">
        <v>1527</v>
      </c>
      <c r="W533" s="25" t="s">
        <v>552</v>
      </c>
      <c r="X533" s="36" t="s">
        <v>43</v>
      </c>
      <c r="Y533" s="36" t="s">
        <v>1377</v>
      </c>
      <c r="Z533" s="36" t="s">
        <v>1375</v>
      </c>
      <c r="AA533" s="29">
        <v>10000</v>
      </c>
      <c r="AB533" s="29">
        <v>10000</v>
      </c>
      <c r="AC533" s="30">
        <v>0</v>
      </c>
      <c r="AD533" s="29">
        <v>10000</v>
      </c>
      <c r="AE533" s="29">
        <v>10000</v>
      </c>
      <c r="AF533" s="31">
        <v>0</v>
      </c>
      <c r="AG533" s="29">
        <v>10000</v>
      </c>
      <c r="AI533" s="29">
        <v>0</v>
      </c>
      <c r="AJ533" s="29">
        <v>5000</v>
      </c>
      <c r="AK533" s="29">
        <v>5000</v>
      </c>
      <c r="AL533" s="29">
        <v>0</v>
      </c>
      <c r="AM533" s="29">
        <v>0</v>
      </c>
      <c r="AN533" s="29">
        <v>0</v>
      </c>
      <c r="AO533" s="29">
        <v>0</v>
      </c>
      <c r="AP533" s="29">
        <v>0</v>
      </c>
      <c r="AQ533" s="29">
        <v>0</v>
      </c>
      <c r="AR533" s="29">
        <v>0</v>
      </c>
      <c r="AS533" s="29">
        <v>0</v>
      </c>
      <c r="AT533" s="122">
        <v>0</v>
      </c>
      <c r="AU533" s="130" t="s">
        <v>2197</v>
      </c>
      <c r="AV533" s="130" t="s">
        <v>2193</v>
      </c>
      <c r="AW533" s="130" t="s">
        <v>2298</v>
      </c>
      <c r="AX533" s="130" t="s">
        <v>1299</v>
      </c>
      <c r="AY533" s="130" t="s">
        <v>518</v>
      </c>
    </row>
    <row r="534" spans="1:51" ht="36" x14ac:dyDescent="0.2">
      <c r="A534" s="121">
        <v>45671</v>
      </c>
      <c r="B534" s="27" t="s">
        <v>1564</v>
      </c>
      <c r="C534" s="24" t="s">
        <v>1565</v>
      </c>
      <c r="D534" s="24" t="s">
        <v>1447</v>
      </c>
      <c r="E534" s="28" t="s">
        <v>438</v>
      </c>
      <c r="F534" s="28" t="s">
        <v>439</v>
      </c>
      <c r="G534" s="28" t="s">
        <v>521</v>
      </c>
      <c r="H534" s="28" t="s">
        <v>515</v>
      </c>
      <c r="I534" s="28" t="s">
        <v>1105</v>
      </c>
      <c r="J534" s="24" t="s">
        <v>1105</v>
      </c>
      <c r="K534" s="24" t="s">
        <v>320</v>
      </c>
      <c r="L534" s="24" t="s">
        <v>1991</v>
      </c>
      <c r="M534" s="24">
        <v>45672</v>
      </c>
      <c r="N534" s="24" t="s">
        <v>1992</v>
      </c>
      <c r="O534" s="24" t="s">
        <v>1993</v>
      </c>
      <c r="P534" s="27" t="s">
        <v>15</v>
      </c>
      <c r="Q534" s="28" t="s">
        <v>350</v>
      </c>
      <c r="R534" s="26" t="s">
        <v>2134</v>
      </c>
      <c r="S534" s="26" t="s">
        <v>2330</v>
      </c>
      <c r="T534" s="27" t="s">
        <v>99</v>
      </c>
      <c r="U534" s="25" t="s">
        <v>1105</v>
      </c>
      <c r="V534" s="25" t="s">
        <v>1355</v>
      </c>
      <c r="W534" s="25" t="s">
        <v>552</v>
      </c>
      <c r="X534" s="36" t="s">
        <v>43</v>
      </c>
      <c r="Y534" s="36" t="s">
        <v>1377</v>
      </c>
      <c r="Z534" s="36" t="s">
        <v>1375</v>
      </c>
      <c r="AA534" s="29">
        <v>5000</v>
      </c>
      <c r="AB534" s="29">
        <v>5000</v>
      </c>
      <c r="AC534" s="30">
        <v>0</v>
      </c>
      <c r="AD534" s="29">
        <v>5000</v>
      </c>
      <c r="AE534" s="29">
        <v>5000</v>
      </c>
      <c r="AF534" s="31">
        <v>0</v>
      </c>
      <c r="AG534" s="29">
        <v>5000</v>
      </c>
      <c r="AI534" s="29">
        <v>0</v>
      </c>
      <c r="AJ534" s="29">
        <v>2500</v>
      </c>
      <c r="AK534" s="29">
        <v>2500</v>
      </c>
      <c r="AL534" s="29">
        <v>0</v>
      </c>
      <c r="AM534" s="29">
        <v>0</v>
      </c>
      <c r="AN534" s="29">
        <v>0</v>
      </c>
      <c r="AO534" s="29">
        <v>0</v>
      </c>
      <c r="AP534" s="29">
        <v>0</v>
      </c>
      <c r="AQ534" s="29">
        <v>0</v>
      </c>
      <c r="AR534" s="29">
        <v>0</v>
      </c>
      <c r="AS534" s="29">
        <v>0</v>
      </c>
      <c r="AT534" s="122">
        <v>0</v>
      </c>
      <c r="AU534" s="130" t="s">
        <v>2197</v>
      </c>
      <c r="AV534" s="130" t="s">
        <v>2193</v>
      </c>
      <c r="AW534" s="130" t="s">
        <v>2298</v>
      </c>
      <c r="AX534" s="130" t="s">
        <v>1299</v>
      </c>
      <c r="AY534" s="130" t="s">
        <v>2187</v>
      </c>
    </row>
    <row r="535" spans="1:51" ht="36" x14ac:dyDescent="0.2">
      <c r="A535" s="121">
        <v>45671</v>
      </c>
      <c r="B535" s="27" t="s">
        <v>1564</v>
      </c>
      <c r="C535" s="24" t="s">
        <v>1565</v>
      </c>
      <c r="D535" s="24" t="s">
        <v>1447</v>
      </c>
      <c r="E535" s="28" t="s">
        <v>442</v>
      </c>
      <c r="F535" s="28" t="s">
        <v>445</v>
      </c>
      <c r="G535" s="28" t="s">
        <v>521</v>
      </c>
      <c r="H535" s="28" t="s">
        <v>515</v>
      </c>
      <c r="I535" s="28" t="s">
        <v>1422</v>
      </c>
      <c r="J535" s="24" t="s">
        <v>1102</v>
      </c>
      <c r="K535" s="24" t="s">
        <v>321</v>
      </c>
      <c r="L535" s="24" t="s">
        <v>1994</v>
      </c>
      <c r="M535" s="24">
        <v>45672</v>
      </c>
      <c r="N535" s="24" t="s">
        <v>1995</v>
      </c>
      <c r="O535" s="24" t="s">
        <v>1996</v>
      </c>
      <c r="P535" s="27" t="s">
        <v>15</v>
      </c>
      <c r="Q535" s="28" t="s">
        <v>351</v>
      </c>
      <c r="R535" s="26" t="s">
        <v>2135</v>
      </c>
      <c r="S535" s="26" t="s">
        <v>2331</v>
      </c>
      <c r="T535" s="27" t="s">
        <v>148</v>
      </c>
      <c r="U535" s="25" t="s">
        <v>1102</v>
      </c>
      <c r="V535" s="25" t="s">
        <v>1535</v>
      </c>
      <c r="W535" s="25" t="s">
        <v>552</v>
      </c>
      <c r="X535" s="36" t="s">
        <v>43</v>
      </c>
      <c r="Y535" s="36" t="s">
        <v>1377</v>
      </c>
      <c r="Z535" s="36" t="s">
        <v>1375</v>
      </c>
      <c r="AA535" s="29">
        <v>10000</v>
      </c>
      <c r="AB535" s="29">
        <v>10000</v>
      </c>
      <c r="AC535" s="30">
        <v>0</v>
      </c>
      <c r="AD535" s="29">
        <v>10000</v>
      </c>
      <c r="AE535" s="29">
        <v>10000</v>
      </c>
      <c r="AF535" s="31">
        <v>0</v>
      </c>
      <c r="AG535" s="29">
        <v>10000</v>
      </c>
      <c r="AI535" s="29">
        <v>0</v>
      </c>
      <c r="AJ535" s="29">
        <v>0</v>
      </c>
      <c r="AK535" s="29">
        <v>10000</v>
      </c>
      <c r="AL535" s="29">
        <v>0</v>
      </c>
      <c r="AM535" s="29">
        <v>0</v>
      </c>
      <c r="AN535" s="29">
        <v>0</v>
      </c>
      <c r="AO535" s="29">
        <v>0</v>
      </c>
      <c r="AP535" s="29">
        <v>0</v>
      </c>
      <c r="AQ535" s="29">
        <v>0</v>
      </c>
      <c r="AR535" s="29">
        <v>0</v>
      </c>
      <c r="AS535" s="29">
        <v>0</v>
      </c>
      <c r="AT535" s="122">
        <v>0</v>
      </c>
      <c r="AU535" s="130" t="s">
        <v>2197</v>
      </c>
      <c r="AV535" s="130" t="s">
        <v>2193</v>
      </c>
      <c r="AW535" s="130" t="s">
        <v>2298</v>
      </c>
      <c r="AX535" s="130" t="s">
        <v>1299</v>
      </c>
      <c r="AY535" s="130" t="s">
        <v>518</v>
      </c>
    </row>
    <row r="536" spans="1:51" ht="36" x14ac:dyDescent="0.2">
      <c r="A536" s="121">
        <v>45672</v>
      </c>
      <c r="B536" s="27" t="s">
        <v>1564</v>
      </c>
      <c r="C536" s="24" t="s">
        <v>1565</v>
      </c>
      <c r="D536" s="24" t="s">
        <v>1447</v>
      </c>
      <c r="E536" s="28" t="s">
        <v>442</v>
      </c>
      <c r="F536" s="28" t="s">
        <v>443</v>
      </c>
      <c r="G536" s="28" t="s">
        <v>521</v>
      </c>
      <c r="H536" s="28" t="s">
        <v>515</v>
      </c>
      <c r="I536" s="28" t="s">
        <v>1104</v>
      </c>
      <c r="J536" s="24" t="s">
        <v>1158</v>
      </c>
      <c r="K536" s="24" t="s">
        <v>330</v>
      </c>
      <c r="L536" s="24" t="s">
        <v>1997</v>
      </c>
      <c r="M536" s="24">
        <v>45673</v>
      </c>
      <c r="N536" s="24" t="s">
        <v>1998</v>
      </c>
      <c r="O536" s="24" t="s">
        <v>1999</v>
      </c>
      <c r="P536" s="27" t="s">
        <v>15</v>
      </c>
      <c r="Q536" s="28" t="s">
        <v>352</v>
      </c>
      <c r="R536" s="26" t="s">
        <v>2136</v>
      </c>
      <c r="S536" s="26" t="s">
        <v>2332</v>
      </c>
      <c r="T536" s="27" t="s">
        <v>165</v>
      </c>
      <c r="U536" s="25" t="s">
        <v>1158</v>
      </c>
      <c r="V536" s="25" t="s">
        <v>1558</v>
      </c>
      <c r="W536" s="25" t="s">
        <v>552</v>
      </c>
      <c r="X536" s="36" t="s">
        <v>43</v>
      </c>
      <c r="Y536" s="36" t="s">
        <v>1377</v>
      </c>
      <c r="Z536" s="36" t="s">
        <v>1375</v>
      </c>
      <c r="AA536" s="29">
        <v>10000</v>
      </c>
      <c r="AB536" s="29">
        <v>10000</v>
      </c>
      <c r="AC536" s="30">
        <v>0</v>
      </c>
      <c r="AD536" s="29">
        <v>10000</v>
      </c>
      <c r="AE536" s="29">
        <v>10000</v>
      </c>
      <c r="AF536" s="31">
        <v>0</v>
      </c>
      <c r="AG536" s="29">
        <v>10000</v>
      </c>
      <c r="AI536" s="29">
        <v>0</v>
      </c>
      <c r="AJ536" s="29">
        <v>5000</v>
      </c>
      <c r="AK536" s="29">
        <v>5000</v>
      </c>
      <c r="AL536" s="29">
        <v>0</v>
      </c>
      <c r="AM536" s="29">
        <v>0</v>
      </c>
      <c r="AN536" s="29">
        <v>0</v>
      </c>
      <c r="AO536" s="29">
        <v>0</v>
      </c>
      <c r="AP536" s="29">
        <v>0</v>
      </c>
      <c r="AQ536" s="29">
        <v>0</v>
      </c>
      <c r="AR536" s="29">
        <v>0</v>
      </c>
      <c r="AS536" s="29">
        <v>0</v>
      </c>
      <c r="AT536" s="122">
        <v>0</v>
      </c>
      <c r="AU536" s="130" t="s">
        <v>2197</v>
      </c>
      <c r="AV536" s="130" t="s">
        <v>2193</v>
      </c>
      <c r="AW536" s="130" t="s">
        <v>2298</v>
      </c>
      <c r="AX536" s="130" t="s">
        <v>1299</v>
      </c>
      <c r="AY536" s="130" t="s">
        <v>1272</v>
      </c>
    </row>
    <row r="537" spans="1:51" ht="36" x14ac:dyDescent="0.2">
      <c r="A537" s="121">
        <v>45672</v>
      </c>
      <c r="B537" s="27" t="s">
        <v>1564</v>
      </c>
      <c r="C537" s="24" t="s">
        <v>1565</v>
      </c>
      <c r="D537" s="24" t="s">
        <v>1447</v>
      </c>
      <c r="E537" s="28" t="s">
        <v>438</v>
      </c>
      <c r="F537" s="28" t="s">
        <v>439</v>
      </c>
      <c r="G537" s="28" t="s">
        <v>521</v>
      </c>
      <c r="H537" s="28" t="s">
        <v>515</v>
      </c>
      <c r="I537" s="28" t="s">
        <v>1360</v>
      </c>
      <c r="J537" s="24" t="s">
        <v>1360</v>
      </c>
      <c r="K537" s="24" t="s">
        <v>331</v>
      </c>
      <c r="L537" s="24" t="s">
        <v>2000</v>
      </c>
      <c r="M537" s="24">
        <v>45673</v>
      </c>
      <c r="N537" s="24" t="s">
        <v>2001</v>
      </c>
      <c r="O537" s="24" t="s">
        <v>2002</v>
      </c>
      <c r="P537" s="27" t="s">
        <v>15</v>
      </c>
      <c r="Q537" s="28" t="s">
        <v>353</v>
      </c>
      <c r="R537" s="26" t="s">
        <v>2137</v>
      </c>
      <c r="S537" s="26" t="s">
        <v>2333</v>
      </c>
      <c r="T537" s="27" t="s">
        <v>102</v>
      </c>
      <c r="U537" s="25" t="s">
        <v>1360</v>
      </c>
      <c r="V537" s="25" t="s">
        <v>1362</v>
      </c>
      <c r="W537" s="25" t="s">
        <v>552</v>
      </c>
      <c r="X537" s="36" t="s">
        <v>43</v>
      </c>
      <c r="Y537" s="36" t="s">
        <v>1377</v>
      </c>
      <c r="Z537" s="36" t="s">
        <v>1375</v>
      </c>
      <c r="AA537" s="29">
        <v>14000</v>
      </c>
      <c r="AB537" s="29">
        <v>14000</v>
      </c>
      <c r="AC537" s="30">
        <v>0</v>
      </c>
      <c r="AD537" s="29">
        <v>14000</v>
      </c>
      <c r="AE537" s="29">
        <v>14000</v>
      </c>
      <c r="AF537" s="31">
        <v>0</v>
      </c>
      <c r="AG537" s="29">
        <v>14000</v>
      </c>
      <c r="AI537" s="29">
        <v>0</v>
      </c>
      <c r="AJ537" s="29">
        <v>7000</v>
      </c>
      <c r="AK537" s="29">
        <v>7000</v>
      </c>
      <c r="AL537" s="29">
        <v>0</v>
      </c>
      <c r="AM537" s="29">
        <v>0</v>
      </c>
      <c r="AN537" s="29">
        <v>0</v>
      </c>
      <c r="AO537" s="29">
        <v>0</v>
      </c>
      <c r="AP537" s="29">
        <v>0</v>
      </c>
      <c r="AQ537" s="29">
        <v>0</v>
      </c>
      <c r="AR537" s="29">
        <v>0</v>
      </c>
      <c r="AS537" s="29">
        <v>0</v>
      </c>
      <c r="AT537" s="122">
        <v>0</v>
      </c>
      <c r="AU537" s="130" t="s">
        <v>2197</v>
      </c>
      <c r="AV537" s="130" t="s">
        <v>2193</v>
      </c>
      <c r="AW537" s="130" t="s">
        <v>2298</v>
      </c>
      <c r="AX537" s="130" t="s">
        <v>1299</v>
      </c>
      <c r="AY537" s="130" t="s">
        <v>2187</v>
      </c>
    </row>
    <row r="538" spans="1:51" ht="36" x14ac:dyDescent="0.2">
      <c r="A538" s="121">
        <v>45672</v>
      </c>
      <c r="B538" s="27" t="s">
        <v>1564</v>
      </c>
      <c r="C538" s="24" t="s">
        <v>1565</v>
      </c>
      <c r="D538" s="24" t="s">
        <v>1447</v>
      </c>
      <c r="E538" s="28" t="s">
        <v>442</v>
      </c>
      <c r="F538" s="28" t="s">
        <v>445</v>
      </c>
      <c r="G538" s="28" t="s">
        <v>521</v>
      </c>
      <c r="H538" s="28" t="s">
        <v>515</v>
      </c>
      <c r="I538" s="28" t="s">
        <v>1422</v>
      </c>
      <c r="J538" s="24" t="s">
        <v>1448</v>
      </c>
      <c r="K538" s="24" t="s">
        <v>341</v>
      </c>
      <c r="L538" s="24" t="s">
        <v>2003</v>
      </c>
      <c r="M538" s="24">
        <v>45673</v>
      </c>
      <c r="N538" s="24" t="s">
        <v>2004</v>
      </c>
      <c r="O538" s="24" t="s">
        <v>2005</v>
      </c>
      <c r="P538" s="27" t="s">
        <v>15</v>
      </c>
      <c r="Q538" s="28" t="s">
        <v>354</v>
      </c>
      <c r="R538" s="26" t="s">
        <v>2138</v>
      </c>
      <c r="S538" s="26" t="s">
        <v>2334</v>
      </c>
      <c r="T538" s="27" t="s">
        <v>146</v>
      </c>
      <c r="U538" s="25" t="s">
        <v>1433</v>
      </c>
      <c r="V538" s="25" t="s">
        <v>1553</v>
      </c>
      <c r="W538" s="25" t="s">
        <v>552</v>
      </c>
      <c r="X538" s="36" t="s">
        <v>43</v>
      </c>
      <c r="Y538" s="36" t="s">
        <v>1377</v>
      </c>
      <c r="Z538" s="36" t="s">
        <v>1375</v>
      </c>
      <c r="AA538" s="29">
        <v>10000</v>
      </c>
      <c r="AB538" s="29">
        <v>10000</v>
      </c>
      <c r="AC538" s="30">
        <v>0</v>
      </c>
      <c r="AD538" s="29">
        <v>10000</v>
      </c>
      <c r="AE538" s="29">
        <v>10000</v>
      </c>
      <c r="AF538" s="31">
        <v>0</v>
      </c>
      <c r="AG538" s="29">
        <v>10000</v>
      </c>
      <c r="AI538" s="29">
        <v>0</v>
      </c>
      <c r="AJ538" s="29">
        <v>5000</v>
      </c>
      <c r="AK538" s="29">
        <v>5000</v>
      </c>
      <c r="AL538" s="29">
        <v>0</v>
      </c>
      <c r="AM538" s="29">
        <v>0</v>
      </c>
      <c r="AN538" s="29">
        <v>0</v>
      </c>
      <c r="AO538" s="29">
        <v>0</v>
      </c>
      <c r="AP538" s="29">
        <v>0</v>
      </c>
      <c r="AQ538" s="29">
        <v>0</v>
      </c>
      <c r="AR538" s="29">
        <v>0</v>
      </c>
      <c r="AS538" s="29">
        <v>0</v>
      </c>
      <c r="AT538" s="122">
        <v>0</v>
      </c>
      <c r="AU538" s="130" t="s">
        <v>2197</v>
      </c>
      <c r="AV538" s="130" t="s">
        <v>2193</v>
      </c>
      <c r="AW538" s="130" t="s">
        <v>2298</v>
      </c>
      <c r="AX538" s="130" t="s">
        <v>1299</v>
      </c>
      <c r="AY538" s="130" t="s">
        <v>518</v>
      </c>
    </row>
    <row r="539" spans="1:51" ht="24" x14ac:dyDescent="0.2">
      <c r="A539" s="121">
        <v>45672</v>
      </c>
      <c r="B539" s="27" t="s">
        <v>1564</v>
      </c>
      <c r="C539" s="24" t="s">
        <v>1565</v>
      </c>
      <c r="D539" s="24" t="s">
        <v>1447</v>
      </c>
      <c r="E539" s="28" t="s">
        <v>438</v>
      </c>
      <c r="F539" s="28" t="s">
        <v>439</v>
      </c>
      <c r="G539" s="28" t="s">
        <v>520</v>
      </c>
      <c r="H539" s="28" t="s">
        <v>515</v>
      </c>
      <c r="I539" s="28" t="s">
        <v>1103</v>
      </c>
      <c r="J539" s="24" t="s">
        <v>1102</v>
      </c>
      <c r="K539" s="24" t="s">
        <v>569</v>
      </c>
      <c r="L539" s="24" t="s">
        <v>2006</v>
      </c>
      <c r="M539" s="24">
        <v>45677</v>
      </c>
      <c r="N539" s="24" t="s">
        <v>2007</v>
      </c>
      <c r="O539" s="24" t="s">
        <v>2008</v>
      </c>
      <c r="P539" s="27" t="s">
        <v>15</v>
      </c>
      <c r="Q539" s="28" t="s">
        <v>355</v>
      </c>
      <c r="R539" s="26" t="s">
        <v>2139</v>
      </c>
      <c r="S539" s="26" t="s">
        <v>2335</v>
      </c>
      <c r="T539" s="27" t="s">
        <v>111</v>
      </c>
      <c r="U539" s="25" t="s">
        <v>1102</v>
      </c>
      <c r="V539" s="25" t="s">
        <v>1369</v>
      </c>
      <c r="W539" s="25" t="s">
        <v>552</v>
      </c>
      <c r="X539" s="36" t="s">
        <v>37</v>
      </c>
      <c r="Y539" s="36" t="s">
        <v>38</v>
      </c>
      <c r="Z539" s="36" t="s">
        <v>382</v>
      </c>
      <c r="AA539" s="29">
        <v>6600</v>
      </c>
      <c r="AB539" s="29">
        <v>6600</v>
      </c>
      <c r="AC539" s="30">
        <v>0</v>
      </c>
      <c r="AD539" s="29">
        <v>6600</v>
      </c>
      <c r="AE539" s="29">
        <v>6600</v>
      </c>
      <c r="AF539" s="31">
        <v>0</v>
      </c>
      <c r="AG539" s="29">
        <v>6600</v>
      </c>
      <c r="AI539" s="29">
        <v>0</v>
      </c>
      <c r="AJ539" s="29">
        <v>3300</v>
      </c>
      <c r="AK539" s="29">
        <v>3300</v>
      </c>
      <c r="AL539" s="29">
        <v>0</v>
      </c>
      <c r="AM539" s="29">
        <v>0</v>
      </c>
      <c r="AN539" s="29">
        <v>0</v>
      </c>
      <c r="AO539" s="29">
        <v>0</v>
      </c>
      <c r="AP539" s="29">
        <v>0</v>
      </c>
      <c r="AQ539" s="29">
        <v>0</v>
      </c>
      <c r="AR539" s="29">
        <v>0</v>
      </c>
      <c r="AS539" s="29">
        <v>0</v>
      </c>
      <c r="AT539" s="122">
        <v>0</v>
      </c>
      <c r="AU539" s="130" t="s">
        <v>2197</v>
      </c>
      <c r="AV539" s="130" t="s">
        <v>2193</v>
      </c>
      <c r="AW539" s="130" t="s">
        <v>2298</v>
      </c>
      <c r="AX539" s="130" t="s">
        <v>1299</v>
      </c>
      <c r="AY539" s="130" t="s">
        <v>1299</v>
      </c>
    </row>
    <row r="540" spans="1:51" ht="36" x14ac:dyDescent="0.2">
      <c r="A540" s="121">
        <v>45672</v>
      </c>
      <c r="B540" s="27" t="s">
        <v>1564</v>
      </c>
      <c r="C540" s="24" t="s">
        <v>1565</v>
      </c>
      <c r="D540" s="24" t="s">
        <v>1447</v>
      </c>
      <c r="E540" s="28" t="s">
        <v>438</v>
      </c>
      <c r="F540" s="28" t="s">
        <v>439</v>
      </c>
      <c r="G540" s="28" t="s">
        <v>520</v>
      </c>
      <c r="H540" s="28" t="s">
        <v>515</v>
      </c>
      <c r="I540" s="28" t="s">
        <v>1103</v>
      </c>
      <c r="J540" s="24" t="s">
        <v>1159</v>
      </c>
      <c r="K540" s="24" t="s">
        <v>555</v>
      </c>
      <c r="L540" s="24" t="s">
        <v>2009</v>
      </c>
      <c r="M540" s="24">
        <v>45677</v>
      </c>
      <c r="N540" s="24" t="s">
        <v>2010</v>
      </c>
      <c r="O540" s="24" t="s">
        <v>2011</v>
      </c>
      <c r="P540" s="27" t="s">
        <v>15</v>
      </c>
      <c r="Q540" s="28" t="s">
        <v>356</v>
      </c>
      <c r="R540" s="26" t="s">
        <v>2140</v>
      </c>
      <c r="S540" s="26" t="s">
        <v>2336</v>
      </c>
      <c r="T540" s="27" t="s">
        <v>55</v>
      </c>
      <c r="U540" s="25" t="s">
        <v>1159</v>
      </c>
      <c r="V540" s="25" t="s">
        <v>1348</v>
      </c>
      <c r="W540" s="25" t="s">
        <v>552</v>
      </c>
      <c r="X540" s="36" t="s">
        <v>37</v>
      </c>
      <c r="Y540" s="36" t="s">
        <v>38</v>
      </c>
      <c r="Z540" s="36" t="s">
        <v>382</v>
      </c>
      <c r="AA540" s="29">
        <v>7500</v>
      </c>
      <c r="AB540" s="29">
        <v>7500</v>
      </c>
      <c r="AC540" s="30">
        <v>0</v>
      </c>
      <c r="AD540" s="29">
        <v>7500</v>
      </c>
      <c r="AE540" s="29">
        <v>7500</v>
      </c>
      <c r="AF540" s="31">
        <v>0</v>
      </c>
      <c r="AG540" s="29">
        <v>7500</v>
      </c>
      <c r="AI540" s="29">
        <v>2500</v>
      </c>
      <c r="AJ540" s="29">
        <v>2500</v>
      </c>
      <c r="AK540" s="29">
        <v>2500</v>
      </c>
      <c r="AL540" s="29">
        <v>0</v>
      </c>
      <c r="AM540" s="29">
        <v>0</v>
      </c>
      <c r="AN540" s="29">
        <v>0</v>
      </c>
      <c r="AO540" s="29">
        <v>0</v>
      </c>
      <c r="AP540" s="29">
        <v>0</v>
      </c>
      <c r="AQ540" s="29">
        <v>0</v>
      </c>
      <c r="AR540" s="29">
        <v>0</v>
      </c>
      <c r="AS540" s="29">
        <v>0</v>
      </c>
      <c r="AT540" s="122">
        <v>0</v>
      </c>
      <c r="AU540" s="130" t="s">
        <v>2197</v>
      </c>
      <c r="AV540" s="130" t="s">
        <v>2193</v>
      </c>
      <c r="AW540" s="130" t="s">
        <v>2298</v>
      </c>
      <c r="AX540" s="130" t="s">
        <v>1299</v>
      </c>
      <c r="AY540" s="130" t="s">
        <v>1299</v>
      </c>
    </row>
    <row r="541" spans="1:51" ht="36" x14ac:dyDescent="0.2">
      <c r="A541" s="121">
        <v>45672</v>
      </c>
      <c r="B541" s="27" t="s">
        <v>1564</v>
      </c>
      <c r="C541" s="24" t="s">
        <v>1565</v>
      </c>
      <c r="D541" s="24" t="s">
        <v>1447</v>
      </c>
      <c r="E541" s="28" t="s">
        <v>442</v>
      </c>
      <c r="F541" s="28" t="s">
        <v>445</v>
      </c>
      <c r="G541" s="28" t="s">
        <v>521</v>
      </c>
      <c r="H541" s="28" t="s">
        <v>515</v>
      </c>
      <c r="I541" s="28" t="s">
        <v>1422</v>
      </c>
      <c r="J541" s="24" t="s">
        <v>1159</v>
      </c>
      <c r="K541" s="24" t="s">
        <v>337</v>
      </c>
      <c r="L541" s="24" t="s">
        <v>2012</v>
      </c>
      <c r="M541" s="24">
        <v>45673</v>
      </c>
      <c r="N541" s="24" t="s">
        <v>2013</v>
      </c>
      <c r="O541" s="24" t="s">
        <v>2014</v>
      </c>
      <c r="P541" s="27" t="s">
        <v>15</v>
      </c>
      <c r="Q541" s="28" t="s">
        <v>555</v>
      </c>
      <c r="R541" s="26" t="s">
        <v>2141</v>
      </c>
      <c r="S541" s="26" t="s">
        <v>2337</v>
      </c>
      <c r="T541" s="27" t="s">
        <v>134</v>
      </c>
      <c r="U541" s="25" t="s">
        <v>1159</v>
      </c>
      <c r="V541" s="25" t="s">
        <v>1524</v>
      </c>
      <c r="W541" s="25" t="s">
        <v>552</v>
      </c>
      <c r="X541" s="36" t="s">
        <v>43</v>
      </c>
      <c r="Y541" s="36" t="s">
        <v>1377</v>
      </c>
      <c r="Z541" s="36" t="s">
        <v>1375</v>
      </c>
      <c r="AA541" s="29">
        <v>3500</v>
      </c>
      <c r="AB541" s="29">
        <v>3500</v>
      </c>
      <c r="AC541" s="30">
        <v>0</v>
      </c>
      <c r="AD541" s="29">
        <v>3500</v>
      </c>
      <c r="AE541" s="29">
        <v>3500</v>
      </c>
      <c r="AF541" s="31">
        <v>0</v>
      </c>
      <c r="AG541" s="29">
        <v>3500</v>
      </c>
      <c r="AI541" s="29">
        <v>0</v>
      </c>
      <c r="AJ541" s="29">
        <v>3500</v>
      </c>
      <c r="AK541" s="29">
        <v>0</v>
      </c>
      <c r="AL541" s="29">
        <v>0</v>
      </c>
      <c r="AM541" s="29">
        <v>0</v>
      </c>
      <c r="AN541" s="29">
        <v>0</v>
      </c>
      <c r="AO541" s="29">
        <v>0</v>
      </c>
      <c r="AP541" s="29">
        <v>0</v>
      </c>
      <c r="AQ541" s="29">
        <v>0</v>
      </c>
      <c r="AR541" s="29">
        <v>0</v>
      </c>
      <c r="AS541" s="29">
        <v>0</v>
      </c>
      <c r="AT541" s="122">
        <v>0</v>
      </c>
      <c r="AU541" s="130" t="s">
        <v>2197</v>
      </c>
      <c r="AV541" s="130" t="s">
        <v>2193</v>
      </c>
      <c r="AW541" s="130" t="s">
        <v>2298</v>
      </c>
      <c r="AX541" s="130" t="s">
        <v>1299</v>
      </c>
      <c r="AY541" s="130" t="s">
        <v>518</v>
      </c>
    </row>
    <row r="542" spans="1:51" ht="36" x14ac:dyDescent="0.2">
      <c r="A542" s="121">
        <v>45672</v>
      </c>
      <c r="B542" s="27" t="s">
        <v>1564</v>
      </c>
      <c r="C542" s="24" t="s">
        <v>1565</v>
      </c>
      <c r="D542" s="24" t="s">
        <v>1447</v>
      </c>
      <c r="E542" s="28" t="s">
        <v>442</v>
      </c>
      <c r="F542" s="28" t="s">
        <v>445</v>
      </c>
      <c r="G542" s="28" t="s">
        <v>521</v>
      </c>
      <c r="H542" s="28" t="s">
        <v>515</v>
      </c>
      <c r="I542" s="28" t="s">
        <v>1422</v>
      </c>
      <c r="J542" s="24" t="s">
        <v>1100</v>
      </c>
      <c r="K542" s="24" t="s">
        <v>334</v>
      </c>
      <c r="L542" s="24" t="s">
        <v>2015</v>
      </c>
      <c r="M542" s="24">
        <v>45673</v>
      </c>
      <c r="N542" s="24" t="s">
        <v>2016</v>
      </c>
      <c r="O542" s="24" t="s">
        <v>2017</v>
      </c>
      <c r="P542" s="27" t="s">
        <v>15</v>
      </c>
      <c r="Q542" s="28" t="s">
        <v>558</v>
      </c>
      <c r="R542" s="26" t="s">
        <v>2142</v>
      </c>
      <c r="S542" s="26" t="s">
        <v>2338</v>
      </c>
      <c r="T542" s="27" t="s">
        <v>130</v>
      </c>
      <c r="U542" s="25" t="s">
        <v>1100</v>
      </c>
      <c r="V542" s="25" t="s">
        <v>1520</v>
      </c>
      <c r="W542" s="25" t="s">
        <v>552</v>
      </c>
      <c r="X542" s="36" t="s">
        <v>43</v>
      </c>
      <c r="Y542" s="36" t="s">
        <v>1377</v>
      </c>
      <c r="Z542" s="36" t="s">
        <v>1375</v>
      </c>
      <c r="AA542" s="29">
        <v>3500</v>
      </c>
      <c r="AB542" s="29">
        <v>3500</v>
      </c>
      <c r="AC542" s="30">
        <v>0</v>
      </c>
      <c r="AD542" s="29">
        <v>3500</v>
      </c>
      <c r="AE542" s="29">
        <v>3500</v>
      </c>
      <c r="AF542" s="31">
        <v>0</v>
      </c>
      <c r="AG542" s="29">
        <v>3500</v>
      </c>
      <c r="AI542" s="29">
        <v>0</v>
      </c>
      <c r="AJ542" s="29">
        <v>3500</v>
      </c>
      <c r="AK542" s="29">
        <v>0</v>
      </c>
      <c r="AL542" s="29">
        <v>0</v>
      </c>
      <c r="AM542" s="29">
        <v>0</v>
      </c>
      <c r="AN542" s="29">
        <v>0</v>
      </c>
      <c r="AO542" s="29">
        <v>0</v>
      </c>
      <c r="AP542" s="29">
        <v>0</v>
      </c>
      <c r="AQ542" s="29">
        <v>0</v>
      </c>
      <c r="AR542" s="29">
        <v>0</v>
      </c>
      <c r="AS542" s="29">
        <v>0</v>
      </c>
      <c r="AT542" s="122">
        <v>0</v>
      </c>
      <c r="AU542" s="130" t="s">
        <v>2197</v>
      </c>
      <c r="AV542" s="130" t="s">
        <v>2193</v>
      </c>
      <c r="AW542" s="130" t="s">
        <v>2298</v>
      </c>
      <c r="AX542" s="130" t="s">
        <v>1299</v>
      </c>
      <c r="AY542" s="130" t="s">
        <v>518</v>
      </c>
    </row>
    <row r="543" spans="1:51" ht="36" x14ac:dyDescent="0.2">
      <c r="A543" s="121">
        <v>45672</v>
      </c>
      <c r="B543" s="27" t="s">
        <v>1564</v>
      </c>
      <c r="C543" s="24" t="s">
        <v>1565</v>
      </c>
      <c r="D543" s="24" t="s">
        <v>1447</v>
      </c>
      <c r="E543" s="28" t="s">
        <v>438</v>
      </c>
      <c r="F543" s="28" t="s">
        <v>439</v>
      </c>
      <c r="G543" s="28" t="s">
        <v>521</v>
      </c>
      <c r="H543" s="28" t="s">
        <v>515</v>
      </c>
      <c r="I543" s="28" t="s">
        <v>1103</v>
      </c>
      <c r="J543" s="24" t="s">
        <v>1103</v>
      </c>
      <c r="K543" s="24" t="s">
        <v>2018</v>
      </c>
      <c r="L543" s="24" t="s">
        <v>2019</v>
      </c>
      <c r="M543" s="24">
        <v>45673</v>
      </c>
      <c r="N543" s="24" t="s">
        <v>2020</v>
      </c>
      <c r="O543" s="24" t="s">
        <v>2021</v>
      </c>
      <c r="P543" s="27" t="s">
        <v>15</v>
      </c>
      <c r="Q543" s="28" t="s">
        <v>559</v>
      </c>
      <c r="R543" s="26" t="s">
        <v>2143</v>
      </c>
      <c r="S543" s="26" t="s">
        <v>2339</v>
      </c>
      <c r="T543" s="27" t="s">
        <v>61</v>
      </c>
      <c r="U543" s="25" t="s">
        <v>1103</v>
      </c>
      <c r="V543" s="25" t="s">
        <v>1354</v>
      </c>
      <c r="W543" s="25" t="s">
        <v>552</v>
      </c>
      <c r="X543" s="36" t="s">
        <v>43</v>
      </c>
      <c r="Y543" s="36" t="s">
        <v>1377</v>
      </c>
      <c r="Z543" s="36" t="s">
        <v>1375</v>
      </c>
      <c r="AA543" s="29">
        <v>16000</v>
      </c>
      <c r="AB543" s="29">
        <v>16000</v>
      </c>
      <c r="AC543" s="30">
        <v>0</v>
      </c>
      <c r="AD543" s="29">
        <v>16000</v>
      </c>
      <c r="AE543" s="29">
        <v>16000</v>
      </c>
      <c r="AF543" s="31">
        <v>0</v>
      </c>
      <c r="AG543" s="29">
        <v>16000</v>
      </c>
      <c r="AI543" s="29">
        <v>0</v>
      </c>
      <c r="AJ543" s="29">
        <v>8000</v>
      </c>
      <c r="AK543" s="29">
        <v>8000</v>
      </c>
      <c r="AL543" s="29">
        <v>0</v>
      </c>
      <c r="AM543" s="29">
        <v>0</v>
      </c>
      <c r="AN543" s="29">
        <v>0</v>
      </c>
      <c r="AO543" s="29">
        <v>0</v>
      </c>
      <c r="AP543" s="29">
        <v>0</v>
      </c>
      <c r="AQ543" s="29">
        <v>0</v>
      </c>
      <c r="AR543" s="29">
        <v>0</v>
      </c>
      <c r="AS543" s="29">
        <v>0</v>
      </c>
      <c r="AT543" s="122">
        <v>0</v>
      </c>
      <c r="AU543" s="130" t="s">
        <v>2197</v>
      </c>
      <c r="AV543" s="130" t="s">
        <v>2193</v>
      </c>
      <c r="AW543" s="130" t="s">
        <v>2298</v>
      </c>
      <c r="AX543" s="130" t="s">
        <v>1299</v>
      </c>
      <c r="AY543" s="130" t="s">
        <v>2187</v>
      </c>
    </row>
    <row r="544" spans="1:51" ht="24" x14ac:dyDescent="0.2">
      <c r="A544" s="121">
        <v>45672</v>
      </c>
      <c r="B544" s="27" t="s">
        <v>1564</v>
      </c>
      <c r="C544" s="24" t="s">
        <v>1565</v>
      </c>
      <c r="D544" s="24" t="s">
        <v>1447</v>
      </c>
      <c r="E544" s="28" t="s">
        <v>438</v>
      </c>
      <c r="F544" s="28" t="s">
        <v>439</v>
      </c>
      <c r="G544" s="28" t="s">
        <v>521</v>
      </c>
      <c r="H544" s="28" t="s">
        <v>515</v>
      </c>
      <c r="I544" s="28" t="s">
        <v>1103</v>
      </c>
      <c r="J544" s="24" t="s">
        <v>1103</v>
      </c>
      <c r="K544" s="24" t="s">
        <v>333</v>
      </c>
      <c r="L544" s="24" t="s">
        <v>2022</v>
      </c>
      <c r="M544" s="24">
        <v>45673</v>
      </c>
      <c r="N544" s="24" t="s">
        <v>2023</v>
      </c>
      <c r="O544" s="24" t="s">
        <v>2024</v>
      </c>
      <c r="P544" s="27" t="s">
        <v>15</v>
      </c>
      <c r="Q544" s="28" t="s">
        <v>560</v>
      </c>
      <c r="R544" s="26" t="s">
        <v>2144</v>
      </c>
      <c r="S544" s="26" t="s">
        <v>2340</v>
      </c>
      <c r="T544" s="27" t="s">
        <v>61</v>
      </c>
      <c r="U544" s="25" t="s">
        <v>1103</v>
      </c>
      <c r="V544" s="25" t="s">
        <v>1354</v>
      </c>
      <c r="W544" s="25" t="s">
        <v>552</v>
      </c>
      <c r="X544" s="36" t="s">
        <v>43</v>
      </c>
      <c r="Y544" s="36" t="s">
        <v>1377</v>
      </c>
      <c r="Z544" s="36" t="s">
        <v>1375</v>
      </c>
      <c r="AA544" s="29">
        <v>12000</v>
      </c>
      <c r="AB544" s="29">
        <v>12000</v>
      </c>
      <c r="AC544" s="30">
        <v>0</v>
      </c>
      <c r="AD544" s="29">
        <v>12000</v>
      </c>
      <c r="AE544" s="29">
        <v>8000</v>
      </c>
      <c r="AF544" s="31">
        <v>4000</v>
      </c>
      <c r="AG544" s="29">
        <v>8000</v>
      </c>
      <c r="AI544" s="29">
        <v>4000</v>
      </c>
      <c r="AJ544" s="29">
        <v>4000</v>
      </c>
      <c r="AK544" s="29">
        <v>0</v>
      </c>
      <c r="AL544" s="29">
        <v>0</v>
      </c>
      <c r="AM544" s="29">
        <v>0</v>
      </c>
      <c r="AN544" s="29">
        <v>0</v>
      </c>
      <c r="AO544" s="29">
        <v>0</v>
      </c>
      <c r="AP544" s="29">
        <v>0</v>
      </c>
      <c r="AQ544" s="29">
        <v>0</v>
      </c>
      <c r="AR544" s="29">
        <v>0</v>
      </c>
      <c r="AS544" s="29">
        <v>0</v>
      </c>
      <c r="AT544" s="122">
        <v>0</v>
      </c>
      <c r="AU544" s="130" t="s">
        <v>2197</v>
      </c>
      <c r="AV544" s="130" t="s">
        <v>2191</v>
      </c>
      <c r="AW544" s="130" t="s">
        <v>2298</v>
      </c>
      <c r="AX544" s="130" t="s">
        <v>1299</v>
      </c>
      <c r="AY544" s="130" t="s">
        <v>2187</v>
      </c>
    </row>
    <row r="545" spans="1:51" ht="36" x14ac:dyDescent="0.2">
      <c r="A545" s="121">
        <v>45672</v>
      </c>
      <c r="B545" s="27" t="s">
        <v>1564</v>
      </c>
      <c r="C545" s="24" t="s">
        <v>1565</v>
      </c>
      <c r="D545" s="24" t="s">
        <v>1447</v>
      </c>
      <c r="E545" s="28" t="s">
        <v>438</v>
      </c>
      <c r="F545" s="28" t="s">
        <v>439</v>
      </c>
      <c r="G545" s="28" t="s">
        <v>2816</v>
      </c>
      <c r="H545" s="28" t="s">
        <v>511</v>
      </c>
      <c r="I545" s="28" t="s">
        <v>1103</v>
      </c>
      <c r="J545" s="24" t="s">
        <v>1095</v>
      </c>
      <c r="K545" s="24" t="s">
        <v>336</v>
      </c>
      <c r="L545" s="24" t="s">
        <v>2025</v>
      </c>
      <c r="M545" s="24">
        <v>45673</v>
      </c>
      <c r="N545" s="24" t="s">
        <v>2026</v>
      </c>
      <c r="O545" s="24" t="s">
        <v>2027</v>
      </c>
      <c r="P545" s="27" t="s">
        <v>15</v>
      </c>
      <c r="Q545" s="28" t="s">
        <v>562</v>
      </c>
      <c r="R545" s="26" t="s">
        <v>2145</v>
      </c>
      <c r="S545" s="26" t="s">
        <v>2341</v>
      </c>
      <c r="T545" s="27" t="s">
        <v>56</v>
      </c>
      <c r="U545" s="25" t="s">
        <v>1095</v>
      </c>
      <c r="V545" s="25" t="s">
        <v>1349</v>
      </c>
      <c r="W545" s="25" t="s">
        <v>552</v>
      </c>
      <c r="X545" s="36" t="s">
        <v>32</v>
      </c>
      <c r="Y545" s="36" t="s">
        <v>33</v>
      </c>
      <c r="Z545" s="36" t="s">
        <v>374</v>
      </c>
      <c r="AA545" s="29">
        <v>12000</v>
      </c>
      <c r="AB545" s="29">
        <v>12000</v>
      </c>
      <c r="AC545" s="30">
        <v>0</v>
      </c>
      <c r="AD545" s="29">
        <v>12000</v>
      </c>
      <c r="AE545" s="29">
        <v>2000</v>
      </c>
      <c r="AF545" s="31">
        <v>10000</v>
      </c>
      <c r="AG545" s="29">
        <v>2000</v>
      </c>
      <c r="AI545" s="29">
        <v>0</v>
      </c>
      <c r="AJ545" s="29">
        <v>1000</v>
      </c>
      <c r="AK545" s="29">
        <v>1000</v>
      </c>
      <c r="AL545" s="29">
        <v>0</v>
      </c>
      <c r="AM545" s="29">
        <v>0</v>
      </c>
      <c r="AN545" s="29">
        <v>0</v>
      </c>
      <c r="AO545" s="29">
        <v>0</v>
      </c>
      <c r="AP545" s="29">
        <v>0</v>
      </c>
      <c r="AQ545" s="29">
        <v>0</v>
      </c>
      <c r="AR545" s="29">
        <v>0</v>
      </c>
      <c r="AS545" s="29">
        <v>0</v>
      </c>
      <c r="AT545" s="122">
        <v>0</v>
      </c>
      <c r="AU545" s="130" t="s">
        <v>2197</v>
      </c>
      <c r="AV545" s="130" t="s">
        <v>2191</v>
      </c>
      <c r="AW545" s="130" t="s">
        <v>2298</v>
      </c>
      <c r="AX545" s="130" t="s">
        <v>1299</v>
      </c>
      <c r="AY545" s="130" t="s">
        <v>1299</v>
      </c>
    </row>
    <row r="546" spans="1:51" ht="36" x14ac:dyDescent="0.2">
      <c r="A546" s="121">
        <v>45672</v>
      </c>
      <c r="B546" s="27" t="s">
        <v>1564</v>
      </c>
      <c r="C546" s="24" t="s">
        <v>1565</v>
      </c>
      <c r="D546" s="24" t="s">
        <v>1447</v>
      </c>
      <c r="E546" s="28" t="s">
        <v>438</v>
      </c>
      <c r="F546" s="28" t="s">
        <v>439</v>
      </c>
      <c r="G546" s="28" t="s">
        <v>521</v>
      </c>
      <c r="H546" s="28" t="s">
        <v>515</v>
      </c>
      <c r="I546" s="28" t="s">
        <v>1360</v>
      </c>
      <c r="J546" s="24" t="s">
        <v>1360</v>
      </c>
      <c r="K546" s="24" t="s">
        <v>2028</v>
      </c>
      <c r="L546" s="24" t="s">
        <v>2029</v>
      </c>
      <c r="M546" s="24">
        <v>45673</v>
      </c>
      <c r="N546" s="24" t="s">
        <v>2030</v>
      </c>
      <c r="O546" s="24" t="s">
        <v>2031</v>
      </c>
      <c r="P546" s="27" t="s">
        <v>15</v>
      </c>
      <c r="Q546" s="28" t="s">
        <v>563</v>
      </c>
      <c r="R546" s="26" t="s">
        <v>2146</v>
      </c>
      <c r="S546" s="26" t="s">
        <v>2342</v>
      </c>
      <c r="T546" s="27" t="s">
        <v>102</v>
      </c>
      <c r="U546" s="25" t="s">
        <v>1360</v>
      </c>
      <c r="V546" s="25" t="s">
        <v>1362</v>
      </c>
      <c r="W546" s="25" t="s">
        <v>552</v>
      </c>
      <c r="X546" s="36" t="s">
        <v>43</v>
      </c>
      <c r="Y546" s="36" t="s">
        <v>1377</v>
      </c>
      <c r="Z546" s="36" t="s">
        <v>1375</v>
      </c>
      <c r="AA546" s="29">
        <v>6000</v>
      </c>
      <c r="AB546" s="29">
        <v>6000</v>
      </c>
      <c r="AC546" s="30">
        <v>0</v>
      </c>
      <c r="AD546" s="29">
        <v>6000</v>
      </c>
      <c r="AE546" s="29">
        <v>6000</v>
      </c>
      <c r="AF546" s="31">
        <v>0</v>
      </c>
      <c r="AG546" s="29">
        <v>6000</v>
      </c>
      <c r="AI546" s="29">
        <v>3000</v>
      </c>
      <c r="AJ546" s="29">
        <v>0</v>
      </c>
      <c r="AK546" s="29">
        <v>3000</v>
      </c>
      <c r="AL546" s="29">
        <v>0</v>
      </c>
      <c r="AM546" s="29">
        <v>0</v>
      </c>
      <c r="AN546" s="29">
        <v>0</v>
      </c>
      <c r="AO546" s="29">
        <v>0</v>
      </c>
      <c r="AP546" s="29">
        <v>0</v>
      </c>
      <c r="AQ546" s="29">
        <v>0</v>
      </c>
      <c r="AR546" s="29">
        <v>0</v>
      </c>
      <c r="AS546" s="29">
        <v>0</v>
      </c>
      <c r="AT546" s="122">
        <v>0</v>
      </c>
      <c r="AU546" s="130" t="s">
        <v>2197</v>
      </c>
      <c r="AV546" s="130" t="s">
        <v>2193</v>
      </c>
      <c r="AW546" s="130" t="s">
        <v>2298</v>
      </c>
      <c r="AX546" s="130" t="s">
        <v>1299</v>
      </c>
      <c r="AY546" s="130" t="s">
        <v>2187</v>
      </c>
    </row>
    <row r="547" spans="1:51" ht="36" x14ac:dyDescent="0.2">
      <c r="A547" s="121">
        <v>45672</v>
      </c>
      <c r="B547" s="27" t="s">
        <v>1564</v>
      </c>
      <c r="C547" s="24" t="s">
        <v>1565</v>
      </c>
      <c r="D547" s="24" t="s">
        <v>1447</v>
      </c>
      <c r="E547" s="28" t="s">
        <v>442</v>
      </c>
      <c r="F547" s="28" t="s">
        <v>443</v>
      </c>
      <c r="G547" s="28" t="s">
        <v>521</v>
      </c>
      <c r="H547" s="28" t="s">
        <v>515</v>
      </c>
      <c r="I547" s="28" t="s">
        <v>1104</v>
      </c>
      <c r="J547" s="24" t="s">
        <v>1101</v>
      </c>
      <c r="K547" s="24" t="s">
        <v>332</v>
      </c>
      <c r="L547" s="24" t="s">
        <v>2032</v>
      </c>
      <c r="M547" s="24">
        <v>45673</v>
      </c>
      <c r="N547" s="24" t="s">
        <v>2033</v>
      </c>
      <c r="O547" s="24" t="s">
        <v>2034</v>
      </c>
      <c r="P547" s="27" t="s">
        <v>15</v>
      </c>
      <c r="Q547" s="28" t="s">
        <v>564</v>
      </c>
      <c r="R547" s="26" t="s">
        <v>2147</v>
      </c>
      <c r="S547" s="26" t="s">
        <v>2343</v>
      </c>
      <c r="T547" s="27" t="s">
        <v>164</v>
      </c>
      <c r="U547" s="25" t="s">
        <v>1101</v>
      </c>
      <c r="V547" s="25" t="s">
        <v>1557</v>
      </c>
      <c r="W547" s="25" t="s">
        <v>552</v>
      </c>
      <c r="X547" s="36" t="s">
        <v>43</v>
      </c>
      <c r="Y547" s="36" t="s">
        <v>1377</v>
      </c>
      <c r="Z547" s="36" t="s">
        <v>1375</v>
      </c>
      <c r="AA547" s="29">
        <v>10000</v>
      </c>
      <c r="AB547" s="29">
        <v>10000</v>
      </c>
      <c r="AC547" s="30">
        <v>0</v>
      </c>
      <c r="AD547" s="29">
        <v>10000</v>
      </c>
      <c r="AE547" s="29">
        <v>10000</v>
      </c>
      <c r="AF547" s="31">
        <v>0</v>
      </c>
      <c r="AG547" s="29">
        <v>10000</v>
      </c>
      <c r="AI547" s="29">
        <v>0</v>
      </c>
      <c r="AJ547" s="29">
        <v>5000</v>
      </c>
      <c r="AK547" s="29">
        <v>5000</v>
      </c>
      <c r="AL547" s="29">
        <v>0</v>
      </c>
      <c r="AM547" s="29">
        <v>0</v>
      </c>
      <c r="AN547" s="29">
        <v>0</v>
      </c>
      <c r="AO547" s="29">
        <v>0</v>
      </c>
      <c r="AP547" s="29">
        <v>0</v>
      </c>
      <c r="AQ547" s="29">
        <v>0</v>
      </c>
      <c r="AR547" s="29">
        <v>0</v>
      </c>
      <c r="AS547" s="29">
        <v>0</v>
      </c>
      <c r="AT547" s="122">
        <v>0</v>
      </c>
      <c r="AU547" s="130" t="s">
        <v>2197</v>
      </c>
      <c r="AV547" s="130" t="s">
        <v>2193</v>
      </c>
      <c r="AW547" s="130" t="s">
        <v>2298</v>
      </c>
      <c r="AX547" s="130" t="s">
        <v>1299</v>
      </c>
      <c r="AY547" s="130" t="s">
        <v>1272</v>
      </c>
    </row>
    <row r="548" spans="1:51" ht="36" x14ac:dyDescent="0.2">
      <c r="A548" s="121">
        <v>45672</v>
      </c>
      <c r="B548" s="27" t="s">
        <v>1564</v>
      </c>
      <c r="C548" s="24" t="s">
        <v>1565</v>
      </c>
      <c r="D548" s="24" t="s">
        <v>1447</v>
      </c>
      <c r="E548" s="28" t="s">
        <v>442</v>
      </c>
      <c r="F548" s="28" t="s">
        <v>443</v>
      </c>
      <c r="G548" s="28" t="s">
        <v>521</v>
      </c>
      <c r="H548" s="28" t="s">
        <v>515</v>
      </c>
      <c r="I548" s="28" t="s">
        <v>1104</v>
      </c>
      <c r="J548" s="24" t="s">
        <v>1159</v>
      </c>
      <c r="K548" s="24" t="s">
        <v>339</v>
      </c>
      <c r="L548" s="24" t="s">
        <v>2035</v>
      </c>
      <c r="M548" s="24">
        <v>45673</v>
      </c>
      <c r="N548" s="24" t="s">
        <v>2036</v>
      </c>
      <c r="O548" s="24" t="s">
        <v>2037</v>
      </c>
      <c r="P548" s="27" t="s">
        <v>15</v>
      </c>
      <c r="Q548" s="28" t="s">
        <v>565</v>
      </c>
      <c r="R548" s="26" t="s">
        <v>2148</v>
      </c>
      <c r="S548" s="26" t="s">
        <v>2344</v>
      </c>
      <c r="T548" s="27" t="s">
        <v>118</v>
      </c>
      <c r="U548" s="25" t="s">
        <v>1159</v>
      </c>
      <c r="V548" s="25" t="s">
        <v>1357</v>
      </c>
      <c r="W548" s="25" t="s">
        <v>552</v>
      </c>
      <c r="X548" s="36" t="s">
        <v>43</v>
      </c>
      <c r="Y548" s="36" t="s">
        <v>1377</v>
      </c>
      <c r="Z548" s="36" t="s">
        <v>1375</v>
      </c>
      <c r="AA548" s="29">
        <v>10000</v>
      </c>
      <c r="AB548" s="29">
        <v>10000</v>
      </c>
      <c r="AC548" s="30">
        <v>0</v>
      </c>
      <c r="AD548" s="29">
        <v>10000</v>
      </c>
      <c r="AE548" s="29">
        <v>10000</v>
      </c>
      <c r="AF548" s="31">
        <v>0</v>
      </c>
      <c r="AG548" s="29">
        <v>10000</v>
      </c>
      <c r="AI548" s="29">
        <v>0</v>
      </c>
      <c r="AJ548" s="29">
        <v>5000</v>
      </c>
      <c r="AK548" s="29">
        <v>5000</v>
      </c>
      <c r="AL548" s="29">
        <v>0</v>
      </c>
      <c r="AM548" s="29">
        <v>0</v>
      </c>
      <c r="AN548" s="29">
        <v>0</v>
      </c>
      <c r="AO548" s="29">
        <v>0</v>
      </c>
      <c r="AP548" s="29">
        <v>0</v>
      </c>
      <c r="AQ548" s="29">
        <v>0</v>
      </c>
      <c r="AR548" s="29">
        <v>0</v>
      </c>
      <c r="AS548" s="29">
        <v>0</v>
      </c>
      <c r="AT548" s="122">
        <v>0</v>
      </c>
      <c r="AU548" s="130" t="s">
        <v>2197</v>
      </c>
      <c r="AV548" s="130" t="s">
        <v>2193</v>
      </c>
      <c r="AW548" s="130" t="s">
        <v>2298</v>
      </c>
      <c r="AX548" s="130" t="s">
        <v>1299</v>
      </c>
      <c r="AY548" s="130" t="s">
        <v>1272</v>
      </c>
    </row>
    <row r="549" spans="1:51" ht="36" x14ac:dyDescent="0.2">
      <c r="A549" s="121">
        <v>45673</v>
      </c>
      <c r="B549" s="27" t="s">
        <v>1564</v>
      </c>
      <c r="C549" s="24" t="s">
        <v>1565</v>
      </c>
      <c r="D549" s="24" t="s">
        <v>1447</v>
      </c>
      <c r="E549" s="28" t="s">
        <v>438</v>
      </c>
      <c r="F549" s="28" t="s">
        <v>439</v>
      </c>
      <c r="G549" s="28" t="s">
        <v>1405</v>
      </c>
      <c r="H549" s="28" t="s">
        <v>515</v>
      </c>
      <c r="I549" s="28" t="s">
        <v>1108</v>
      </c>
      <c r="J549" s="24" t="s">
        <v>1108</v>
      </c>
      <c r="K549" s="24" t="s">
        <v>346</v>
      </c>
      <c r="L549" s="24" t="s">
        <v>2038</v>
      </c>
      <c r="M549" s="24">
        <v>45674</v>
      </c>
      <c r="N549" s="24" t="s">
        <v>2039</v>
      </c>
      <c r="O549" s="24" t="s">
        <v>2040</v>
      </c>
      <c r="P549" s="27" t="s">
        <v>15</v>
      </c>
      <c r="Q549" s="28" t="s">
        <v>566</v>
      </c>
      <c r="R549" s="26" t="s">
        <v>2149</v>
      </c>
      <c r="S549" s="26" t="s">
        <v>2345</v>
      </c>
      <c r="T549" s="27" t="s">
        <v>103</v>
      </c>
      <c r="U549" s="25" t="s">
        <v>1108</v>
      </c>
      <c r="V549" s="25" t="s">
        <v>1363</v>
      </c>
      <c r="W549" s="25" t="s">
        <v>552</v>
      </c>
      <c r="X549" s="36" t="s">
        <v>95</v>
      </c>
      <c r="Y549" s="36" t="s">
        <v>96</v>
      </c>
      <c r="Z549" s="36" t="s">
        <v>388</v>
      </c>
      <c r="AA549" s="29">
        <v>15000</v>
      </c>
      <c r="AB549" s="29">
        <v>15000</v>
      </c>
      <c r="AC549" s="30">
        <v>0</v>
      </c>
      <c r="AD549" s="29">
        <v>15000</v>
      </c>
      <c r="AE549" s="29">
        <v>10000</v>
      </c>
      <c r="AF549" s="31">
        <v>5000</v>
      </c>
      <c r="AG549" s="29">
        <v>10000</v>
      </c>
      <c r="AI549" s="29">
        <v>0</v>
      </c>
      <c r="AJ549" s="29">
        <v>5000</v>
      </c>
      <c r="AK549" s="29">
        <v>5000</v>
      </c>
      <c r="AL549" s="29">
        <v>0</v>
      </c>
      <c r="AM549" s="29">
        <v>0</v>
      </c>
      <c r="AN549" s="29">
        <v>0</v>
      </c>
      <c r="AO549" s="29">
        <v>0</v>
      </c>
      <c r="AP549" s="29">
        <v>0</v>
      </c>
      <c r="AQ549" s="29">
        <v>0</v>
      </c>
      <c r="AR549" s="29">
        <v>0</v>
      </c>
      <c r="AS549" s="29">
        <v>0</v>
      </c>
      <c r="AT549" s="122">
        <v>0</v>
      </c>
      <c r="AU549" s="130" t="s">
        <v>2197</v>
      </c>
      <c r="AV549" s="130" t="s">
        <v>2191</v>
      </c>
      <c r="AW549" s="130" t="s">
        <v>2298</v>
      </c>
      <c r="AX549" s="130" t="s">
        <v>1299</v>
      </c>
      <c r="AY549" s="130" t="s">
        <v>1299</v>
      </c>
    </row>
    <row r="550" spans="1:51" ht="36" x14ac:dyDescent="0.2">
      <c r="A550" s="121">
        <v>45673</v>
      </c>
      <c r="B550" s="27" t="s">
        <v>1564</v>
      </c>
      <c r="C550" s="24" t="s">
        <v>1565</v>
      </c>
      <c r="D550" s="24" t="s">
        <v>1447</v>
      </c>
      <c r="E550" s="28" t="s">
        <v>438</v>
      </c>
      <c r="F550" s="28" t="s">
        <v>439</v>
      </c>
      <c r="G550" s="28" t="s">
        <v>521</v>
      </c>
      <c r="H550" s="28" t="s">
        <v>515</v>
      </c>
      <c r="I550" s="28" t="s">
        <v>1108</v>
      </c>
      <c r="J550" s="24" t="s">
        <v>1108</v>
      </c>
      <c r="K550" s="24" t="s">
        <v>2041</v>
      </c>
      <c r="L550" s="24" t="s">
        <v>2042</v>
      </c>
      <c r="M550" s="24">
        <v>45674</v>
      </c>
      <c r="N550" s="24" t="s">
        <v>2043</v>
      </c>
      <c r="O550" s="24" t="s">
        <v>2044</v>
      </c>
      <c r="P550" s="27" t="s">
        <v>15</v>
      </c>
      <c r="Q550" s="28" t="s">
        <v>567</v>
      </c>
      <c r="R550" s="26" t="s">
        <v>2150</v>
      </c>
      <c r="S550" s="26" t="s">
        <v>2346</v>
      </c>
      <c r="T550" s="27" t="s">
        <v>103</v>
      </c>
      <c r="U550" s="25" t="s">
        <v>1108</v>
      </c>
      <c r="V550" s="25" t="s">
        <v>1363</v>
      </c>
      <c r="W550" s="25" t="s">
        <v>552</v>
      </c>
      <c r="X550" s="36" t="s">
        <v>43</v>
      </c>
      <c r="Y550" s="36" t="s">
        <v>1377</v>
      </c>
      <c r="Z550" s="36" t="s">
        <v>1375</v>
      </c>
      <c r="AA550" s="29">
        <v>21000</v>
      </c>
      <c r="AB550" s="29">
        <v>21000</v>
      </c>
      <c r="AC550" s="30">
        <v>0</v>
      </c>
      <c r="AD550" s="29">
        <v>21000</v>
      </c>
      <c r="AE550" s="29">
        <v>14000</v>
      </c>
      <c r="AF550" s="31">
        <v>7000</v>
      </c>
      <c r="AG550" s="29">
        <v>14000</v>
      </c>
      <c r="AI550" s="29">
        <v>0</v>
      </c>
      <c r="AJ550" s="29">
        <v>7000</v>
      </c>
      <c r="AK550" s="29">
        <v>7000</v>
      </c>
      <c r="AL550" s="29">
        <v>0</v>
      </c>
      <c r="AM550" s="29">
        <v>0</v>
      </c>
      <c r="AN550" s="29">
        <v>0</v>
      </c>
      <c r="AO550" s="29">
        <v>0</v>
      </c>
      <c r="AP550" s="29">
        <v>0</v>
      </c>
      <c r="AQ550" s="29">
        <v>0</v>
      </c>
      <c r="AR550" s="29">
        <v>0</v>
      </c>
      <c r="AS550" s="29">
        <v>0</v>
      </c>
      <c r="AT550" s="122">
        <v>0</v>
      </c>
      <c r="AU550" s="130" t="s">
        <v>2197</v>
      </c>
      <c r="AV550" s="130" t="s">
        <v>2191</v>
      </c>
      <c r="AW550" s="130" t="s">
        <v>2298</v>
      </c>
      <c r="AX550" s="130" t="s">
        <v>1299</v>
      </c>
      <c r="AY550" s="130" t="s">
        <v>2187</v>
      </c>
    </row>
    <row r="551" spans="1:51" ht="36" x14ac:dyDescent="0.2">
      <c r="A551" s="121">
        <v>45672</v>
      </c>
      <c r="B551" s="27" t="s">
        <v>1564</v>
      </c>
      <c r="C551" s="24" t="s">
        <v>1565</v>
      </c>
      <c r="D551" s="24" t="s">
        <v>1447</v>
      </c>
      <c r="E551" s="28" t="s">
        <v>438</v>
      </c>
      <c r="F551" s="28" t="s">
        <v>439</v>
      </c>
      <c r="G551" s="28" t="s">
        <v>42</v>
      </c>
      <c r="H551" s="28" t="s">
        <v>511</v>
      </c>
      <c r="I551" s="28" t="s">
        <v>1103</v>
      </c>
      <c r="J551" s="24" t="s">
        <v>1427</v>
      </c>
      <c r="K551" s="24" t="s">
        <v>344</v>
      </c>
      <c r="L551" s="24" t="s">
        <v>2045</v>
      </c>
      <c r="M551" s="24">
        <v>45674</v>
      </c>
      <c r="N551" s="24" t="s">
        <v>2046</v>
      </c>
      <c r="O551" s="24" t="s">
        <v>2047</v>
      </c>
      <c r="P551" s="27" t="s">
        <v>15</v>
      </c>
      <c r="Q551" s="28" t="s">
        <v>568</v>
      </c>
      <c r="R551" s="26" t="s">
        <v>2151</v>
      </c>
      <c r="S551" s="26" t="s">
        <v>2347</v>
      </c>
      <c r="T551" s="27" t="s">
        <v>156</v>
      </c>
      <c r="U551" s="25" t="s">
        <v>1427</v>
      </c>
      <c r="V551" s="25" t="s">
        <v>1554</v>
      </c>
      <c r="W551" s="25" t="s">
        <v>552</v>
      </c>
      <c r="X551" s="36" t="s">
        <v>41</v>
      </c>
      <c r="Y551" s="36" t="s">
        <v>42</v>
      </c>
      <c r="Z551" s="36" t="s">
        <v>359</v>
      </c>
      <c r="AA551" s="29">
        <v>2700</v>
      </c>
      <c r="AB551" s="29">
        <v>2700</v>
      </c>
      <c r="AC551" s="30">
        <v>0</v>
      </c>
      <c r="AD551" s="29">
        <v>2700</v>
      </c>
      <c r="AE551" s="29">
        <v>2700</v>
      </c>
      <c r="AF551" s="31">
        <v>0</v>
      </c>
      <c r="AG551" s="29">
        <v>2700</v>
      </c>
      <c r="AI551" s="29">
        <v>900</v>
      </c>
      <c r="AJ551" s="29">
        <v>1800</v>
      </c>
      <c r="AK551" s="29">
        <v>0</v>
      </c>
      <c r="AL551" s="29">
        <v>0</v>
      </c>
      <c r="AM551" s="29">
        <v>0</v>
      </c>
      <c r="AN551" s="29">
        <v>0</v>
      </c>
      <c r="AO551" s="29">
        <v>0</v>
      </c>
      <c r="AP551" s="29">
        <v>0</v>
      </c>
      <c r="AQ551" s="29">
        <v>0</v>
      </c>
      <c r="AR551" s="29">
        <v>0</v>
      </c>
      <c r="AS551" s="29">
        <v>0</v>
      </c>
      <c r="AT551" s="122">
        <v>0</v>
      </c>
      <c r="AU551" s="130" t="s">
        <v>2197</v>
      </c>
      <c r="AV551" s="130" t="s">
        <v>2193</v>
      </c>
      <c r="AW551" s="130" t="s">
        <v>2298</v>
      </c>
      <c r="AX551" s="130" t="s">
        <v>1299</v>
      </c>
      <c r="AY551" s="130" t="s">
        <v>1299</v>
      </c>
    </row>
    <row r="552" spans="1:51" ht="36" x14ac:dyDescent="0.2">
      <c r="A552" s="121">
        <v>45673</v>
      </c>
      <c r="B552" s="27" t="s">
        <v>1564</v>
      </c>
      <c r="C552" s="24" t="s">
        <v>1565</v>
      </c>
      <c r="D552" s="24" t="s">
        <v>1447</v>
      </c>
      <c r="E552" s="28" t="s">
        <v>442</v>
      </c>
      <c r="F552" s="28" t="s">
        <v>443</v>
      </c>
      <c r="G552" s="28" t="s">
        <v>521</v>
      </c>
      <c r="H552" s="28" t="s">
        <v>515</v>
      </c>
      <c r="I552" s="28" t="s">
        <v>1104</v>
      </c>
      <c r="J552" s="24" t="s">
        <v>1104</v>
      </c>
      <c r="K552" s="24" t="s">
        <v>560</v>
      </c>
      <c r="L552" s="24" t="s">
        <v>2048</v>
      </c>
      <c r="M552" s="24">
        <v>45677</v>
      </c>
      <c r="N552" s="24" t="s">
        <v>2049</v>
      </c>
      <c r="O552" s="24" t="s">
        <v>2050</v>
      </c>
      <c r="P552" s="27" t="s">
        <v>15</v>
      </c>
      <c r="Q552" s="28" t="s">
        <v>569</v>
      </c>
      <c r="R552" s="26" t="s">
        <v>2152</v>
      </c>
      <c r="S552" s="26" t="s">
        <v>2348</v>
      </c>
      <c r="T552" s="27" t="s">
        <v>121</v>
      </c>
      <c r="U552" s="25" t="s">
        <v>1104</v>
      </c>
      <c r="V552" s="25" t="s">
        <v>1514</v>
      </c>
      <c r="W552" s="25" t="s">
        <v>552</v>
      </c>
      <c r="X552" s="36" t="s">
        <v>43</v>
      </c>
      <c r="Y552" s="36" t="s">
        <v>1377</v>
      </c>
      <c r="Z552" s="36" t="s">
        <v>1375</v>
      </c>
      <c r="AA552" s="29">
        <v>18000</v>
      </c>
      <c r="AB552" s="29">
        <v>18000</v>
      </c>
      <c r="AC552" s="30">
        <v>0</v>
      </c>
      <c r="AD552" s="29">
        <v>18000</v>
      </c>
      <c r="AE552" s="29">
        <v>12000</v>
      </c>
      <c r="AF552" s="31">
        <v>6000</v>
      </c>
      <c r="AG552" s="29">
        <v>12000</v>
      </c>
      <c r="AI552" s="29">
        <v>0</v>
      </c>
      <c r="AJ552" s="29">
        <v>6000</v>
      </c>
      <c r="AK552" s="29">
        <v>6000</v>
      </c>
      <c r="AL552" s="29">
        <v>0</v>
      </c>
      <c r="AM552" s="29">
        <v>0</v>
      </c>
      <c r="AN552" s="29">
        <v>0</v>
      </c>
      <c r="AO552" s="29">
        <v>0</v>
      </c>
      <c r="AP552" s="29">
        <v>0</v>
      </c>
      <c r="AQ552" s="29">
        <v>0</v>
      </c>
      <c r="AR552" s="29">
        <v>0</v>
      </c>
      <c r="AS552" s="29">
        <v>0</v>
      </c>
      <c r="AT552" s="122">
        <v>0</v>
      </c>
      <c r="AU552" s="130" t="s">
        <v>2197</v>
      </c>
      <c r="AV552" s="130" t="s">
        <v>2191</v>
      </c>
      <c r="AW552" s="130" t="s">
        <v>2298</v>
      </c>
      <c r="AX552" s="130" t="s">
        <v>1299</v>
      </c>
      <c r="AY552" s="130" t="s">
        <v>2187</v>
      </c>
    </row>
    <row r="553" spans="1:51" ht="48" x14ac:dyDescent="0.2">
      <c r="A553" s="121">
        <v>45672</v>
      </c>
      <c r="B553" s="27" t="s">
        <v>1564</v>
      </c>
      <c r="C553" s="24" t="s">
        <v>1565</v>
      </c>
      <c r="D553" s="24" t="s">
        <v>1447</v>
      </c>
      <c r="E553" s="28" t="s">
        <v>438</v>
      </c>
      <c r="F553" s="28" t="s">
        <v>439</v>
      </c>
      <c r="G553" s="28" t="s">
        <v>42</v>
      </c>
      <c r="H553" s="28" t="s">
        <v>511</v>
      </c>
      <c r="I553" s="28" t="s">
        <v>1103</v>
      </c>
      <c r="J553" s="24" t="s">
        <v>1427</v>
      </c>
      <c r="K553" s="24" t="s">
        <v>343</v>
      </c>
      <c r="L553" s="24" t="s">
        <v>2051</v>
      </c>
      <c r="M553" s="24">
        <v>45674</v>
      </c>
      <c r="N553" s="24" t="s">
        <v>2052</v>
      </c>
      <c r="O553" s="24" t="s">
        <v>2053</v>
      </c>
      <c r="P553" s="27" t="s">
        <v>15</v>
      </c>
      <c r="Q553" s="28" t="s">
        <v>570</v>
      </c>
      <c r="R553" s="26" t="s">
        <v>2153</v>
      </c>
      <c r="S553" s="26" t="s">
        <v>2349</v>
      </c>
      <c r="T553" s="27" t="s">
        <v>156</v>
      </c>
      <c r="U553" s="25" t="s">
        <v>1427</v>
      </c>
      <c r="V553" s="25" t="s">
        <v>1554</v>
      </c>
      <c r="W553" s="25" t="s">
        <v>552</v>
      </c>
      <c r="X553" s="36" t="s">
        <v>41</v>
      </c>
      <c r="Y553" s="36" t="s">
        <v>42</v>
      </c>
      <c r="Z553" s="36" t="s">
        <v>359</v>
      </c>
      <c r="AA553" s="29">
        <v>1950</v>
      </c>
      <c r="AB553" s="29">
        <v>1950</v>
      </c>
      <c r="AC553" s="30">
        <v>0</v>
      </c>
      <c r="AD553" s="29">
        <v>1950</v>
      </c>
      <c r="AE553" s="29">
        <v>1950</v>
      </c>
      <c r="AF553" s="31">
        <v>0</v>
      </c>
      <c r="AG553" s="29">
        <v>1950</v>
      </c>
      <c r="AI553" s="29">
        <v>650</v>
      </c>
      <c r="AJ553" s="29">
        <v>1300</v>
      </c>
      <c r="AK553" s="29">
        <v>0</v>
      </c>
      <c r="AL553" s="29">
        <v>0</v>
      </c>
      <c r="AM553" s="29">
        <v>0</v>
      </c>
      <c r="AN553" s="29">
        <v>0</v>
      </c>
      <c r="AO553" s="29">
        <v>0</v>
      </c>
      <c r="AP553" s="29">
        <v>0</v>
      </c>
      <c r="AQ553" s="29">
        <v>0</v>
      </c>
      <c r="AR553" s="29">
        <v>0</v>
      </c>
      <c r="AS553" s="29">
        <v>0</v>
      </c>
      <c r="AT553" s="122">
        <v>0</v>
      </c>
      <c r="AU553" s="130" t="s">
        <v>2197</v>
      </c>
      <c r="AV553" s="130" t="s">
        <v>2193</v>
      </c>
      <c r="AW553" s="130" t="s">
        <v>2298</v>
      </c>
      <c r="AX553" s="130" t="s">
        <v>1299</v>
      </c>
      <c r="AY553" s="130" t="s">
        <v>1299</v>
      </c>
    </row>
    <row r="554" spans="1:51" ht="48" x14ac:dyDescent="0.2">
      <c r="A554" s="121">
        <v>45672</v>
      </c>
      <c r="B554" s="27" t="s">
        <v>1564</v>
      </c>
      <c r="C554" s="24" t="s">
        <v>1565</v>
      </c>
      <c r="D554" s="24" t="s">
        <v>1447</v>
      </c>
      <c r="E554" s="28" t="s">
        <v>438</v>
      </c>
      <c r="F554" s="28" t="s">
        <v>439</v>
      </c>
      <c r="G554" s="28" t="s">
        <v>42</v>
      </c>
      <c r="H554" s="28" t="s">
        <v>511</v>
      </c>
      <c r="I554" s="28" t="s">
        <v>1103</v>
      </c>
      <c r="J554" s="24" t="s">
        <v>1427</v>
      </c>
      <c r="K554" s="24" t="s">
        <v>342</v>
      </c>
      <c r="L554" s="24" t="s">
        <v>2054</v>
      </c>
      <c r="M554" s="24">
        <v>45674</v>
      </c>
      <c r="N554" s="24" t="s">
        <v>2055</v>
      </c>
      <c r="O554" s="24" t="s">
        <v>2056</v>
      </c>
      <c r="P554" s="27" t="s">
        <v>15</v>
      </c>
      <c r="Q554" s="28" t="s">
        <v>571</v>
      </c>
      <c r="R554" s="26" t="s">
        <v>2154</v>
      </c>
      <c r="S554" s="26" t="s">
        <v>2350</v>
      </c>
      <c r="T554" s="27" t="s">
        <v>156</v>
      </c>
      <c r="U554" s="25" t="s">
        <v>1427</v>
      </c>
      <c r="V554" s="25" t="s">
        <v>1554</v>
      </c>
      <c r="W554" s="25" t="s">
        <v>552</v>
      </c>
      <c r="X554" s="36" t="s">
        <v>41</v>
      </c>
      <c r="Y554" s="36" t="s">
        <v>42</v>
      </c>
      <c r="Z554" s="36" t="s">
        <v>359</v>
      </c>
      <c r="AA554" s="29">
        <v>2700</v>
      </c>
      <c r="AB554" s="29">
        <v>2700</v>
      </c>
      <c r="AC554" s="30">
        <v>0</v>
      </c>
      <c r="AD554" s="29">
        <v>2700</v>
      </c>
      <c r="AE554" s="29">
        <v>2700</v>
      </c>
      <c r="AF554" s="31">
        <v>0</v>
      </c>
      <c r="AG554" s="29">
        <v>2700</v>
      </c>
      <c r="AI554" s="29">
        <v>900</v>
      </c>
      <c r="AJ554" s="29">
        <v>1800</v>
      </c>
      <c r="AK554" s="29">
        <v>0</v>
      </c>
      <c r="AL554" s="29">
        <v>0</v>
      </c>
      <c r="AM554" s="29">
        <v>0</v>
      </c>
      <c r="AN554" s="29">
        <v>0</v>
      </c>
      <c r="AO554" s="29">
        <v>0</v>
      </c>
      <c r="AP554" s="29">
        <v>0</v>
      </c>
      <c r="AQ554" s="29">
        <v>0</v>
      </c>
      <c r="AR554" s="29">
        <v>0</v>
      </c>
      <c r="AS554" s="29">
        <v>0</v>
      </c>
      <c r="AT554" s="122">
        <v>0</v>
      </c>
      <c r="AU554" s="130" t="s">
        <v>2197</v>
      </c>
      <c r="AV554" s="130" t="s">
        <v>2193</v>
      </c>
      <c r="AW554" s="130" t="s">
        <v>2298</v>
      </c>
      <c r="AX554" s="130" t="s">
        <v>1299</v>
      </c>
      <c r="AY554" s="130" t="s">
        <v>1299</v>
      </c>
    </row>
    <row r="555" spans="1:51" ht="36" x14ac:dyDescent="0.2">
      <c r="A555" s="121">
        <v>45673</v>
      </c>
      <c r="B555" s="27" t="s">
        <v>1564</v>
      </c>
      <c r="C555" s="24" t="s">
        <v>1565</v>
      </c>
      <c r="D555" s="24" t="s">
        <v>1447</v>
      </c>
      <c r="E555" s="28" t="s">
        <v>442</v>
      </c>
      <c r="F555" s="28" t="s">
        <v>443</v>
      </c>
      <c r="G555" s="28" t="s">
        <v>521</v>
      </c>
      <c r="H555" s="28" t="s">
        <v>515</v>
      </c>
      <c r="I555" s="28" t="s">
        <v>1104</v>
      </c>
      <c r="J555" s="24" t="s">
        <v>1104</v>
      </c>
      <c r="K555" s="24" t="s">
        <v>355</v>
      </c>
      <c r="L555" s="24" t="s">
        <v>2057</v>
      </c>
      <c r="M555" s="24">
        <v>45677</v>
      </c>
      <c r="N555" s="24" t="s">
        <v>2058</v>
      </c>
      <c r="O555" s="24" t="s">
        <v>2059</v>
      </c>
      <c r="P555" s="27" t="s">
        <v>15</v>
      </c>
      <c r="Q555" s="28" t="s">
        <v>572</v>
      </c>
      <c r="R555" s="26" t="s">
        <v>2155</v>
      </c>
      <c r="S555" s="26" t="s">
        <v>2351</v>
      </c>
      <c r="T555" s="27" t="s">
        <v>121</v>
      </c>
      <c r="U555" s="25" t="s">
        <v>1104</v>
      </c>
      <c r="V555" s="25" t="s">
        <v>1514</v>
      </c>
      <c r="W555" s="25" t="s">
        <v>552</v>
      </c>
      <c r="X555" s="36" t="s">
        <v>43</v>
      </c>
      <c r="Y555" s="36" t="s">
        <v>1377</v>
      </c>
      <c r="Z555" s="36" t="s">
        <v>1375</v>
      </c>
      <c r="AA555" s="29">
        <v>18000</v>
      </c>
      <c r="AB555" s="29">
        <v>18000</v>
      </c>
      <c r="AC555" s="30">
        <v>0</v>
      </c>
      <c r="AD555" s="29">
        <v>18000</v>
      </c>
      <c r="AE555" s="29">
        <v>12000</v>
      </c>
      <c r="AF555" s="31">
        <v>6000</v>
      </c>
      <c r="AG555" s="29">
        <v>12000</v>
      </c>
      <c r="AI555" s="29">
        <v>0</v>
      </c>
      <c r="AJ555" s="29">
        <v>6000</v>
      </c>
      <c r="AK555" s="29">
        <v>6000</v>
      </c>
      <c r="AL555" s="29">
        <v>0</v>
      </c>
      <c r="AM555" s="29">
        <v>0</v>
      </c>
      <c r="AN555" s="29">
        <v>0</v>
      </c>
      <c r="AO555" s="29">
        <v>0</v>
      </c>
      <c r="AP555" s="29">
        <v>0</v>
      </c>
      <c r="AQ555" s="29">
        <v>0</v>
      </c>
      <c r="AR555" s="29">
        <v>0</v>
      </c>
      <c r="AS555" s="29">
        <v>0</v>
      </c>
      <c r="AT555" s="122">
        <v>0</v>
      </c>
      <c r="AU555" s="130" t="s">
        <v>2197</v>
      </c>
      <c r="AV555" s="130" t="s">
        <v>2191</v>
      </c>
      <c r="AW555" s="130" t="s">
        <v>2298</v>
      </c>
      <c r="AX555" s="130" t="s">
        <v>1299</v>
      </c>
      <c r="AY555" s="130" t="s">
        <v>2187</v>
      </c>
    </row>
    <row r="556" spans="1:51" ht="36" x14ac:dyDescent="0.2">
      <c r="A556" s="121">
        <v>45673</v>
      </c>
      <c r="B556" s="27" t="s">
        <v>1564</v>
      </c>
      <c r="C556" s="24" t="s">
        <v>1565</v>
      </c>
      <c r="D556" s="24" t="s">
        <v>1447</v>
      </c>
      <c r="E556" s="28" t="s">
        <v>442</v>
      </c>
      <c r="F556" s="28" t="s">
        <v>443</v>
      </c>
      <c r="G556" s="28" t="s">
        <v>521</v>
      </c>
      <c r="H556" s="28" t="s">
        <v>515</v>
      </c>
      <c r="I556" s="28" t="s">
        <v>1104</v>
      </c>
      <c r="J556" s="24" t="s">
        <v>1104</v>
      </c>
      <c r="K556" s="24" t="s">
        <v>356</v>
      </c>
      <c r="L556" s="24" t="s">
        <v>2060</v>
      </c>
      <c r="M556" s="24">
        <v>45677</v>
      </c>
      <c r="N556" s="24" t="s">
        <v>2061</v>
      </c>
      <c r="O556" s="24" t="s">
        <v>2062</v>
      </c>
      <c r="P556" s="27" t="s">
        <v>15</v>
      </c>
      <c r="Q556" s="28" t="s">
        <v>573</v>
      </c>
      <c r="R556" s="26" t="s">
        <v>2156</v>
      </c>
      <c r="S556" s="26" t="s">
        <v>2352</v>
      </c>
      <c r="T556" s="27" t="s">
        <v>121</v>
      </c>
      <c r="U556" s="25" t="s">
        <v>1104</v>
      </c>
      <c r="V556" s="25" t="s">
        <v>1514</v>
      </c>
      <c r="W556" s="25" t="s">
        <v>552</v>
      </c>
      <c r="X556" s="36" t="s">
        <v>43</v>
      </c>
      <c r="Y556" s="36" t="s">
        <v>1377</v>
      </c>
      <c r="Z556" s="36" t="s">
        <v>1375</v>
      </c>
      <c r="AA556" s="29">
        <v>18000</v>
      </c>
      <c r="AB556" s="29">
        <v>18000</v>
      </c>
      <c r="AC556" s="30">
        <v>0</v>
      </c>
      <c r="AD556" s="29">
        <v>18000</v>
      </c>
      <c r="AE556" s="29">
        <v>12000</v>
      </c>
      <c r="AF556" s="31">
        <v>6000</v>
      </c>
      <c r="AG556" s="29">
        <v>12000</v>
      </c>
      <c r="AI556" s="29">
        <v>0</v>
      </c>
      <c r="AJ556" s="29">
        <v>6000</v>
      </c>
      <c r="AK556" s="29">
        <v>6000</v>
      </c>
      <c r="AL556" s="29">
        <v>0</v>
      </c>
      <c r="AM556" s="29">
        <v>0</v>
      </c>
      <c r="AN556" s="29">
        <v>0</v>
      </c>
      <c r="AO556" s="29">
        <v>0</v>
      </c>
      <c r="AP556" s="29">
        <v>0</v>
      </c>
      <c r="AQ556" s="29">
        <v>0</v>
      </c>
      <c r="AR556" s="29">
        <v>0</v>
      </c>
      <c r="AS556" s="29">
        <v>0</v>
      </c>
      <c r="AT556" s="122">
        <v>0</v>
      </c>
      <c r="AU556" s="130" t="s">
        <v>2197</v>
      </c>
      <c r="AV556" s="130" t="s">
        <v>2191</v>
      </c>
      <c r="AW556" s="130" t="s">
        <v>2298</v>
      </c>
      <c r="AX556" s="130" t="s">
        <v>1299</v>
      </c>
      <c r="AY556" s="130" t="s">
        <v>2187</v>
      </c>
    </row>
    <row r="557" spans="1:51" ht="24" x14ac:dyDescent="0.2">
      <c r="A557" s="121">
        <v>45673</v>
      </c>
      <c r="B557" s="27" t="s">
        <v>1564</v>
      </c>
      <c r="C557" s="24" t="s">
        <v>1565</v>
      </c>
      <c r="D557" s="24" t="s">
        <v>1447</v>
      </c>
      <c r="E557" s="28" t="s">
        <v>442</v>
      </c>
      <c r="F557" s="28" t="s">
        <v>445</v>
      </c>
      <c r="G557" s="28" t="s">
        <v>521</v>
      </c>
      <c r="H557" s="28" t="s">
        <v>515</v>
      </c>
      <c r="I557" s="28" t="s">
        <v>1422</v>
      </c>
      <c r="J557" s="24" t="s">
        <v>1098</v>
      </c>
      <c r="K557" s="24" t="s">
        <v>574</v>
      </c>
      <c r="L557" s="24" t="s">
        <v>2420</v>
      </c>
      <c r="M557" s="24">
        <v>45678</v>
      </c>
      <c r="N557" s="24" t="s">
        <v>2421</v>
      </c>
      <c r="O557" s="24" t="s">
        <v>2422</v>
      </c>
      <c r="P557" s="27" t="s">
        <v>15</v>
      </c>
      <c r="Q557" s="28" t="s">
        <v>574</v>
      </c>
      <c r="R557" s="26" t="s">
        <v>2157</v>
      </c>
      <c r="S557" s="26" t="s">
        <v>2353</v>
      </c>
      <c r="T557" s="27" t="s">
        <v>147</v>
      </c>
      <c r="U557" s="25" t="s">
        <v>1098</v>
      </c>
      <c r="V557" s="25" t="s">
        <v>1534</v>
      </c>
      <c r="W557" s="25" t="s">
        <v>552</v>
      </c>
      <c r="X557" s="36" t="s">
        <v>43</v>
      </c>
      <c r="Y557" s="36" t="s">
        <v>1377</v>
      </c>
      <c r="Z557" s="36" t="s">
        <v>1375</v>
      </c>
      <c r="AA557" s="29">
        <v>3500</v>
      </c>
      <c r="AB557" s="29">
        <v>3500</v>
      </c>
      <c r="AC557" s="30">
        <v>0</v>
      </c>
      <c r="AD557" s="29">
        <v>3500</v>
      </c>
      <c r="AE557" s="29">
        <v>3500</v>
      </c>
      <c r="AF557" s="31">
        <v>0</v>
      </c>
      <c r="AG557" s="29">
        <v>3500</v>
      </c>
      <c r="AI557" s="29">
        <v>0</v>
      </c>
      <c r="AJ557" s="29">
        <v>3500</v>
      </c>
      <c r="AK557" s="29">
        <v>0</v>
      </c>
      <c r="AL557" s="29">
        <v>0</v>
      </c>
      <c r="AM557" s="29">
        <v>0</v>
      </c>
      <c r="AN557" s="29">
        <v>0</v>
      </c>
      <c r="AO557" s="29">
        <v>0</v>
      </c>
      <c r="AP557" s="29">
        <v>0</v>
      </c>
      <c r="AQ557" s="29">
        <v>0</v>
      </c>
      <c r="AR557" s="29">
        <v>0</v>
      </c>
      <c r="AS557" s="29">
        <v>0</v>
      </c>
      <c r="AT557" s="122">
        <v>0</v>
      </c>
      <c r="AU557" s="130" t="s">
        <v>2197</v>
      </c>
      <c r="AV557" s="130" t="s">
        <v>2193</v>
      </c>
      <c r="AW557" s="130" t="s">
        <v>2298</v>
      </c>
      <c r="AX557" s="130" t="s">
        <v>1299</v>
      </c>
      <c r="AY557" s="130" t="s">
        <v>1272</v>
      </c>
    </row>
    <row r="558" spans="1:51" ht="36" x14ac:dyDescent="0.2">
      <c r="A558" s="121">
        <v>45673</v>
      </c>
      <c r="B558" s="27" t="s">
        <v>1564</v>
      </c>
      <c r="C558" s="24" t="s">
        <v>1565</v>
      </c>
      <c r="D558" s="24" t="s">
        <v>1447</v>
      </c>
      <c r="E558" s="28" t="s">
        <v>438</v>
      </c>
      <c r="F558" s="28" t="s">
        <v>439</v>
      </c>
      <c r="G558" s="28" t="s">
        <v>2816</v>
      </c>
      <c r="H558" s="28" t="s">
        <v>511</v>
      </c>
      <c r="I558" s="28" t="s">
        <v>1103</v>
      </c>
      <c r="J558" s="24" t="s">
        <v>1433</v>
      </c>
      <c r="K558" s="24" t="s">
        <v>349</v>
      </c>
      <c r="L558" s="24" t="s">
        <v>2063</v>
      </c>
      <c r="M558" s="24">
        <v>45674</v>
      </c>
      <c r="N558" s="24" t="s">
        <v>2064</v>
      </c>
      <c r="O558" s="24" t="s">
        <v>2065</v>
      </c>
      <c r="P558" s="27" t="s">
        <v>15</v>
      </c>
      <c r="Q558" s="28" t="s">
        <v>576</v>
      </c>
      <c r="R558" s="26" t="s">
        <v>2158</v>
      </c>
      <c r="S558" s="26" t="s">
        <v>2354</v>
      </c>
      <c r="T558" s="27" t="s">
        <v>109</v>
      </c>
      <c r="U558" s="25" t="s">
        <v>1433</v>
      </c>
      <c r="V558" s="25" t="s">
        <v>1438</v>
      </c>
      <c r="W558" s="25" t="s">
        <v>552</v>
      </c>
      <c r="X558" s="36" t="s">
        <v>32</v>
      </c>
      <c r="Y558" s="36" t="s">
        <v>33</v>
      </c>
      <c r="Z558" s="36" t="s">
        <v>374</v>
      </c>
      <c r="AA558" s="29">
        <v>6924.24</v>
      </c>
      <c r="AB558" s="29">
        <v>6924.24</v>
      </c>
      <c r="AC558" s="30">
        <v>0</v>
      </c>
      <c r="AD558" s="29">
        <v>6924.24</v>
      </c>
      <c r="AE558" s="29">
        <v>1154.04</v>
      </c>
      <c r="AF558" s="31">
        <v>5770.2</v>
      </c>
      <c r="AG558" s="29">
        <v>1154.04</v>
      </c>
      <c r="AI558" s="29">
        <v>577.02</v>
      </c>
      <c r="AJ558" s="29">
        <v>0</v>
      </c>
      <c r="AK558" s="29">
        <v>577.02</v>
      </c>
      <c r="AL558" s="29">
        <v>0</v>
      </c>
      <c r="AM558" s="29">
        <v>0</v>
      </c>
      <c r="AN558" s="29">
        <v>0</v>
      </c>
      <c r="AO558" s="29">
        <v>0</v>
      </c>
      <c r="AP558" s="29">
        <v>0</v>
      </c>
      <c r="AQ558" s="29">
        <v>0</v>
      </c>
      <c r="AR558" s="29">
        <v>0</v>
      </c>
      <c r="AS558" s="29">
        <v>0</v>
      </c>
      <c r="AT558" s="122">
        <v>0</v>
      </c>
      <c r="AU558" s="130" t="s">
        <v>2197</v>
      </c>
      <c r="AV558" s="130" t="s">
        <v>2191</v>
      </c>
      <c r="AW558" s="130" t="s">
        <v>2298</v>
      </c>
      <c r="AX558" s="130" t="s">
        <v>1299</v>
      </c>
      <c r="AY558" s="130" t="s">
        <v>1299</v>
      </c>
    </row>
    <row r="559" spans="1:51" ht="36" x14ac:dyDescent="0.2">
      <c r="A559" s="121">
        <v>45674</v>
      </c>
      <c r="B559" s="27" t="s">
        <v>1564</v>
      </c>
      <c r="C559" s="24" t="s">
        <v>1565</v>
      </c>
      <c r="D559" s="24" t="s">
        <v>1447</v>
      </c>
      <c r="E559" s="28" t="s">
        <v>438</v>
      </c>
      <c r="F559" s="28" t="s">
        <v>439</v>
      </c>
      <c r="G559" s="28" t="s">
        <v>2816</v>
      </c>
      <c r="H559" s="28" t="s">
        <v>511</v>
      </c>
      <c r="I559" s="28" t="s">
        <v>1103</v>
      </c>
      <c r="J559" s="24" t="s">
        <v>1099</v>
      </c>
      <c r="K559" s="24" t="s">
        <v>559</v>
      </c>
      <c r="L559" s="24" t="s">
        <v>2066</v>
      </c>
      <c r="M559" s="24">
        <v>45677</v>
      </c>
      <c r="N559" s="24" t="s">
        <v>2067</v>
      </c>
      <c r="O559" s="24" t="s">
        <v>2068</v>
      </c>
      <c r="P559" s="27" t="s">
        <v>15</v>
      </c>
      <c r="Q559" s="28" t="s">
        <v>577</v>
      </c>
      <c r="R559" s="26" t="s">
        <v>2159</v>
      </c>
      <c r="S559" s="26" t="s">
        <v>2355</v>
      </c>
      <c r="T559" s="27" t="s">
        <v>112</v>
      </c>
      <c r="U559" s="25" t="s">
        <v>1099</v>
      </c>
      <c r="V559" s="25" t="s">
        <v>1370</v>
      </c>
      <c r="W559" s="25" t="s">
        <v>552</v>
      </c>
      <c r="X559" s="36" t="s">
        <v>32</v>
      </c>
      <c r="Y559" s="36" t="s">
        <v>33</v>
      </c>
      <c r="Z559" s="36" t="s">
        <v>374</v>
      </c>
      <c r="AA559" s="29">
        <v>6000</v>
      </c>
      <c r="AB559" s="29">
        <v>6000</v>
      </c>
      <c r="AC559" s="30">
        <v>0</v>
      </c>
      <c r="AD559" s="29">
        <v>6000</v>
      </c>
      <c r="AE559" s="29">
        <v>1500</v>
      </c>
      <c r="AF559" s="31">
        <v>4500</v>
      </c>
      <c r="AG559" s="29">
        <v>1500</v>
      </c>
      <c r="AI559" s="29">
        <v>500</v>
      </c>
      <c r="AJ559" s="29">
        <v>500</v>
      </c>
      <c r="AK559" s="29">
        <v>500</v>
      </c>
      <c r="AL559" s="29">
        <v>0</v>
      </c>
      <c r="AM559" s="29">
        <v>0</v>
      </c>
      <c r="AN559" s="29">
        <v>0</v>
      </c>
      <c r="AO559" s="29">
        <v>0</v>
      </c>
      <c r="AP559" s="29">
        <v>0</v>
      </c>
      <c r="AQ559" s="29">
        <v>0</v>
      </c>
      <c r="AR559" s="29">
        <v>0</v>
      </c>
      <c r="AS559" s="29">
        <v>0</v>
      </c>
      <c r="AT559" s="122">
        <v>0</v>
      </c>
      <c r="AU559" s="130" t="s">
        <v>2197</v>
      </c>
      <c r="AV559" s="130" t="s">
        <v>2191</v>
      </c>
      <c r="AW559" s="130" t="s">
        <v>2298</v>
      </c>
      <c r="AX559" s="130" t="s">
        <v>1299</v>
      </c>
      <c r="AY559" s="130" t="s">
        <v>1299</v>
      </c>
    </row>
    <row r="560" spans="1:51" ht="36" x14ac:dyDescent="0.2">
      <c r="A560" s="121">
        <v>45673</v>
      </c>
      <c r="B560" s="27" t="s">
        <v>1564</v>
      </c>
      <c r="C560" s="24" t="s">
        <v>1565</v>
      </c>
      <c r="D560" s="24" t="s">
        <v>1447</v>
      </c>
      <c r="E560" s="28" t="s">
        <v>438</v>
      </c>
      <c r="F560" s="28" t="s">
        <v>439</v>
      </c>
      <c r="G560" s="28" t="s">
        <v>519</v>
      </c>
      <c r="H560" s="28" t="s">
        <v>515</v>
      </c>
      <c r="I560" s="28" t="s">
        <v>1103</v>
      </c>
      <c r="J560" s="24" t="s">
        <v>1158</v>
      </c>
      <c r="K560" s="24" t="s">
        <v>894</v>
      </c>
      <c r="L560" s="24" t="s">
        <v>1593</v>
      </c>
      <c r="M560" s="24">
        <v>45701</v>
      </c>
      <c r="N560" s="24" t="s">
        <v>3376</v>
      </c>
      <c r="O560" s="24" t="s">
        <v>3377</v>
      </c>
      <c r="P560" s="27" t="s">
        <v>15</v>
      </c>
      <c r="Q560" s="28" t="s">
        <v>578</v>
      </c>
      <c r="R560" s="26" t="s">
        <v>2160</v>
      </c>
      <c r="S560" s="26" t="s">
        <v>2356</v>
      </c>
      <c r="T560" s="27" t="s">
        <v>60</v>
      </c>
      <c r="U560" s="25" t="s">
        <v>1158</v>
      </c>
      <c r="V560" s="25" t="s">
        <v>1353</v>
      </c>
      <c r="W560" s="25" t="s">
        <v>552</v>
      </c>
      <c r="X560" s="36" t="s">
        <v>22</v>
      </c>
      <c r="Y560" s="36" t="s">
        <v>23</v>
      </c>
      <c r="Z560" s="36" t="s">
        <v>361</v>
      </c>
      <c r="AA560" s="29">
        <v>6735.3</v>
      </c>
      <c r="AB560" s="29">
        <v>6735.3</v>
      </c>
      <c r="AC560" s="30">
        <v>0</v>
      </c>
      <c r="AD560" s="29">
        <v>81.599999999999994</v>
      </c>
      <c r="AE560" s="29">
        <v>81.599999999999994</v>
      </c>
      <c r="AF560" s="31">
        <v>6653.7</v>
      </c>
      <c r="AG560" s="29">
        <v>81.599999999999994</v>
      </c>
      <c r="AI560" s="29">
        <v>0</v>
      </c>
      <c r="AJ560" s="29">
        <v>81.599999999999994</v>
      </c>
      <c r="AK560" s="29">
        <v>0</v>
      </c>
      <c r="AL560" s="29">
        <v>0</v>
      </c>
      <c r="AM560" s="29">
        <v>0</v>
      </c>
      <c r="AN560" s="29">
        <v>0</v>
      </c>
      <c r="AO560" s="29">
        <v>0</v>
      </c>
      <c r="AP560" s="29">
        <v>0</v>
      </c>
      <c r="AQ560" s="29">
        <v>0</v>
      </c>
      <c r="AR560" s="29">
        <v>0</v>
      </c>
      <c r="AS560" s="29">
        <v>0</v>
      </c>
      <c r="AT560" s="122">
        <v>0</v>
      </c>
      <c r="AU560" s="130" t="s">
        <v>2197</v>
      </c>
      <c r="AV560" s="130" t="s">
        <v>2191</v>
      </c>
      <c r="AW560" s="130" t="s">
        <v>2298</v>
      </c>
      <c r="AX560" s="130" t="s">
        <v>1299</v>
      </c>
      <c r="AY560" s="130" t="s">
        <v>1299</v>
      </c>
    </row>
    <row r="561" spans="1:51" ht="42" customHeight="1" x14ac:dyDescent="0.2">
      <c r="A561" s="121">
        <v>45674</v>
      </c>
      <c r="B561" s="27" t="s">
        <v>1564</v>
      </c>
      <c r="C561" s="24" t="s">
        <v>1565</v>
      </c>
      <c r="D561" s="24" t="s">
        <v>1447</v>
      </c>
      <c r="E561" s="28" t="s">
        <v>438</v>
      </c>
      <c r="F561" s="28" t="s">
        <v>439</v>
      </c>
      <c r="G561" s="28" t="s">
        <v>521</v>
      </c>
      <c r="H561" s="28" t="s">
        <v>515</v>
      </c>
      <c r="I561" s="28" t="s">
        <v>1108</v>
      </c>
      <c r="J561" s="24" t="s">
        <v>1108</v>
      </c>
      <c r="K561" s="24" t="s">
        <v>350</v>
      </c>
      <c r="L561" s="24" t="s">
        <v>2069</v>
      </c>
      <c r="M561" s="24">
        <v>45674</v>
      </c>
      <c r="N561" s="24" t="s">
        <v>2070</v>
      </c>
      <c r="O561" s="24" t="s">
        <v>2071</v>
      </c>
      <c r="P561" s="27" t="s">
        <v>15</v>
      </c>
      <c r="Q561" s="28" t="s">
        <v>579</v>
      </c>
      <c r="R561" s="26" t="s">
        <v>2161</v>
      </c>
      <c r="S561" s="26" t="s">
        <v>2357</v>
      </c>
      <c r="T561" s="27" t="s">
        <v>103</v>
      </c>
      <c r="U561" s="25" t="s">
        <v>1108</v>
      </c>
      <c r="V561" s="25" t="s">
        <v>1363</v>
      </c>
      <c r="W561" s="25" t="s">
        <v>552</v>
      </c>
      <c r="X561" s="36" t="s">
        <v>43</v>
      </c>
      <c r="Y561" s="36" t="s">
        <v>1377</v>
      </c>
      <c r="Z561" s="36" t="s">
        <v>1375</v>
      </c>
      <c r="AA561" s="29">
        <v>13500</v>
      </c>
      <c r="AB561" s="29">
        <v>13500</v>
      </c>
      <c r="AC561" s="30">
        <v>0</v>
      </c>
      <c r="AD561" s="29">
        <v>13500</v>
      </c>
      <c r="AE561" s="29">
        <v>9000</v>
      </c>
      <c r="AF561" s="31">
        <v>4500</v>
      </c>
      <c r="AG561" s="29">
        <v>9000</v>
      </c>
      <c r="AI561" s="29">
        <v>0</v>
      </c>
      <c r="AJ561" s="29">
        <v>4500</v>
      </c>
      <c r="AK561" s="29">
        <v>4500</v>
      </c>
      <c r="AL561" s="29">
        <v>0</v>
      </c>
      <c r="AM561" s="29">
        <v>0</v>
      </c>
      <c r="AN561" s="29">
        <v>0</v>
      </c>
      <c r="AO561" s="29">
        <v>0</v>
      </c>
      <c r="AP561" s="29">
        <v>0</v>
      </c>
      <c r="AQ561" s="29">
        <v>0</v>
      </c>
      <c r="AR561" s="29">
        <v>0</v>
      </c>
      <c r="AS561" s="29">
        <v>0</v>
      </c>
      <c r="AT561" s="122">
        <v>0</v>
      </c>
      <c r="AU561" s="130" t="s">
        <v>2197</v>
      </c>
      <c r="AV561" s="130" t="s">
        <v>2191</v>
      </c>
      <c r="AW561" s="130" t="s">
        <v>2298</v>
      </c>
      <c r="AX561" s="130" t="s">
        <v>1299</v>
      </c>
      <c r="AY561" s="130" t="s">
        <v>2187</v>
      </c>
    </row>
    <row r="562" spans="1:51" ht="36" x14ac:dyDescent="0.2">
      <c r="A562" s="121">
        <v>45674</v>
      </c>
      <c r="B562" s="27" t="s">
        <v>1564</v>
      </c>
      <c r="C562" s="24" t="s">
        <v>1565</v>
      </c>
      <c r="D562" s="24" t="s">
        <v>1447</v>
      </c>
      <c r="E562" s="28" t="s">
        <v>438</v>
      </c>
      <c r="F562" s="28" t="s">
        <v>439</v>
      </c>
      <c r="G562" s="28" t="s">
        <v>521</v>
      </c>
      <c r="H562" s="28" t="s">
        <v>515</v>
      </c>
      <c r="I562" s="28" t="s">
        <v>1103</v>
      </c>
      <c r="J562" s="24" t="s">
        <v>1103</v>
      </c>
      <c r="K562" s="24" t="s">
        <v>352</v>
      </c>
      <c r="L562" s="24" t="s">
        <v>2072</v>
      </c>
      <c r="M562" s="24">
        <v>45674</v>
      </c>
      <c r="N562" s="24" t="s">
        <v>2073</v>
      </c>
      <c r="O562" s="24" t="s">
        <v>2074</v>
      </c>
      <c r="P562" s="27" t="s">
        <v>15</v>
      </c>
      <c r="Q562" s="28" t="s">
        <v>580</v>
      </c>
      <c r="R562" s="26" t="s">
        <v>2162</v>
      </c>
      <c r="S562" s="26" t="s">
        <v>2358</v>
      </c>
      <c r="T562" s="27" t="s">
        <v>61</v>
      </c>
      <c r="U562" s="25" t="s">
        <v>1103</v>
      </c>
      <c r="V562" s="25" t="s">
        <v>1354</v>
      </c>
      <c r="W562" s="25" t="s">
        <v>552</v>
      </c>
      <c r="X562" s="36" t="s">
        <v>43</v>
      </c>
      <c r="Y562" s="36" t="s">
        <v>1377</v>
      </c>
      <c r="Z562" s="36" t="s">
        <v>1375</v>
      </c>
      <c r="AA562" s="29">
        <v>12000</v>
      </c>
      <c r="AB562" s="29">
        <v>12000</v>
      </c>
      <c r="AC562" s="30">
        <v>0</v>
      </c>
      <c r="AD562" s="29">
        <v>12000</v>
      </c>
      <c r="AE562" s="29">
        <v>12000</v>
      </c>
      <c r="AF562" s="31">
        <v>0</v>
      </c>
      <c r="AG562" s="29">
        <v>12000</v>
      </c>
      <c r="AI562" s="29">
        <v>0</v>
      </c>
      <c r="AJ562" s="29">
        <v>6000</v>
      </c>
      <c r="AK562" s="29">
        <v>6000</v>
      </c>
      <c r="AL562" s="29">
        <v>0</v>
      </c>
      <c r="AM562" s="29">
        <v>0</v>
      </c>
      <c r="AN562" s="29">
        <v>0</v>
      </c>
      <c r="AO562" s="29">
        <v>0</v>
      </c>
      <c r="AP562" s="29">
        <v>0</v>
      </c>
      <c r="AQ562" s="29">
        <v>0</v>
      </c>
      <c r="AR562" s="29">
        <v>0</v>
      </c>
      <c r="AS562" s="29">
        <v>0</v>
      </c>
      <c r="AT562" s="122">
        <v>0</v>
      </c>
      <c r="AU562" s="130" t="s">
        <v>2197</v>
      </c>
      <c r="AV562" s="130" t="s">
        <v>2193</v>
      </c>
      <c r="AW562" s="130" t="s">
        <v>2298</v>
      </c>
      <c r="AX562" s="130" t="s">
        <v>1299</v>
      </c>
      <c r="AY562" s="130" t="s">
        <v>2187</v>
      </c>
    </row>
    <row r="563" spans="1:51" ht="36" x14ac:dyDescent="0.2">
      <c r="A563" s="121">
        <v>45674</v>
      </c>
      <c r="B563" s="27" t="s">
        <v>1564</v>
      </c>
      <c r="C563" s="24" t="s">
        <v>1565</v>
      </c>
      <c r="D563" s="24" t="s">
        <v>1447</v>
      </c>
      <c r="E563" s="28" t="s">
        <v>438</v>
      </c>
      <c r="F563" s="28" t="s">
        <v>439</v>
      </c>
      <c r="G563" s="28" t="s">
        <v>521</v>
      </c>
      <c r="H563" s="28" t="s">
        <v>515</v>
      </c>
      <c r="I563" s="28" t="s">
        <v>1360</v>
      </c>
      <c r="J563" s="24" t="s">
        <v>1360</v>
      </c>
      <c r="K563" s="24" t="s">
        <v>353</v>
      </c>
      <c r="L563" s="24" t="s">
        <v>2075</v>
      </c>
      <c r="M563" s="24">
        <v>45674</v>
      </c>
      <c r="N563" s="24" t="s">
        <v>2076</v>
      </c>
      <c r="O563" s="24" t="s">
        <v>2077</v>
      </c>
      <c r="P563" s="27" t="s">
        <v>15</v>
      </c>
      <c r="Q563" s="28" t="s">
        <v>581</v>
      </c>
      <c r="R563" s="26" t="s">
        <v>2163</v>
      </c>
      <c r="S563" s="26" t="s">
        <v>2359</v>
      </c>
      <c r="T563" s="27" t="s">
        <v>102</v>
      </c>
      <c r="U563" s="25" t="s">
        <v>1360</v>
      </c>
      <c r="V563" s="25" t="s">
        <v>1362</v>
      </c>
      <c r="W563" s="25" t="s">
        <v>552</v>
      </c>
      <c r="X563" s="36" t="s">
        <v>43</v>
      </c>
      <c r="Y563" s="36" t="s">
        <v>1377</v>
      </c>
      <c r="Z563" s="36" t="s">
        <v>1375</v>
      </c>
      <c r="AA563" s="29">
        <v>14000</v>
      </c>
      <c r="AB563" s="29">
        <v>14000</v>
      </c>
      <c r="AC563" s="30">
        <v>0</v>
      </c>
      <c r="AD563" s="29">
        <v>14000</v>
      </c>
      <c r="AE563" s="29">
        <v>14000</v>
      </c>
      <c r="AF563" s="31">
        <v>0</v>
      </c>
      <c r="AG563" s="29">
        <v>14000</v>
      </c>
      <c r="AI563" s="29">
        <v>7000</v>
      </c>
      <c r="AJ563" s="29">
        <v>7000</v>
      </c>
      <c r="AK563" s="29">
        <v>0</v>
      </c>
      <c r="AL563" s="29">
        <v>0</v>
      </c>
      <c r="AM563" s="29">
        <v>0</v>
      </c>
      <c r="AN563" s="29">
        <v>0</v>
      </c>
      <c r="AO563" s="29">
        <v>0</v>
      </c>
      <c r="AP563" s="29">
        <v>0</v>
      </c>
      <c r="AQ563" s="29">
        <v>0</v>
      </c>
      <c r="AR563" s="29">
        <v>0</v>
      </c>
      <c r="AS563" s="29">
        <v>0</v>
      </c>
      <c r="AT563" s="122">
        <v>0</v>
      </c>
      <c r="AU563" s="130" t="s">
        <v>2197</v>
      </c>
      <c r="AV563" s="130" t="s">
        <v>2193</v>
      </c>
      <c r="AW563" s="130" t="s">
        <v>2298</v>
      </c>
      <c r="AX563" s="130" t="s">
        <v>1299</v>
      </c>
      <c r="AY563" s="130" t="s">
        <v>2187</v>
      </c>
    </row>
    <row r="564" spans="1:51" ht="36" x14ac:dyDescent="0.2">
      <c r="A564" s="121">
        <v>45674</v>
      </c>
      <c r="B564" s="27" t="s">
        <v>1564</v>
      </c>
      <c r="C564" s="24" t="s">
        <v>1565</v>
      </c>
      <c r="D564" s="24" t="s">
        <v>1447</v>
      </c>
      <c r="E564" s="28" t="s">
        <v>438</v>
      </c>
      <c r="F564" s="28" t="s">
        <v>439</v>
      </c>
      <c r="G564" s="28" t="s">
        <v>520</v>
      </c>
      <c r="H564" s="28" t="s">
        <v>515</v>
      </c>
      <c r="I564" s="28" t="s">
        <v>1103</v>
      </c>
      <c r="J564" s="24" t="s">
        <v>1427</v>
      </c>
      <c r="K564" s="24" t="s">
        <v>581</v>
      </c>
      <c r="L564" s="24" t="s">
        <v>2423</v>
      </c>
      <c r="M564" s="24">
        <v>45678</v>
      </c>
      <c r="N564" s="24" t="s">
        <v>2424</v>
      </c>
      <c r="O564" s="24" t="s">
        <v>2425</v>
      </c>
      <c r="P564" s="27" t="s">
        <v>15</v>
      </c>
      <c r="Q564" s="28" t="s">
        <v>582</v>
      </c>
      <c r="R564" s="26" t="s">
        <v>2164</v>
      </c>
      <c r="S564" s="26" t="s">
        <v>2360</v>
      </c>
      <c r="T564" s="27" t="s">
        <v>156</v>
      </c>
      <c r="U564" s="25" t="s">
        <v>1427</v>
      </c>
      <c r="V564" s="25" t="s">
        <v>1554</v>
      </c>
      <c r="W564" s="25" t="s">
        <v>552</v>
      </c>
      <c r="X564" s="36" t="s">
        <v>37</v>
      </c>
      <c r="Y564" s="36" t="s">
        <v>38</v>
      </c>
      <c r="Z564" s="36" t="s">
        <v>382</v>
      </c>
      <c r="AA564" s="29">
        <v>49500</v>
      </c>
      <c r="AB564" s="29">
        <v>49500</v>
      </c>
      <c r="AC564" s="30">
        <v>0</v>
      </c>
      <c r="AD564" s="29">
        <v>49500</v>
      </c>
      <c r="AE564" s="29">
        <v>13500</v>
      </c>
      <c r="AF564" s="31">
        <v>36000</v>
      </c>
      <c r="AG564" s="29">
        <v>13500</v>
      </c>
      <c r="AI564" s="29">
        <v>4500</v>
      </c>
      <c r="AJ564" s="29">
        <v>4500</v>
      </c>
      <c r="AK564" s="29">
        <v>4500</v>
      </c>
      <c r="AL564" s="29">
        <v>0</v>
      </c>
      <c r="AM564" s="29">
        <v>0</v>
      </c>
      <c r="AN564" s="29">
        <v>0</v>
      </c>
      <c r="AO564" s="29">
        <v>0</v>
      </c>
      <c r="AP564" s="29">
        <v>0</v>
      </c>
      <c r="AQ564" s="29">
        <v>0</v>
      </c>
      <c r="AR564" s="29">
        <v>0</v>
      </c>
      <c r="AS564" s="29">
        <v>0</v>
      </c>
      <c r="AT564" s="122">
        <v>0</v>
      </c>
      <c r="AU564" s="130" t="s">
        <v>2197</v>
      </c>
      <c r="AV564" s="130" t="s">
        <v>2191</v>
      </c>
      <c r="AW564" s="130" t="s">
        <v>2298</v>
      </c>
      <c r="AX564" s="130" t="s">
        <v>1299</v>
      </c>
      <c r="AY564" s="130" t="s">
        <v>1299</v>
      </c>
    </row>
    <row r="565" spans="1:51" ht="36" x14ac:dyDescent="0.2">
      <c r="A565" s="121">
        <v>45674</v>
      </c>
      <c r="B565" s="27" t="s">
        <v>1564</v>
      </c>
      <c r="C565" s="24" t="s">
        <v>1565</v>
      </c>
      <c r="D565" s="24" t="s">
        <v>1447</v>
      </c>
      <c r="E565" s="28" t="s">
        <v>438</v>
      </c>
      <c r="F565" s="28" t="s">
        <v>439</v>
      </c>
      <c r="G565" s="28" t="s">
        <v>521</v>
      </c>
      <c r="H565" s="28" t="s">
        <v>515</v>
      </c>
      <c r="I565" s="28" t="s">
        <v>1360</v>
      </c>
      <c r="J565" s="24" t="s">
        <v>1360</v>
      </c>
      <c r="K565" s="24" t="s">
        <v>348</v>
      </c>
      <c r="L565" s="24" t="s">
        <v>2078</v>
      </c>
      <c r="M565" s="24">
        <v>45674</v>
      </c>
      <c r="N565" s="24" t="s">
        <v>2079</v>
      </c>
      <c r="O565" s="24" t="s">
        <v>2080</v>
      </c>
      <c r="P565" s="27" t="s">
        <v>15</v>
      </c>
      <c r="Q565" s="28" t="s">
        <v>583</v>
      </c>
      <c r="R565" s="26" t="s">
        <v>2165</v>
      </c>
      <c r="S565" s="26" t="s">
        <v>2361</v>
      </c>
      <c r="T565" s="27" t="s">
        <v>102</v>
      </c>
      <c r="U565" s="25" t="s">
        <v>1360</v>
      </c>
      <c r="V565" s="25" t="s">
        <v>1362</v>
      </c>
      <c r="W565" s="25" t="s">
        <v>552</v>
      </c>
      <c r="X565" s="36" t="s">
        <v>43</v>
      </c>
      <c r="Y565" s="36" t="s">
        <v>1377</v>
      </c>
      <c r="Z565" s="36" t="s">
        <v>1375</v>
      </c>
      <c r="AA565" s="29">
        <v>10000</v>
      </c>
      <c r="AB565" s="29">
        <v>10000</v>
      </c>
      <c r="AC565" s="30">
        <v>0</v>
      </c>
      <c r="AD565" s="29">
        <v>10000</v>
      </c>
      <c r="AE565" s="29">
        <v>10000</v>
      </c>
      <c r="AF565" s="31">
        <v>0</v>
      </c>
      <c r="AG565" s="29">
        <v>10000</v>
      </c>
      <c r="AI565" s="29">
        <v>0</v>
      </c>
      <c r="AJ565" s="29">
        <v>5000</v>
      </c>
      <c r="AK565" s="29">
        <v>5000</v>
      </c>
      <c r="AL565" s="29">
        <v>0</v>
      </c>
      <c r="AM565" s="29">
        <v>0</v>
      </c>
      <c r="AN565" s="29">
        <v>0</v>
      </c>
      <c r="AO565" s="29">
        <v>0</v>
      </c>
      <c r="AP565" s="29">
        <v>0</v>
      </c>
      <c r="AQ565" s="29">
        <v>0</v>
      </c>
      <c r="AR565" s="29">
        <v>0</v>
      </c>
      <c r="AS565" s="29">
        <v>0</v>
      </c>
      <c r="AT565" s="122">
        <v>0</v>
      </c>
      <c r="AU565" s="130" t="s">
        <v>2197</v>
      </c>
      <c r="AV565" s="130" t="s">
        <v>2193</v>
      </c>
      <c r="AW565" s="130" t="s">
        <v>2298</v>
      </c>
      <c r="AX565" s="130" t="s">
        <v>1299</v>
      </c>
      <c r="AY565" s="130" t="s">
        <v>2187</v>
      </c>
    </row>
    <row r="566" spans="1:51" ht="36" x14ac:dyDescent="0.2">
      <c r="A566" s="121">
        <v>45674</v>
      </c>
      <c r="B566" s="27" t="s">
        <v>1564</v>
      </c>
      <c r="C566" s="24" t="s">
        <v>1565</v>
      </c>
      <c r="D566" s="24" t="s">
        <v>1447</v>
      </c>
      <c r="E566" s="28" t="s">
        <v>438</v>
      </c>
      <c r="F566" s="28" t="s">
        <v>439</v>
      </c>
      <c r="G566" s="28" t="s">
        <v>2816</v>
      </c>
      <c r="H566" s="28" t="s">
        <v>511</v>
      </c>
      <c r="I566" s="28" t="s">
        <v>1103</v>
      </c>
      <c r="J566" s="24" t="s">
        <v>1090</v>
      </c>
      <c r="K566" s="24" t="s">
        <v>601</v>
      </c>
      <c r="L566" s="24" t="s">
        <v>2426</v>
      </c>
      <c r="M566" s="24">
        <v>45679</v>
      </c>
      <c r="N566" s="24" t="s">
        <v>2427</v>
      </c>
      <c r="O566" s="24" t="s">
        <v>2428</v>
      </c>
      <c r="P566" s="27" t="s">
        <v>15</v>
      </c>
      <c r="Q566" s="28" t="s">
        <v>584</v>
      </c>
      <c r="R566" s="26" t="s">
        <v>2166</v>
      </c>
      <c r="S566" s="26" t="s">
        <v>2362</v>
      </c>
      <c r="T566" s="27" t="s">
        <v>16</v>
      </c>
      <c r="U566" s="25" t="s">
        <v>1090</v>
      </c>
      <c r="V566" s="25" t="s">
        <v>1342</v>
      </c>
      <c r="W566" s="25" t="s">
        <v>552</v>
      </c>
      <c r="X566" s="36" t="s">
        <v>32</v>
      </c>
      <c r="Y566" s="36" t="s">
        <v>33</v>
      </c>
      <c r="Z566" s="36" t="s">
        <v>374</v>
      </c>
      <c r="AA566" s="29">
        <v>3150</v>
      </c>
      <c r="AB566" s="29">
        <v>3150</v>
      </c>
      <c r="AC566" s="30">
        <v>0</v>
      </c>
      <c r="AD566" s="29">
        <v>3150</v>
      </c>
      <c r="AE566" s="29">
        <v>1350</v>
      </c>
      <c r="AF566" s="31">
        <v>1800</v>
      </c>
      <c r="AG566" s="29">
        <v>1350</v>
      </c>
      <c r="AI566" s="29">
        <v>450</v>
      </c>
      <c r="AJ566" s="29">
        <v>450</v>
      </c>
      <c r="AK566" s="29">
        <v>450</v>
      </c>
      <c r="AL566" s="29">
        <v>0</v>
      </c>
      <c r="AM566" s="29">
        <v>0</v>
      </c>
      <c r="AN566" s="29">
        <v>0</v>
      </c>
      <c r="AO566" s="29">
        <v>0</v>
      </c>
      <c r="AP566" s="29">
        <v>0</v>
      </c>
      <c r="AQ566" s="29">
        <v>0</v>
      </c>
      <c r="AR566" s="29">
        <v>0</v>
      </c>
      <c r="AS566" s="29">
        <v>0</v>
      </c>
      <c r="AT566" s="122">
        <v>0</v>
      </c>
      <c r="AU566" s="130" t="s">
        <v>2197</v>
      </c>
      <c r="AV566" s="130" t="s">
        <v>2191</v>
      </c>
      <c r="AW566" s="130" t="s">
        <v>2298</v>
      </c>
      <c r="AX566" s="130" t="s">
        <v>1299</v>
      </c>
      <c r="AY566" s="130" t="s">
        <v>1299</v>
      </c>
    </row>
    <row r="567" spans="1:51" ht="36" x14ac:dyDescent="0.2">
      <c r="A567" s="121">
        <v>45674</v>
      </c>
      <c r="B567" s="27" t="s">
        <v>1564</v>
      </c>
      <c r="C567" s="24" t="s">
        <v>1565</v>
      </c>
      <c r="D567" s="24" t="s">
        <v>1447</v>
      </c>
      <c r="E567" s="28" t="s">
        <v>438</v>
      </c>
      <c r="F567" s="28" t="s">
        <v>439</v>
      </c>
      <c r="G567" s="28" t="s">
        <v>521</v>
      </c>
      <c r="H567" s="28" t="s">
        <v>515</v>
      </c>
      <c r="I567" s="28" t="s">
        <v>1108</v>
      </c>
      <c r="J567" s="24" t="s">
        <v>1108</v>
      </c>
      <c r="K567" s="24" t="s">
        <v>568</v>
      </c>
      <c r="L567" s="24" t="s">
        <v>2081</v>
      </c>
      <c r="M567" s="24">
        <v>45677</v>
      </c>
      <c r="N567" s="24" t="s">
        <v>2082</v>
      </c>
      <c r="O567" s="24" t="s">
        <v>2083</v>
      </c>
      <c r="P567" s="27" t="s">
        <v>15</v>
      </c>
      <c r="Q567" s="28" t="s">
        <v>585</v>
      </c>
      <c r="R567" s="26" t="s">
        <v>2167</v>
      </c>
      <c r="S567" s="26" t="s">
        <v>2363</v>
      </c>
      <c r="T567" s="27" t="s">
        <v>103</v>
      </c>
      <c r="U567" s="25" t="s">
        <v>1108</v>
      </c>
      <c r="V567" s="25" t="s">
        <v>1363</v>
      </c>
      <c r="W567" s="25" t="s">
        <v>552</v>
      </c>
      <c r="X567" s="36" t="s">
        <v>43</v>
      </c>
      <c r="Y567" s="36" t="s">
        <v>1377</v>
      </c>
      <c r="Z567" s="36" t="s">
        <v>1375</v>
      </c>
      <c r="AA567" s="29">
        <v>21000</v>
      </c>
      <c r="AB567" s="29">
        <v>21000</v>
      </c>
      <c r="AC567" s="30">
        <v>0</v>
      </c>
      <c r="AD567" s="29">
        <v>21000</v>
      </c>
      <c r="AE567" s="29">
        <v>14000</v>
      </c>
      <c r="AF567" s="31">
        <v>7000</v>
      </c>
      <c r="AG567" s="29">
        <v>14000</v>
      </c>
      <c r="AI567" s="29">
        <v>0</v>
      </c>
      <c r="AJ567" s="29">
        <v>7000</v>
      </c>
      <c r="AK567" s="29">
        <v>7000</v>
      </c>
      <c r="AL567" s="29">
        <v>0</v>
      </c>
      <c r="AM567" s="29">
        <v>0</v>
      </c>
      <c r="AN567" s="29">
        <v>0</v>
      </c>
      <c r="AO567" s="29">
        <v>0</v>
      </c>
      <c r="AP567" s="29">
        <v>0</v>
      </c>
      <c r="AQ567" s="29">
        <v>0</v>
      </c>
      <c r="AR567" s="29">
        <v>0</v>
      </c>
      <c r="AS567" s="29">
        <v>0</v>
      </c>
      <c r="AT567" s="122">
        <v>0</v>
      </c>
      <c r="AU567" s="130" t="s">
        <v>2197</v>
      </c>
      <c r="AV567" s="130" t="s">
        <v>2191</v>
      </c>
      <c r="AW567" s="130" t="s">
        <v>2298</v>
      </c>
      <c r="AX567" s="130" t="s">
        <v>1299</v>
      </c>
      <c r="AY567" s="130" t="s">
        <v>2187</v>
      </c>
    </row>
    <row r="568" spans="1:51" ht="24" x14ac:dyDescent="0.2">
      <c r="A568" s="121">
        <v>45674</v>
      </c>
      <c r="B568" s="27" t="s">
        <v>1564</v>
      </c>
      <c r="C568" s="24" t="s">
        <v>1565</v>
      </c>
      <c r="D568" s="24" t="s">
        <v>1447</v>
      </c>
      <c r="E568" s="28" t="s">
        <v>438</v>
      </c>
      <c r="F568" s="28" t="s">
        <v>439</v>
      </c>
      <c r="G568" s="28" t="s">
        <v>1405</v>
      </c>
      <c r="H568" s="28" t="s">
        <v>515</v>
      </c>
      <c r="I568" s="28" t="s">
        <v>1108</v>
      </c>
      <c r="J568" s="24" t="s">
        <v>1108</v>
      </c>
      <c r="K568" s="24" t="s">
        <v>566</v>
      </c>
      <c r="L568" s="24" t="s">
        <v>2084</v>
      </c>
      <c r="M568" s="24">
        <v>45677</v>
      </c>
      <c r="N568" s="24" t="s">
        <v>2085</v>
      </c>
      <c r="O568" s="24" t="s">
        <v>2086</v>
      </c>
      <c r="P568" s="27" t="s">
        <v>15</v>
      </c>
      <c r="Q568" s="28" t="s">
        <v>586</v>
      </c>
      <c r="R568" s="26" t="s">
        <v>2168</v>
      </c>
      <c r="S568" s="26" t="s">
        <v>2364</v>
      </c>
      <c r="T568" s="27" t="s">
        <v>103</v>
      </c>
      <c r="U568" s="25" t="s">
        <v>1108</v>
      </c>
      <c r="V568" s="25" t="s">
        <v>1363</v>
      </c>
      <c r="W568" s="25" t="s">
        <v>552</v>
      </c>
      <c r="X568" s="36" t="s">
        <v>93</v>
      </c>
      <c r="Y568" s="36" t="s">
        <v>94</v>
      </c>
      <c r="Z568" s="36" t="s">
        <v>389</v>
      </c>
      <c r="AA568" s="29">
        <v>12000</v>
      </c>
      <c r="AB568" s="29">
        <v>12000</v>
      </c>
      <c r="AC568" s="30">
        <v>0</v>
      </c>
      <c r="AD568" s="29">
        <v>12000</v>
      </c>
      <c r="AE568" s="29">
        <v>8000</v>
      </c>
      <c r="AF568" s="31">
        <v>4000</v>
      </c>
      <c r="AG568" s="29">
        <v>8000</v>
      </c>
      <c r="AI568" s="29">
        <v>0</v>
      </c>
      <c r="AJ568" s="29">
        <v>4000</v>
      </c>
      <c r="AK568" s="29">
        <v>4000</v>
      </c>
      <c r="AL568" s="29">
        <v>0</v>
      </c>
      <c r="AM568" s="29">
        <v>0</v>
      </c>
      <c r="AN568" s="29">
        <v>0</v>
      </c>
      <c r="AO568" s="29">
        <v>0</v>
      </c>
      <c r="AP568" s="29">
        <v>0</v>
      </c>
      <c r="AQ568" s="29">
        <v>0</v>
      </c>
      <c r="AR568" s="29">
        <v>0</v>
      </c>
      <c r="AS568" s="29">
        <v>0</v>
      </c>
      <c r="AT568" s="122">
        <v>0</v>
      </c>
      <c r="AU568" s="130" t="s">
        <v>2197</v>
      </c>
      <c r="AV568" s="130" t="s">
        <v>2191</v>
      </c>
      <c r="AW568" s="130" t="s">
        <v>2298</v>
      </c>
      <c r="AX568" s="130" t="s">
        <v>1299</v>
      </c>
      <c r="AY568" s="130" t="s">
        <v>1299</v>
      </c>
    </row>
    <row r="569" spans="1:51" ht="36" x14ac:dyDescent="0.2">
      <c r="A569" s="121">
        <v>45674</v>
      </c>
      <c r="B569" s="27" t="s">
        <v>1564</v>
      </c>
      <c r="C569" s="24" t="s">
        <v>1565</v>
      </c>
      <c r="D569" s="24" t="s">
        <v>1447</v>
      </c>
      <c r="E569" s="28" t="s">
        <v>438</v>
      </c>
      <c r="F569" s="28" t="s">
        <v>439</v>
      </c>
      <c r="G569" s="28" t="s">
        <v>1405</v>
      </c>
      <c r="H569" s="28" t="s">
        <v>515</v>
      </c>
      <c r="I569" s="28" t="s">
        <v>1108</v>
      </c>
      <c r="J569" s="24" t="s">
        <v>1108</v>
      </c>
      <c r="K569" s="24" t="s">
        <v>567</v>
      </c>
      <c r="L569" s="24" t="s">
        <v>2087</v>
      </c>
      <c r="M569" s="24">
        <v>45677</v>
      </c>
      <c r="N569" s="24" t="s">
        <v>2088</v>
      </c>
      <c r="O569" s="24" t="s">
        <v>2089</v>
      </c>
      <c r="P569" s="27" t="s">
        <v>15</v>
      </c>
      <c r="Q569" s="28" t="s">
        <v>587</v>
      </c>
      <c r="R569" s="26" t="s">
        <v>2169</v>
      </c>
      <c r="S569" s="26" t="s">
        <v>2365</v>
      </c>
      <c r="T569" s="27" t="s">
        <v>103</v>
      </c>
      <c r="U569" s="25" t="s">
        <v>1108</v>
      </c>
      <c r="V569" s="25" t="s">
        <v>1363</v>
      </c>
      <c r="W569" s="25" t="s">
        <v>552</v>
      </c>
      <c r="X569" s="36" t="s">
        <v>93</v>
      </c>
      <c r="Y569" s="36" t="s">
        <v>94</v>
      </c>
      <c r="Z569" s="36" t="s">
        <v>389</v>
      </c>
      <c r="AA569" s="29">
        <v>15000</v>
      </c>
      <c r="AB569" s="29">
        <v>15000</v>
      </c>
      <c r="AC569" s="30">
        <v>0</v>
      </c>
      <c r="AD569" s="29">
        <v>15000</v>
      </c>
      <c r="AE569" s="29">
        <v>10000</v>
      </c>
      <c r="AF569" s="31">
        <v>5000</v>
      </c>
      <c r="AG569" s="29">
        <v>10000</v>
      </c>
      <c r="AI569" s="29">
        <v>0</v>
      </c>
      <c r="AJ569" s="29">
        <v>5000</v>
      </c>
      <c r="AK569" s="29">
        <v>5000</v>
      </c>
      <c r="AL569" s="29">
        <v>0</v>
      </c>
      <c r="AM569" s="29">
        <v>0</v>
      </c>
      <c r="AN569" s="29">
        <v>0</v>
      </c>
      <c r="AO569" s="29">
        <v>0</v>
      </c>
      <c r="AP569" s="29">
        <v>0</v>
      </c>
      <c r="AQ569" s="29">
        <v>0</v>
      </c>
      <c r="AR569" s="29">
        <v>0</v>
      </c>
      <c r="AS569" s="29">
        <v>0</v>
      </c>
      <c r="AT569" s="122">
        <v>0</v>
      </c>
      <c r="AU569" s="130" t="s">
        <v>2197</v>
      </c>
      <c r="AV569" s="130" t="s">
        <v>2191</v>
      </c>
      <c r="AW569" s="130" t="s">
        <v>2298</v>
      </c>
      <c r="AX569" s="130" t="s">
        <v>1299</v>
      </c>
      <c r="AY569" s="130" t="s">
        <v>1299</v>
      </c>
    </row>
    <row r="570" spans="1:51" ht="36" x14ac:dyDescent="0.2">
      <c r="A570" s="121">
        <v>45674</v>
      </c>
      <c r="B570" s="27" t="s">
        <v>1564</v>
      </c>
      <c r="C570" s="24" t="s">
        <v>1565</v>
      </c>
      <c r="D570" s="24" t="s">
        <v>1447</v>
      </c>
      <c r="E570" s="28" t="s">
        <v>442</v>
      </c>
      <c r="F570" s="28" t="s">
        <v>443</v>
      </c>
      <c r="G570" s="28" t="s">
        <v>521</v>
      </c>
      <c r="H570" s="28" t="s">
        <v>515</v>
      </c>
      <c r="I570" s="28" t="s">
        <v>1104</v>
      </c>
      <c r="J570" s="24" t="s">
        <v>1104</v>
      </c>
      <c r="K570" s="24" t="s">
        <v>562</v>
      </c>
      <c r="L570" s="24" t="s">
        <v>2090</v>
      </c>
      <c r="M570" s="24">
        <v>45677</v>
      </c>
      <c r="N570" s="24" t="s">
        <v>2091</v>
      </c>
      <c r="O570" s="24" t="s">
        <v>2092</v>
      </c>
      <c r="P570" s="27" t="s">
        <v>15</v>
      </c>
      <c r="Q570" s="28" t="s">
        <v>588</v>
      </c>
      <c r="R570" s="26" t="s">
        <v>2170</v>
      </c>
      <c r="S570" s="26" t="s">
        <v>2366</v>
      </c>
      <c r="T570" s="27" t="s">
        <v>121</v>
      </c>
      <c r="U570" s="25" t="s">
        <v>1104</v>
      </c>
      <c r="V570" s="25" t="s">
        <v>1514</v>
      </c>
      <c r="W570" s="25" t="s">
        <v>552</v>
      </c>
      <c r="X570" s="36" t="s">
        <v>43</v>
      </c>
      <c r="Y570" s="36" t="s">
        <v>1377</v>
      </c>
      <c r="Z570" s="36" t="s">
        <v>1375</v>
      </c>
      <c r="AA570" s="29">
        <v>6000</v>
      </c>
      <c r="AB570" s="29">
        <v>6000</v>
      </c>
      <c r="AC570" s="30">
        <v>0</v>
      </c>
      <c r="AD570" s="29">
        <v>6000</v>
      </c>
      <c r="AE570" s="29">
        <v>6000</v>
      </c>
      <c r="AF570" s="31">
        <v>0</v>
      </c>
      <c r="AG570" s="29">
        <v>6000</v>
      </c>
      <c r="AI570" s="29">
        <v>0</v>
      </c>
      <c r="AJ570" s="29">
        <v>6000</v>
      </c>
      <c r="AK570" s="29">
        <v>0</v>
      </c>
      <c r="AL570" s="29">
        <v>0</v>
      </c>
      <c r="AM570" s="29">
        <v>0</v>
      </c>
      <c r="AN570" s="29">
        <v>0</v>
      </c>
      <c r="AO570" s="29">
        <v>0</v>
      </c>
      <c r="AP570" s="29">
        <v>0</v>
      </c>
      <c r="AQ570" s="29">
        <v>0</v>
      </c>
      <c r="AR570" s="29">
        <v>0</v>
      </c>
      <c r="AS570" s="29">
        <v>0</v>
      </c>
      <c r="AT570" s="122">
        <v>0</v>
      </c>
      <c r="AU570" s="130" t="s">
        <v>2197</v>
      </c>
      <c r="AV570" s="130" t="s">
        <v>2193</v>
      </c>
      <c r="AW570" s="130" t="s">
        <v>2298</v>
      </c>
      <c r="AX570" s="130" t="s">
        <v>1299</v>
      </c>
      <c r="AY570" s="130" t="s">
        <v>2187</v>
      </c>
    </row>
    <row r="571" spans="1:51" ht="24" x14ac:dyDescent="0.2">
      <c r="A571" s="121">
        <v>45674</v>
      </c>
      <c r="B571" s="27" t="s">
        <v>1564</v>
      </c>
      <c r="C571" s="24" t="s">
        <v>1565</v>
      </c>
      <c r="D571" s="24" t="s">
        <v>1447</v>
      </c>
      <c r="E571" s="28" t="s">
        <v>438</v>
      </c>
      <c r="F571" s="28" t="s">
        <v>439</v>
      </c>
      <c r="G571" s="28" t="s">
        <v>1405</v>
      </c>
      <c r="H571" s="28" t="s">
        <v>515</v>
      </c>
      <c r="I571" s="28" t="s">
        <v>1108</v>
      </c>
      <c r="J571" s="24" t="s">
        <v>1108</v>
      </c>
      <c r="K571" s="24" t="s">
        <v>573</v>
      </c>
      <c r="L571" s="24" t="s">
        <v>2429</v>
      </c>
      <c r="M571" s="24">
        <v>45678</v>
      </c>
      <c r="N571" s="24" t="s">
        <v>2430</v>
      </c>
      <c r="O571" s="24" t="s">
        <v>2431</v>
      </c>
      <c r="P571" s="27" t="s">
        <v>15</v>
      </c>
      <c r="Q571" s="28" t="s">
        <v>589</v>
      </c>
      <c r="R571" s="26" t="s">
        <v>2171</v>
      </c>
      <c r="S571" s="26" t="s">
        <v>2367</v>
      </c>
      <c r="T571" s="27" t="s">
        <v>103</v>
      </c>
      <c r="U571" s="25" t="s">
        <v>1108</v>
      </c>
      <c r="V571" s="25" t="s">
        <v>1363</v>
      </c>
      <c r="W571" s="25" t="s">
        <v>552</v>
      </c>
      <c r="X571" s="36" t="s">
        <v>93</v>
      </c>
      <c r="Y571" s="36" t="s">
        <v>94</v>
      </c>
      <c r="Z571" s="36" t="s">
        <v>389</v>
      </c>
      <c r="AA571" s="29">
        <v>12000</v>
      </c>
      <c r="AB571" s="29">
        <v>12000</v>
      </c>
      <c r="AC571" s="30">
        <v>0</v>
      </c>
      <c r="AD571" s="29">
        <v>12000</v>
      </c>
      <c r="AE571" s="29">
        <v>8000</v>
      </c>
      <c r="AF571" s="31">
        <v>4000</v>
      </c>
      <c r="AG571" s="29">
        <v>8000</v>
      </c>
      <c r="AI571" s="29">
        <v>0</v>
      </c>
      <c r="AJ571" s="29">
        <v>4000</v>
      </c>
      <c r="AK571" s="29">
        <v>4000</v>
      </c>
      <c r="AL571" s="29">
        <v>0</v>
      </c>
      <c r="AM571" s="29">
        <v>0</v>
      </c>
      <c r="AN571" s="29">
        <v>0</v>
      </c>
      <c r="AO571" s="29">
        <v>0</v>
      </c>
      <c r="AP571" s="29">
        <v>0</v>
      </c>
      <c r="AQ571" s="29">
        <v>0</v>
      </c>
      <c r="AR571" s="29">
        <v>0</v>
      </c>
      <c r="AS571" s="29">
        <v>0</v>
      </c>
      <c r="AT571" s="122">
        <v>0</v>
      </c>
      <c r="AU571" s="130" t="s">
        <v>2197</v>
      </c>
      <c r="AV571" s="130" t="s">
        <v>2191</v>
      </c>
      <c r="AW571" s="130" t="s">
        <v>2298</v>
      </c>
      <c r="AX571" s="130" t="s">
        <v>1299</v>
      </c>
      <c r="AY571" s="130" t="s">
        <v>1299</v>
      </c>
    </row>
    <row r="572" spans="1:51" ht="36" x14ac:dyDescent="0.2">
      <c r="A572" s="121">
        <v>45674</v>
      </c>
      <c r="B572" s="27" t="s">
        <v>1564</v>
      </c>
      <c r="C572" s="24" t="s">
        <v>1565</v>
      </c>
      <c r="D572" s="24" t="s">
        <v>1447</v>
      </c>
      <c r="E572" s="28" t="s">
        <v>438</v>
      </c>
      <c r="F572" s="28" t="s">
        <v>439</v>
      </c>
      <c r="G572" s="28" t="s">
        <v>521</v>
      </c>
      <c r="H572" s="28" t="s">
        <v>515</v>
      </c>
      <c r="I572" s="28" t="s">
        <v>1105</v>
      </c>
      <c r="J572" s="24" t="s">
        <v>1105</v>
      </c>
      <c r="K572" s="24" t="s">
        <v>563</v>
      </c>
      <c r="L572" s="24" t="s">
        <v>2093</v>
      </c>
      <c r="M572" s="24">
        <v>45677</v>
      </c>
      <c r="N572" s="24" t="s">
        <v>2094</v>
      </c>
      <c r="O572" s="24" t="s">
        <v>2095</v>
      </c>
      <c r="P572" s="27" t="s">
        <v>15</v>
      </c>
      <c r="Q572" s="28" t="s">
        <v>590</v>
      </c>
      <c r="R572" s="26" t="s">
        <v>2172</v>
      </c>
      <c r="S572" s="26" t="s">
        <v>2368</v>
      </c>
      <c r="T572" s="27" t="s">
        <v>99</v>
      </c>
      <c r="U572" s="25" t="s">
        <v>1105</v>
      </c>
      <c r="V572" s="25" t="s">
        <v>1355</v>
      </c>
      <c r="W572" s="25" t="s">
        <v>552</v>
      </c>
      <c r="X572" s="36" t="s">
        <v>43</v>
      </c>
      <c r="Y572" s="36" t="s">
        <v>1377</v>
      </c>
      <c r="Z572" s="36" t="s">
        <v>1375</v>
      </c>
      <c r="AA572" s="29">
        <v>40000</v>
      </c>
      <c r="AB572" s="29">
        <v>40000</v>
      </c>
      <c r="AC572" s="30">
        <v>0</v>
      </c>
      <c r="AD572" s="29">
        <v>40000</v>
      </c>
      <c r="AE572" s="29">
        <v>16000</v>
      </c>
      <c r="AF572" s="31">
        <v>24000</v>
      </c>
      <c r="AG572" s="29">
        <v>16000</v>
      </c>
      <c r="AI572" s="29">
        <v>0</v>
      </c>
      <c r="AJ572" s="29">
        <v>8000</v>
      </c>
      <c r="AK572" s="29">
        <v>8000</v>
      </c>
      <c r="AL572" s="29">
        <v>0</v>
      </c>
      <c r="AM572" s="29">
        <v>0</v>
      </c>
      <c r="AN572" s="29">
        <v>0</v>
      </c>
      <c r="AO572" s="29">
        <v>0</v>
      </c>
      <c r="AP572" s="29">
        <v>0</v>
      </c>
      <c r="AQ572" s="29">
        <v>0</v>
      </c>
      <c r="AR572" s="29">
        <v>0</v>
      </c>
      <c r="AS572" s="29">
        <v>0</v>
      </c>
      <c r="AT572" s="122">
        <v>0</v>
      </c>
      <c r="AU572" s="130" t="s">
        <v>2197</v>
      </c>
      <c r="AV572" s="130" t="s">
        <v>2191</v>
      </c>
      <c r="AW572" s="130" t="s">
        <v>2298</v>
      </c>
      <c r="AX572" s="130" t="s">
        <v>1299</v>
      </c>
      <c r="AY572" s="130" t="s">
        <v>2187</v>
      </c>
    </row>
    <row r="573" spans="1:51" ht="36" x14ac:dyDescent="0.2">
      <c r="A573" s="121">
        <v>45674</v>
      </c>
      <c r="B573" s="27" t="s">
        <v>1564</v>
      </c>
      <c r="C573" s="24" t="s">
        <v>1565</v>
      </c>
      <c r="D573" s="24" t="s">
        <v>1447</v>
      </c>
      <c r="E573" s="28" t="s">
        <v>438</v>
      </c>
      <c r="F573" s="28" t="s">
        <v>439</v>
      </c>
      <c r="G573" s="28" t="s">
        <v>42</v>
      </c>
      <c r="H573" s="28" t="s">
        <v>511</v>
      </c>
      <c r="I573" s="28" t="s">
        <v>1103</v>
      </c>
      <c r="J573" s="24" t="s">
        <v>1102</v>
      </c>
      <c r="K573" s="24" t="s">
        <v>570</v>
      </c>
      <c r="L573" s="24" t="s">
        <v>2096</v>
      </c>
      <c r="M573" s="24">
        <v>45678</v>
      </c>
      <c r="N573" s="24" t="s">
        <v>2097</v>
      </c>
      <c r="O573" s="24" t="s">
        <v>2098</v>
      </c>
      <c r="P573" s="27" t="s">
        <v>15</v>
      </c>
      <c r="Q573" s="28" t="s">
        <v>591</v>
      </c>
      <c r="R573" s="26" t="s">
        <v>2173</v>
      </c>
      <c r="S573" s="26" t="s">
        <v>2369</v>
      </c>
      <c r="T573" s="27" t="s">
        <v>111</v>
      </c>
      <c r="U573" s="25" t="s">
        <v>1102</v>
      </c>
      <c r="V573" s="25" t="s">
        <v>1369</v>
      </c>
      <c r="W573" s="25" t="s">
        <v>552</v>
      </c>
      <c r="X573" s="36" t="s">
        <v>41</v>
      </c>
      <c r="Y573" s="36" t="s">
        <v>42</v>
      </c>
      <c r="Z573" s="36" t="s">
        <v>359</v>
      </c>
      <c r="AA573" s="29">
        <v>1700</v>
      </c>
      <c r="AB573" s="29">
        <v>1700</v>
      </c>
      <c r="AC573" s="30">
        <v>0</v>
      </c>
      <c r="AD573" s="29">
        <v>1700</v>
      </c>
      <c r="AE573" s="29">
        <v>1700</v>
      </c>
      <c r="AF573" s="31">
        <v>0</v>
      </c>
      <c r="AG573" s="29">
        <v>1700</v>
      </c>
      <c r="AI573" s="29">
        <v>0</v>
      </c>
      <c r="AJ573" s="29">
        <v>1700</v>
      </c>
      <c r="AK573" s="29">
        <v>0</v>
      </c>
      <c r="AL573" s="29">
        <v>0</v>
      </c>
      <c r="AM573" s="29">
        <v>0</v>
      </c>
      <c r="AN573" s="29">
        <v>0</v>
      </c>
      <c r="AO573" s="29">
        <v>0</v>
      </c>
      <c r="AP573" s="29">
        <v>0</v>
      </c>
      <c r="AQ573" s="29">
        <v>0</v>
      </c>
      <c r="AR573" s="29">
        <v>0</v>
      </c>
      <c r="AS573" s="29">
        <v>0</v>
      </c>
      <c r="AT573" s="122">
        <v>0</v>
      </c>
      <c r="AU573" s="130" t="s">
        <v>2197</v>
      </c>
      <c r="AV573" s="130" t="s">
        <v>2193</v>
      </c>
      <c r="AW573" s="130" t="s">
        <v>2298</v>
      </c>
      <c r="AX573" s="130" t="s">
        <v>1299</v>
      </c>
      <c r="AY573" s="130" t="s">
        <v>1299</v>
      </c>
    </row>
    <row r="574" spans="1:51" ht="24" x14ac:dyDescent="0.2">
      <c r="A574" s="121">
        <v>45674</v>
      </c>
      <c r="B574" s="27" t="s">
        <v>1564</v>
      </c>
      <c r="C574" s="24" t="s">
        <v>1565</v>
      </c>
      <c r="D574" s="24" t="s">
        <v>1447</v>
      </c>
      <c r="E574" s="28" t="s">
        <v>438</v>
      </c>
      <c r="F574" s="28" t="s">
        <v>439</v>
      </c>
      <c r="G574" s="28" t="s">
        <v>477</v>
      </c>
      <c r="H574" s="28" t="s">
        <v>515</v>
      </c>
      <c r="I574" s="28" t="s">
        <v>1103</v>
      </c>
      <c r="J574" s="24" t="s">
        <v>1103</v>
      </c>
      <c r="K574" s="24" t="s">
        <v>904</v>
      </c>
      <c r="L574" s="24" t="s">
        <v>3378</v>
      </c>
      <c r="M574" s="24">
        <v>45701</v>
      </c>
      <c r="N574" s="24" t="s">
        <v>3379</v>
      </c>
      <c r="O574" s="24" t="s">
        <v>3380</v>
      </c>
      <c r="P574" s="27" t="s">
        <v>15</v>
      </c>
      <c r="Q574" s="28" t="s">
        <v>592</v>
      </c>
      <c r="R574" s="26" t="s">
        <v>2174</v>
      </c>
      <c r="S574" s="26" t="s">
        <v>2370</v>
      </c>
      <c r="T574" s="27" t="s">
        <v>61</v>
      </c>
      <c r="U574" s="25" t="s">
        <v>1103</v>
      </c>
      <c r="V574" s="25" t="s">
        <v>1354</v>
      </c>
      <c r="W574" s="25" t="s">
        <v>552</v>
      </c>
      <c r="X574" s="36" t="s">
        <v>84</v>
      </c>
      <c r="Y574" s="36" t="s">
        <v>85</v>
      </c>
      <c r="Z574" s="36" t="s">
        <v>384</v>
      </c>
      <c r="AA574" s="29">
        <v>67482.33</v>
      </c>
      <c r="AB574" s="29">
        <v>67482.33</v>
      </c>
      <c r="AC574" s="30">
        <v>0</v>
      </c>
      <c r="AD574" s="29">
        <v>67482.33</v>
      </c>
      <c r="AE574" s="29">
        <v>0</v>
      </c>
      <c r="AF574" s="31">
        <v>67482.33</v>
      </c>
      <c r="AG574" s="29">
        <v>0</v>
      </c>
      <c r="AI574" s="29">
        <v>0</v>
      </c>
      <c r="AJ574" s="29">
        <v>0</v>
      </c>
      <c r="AK574" s="29">
        <v>0</v>
      </c>
      <c r="AL574" s="29">
        <v>0</v>
      </c>
      <c r="AM574" s="29">
        <v>0</v>
      </c>
      <c r="AN574" s="29">
        <v>0</v>
      </c>
      <c r="AO574" s="29">
        <v>0</v>
      </c>
      <c r="AP574" s="29">
        <v>0</v>
      </c>
      <c r="AQ574" s="29">
        <v>0</v>
      </c>
      <c r="AR574" s="29">
        <v>0</v>
      </c>
      <c r="AS574" s="29">
        <v>0</v>
      </c>
      <c r="AT574" s="122">
        <v>0</v>
      </c>
      <c r="AU574" s="130" t="s">
        <v>2197</v>
      </c>
      <c r="AV574" s="130" t="s">
        <v>2191</v>
      </c>
      <c r="AW574" s="130" t="s">
        <v>2298</v>
      </c>
      <c r="AX574" s="130" t="s">
        <v>1299</v>
      </c>
      <c r="AY574" s="130" t="s">
        <v>1299</v>
      </c>
    </row>
    <row r="575" spans="1:51" ht="24" x14ac:dyDescent="0.2">
      <c r="A575" s="121">
        <v>45674</v>
      </c>
      <c r="B575" s="27" t="s">
        <v>1564</v>
      </c>
      <c r="C575" s="24" t="s">
        <v>1565</v>
      </c>
      <c r="D575" s="24" t="s">
        <v>1447</v>
      </c>
      <c r="E575" s="28" t="s">
        <v>438</v>
      </c>
      <c r="F575" s="28" t="s">
        <v>439</v>
      </c>
      <c r="G575" s="28" t="s">
        <v>477</v>
      </c>
      <c r="H575" s="28" t="s">
        <v>515</v>
      </c>
      <c r="I575" s="28" t="s">
        <v>1103</v>
      </c>
      <c r="J575" s="24" t="s">
        <v>1103</v>
      </c>
      <c r="K575" s="24" t="s">
        <v>904</v>
      </c>
      <c r="L575" s="24" t="s">
        <v>3378</v>
      </c>
      <c r="M575" s="24">
        <v>45701</v>
      </c>
      <c r="N575" s="24" t="s">
        <v>3379</v>
      </c>
      <c r="O575" s="24" t="s">
        <v>3380</v>
      </c>
      <c r="P575" s="27" t="s">
        <v>15</v>
      </c>
      <c r="Q575" s="28" t="s">
        <v>592</v>
      </c>
      <c r="R575" s="26" t="s">
        <v>2174</v>
      </c>
      <c r="S575" s="26" t="s">
        <v>2370</v>
      </c>
      <c r="T575" s="27" t="s">
        <v>61</v>
      </c>
      <c r="U575" s="25" t="s">
        <v>1103</v>
      </c>
      <c r="V575" s="25" t="s">
        <v>1354</v>
      </c>
      <c r="W575" s="25" t="s">
        <v>552</v>
      </c>
      <c r="X575" s="36" t="s">
        <v>88</v>
      </c>
      <c r="Y575" s="36" t="s">
        <v>89</v>
      </c>
      <c r="Z575" s="36" t="s">
        <v>386</v>
      </c>
      <c r="AA575" s="29">
        <v>13636.79</v>
      </c>
      <c r="AB575" s="29">
        <v>13636.79</v>
      </c>
      <c r="AC575" s="30">
        <v>0</v>
      </c>
      <c r="AD575" s="29">
        <v>13636.79</v>
      </c>
      <c r="AE575" s="29">
        <v>0</v>
      </c>
      <c r="AF575" s="31">
        <v>13636.79</v>
      </c>
      <c r="AG575" s="29">
        <v>0</v>
      </c>
      <c r="AI575" s="29">
        <v>0</v>
      </c>
      <c r="AJ575" s="29">
        <v>0</v>
      </c>
      <c r="AK575" s="29">
        <v>0</v>
      </c>
      <c r="AL575" s="29">
        <v>0</v>
      </c>
      <c r="AM575" s="29">
        <v>0</v>
      </c>
      <c r="AN575" s="29">
        <v>0</v>
      </c>
      <c r="AO575" s="29">
        <v>0</v>
      </c>
      <c r="AP575" s="29">
        <v>0</v>
      </c>
      <c r="AQ575" s="29">
        <v>0</v>
      </c>
      <c r="AR575" s="29">
        <v>0</v>
      </c>
      <c r="AS575" s="29">
        <v>0</v>
      </c>
      <c r="AT575" s="122">
        <v>0</v>
      </c>
      <c r="AU575" s="130" t="s">
        <v>2197</v>
      </c>
      <c r="AV575" s="130" t="s">
        <v>2191</v>
      </c>
      <c r="AW575" s="130" t="s">
        <v>2298</v>
      </c>
      <c r="AX575" s="130" t="s">
        <v>1299</v>
      </c>
      <c r="AY575" s="130" t="s">
        <v>1299</v>
      </c>
    </row>
    <row r="576" spans="1:51" ht="24" x14ac:dyDescent="0.2">
      <c r="A576" s="121">
        <v>45674</v>
      </c>
      <c r="B576" s="27" t="s">
        <v>1564</v>
      </c>
      <c r="C576" s="24" t="s">
        <v>1565</v>
      </c>
      <c r="D576" s="24" t="s">
        <v>1447</v>
      </c>
      <c r="E576" s="28" t="s">
        <v>438</v>
      </c>
      <c r="F576" s="28" t="s">
        <v>439</v>
      </c>
      <c r="G576" s="28" t="s">
        <v>477</v>
      </c>
      <c r="H576" s="28" t="s">
        <v>515</v>
      </c>
      <c r="I576" s="28" t="s">
        <v>1103</v>
      </c>
      <c r="J576" s="24" t="s">
        <v>1103</v>
      </c>
      <c r="K576" s="24" t="s">
        <v>904</v>
      </c>
      <c r="L576" s="24" t="s">
        <v>3378</v>
      </c>
      <c r="M576" s="24">
        <v>45701</v>
      </c>
      <c r="N576" s="24" t="s">
        <v>3379</v>
      </c>
      <c r="O576" s="24" t="s">
        <v>3380</v>
      </c>
      <c r="P576" s="27" t="s">
        <v>15</v>
      </c>
      <c r="Q576" s="28" t="s">
        <v>592</v>
      </c>
      <c r="R576" s="26" t="s">
        <v>2174</v>
      </c>
      <c r="S576" s="26" t="s">
        <v>2370</v>
      </c>
      <c r="T576" s="27" t="s">
        <v>61</v>
      </c>
      <c r="U576" s="25" t="s">
        <v>1103</v>
      </c>
      <c r="V576" s="25" t="s">
        <v>1354</v>
      </c>
      <c r="W576" s="25" t="s">
        <v>552</v>
      </c>
      <c r="X576" s="36" t="s">
        <v>90</v>
      </c>
      <c r="Y576" s="36" t="s">
        <v>91</v>
      </c>
      <c r="Z576" s="36" t="s">
        <v>387</v>
      </c>
      <c r="AA576" s="29">
        <v>34091.97</v>
      </c>
      <c r="AB576" s="29">
        <v>34091.97</v>
      </c>
      <c r="AC576" s="30">
        <v>0</v>
      </c>
      <c r="AD576" s="29">
        <v>34091.97</v>
      </c>
      <c r="AE576" s="29">
        <v>0</v>
      </c>
      <c r="AF576" s="31">
        <v>34091.97</v>
      </c>
      <c r="AG576" s="29">
        <v>0</v>
      </c>
      <c r="AI576" s="29">
        <v>0</v>
      </c>
      <c r="AJ576" s="29">
        <v>0</v>
      </c>
      <c r="AK576" s="29">
        <v>0</v>
      </c>
      <c r="AL576" s="29">
        <v>0</v>
      </c>
      <c r="AM576" s="29">
        <v>0</v>
      </c>
      <c r="AN576" s="29">
        <v>0</v>
      </c>
      <c r="AO576" s="29">
        <v>0</v>
      </c>
      <c r="AP576" s="29">
        <v>0</v>
      </c>
      <c r="AQ576" s="29">
        <v>0</v>
      </c>
      <c r="AR576" s="29">
        <v>0</v>
      </c>
      <c r="AS576" s="29">
        <v>0</v>
      </c>
      <c r="AT576" s="122">
        <v>0</v>
      </c>
      <c r="AU576" s="130" t="s">
        <v>2197</v>
      </c>
      <c r="AV576" s="130" t="s">
        <v>2191</v>
      </c>
      <c r="AW576" s="130" t="s">
        <v>2298</v>
      </c>
      <c r="AX576" s="130" t="s">
        <v>1299</v>
      </c>
      <c r="AY576" s="130" t="s">
        <v>1299</v>
      </c>
    </row>
    <row r="577" spans="1:51" ht="24" x14ac:dyDescent="0.2">
      <c r="A577" s="121">
        <v>45674</v>
      </c>
      <c r="B577" s="27" t="s">
        <v>1564</v>
      </c>
      <c r="C577" s="24" t="s">
        <v>1565</v>
      </c>
      <c r="D577" s="24" t="s">
        <v>1447</v>
      </c>
      <c r="E577" s="28" t="s">
        <v>438</v>
      </c>
      <c r="F577" s="28" t="s">
        <v>439</v>
      </c>
      <c r="G577" s="28" t="s">
        <v>477</v>
      </c>
      <c r="H577" s="28" t="s">
        <v>515</v>
      </c>
      <c r="I577" s="28" t="s">
        <v>1360</v>
      </c>
      <c r="J577" s="24" t="s">
        <v>1360</v>
      </c>
      <c r="K577" s="24" t="s">
        <v>904</v>
      </c>
      <c r="L577" s="24" t="s">
        <v>3378</v>
      </c>
      <c r="M577" s="24">
        <v>45701</v>
      </c>
      <c r="N577" s="24" t="s">
        <v>3379</v>
      </c>
      <c r="O577" s="24" t="s">
        <v>3380</v>
      </c>
      <c r="P577" s="27" t="s">
        <v>15</v>
      </c>
      <c r="Q577" s="28" t="s">
        <v>592</v>
      </c>
      <c r="R577" s="26" t="s">
        <v>2174</v>
      </c>
      <c r="S577" s="26" t="s">
        <v>2370</v>
      </c>
      <c r="T577" s="27" t="s">
        <v>102</v>
      </c>
      <c r="U577" s="25" t="s">
        <v>1360</v>
      </c>
      <c r="V577" s="25" t="s">
        <v>1362</v>
      </c>
      <c r="W577" s="25" t="s">
        <v>552</v>
      </c>
      <c r="X577" s="36" t="s">
        <v>478</v>
      </c>
      <c r="Y577" s="36" t="s">
        <v>480</v>
      </c>
      <c r="Z577" s="36" t="s">
        <v>479</v>
      </c>
      <c r="AA577" s="29">
        <v>10976.669999999998</v>
      </c>
      <c r="AB577" s="29">
        <v>10976.669999999998</v>
      </c>
      <c r="AC577" s="30">
        <v>0</v>
      </c>
      <c r="AD577" s="29">
        <v>10976.67</v>
      </c>
      <c r="AE577" s="29">
        <v>0</v>
      </c>
      <c r="AF577" s="31">
        <v>10976.669999999998</v>
      </c>
      <c r="AG577" s="29">
        <v>0</v>
      </c>
      <c r="AI577" s="29">
        <v>0</v>
      </c>
      <c r="AJ577" s="29">
        <v>0</v>
      </c>
      <c r="AK577" s="29">
        <v>0</v>
      </c>
      <c r="AL577" s="29">
        <v>0</v>
      </c>
      <c r="AM577" s="29">
        <v>0</v>
      </c>
      <c r="AN577" s="29">
        <v>0</v>
      </c>
      <c r="AO577" s="29">
        <v>0</v>
      </c>
      <c r="AP577" s="29">
        <v>0</v>
      </c>
      <c r="AQ577" s="29">
        <v>0</v>
      </c>
      <c r="AR577" s="29">
        <v>0</v>
      </c>
      <c r="AS577" s="29">
        <v>0</v>
      </c>
      <c r="AT577" s="122">
        <v>0</v>
      </c>
      <c r="AU577" s="130" t="s">
        <v>2197</v>
      </c>
      <c r="AV577" s="130" t="s">
        <v>2191</v>
      </c>
      <c r="AW577" s="130" t="s">
        <v>2298</v>
      </c>
      <c r="AX577" s="130" t="s">
        <v>1299</v>
      </c>
      <c r="AY577" s="130" t="s">
        <v>1299</v>
      </c>
    </row>
    <row r="578" spans="1:51" ht="36" x14ac:dyDescent="0.2">
      <c r="A578" s="121">
        <v>45675</v>
      </c>
      <c r="B578" s="27" t="s">
        <v>1564</v>
      </c>
      <c r="C578" s="24" t="s">
        <v>1565</v>
      </c>
      <c r="D578" s="24" t="s">
        <v>1447</v>
      </c>
      <c r="E578" s="28" t="s">
        <v>442</v>
      </c>
      <c r="F578" s="28" t="s">
        <v>443</v>
      </c>
      <c r="G578" s="28" t="s">
        <v>1407</v>
      </c>
      <c r="H578" s="28" t="s">
        <v>515</v>
      </c>
      <c r="I578" s="28" t="s">
        <v>1104</v>
      </c>
      <c r="J578" s="24" t="s">
        <v>1104</v>
      </c>
      <c r="K578" s="24" t="s">
        <v>805</v>
      </c>
      <c r="L578" s="24" t="s">
        <v>2847</v>
      </c>
      <c r="M578" s="24">
        <v>45694</v>
      </c>
      <c r="N578" s="24" t="s">
        <v>1891</v>
      </c>
      <c r="O578" s="24" t="s">
        <v>2848</v>
      </c>
      <c r="P578" s="27" t="s">
        <v>15</v>
      </c>
      <c r="Q578" s="28" t="s">
        <v>593</v>
      </c>
      <c r="R578" s="26" t="s">
        <v>2175</v>
      </c>
      <c r="S578" s="26" t="s">
        <v>2371</v>
      </c>
      <c r="T578" s="27" t="s">
        <v>121</v>
      </c>
      <c r="U578" s="25" t="s">
        <v>1104</v>
      </c>
      <c r="V578" s="25" t="s">
        <v>1514</v>
      </c>
      <c r="W578" s="25" t="s">
        <v>552</v>
      </c>
      <c r="X578" s="36" t="s">
        <v>24</v>
      </c>
      <c r="Y578" s="36" t="s">
        <v>25</v>
      </c>
      <c r="Z578" s="36" t="s">
        <v>357</v>
      </c>
      <c r="AA578" s="29">
        <v>10700</v>
      </c>
      <c r="AB578" s="29">
        <v>10700</v>
      </c>
      <c r="AC578" s="30">
        <v>0</v>
      </c>
      <c r="AD578" s="29">
        <v>3543.53</v>
      </c>
      <c r="AE578" s="29">
        <v>2065.2600000000002</v>
      </c>
      <c r="AF578" s="31">
        <v>8634.74</v>
      </c>
      <c r="AG578" s="29">
        <v>2065.2600000000002</v>
      </c>
      <c r="AI578" s="29">
        <v>0</v>
      </c>
      <c r="AJ578" s="29">
        <v>786.05</v>
      </c>
      <c r="AK578" s="29">
        <v>1279.21</v>
      </c>
      <c r="AL578" s="29">
        <v>0</v>
      </c>
      <c r="AM578" s="29">
        <v>0</v>
      </c>
      <c r="AN578" s="29">
        <v>0</v>
      </c>
      <c r="AO578" s="29">
        <v>0</v>
      </c>
      <c r="AP578" s="29">
        <v>0</v>
      </c>
      <c r="AQ578" s="29">
        <v>0</v>
      </c>
      <c r="AR578" s="29">
        <v>0</v>
      </c>
      <c r="AS578" s="29">
        <v>0</v>
      </c>
      <c r="AT578" s="122">
        <v>0</v>
      </c>
      <c r="AU578" s="130" t="s">
        <v>2197</v>
      </c>
      <c r="AV578" s="130" t="s">
        <v>2191</v>
      </c>
      <c r="AW578" s="130" t="s">
        <v>2298</v>
      </c>
      <c r="AX578" s="130" t="s">
        <v>1299</v>
      </c>
      <c r="AY578" s="130" t="s">
        <v>1299</v>
      </c>
    </row>
    <row r="579" spans="1:51" ht="36" x14ac:dyDescent="0.2">
      <c r="A579" s="121">
        <v>45675</v>
      </c>
      <c r="B579" s="27" t="s">
        <v>1564</v>
      </c>
      <c r="C579" s="24" t="s">
        <v>1565</v>
      </c>
      <c r="D579" s="24" t="s">
        <v>1447</v>
      </c>
      <c r="E579" s="28" t="s">
        <v>442</v>
      </c>
      <c r="F579" s="28" t="s">
        <v>443</v>
      </c>
      <c r="G579" s="28" t="s">
        <v>1407</v>
      </c>
      <c r="H579" s="28" t="s">
        <v>515</v>
      </c>
      <c r="I579" s="28" t="s">
        <v>1104</v>
      </c>
      <c r="J579" s="24" t="s">
        <v>1104</v>
      </c>
      <c r="K579" s="24" t="s">
        <v>796</v>
      </c>
      <c r="L579" s="24" t="s">
        <v>2849</v>
      </c>
      <c r="M579" s="24">
        <v>45694</v>
      </c>
      <c r="N579" s="24" t="s">
        <v>2850</v>
      </c>
      <c r="O579" s="24" t="s">
        <v>2851</v>
      </c>
      <c r="P579" s="27" t="s">
        <v>15</v>
      </c>
      <c r="Q579" s="28" t="s">
        <v>594</v>
      </c>
      <c r="R579" s="26" t="s">
        <v>2176</v>
      </c>
      <c r="S579" s="26" t="s">
        <v>2372</v>
      </c>
      <c r="T579" s="27" t="s">
        <v>121</v>
      </c>
      <c r="U579" s="25" t="s">
        <v>1104</v>
      </c>
      <c r="V579" s="25" t="s">
        <v>1514</v>
      </c>
      <c r="W579" s="25" t="s">
        <v>552</v>
      </c>
      <c r="X579" s="36" t="s">
        <v>24</v>
      </c>
      <c r="Y579" s="36" t="s">
        <v>25</v>
      </c>
      <c r="Z579" s="36" t="s">
        <v>357</v>
      </c>
      <c r="AA579" s="29">
        <v>6000</v>
      </c>
      <c r="AB579" s="29">
        <v>6000</v>
      </c>
      <c r="AC579" s="30">
        <v>0</v>
      </c>
      <c r="AD579" s="29">
        <v>708.79</v>
      </c>
      <c r="AE579" s="29">
        <v>708.79</v>
      </c>
      <c r="AF579" s="31">
        <v>5291.21</v>
      </c>
      <c r="AG579" s="29">
        <v>708.79</v>
      </c>
      <c r="AI579" s="29">
        <v>0</v>
      </c>
      <c r="AJ579" s="29">
        <v>708.79</v>
      </c>
      <c r="AK579" s="29">
        <v>0</v>
      </c>
      <c r="AL579" s="29">
        <v>0</v>
      </c>
      <c r="AM579" s="29">
        <v>0</v>
      </c>
      <c r="AN579" s="29">
        <v>0</v>
      </c>
      <c r="AO579" s="29">
        <v>0</v>
      </c>
      <c r="AP579" s="29">
        <v>0</v>
      </c>
      <c r="AQ579" s="29">
        <v>0</v>
      </c>
      <c r="AR579" s="29">
        <v>0</v>
      </c>
      <c r="AS579" s="29">
        <v>0</v>
      </c>
      <c r="AT579" s="122">
        <v>0</v>
      </c>
      <c r="AU579" s="130" t="s">
        <v>2197</v>
      </c>
      <c r="AV579" s="130" t="s">
        <v>2191</v>
      </c>
      <c r="AW579" s="130" t="s">
        <v>2298</v>
      </c>
      <c r="AX579" s="130" t="s">
        <v>1299</v>
      </c>
      <c r="AY579" s="130" t="s">
        <v>1299</v>
      </c>
    </row>
    <row r="580" spans="1:51" ht="36" x14ac:dyDescent="0.2">
      <c r="A580" s="121">
        <v>45675</v>
      </c>
      <c r="B580" s="27" t="s">
        <v>1564</v>
      </c>
      <c r="C580" s="24" t="s">
        <v>1565</v>
      </c>
      <c r="D580" s="24" t="s">
        <v>1447</v>
      </c>
      <c r="E580" s="28" t="s">
        <v>442</v>
      </c>
      <c r="F580" s="28" t="s">
        <v>443</v>
      </c>
      <c r="G580" s="28" t="s">
        <v>1407</v>
      </c>
      <c r="H580" s="28" t="s">
        <v>515</v>
      </c>
      <c r="I580" s="28" t="s">
        <v>1104</v>
      </c>
      <c r="J580" s="24" t="s">
        <v>1104</v>
      </c>
      <c r="K580" s="24" t="s">
        <v>1266</v>
      </c>
      <c r="L580" s="24" t="s">
        <v>4648</v>
      </c>
      <c r="M580" s="24">
        <v>45742</v>
      </c>
      <c r="N580" s="24" t="s">
        <v>4649</v>
      </c>
      <c r="O580" s="24" t="s">
        <v>4650</v>
      </c>
      <c r="P580" s="27" t="s">
        <v>15</v>
      </c>
      <c r="Q580" s="28" t="s">
        <v>595</v>
      </c>
      <c r="R580" s="26" t="s">
        <v>2177</v>
      </c>
      <c r="S580" s="26" t="s">
        <v>2373</v>
      </c>
      <c r="T580" s="27" t="s">
        <v>121</v>
      </c>
      <c r="U580" s="25" t="s">
        <v>1104</v>
      </c>
      <c r="V580" s="25" t="s">
        <v>1514</v>
      </c>
      <c r="W580" s="25" t="s">
        <v>552</v>
      </c>
      <c r="X580" s="36" t="s">
        <v>24</v>
      </c>
      <c r="Y580" s="36" t="s">
        <v>25</v>
      </c>
      <c r="Z580" s="36" t="s">
        <v>357</v>
      </c>
      <c r="AA580" s="29">
        <v>3000</v>
      </c>
      <c r="AB580" s="29">
        <v>3000</v>
      </c>
      <c r="AC580" s="30">
        <v>0</v>
      </c>
      <c r="AD580" s="29">
        <v>2042.73</v>
      </c>
      <c r="AE580" s="29">
        <v>0</v>
      </c>
      <c r="AF580" s="31">
        <v>3000</v>
      </c>
      <c r="AG580" s="29">
        <v>0</v>
      </c>
      <c r="AI580" s="29">
        <v>0</v>
      </c>
      <c r="AJ580" s="29">
        <v>0</v>
      </c>
      <c r="AK580" s="29">
        <v>0</v>
      </c>
      <c r="AL580" s="29">
        <v>0</v>
      </c>
      <c r="AM580" s="29">
        <v>0</v>
      </c>
      <c r="AN580" s="29">
        <v>0</v>
      </c>
      <c r="AO580" s="29">
        <v>0</v>
      </c>
      <c r="AP580" s="29">
        <v>0</v>
      </c>
      <c r="AQ580" s="29">
        <v>0</v>
      </c>
      <c r="AR580" s="29">
        <v>0</v>
      </c>
      <c r="AS580" s="29">
        <v>0</v>
      </c>
      <c r="AT580" s="122">
        <v>0</v>
      </c>
      <c r="AU580" s="130" t="s">
        <v>2197</v>
      </c>
      <c r="AV580" s="130" t="s">
        <v>2191</v>
      </c>
      <c r="AW580" s="130" t="s">
        <v>2298</v>
      </c>
      <c r="AX580" s="130" t="s">
        <v>1299</v>
      </c>
      <c r="AY580" s="130" t="s">
        <v>1299</v>
      </c>
    </row>
    <row r="581" spans="1:51" ht="36" x14ac:dyDescent="0.2">
      <c r="A581" s="121">
        <v>45677</v>
      </c>
      <c r="B581" s="27" t="s">
        <v>1564</v>
      </c>
      <c r="C581" s="24" t="s">
        <v>1565</v>
      </c>
      <c r="D581" s="24" t="s">
        <v>1447</v>
      </c>
      <c r="E581" s="28" t="s">
        <v>442</v>
      </c>
      <c r="F581" s="28" t="s">
        <v>443</v>
      </c>
      <c r="G581" s="28" t="s">
        <v>521</v>
      </c>
      <c r="H581" s="28" t="s">
        <v>515</v>
      </c>
      <c r="I581" s="28" t="s">
        <v>1104</v>
      </c>
      <c r="J581" s="24" t="s">
        <v>1104</v>
      </c>
      <c r="K581" s="24" t="s">
        <v>575</v>
      </c>
      <c r="L581" s="24" t="s">
        <v>2432</v>
      </c>
      <c r="M581" s="24">
        <v>45678</v>
      </c>
      <c r="N581" s="24" t="s">
        <v>2433</v>
      </c>
      <c r="O581" s="24" t="s">
        <v>2434</v>
      </c>
      <c r="P581" s="27" t="s">
        <v>15</v>
      </c>
      <c r="Q581" s="28" t="s">
        <v>596</v>
      </c>
      <c r="R581" s="26" t="s">
        <v>2178</v>
      </c>
      <c r="S581" s="26" t="s">
        <v>2374</v>
      </c>
      <c r="T581" s="27" t="s">
        <v>121</v>
      </c>
      <c r="U581" s="25" t="s">
        <v>1104</v>
      </c>
      <c r="V581" s="25" t="s">
        <v>1514</v>
      </c>
      <c r="W581" s="25" t="s">
        <v>552</v>
      </c>
      <c r="X581" s="36" t="s">
        <v>43</v>
      </c>
      <c r="Y581" s="36" t="s">
        <v>1377</v>
      </c>
      <c r="Z581" s="36" t="s">
        <v>1375</v>
      </c>
      <c r="AA581" s="29">
        <v>18000</v>
      </c>
      <c r="AB581" s="29">
        <v>18000</v>
      </c>
      <c r="AC581" s="30">
        <v>0</v>
      </c>
      <c r="AD581" s="29">
        <v>18000</v>
      </c>
      <c r="AE581" s="29">
        <v>12000</v>
      </c>
      <c r="AF581" s="31">
        <v>6000</v>
      </c>
      <c r="AG581" s="29">
        <v>12000</v>
      </c>
      <c r="AI581" s="29">
        <v>0</v>
      </c>
      <c r="AJ581" s="29">
        <v>6000</v>
      </c>
      <c r="AK581" s="29">
        <v>6000</v>
      </c>
      <c r="AL581" s="29">
        <v>0</v>
      </c>
      <c r="AM581" s="29">
        <v>0</v>
      </c>
      <c r="AN581" s="29">
        <v>0</v>
      </c>
      <c r="AO581" s="29">
        <v>0</v>
      </c>
      <c r="AP581" s="29">
        <v>0</v>
      </c>
      <c r="AQ581" s="29">
        <v>0</v>
      </c>
      <c r="AR581" s="29">
        <v>0</v>
      </c>
      <c r="AS581" s="29">
        <v>0</v>
      </c>
      <c r="AT581" s="122">
        <v>0</v>
      </c>
      <c r="AU581" s="130" t="s">
        <v>2197</v>
      </c>
      <c r="AV581" s="130" t="s">
        <v>2191</v>
      </c>
      <c r="AW581" s="130" t="s">
        <v>2298</v>
      </c>
      <c r="AX581" s="130" t="s">
        <v>1299</v>
      </c>
      <c r="AY581" s="130" t="s">
        <v>2187</v>
      </c>
    </row>
    <row r="582" spans="1:51" ht="36" x14ac:dyDescent="0.2">
      <c r="A582" s="121">
        <v>45677</v>
      </c>
      <c r="B582" s="27" t="s">
        <v>1564</v>
      </c>
      <c r="C582" s="24" t="s">
        <v>1565</v>
      </c>
      <c r="D582" s="24" t="s">
        <v>1447</v>
      </c>
      <c r="E582" s="28" t="s">
        <v>438</v>
      </c>
      <c r="F582" s="28" t="s">
        <v>439</v>
      </c>
      <c r="G582" s="28" t="s">
        <v>42</v>
      </c>
      <c r="H582" s="28" t="s">
        <v>511</v>
      </c>
      <c r="I582" s="28" t="s">
        <v>1103</v>
      </c>
      <c r="J582" s="24" t="s">
        <v>1099</v>
      </c>
      <c r="K582" s="24" t="s">
        <v>578</v>
      </c>
      <c r="L582" s="24" t="s">
        <v>2435</v>
      </c>
      <c r="M582" s="24">
        <v>45678</v>
      </c>
      <c r="N582" s="24" t="s">
        <v>2436</v>
      </c>
      <c r="O582" s="24" t="s">
        <v>2437</v>
      </c>
      <c r="P582" s="27" t="s">
        <v>15</v>
      </c>
      <c r="Q582" s="28" t="s">
        <v>597</v>
      </c>
      <c r="R582" s="26" t="s">
        <v>2179</v>
      </c>
      <c r="S582" s="26" t="s">
        <v>2375</v>
      </c>
      <c r="T582" s="27" t="s">
        <v>112</v>
      </c>
      <c r="U582" s="25" t="s">
        <v>1099</v>
      </c>
      <c r="V582" s="25" t="s">
        <v>1370</v>
      </c>
      <c r="W582" s="25" t="s">
        <v>552</v>
      </c>
      <c r="X582" s="36" t="s">
        <v>41</v>
      </c>
      <c r="Y582" s="36" t="s">
        <v>42</v>
      </c>
      <c r="Z582" s="36" t="s">
        <v>359</v>
      </c>
      <c r="AA582" s="29">
        <v>4400</v>
      </c>
      <c r="AB582" s="29">
        <v>4400</v>
      </c>
      <c r="AC582" s="30">
        <v>0</v>
      </c>
      <c r="AD582" s="29">
        <v>4400</v>
      </c>
      <c r="AE582" s="29">
        <v>2786.67</v>
      </c>
      <c r="AF582" s="31">
        <v>1613.33</v>
      </c>
      <c r="AG582" s="29">
        <v>2786.67</v>
      </c>
      <c r="AI582" s="29">
        <v>0</v>
      </c>
      <c r="AJ582" s="29">
        <v>2786.67</v>
      </c>
      <c r="AK582" s="29">
        <v>0</v>
      </c>
      <c r="AL582" s="29">
        <v>0</v>
      </c>
      <c r="AM582" s="29">
        <v>0</v>
      </c>
      <c r="AN582" s="29">
        <v>0</v>
      </c>
      <c r="AO582" s="29">
        <v>0</v>
      </c>
      <c r="AP582" s="29">
        <v>0</v>
      </c>
      <c r="AQ582" s="29">
        <v>0</v>
      </c>
      <c r="AR582" s="29">
        <v>0</v>
      </c>
      <c r="AS582" s="29">
        <v>0</v>
      </c>
      <c r="AT582" s="122">
        <v>0</v>
      </c>
      <c r="AU582" s="130" t="s">
        <v>2197</v>
      </c>
      <c r="AV582" s="130" t="s">
        <v>2191</v>
      </c>
      <c r="AW582" s="130" t="s">
        <v>2298</v>
      </c>
      <c r="AX582" s="130" t="s">
        <v>1299</v>
      </c>
      <c r="AY582" s="130" t="s">
        <v>1299</v>
      </c>
    </row>
    <row r="583" spans="1:51" ht="24" x14ac:dyDescent="0.2">
      <c r="A583" s="121">
        <v>45677</v>
      </c>
      <c r="B583" s="27" t="s">
        <v>1564</v>
      </c>
      <c r="C583" s="24" t="s">
        <v>1565</v>
      </c>
      <c r="D583" s="24" t="s">
        <v>1447</v>
      </c>
      <c r="E583" s="28" t="s">
        <v>438</v>
      </c>
      <c r="F583" s="28" t="s">
        <v>439</v>
      </c>
      <c r="G583" s="28" t="s">
        <v>2826</v>
      </c>
      <c r="H583" s="28" t="s">
        <v>515</v>
      </c>
      <c r="I583" s="28" t="s">
        <v>1103</v>
      </c>
      <c r="J583" s="24" t="s">
        <v>1103</v>
      </c>
      <c r="K583" s="24" t="s">
        <v>608</v>
      </c>
      <c r="L583" s="24" t="s">
        <v>2438</v>
      </c>
      <c r="M583" s="24">
        <v>45680</v>
      </c>
      <c r="N583" s="24" t="s">
        <v>2064</v>
      </c>
      <c r="O583" s="24" t="s">
        <v>2439</v>
      </c>
      <c r="P583" s="27" t="s">
        <v>15</v>
      </c>
      <c r="Q583" s="28" t="s">
        <v>598</v>
      </c>
      <c r="R583" s="26" t="s">
        <v>2180</v>
      </c>
      <c r="S583" s="26" t="s">
        <v>2376</v>
      </c>
      <c r="T583" s="27" t="s">
        <v>61</v>
      </c>
      <c r="U583" s="25" t="s">
        <v>1103</v>
      </c>
      <c r="V583" s="25" t="s">
        <v>1354</v>
      </c>
      <c r="W583" s="25" t="s">
        <v>552</v>
      </c>
      <c r="X583" s="36" t="s">
        <v>97</v>
      </c>
      <c r="Y583" s="36" t="s">
        <v>98</v>
      </c>
      <c r="Z583" s="36" t="s">
        <v>376</v>
      </c>
      <c r="AA583" s="29">
        <v>540</v>
      </c>
      <c r="AB583" s="29">
        <v>540</v>
      </c>
      <c r="AC583" s="30">
        <v>0</v>
      </c>
      <c r="AD583" s="29">
        <v>540</v>
      </c>
      <c r="AE583" s="29">
        <v>540</v>
      </c>
      <c r="AF583" s="31">
        <v>0</v>
      </c>
      <c r="AG583" s="29">
        <v>540</v>
      </c>
      <c r="AI583" s="29">
        <v>0</v>
      </c>
      <c r="AJ583" s="29">
        <v>270</v>
      </c>
      <c r="AK583" s="29">
        <v>270</v>
      </c>
      <c r="AL583" s="29">
        <v>0</v>
      </c>
      <c r="AM583" s="29">
        <v>0</v>
      </c>
      <c r="AN583" s="29">
        <v>0</v>
      </c>
      <c r="AO583" s="29">
        <v>0</v>
      </c>
      <c r="AP583" s="29">
        <v>0</v>
      </c>
      <c r="AQ583" s="29">
        <v>0</v>
      </c>
      <c r="AR583" s="29">
        <v>0</v>
      </c>
      <c r="AS583" s="29">
        <v>0</v>
      </c>
      <c r="AT583" s="122">
        <v>0</v>
      </c>
      <c r="AU583" s="130" t="s">
        <v>2197</v>
      </c>
      <c r="AV583" s="130" t="s">
        <v>2193</v>
      </c>
      <c r="AW583" s="130" t="s">
        <v>2298</v>
      </c>
      <c r="AX583" s="130" t="s">
        <v>1299</v>
      </c>
      <c r="AY583" s="130" t="s">
        <v>1299</v>
      </c>
    </row>
    <row r="584" spans="1:51" ht="36" x14ac:dyDescent="0.2">
      <c r="A584" s="121">
        <v>45677</v>
      </c>
      <c r="B584" s="27" t="s">
        <v>1564</v>
      </c>
      <c r="C584" s="24" t="s">
        <v>1565</v>
      </c>
      <c r="D584" s="24" t="s">
        <v>1447</v>
      </c>
      <c r="E584" s="28" t="s">
        <v>438</v>
      </c>
      <c r="F584" s="28" t="s">
        <v>439</v>
      </c>
      <c r="G584" s="28" t="s">
        <v>521</v>
      </c>
      <c r="H584" s="28" t="s">
        <v>515</v>
      </c>
      <c r="I584" s="28" t="s">
        <v>1103</v>
      </c>
      <c r="J584" s="24" t="s">
        <v>1103</v>
      </c>
      <c r="K584" s="24" t="s">
        <v>579</v>
      </c>
      <c r="L584" s="24" t="s">
        <v>2440</v>
      </c>
      <c r="M584" s="24">
        <v>45678</v>
      </c>
      <c r="N584" s="24" t="s">
        <v>2441</v>
      </c>
      <c r="O584" s="24" t="s">
        <v>2442</v>
      </c>
      <c r="P584" s="27" t="s">
        <v>15</v>
      </c>
      <c r="Q584" s="28" t="s">
        <v>600</v>
      </c>
      <c r="R584" s="26" t="s">
        <v>2181</v>
      </c>
      <c r="S584" s="26" t="s">
        <v>2377</v>
      </c>
      <c r="T584" s="27" t="s">
        <v>61</v>
      </c>
      <c r="U584" s="25" t="s">
        <v>1103</v>
      </c>
      <c r="V584" s="25" t="s">
        <v>1354</v>
      </c>
      <c r="W584" s="25" t="s">
        <v>552</v>
      </c>
      <c r="X584" s="36" t="s">
        <v>43</v>
      </c>
      <c r="Y584" s="36" t="s">
        <v>1377</v>
      </c>
      <c r="Z584" s="36" t="s">
        <v>1375</v>
      </c>
      <c r="AA584" s="29">
        <v>13000</v>
      </c>
      <c r="AB584" s="29">
        <v>13000</v>
      </c>
      <c r="AC584" s="30">
        <v>0</v>
      </c>
      <c r="AD584" s="29">
        <v>13000</v>
      </c>
      <c r="AE584" s="29">
        <v>13000</v>
      </c>
      <c r="AF584" s="31">
        <v>0</v>
      </c>
      <c r="AG584" s="29">
        <v>13000</v>
      </c>
      <c r="AI584" s="29">
        <v>0</v>
      </c>
      <c r="AJ584" s="29">
        <v>6500</v>
      </c>
      <c r="AK584" s="29">
        <v>6500</v>
      </c>
      <c r="AL584" s="29">
        <v>0</v>
      </c>
      <c r="AM584" s="29">
        <v>0</v>
      </c>
      <c r="AN584" s="29">
        <v>0</v>
      </c>
      <c r="AO584" s="29">
        <v>0</v>
      </c>
      <c r="AP584" s="29">
        <v>0</v>
      </c>
      <c r="AQ584" s="29">
        <v>0</v>
      </c>
      <c r="AR584" s="29">
        <v>0</v>
      </c>
      <c r="AS584" s="29">
        <v>0</v>
      </c>
      <c r="AT584" s="122">
        <v>0</v>
      </c>
      <c r="AU584" s="130" t="s">
        <v>2197</v>
      </c>
      <c r="AV584" s="130" t="s">
        <v>2193</v>
      </c>
      <c r="AW584" s="130" t="s">
        <v>2298</v>
      </c>
      <c r="AX584" s="130" t="s">
        <v>1299</v>
      </c>
      <c r="AY584" s="130" t="s">
        <v>2187</v>
      </c>
    </row>
    <row r="585" spans="1:51" ht="36" x14ac:dyDescent="0.2">
      <c r="A585" s="121">
        <v>45678</v>
      </c>
      <c r="B585" s="27" t="s">
        <v>1564</v>
      </c>
      <c r="C585" s="24" t="s">
        <v>1565</v>
      </c>
      <c r="D585" s="24" t="s">
        <v>1447</v>
      </c>
      <c r="E585" s="28" t="s">
        <v>442</v>
      </c>
      <c r="F585" s="28" t="s">
        <v>445</v>
      </c>
      <c r="G585" s="28" t="s">
        <v>1407</v>
      </c>
      <c r="H585" s="28" t="s">
        <v>515</v>
      </c>
      <c r="I585" s="28" t="s">
        <v>1400</v>
      </c>
      <c r="J585" s="24" t="s">
        <v>1400</v>
      </c>
      <c r="K585" s="24" t="s">
        <v>1050</v>
      </c>
      <c r="L585" s="24" t="s">
        <v>3666</v>
      </c>
      <c r="M585" s="24">
        <v>45708</v>
      </c>
      <c r="N585" s="24" t="s">
        <v>1891</v>
      </c>
      <c r="O585" s="24" t="s">
        <v>3667</v>
      </c>
      <c r="P585" s="27" t="s">
        <v>15</v>
      </c>
      <c r="Q585" s="28" t="s">
        <v>601</v>
      </c>
      <c r="R585" s="26" t="s">
        <v>2182</v>
      </c>
      <c r="S585" s="26" t="s">
        <v>2378</v>
      </c>
      <c r="T585" s="27" t="s">
        <v>142</v>
      </c>
      <c r="U585" s="25" t="s">
        <v>1400</v>
      </c>
      <c r="V585" s="25" t="s">
        <v>1531</v>
      </c>
      <c r="W585" s="25" t="s">
        <v>552</v>
      </c>
      <c r="X585" s="36" t="s">
        <v>24</v>
      </c>
      <c r="Y585" s="36" t="s">
        <v>25</v>
      </c>
      <c r="Z585" s="36" t="s">
        <v>357</v>
      </c>
      <c r="AA585" s="29">
        <v>28300</v>
      </c>
      <c r="AB585" s="29">
        <v>28300</v>
      </c>
      <c r="AC585" s="30">
        <v>0</v>
      </c>
      <c r="AD585" s="29">
        <v>5426.9800000000005</v>
      </c>
      <c r="AE585" s="29">
        <v>1949.03</v>
      </c>
      <c r="AF585" s="31">
        <v>26350.97</v>
      </c>
      <c r="AG585" s="29">
        <v>1949.03</v>
      </c>
      <c r="AI585" s="29">
        <v>0</v>
      </c>
      <c r="AJ585" s="29">
        <v>1289.47</v>
      </c>
      <c r="AK585" s="29">
        <v>659.56</v>
      </c>
      <c r="AL585" s="29">
        <v>0</v>
      </c>
      <c r="AM585" s="29">
        <v>0</v>
      </c>
      <c r="AN585" s="29">
        <v>0</v>
      </c>
      <c r="AO585" s="29">
        <v>0</v>
      </c>
      <c r="AP585" s="29">
        <v>0</v>
      </c>
      <c r="AQ585" s="29">
        <v>0</v>
      </c>
      <c r="AR585" s="29">
        <v>0</v>
      </c>
      <c r="AS585" s="29">
        <v>0</v>
      </c>
      <c r="AT585" s="122">
        <v>0</v>
      </c>
      <c r="AU585" s="130" t="s">
        <v>2197</v>
      </c>
      <c r="AV585" s="130" t="s">
        <v>2191</v>
      </c>
      <c r="AW585" s="130" t="s">
        <v>2298</v>
      </c>
      <c r="AX585" s="130" t="s">
        <v>1299</v>
      </c>
      <c r="AY585" s="130" t="s">
        <v>1299</v>
      </c>
    </row>
    <row r="586" spans="1:51" ht="36" x14ac:dyDescent="0.2">
      <c r="A586" s="121">
        <v>45678</v>
      </c>
      <c r="B586" s="27" t="s">
        <v>1564</v>
      </c>
      <c r="C586" s="24" t="s">
        <v>1565</v>
      </c>
      <c r="D586" s="24" t="s">
        <v>1447</v>
      </c>
      <c r="E586" s="28" t="s">
        <v>442</v>
      </c>
      <c r="F586" s="28" t="s">
        <v>445</v>
      </c>
      <c r="G586" s="28" t="s">
        <v>1407</v>
      </c>
      <c r="H586" s="28" t="s">
        <v>515</v>
      </c>
      <c r="I586" s="28" t="s">
        <v>1400</v>
      </c>
      <c r="J586" s="24" t="s">
        <v>1400</v>
      </c>
      <c r="K586" s="24" t="s">
        <v>1299</v>
      </c>
      <c r="L586" s="24" t="s">
        <v>1299</v>
      </c>
      <c r="M586" s="24" t="s">
        <v>1299</v>
      </c>
      <c r="N586" s="24" t="s">
        <v>1299</v>
      </c>
      <c r="O586" s="24" t="s">
        <v>2099</v>
      </c>
      <c r="P586" s="27" t="s">
        <v>15</v>
      </c>
      <c r="Q586" s="28" t="s">
        <v>602</v>
      </c>
      <c r="R586" s="26" t="s">
        <v>2183</v>
      </c>
      <c r="S586" s="26" t="s">
        <v>2379</v>
      </c>
      <c r="T586" s="27" t="s">
        <v>142</v>
      </c>
      <c r="U586" s="25" t="s">
        <v>1400</v>
      </c>
      <c r="V586" s="25" t="s">
        <v>1531</v>
      </c>
      <c r="W586" s="25" t="s">
        <v>552</v>
      </c>
      <c r="X586" s="36" t="s">
        <v>24</v>
      </c>
      <c r="Y586" s="36" t="s">
        <v>25</v>
      </c>
      <c r="Z586" s="36" t="s">
        <v>357</v>
      </c>
      <c r="AA586" s="29">
        <v>12000</v>
      </c>
      <c r="AB586" s="29">
        <v>12000</v>
      </c>
      <c r="AC586" s="30">
        <v>0</v>
      </c>
      <c r="AD586" s="29">
        <v>0</v>
      </c>
      <c r="AE586" s="29">
        <v>0</v>
      </c>
      <c r="AF586" s="31">
        <v>12000</v>
      </c>
      <c r="AG586" s="29">
        <v>0</v>
      </c>
      <c r="AI586" s="29">
        <v>0</v>
      </c>
      <c r="AJ586" s="29">
        <v>0</v>
      </c>
      <c r="AK586" s="29">
        <v>0</v>
      </c>
      <c r="AL586" s="29">
        <v>0</v>
      </c>
      <c r="AM586" s="29">
        <v>0</v>
      </c>
      <c r="AN586" s="29">
        <v>0</v>
      </c>
      <c r="AO586" s="29">
        <v>0</v>
      </c>
      <c r="AP586" s="29">
        <v>0</v>
      </c>
      <c r="AQ586" s="29">
        <v>0</v>
      </c>
      <c r="AR586" s="29">
        <v>0</v>
      </c>
      <c r="AS586" s="29">
        <v>0</v>
      </c>
      <c r="AT586" s="122">
        <v>0</v>
      </c>
      <c r="AU586" s="130" t="s">
        <v>2197</v>
      </c>
      <c r="AV586" s="130" t="s">
        <v>2191</v>
      </c>
      <c r="AW586" s="130" t="s">
        <v>2192</v>
      </c>
      <c r="AX586" s="130" t="s">
        <v>1299</v>
      </c>
      <c r="AY586" s="130" t="s">
        <v>1299</v>
      </c>
    </row>
    <row r="587" spans="1:51" ht="36" x14ac:dyDescent="0.2">
      <c r="A587" s="121">
        <v>45678</v>
      </c>
      <c r="B587" s="27" t="s">
        <v>1564</v>
      </c>
      <c r="C587" s="24" t="s">
        <v>1565</v>
      </c>
      <c r="D587" s="24" t="s">
        <v>1447</v>
      </c>
      <c r="E587" s="28" t="s">
        <v>442</v>
      </c>
      <c r="F587" s="28" t="s">
        <v>445</v>
      </c>
      <c r="G587" s="28" t="s">
        <v>1407</v>
      </c>
      <c r="H587" s="28" t="s">
        <v>515</v>
      </c>
      <c r="I587" s="28" t="s">
        <v>1400</v>
      </c>
      <c r="J587" s="24" t="s">
        <v>1400</v>
      </c>
      <c r="K587" s="24" t="s">
        <v>1268</v>
      </c>
      <c r="L587" s="24" t="s">
        <v>4651</v>
      </c>
      <c r="M587" s="24">
        <v>45742</v>
      </c>
      <c r="N587" s="24" t="s">
        <v>4649</v>
      </c>
      <c r="O587" s="24" t="s">
        <v>4652</v>
      </c>
      <c r="P587" s="27" t="s">
        <v>15</v>
      </c>
      <c r="Q587" s="28" t="s">
        <v>603</v>
      </c>
      <c r="R587" s="26" t="s">
        <v>2184</v>
      </c>
      <c r="S587" s="26" t="s">
        <v>2380</v>
      </c>
      <c r="T587" s="27" t="s">
        <v>142</v>
      </c>
      <c r="U587" s="25" t="s">
        <v>1400</v>
      </c>
      <c r="V587" s="25" t="s">
        <v>1531</v>
      </c>
      <c r="W587" s="25" t="s">
        <v>552</v>
      </c>
      <c r="X587" s="36" t="s">
        <v>24</v>
      </c>
      <c r="Y587" s="36" t="s">
        <v>25</v>
      </c>
      <c r="Z587" s="36" t="s">
        <v>357</v>
      </c>
      <c r="AA587" s="29">
        <v>4500</v>
      </c>
      <c r="AB587" s="29">
        <v>4500</v>
      </c>
      <c r="AC587" s="30">
        <v>0</v>
      </c>
      <c r="AD587" s="29">
        <v>953.68</v>
      </c>
      <c r="AE587" s="29">
        <v>0</v>
      </c>
      <c r="AF587" s="31">
        <v>4500</v>
      </c>
      <c r="AG587" s="29">
        <v>0</v>
      </c>
      <c r="AI587" s="29">
        <v>0</v>
      </c>
      <c r="AJ587" s="29">
        <v>0</v>
      </c>
      <c r="AK587" s="29">
        <v>0</v>
      </c>
      <c r="AL587" s="29">
        <v>0</v>
      </c>
      <c r="AM587" s="29">
        <v>0</v>
      </c>
      <c r="AN587" s="29">
        <v>0</v>
      </c>
      <c r="AO587" s="29">
        <v>0</v>
      </c>
      <c r="AP587" s="29">
        <v>0</v>
      </c>
      <c r="AQ587" s="29">
        <v>0</v>
      </c>
      <c r="AR587" s="29">
        <v>0</v>
      </c>
      <c r="AS587" s="29">
        <v>0</v>
      </c>
      <c r="AT587" s="122">
        <v>0</v>
      </c>
      <c r="AU587" s="130" t="s">
        <v>2197</v>
      </c>
      <c r="AV587" s="130" t="s">
        <v>2191</v>
      </c>
      <c r="AW587" s="130" t="s">
        <v>2298</v>
      </c>
      <c r="AX587" s="130" t="s">
        <v>1299</v>
      </c>
      <c r="AY587" s="130" t="s">
        <v>1299</v>
      </c>
    </row>
    <row r="588" spans="1:51" ht="35.25" customHeight="1" x14ac:dyDescent="0.2">
      <c r="A588" s="121">
        <v>45678</v>
      </c>
      <c r="B588" s="27" t="s">
        <v>1564</v>
      </c>
      <c r="C588" s="24" t="s">
        <v>1565</v>
      </c>
      <c r="D588" s="24" t="s">
        <v>1447</v>
      </c>
      <c r="E588" s="28" t="s">
        <v>438</v>
      </c>
      <c r="F588" s="28" t="s">
        <v>439</v>
      </c>
      <c r="G588" s="28" t="s">
        <v>2816</v>
      </c>
      <c r="H588" s="28" t="s">
        <v>511</v>
      </c>
      <c r="I588" s="28" t="s">
        <v>1103</v>
      </c>
      <c r="J588" s="24" t="s">
        <v>1427</v>
      </c>
      <c r="K588" s="24" t="s">
        <v>587</v>
      </c>
      <c r="L588" s="24" t="s">
        <v>2443</v>
      </c>
      <c r="M588" s="24">
        <v>45679</v>
      </c>
      <c r="N588" s="24" t="s">
        <v>2064</v>
      </c>
      <c r="O588" s="24" t="s">
        <v>2444</v>
      </c>
      <c r="P588" s="27" t="s">
        <v>15</v>
      </c>
      <c r="Q588" s="28" t="s">
        <v>604</v>
      </c>
      <c r="R588" s="26" t="s">
        <v>2185</v>
      </c>
      <c r="S588" s="26" t="s">
        <v>2381</v>
      </c>
      <c r="T588" s="27" t="s">
        <v>156</v>
      </c>
      <c r="U588" s="25" t="s">
        <v>1427</v>
      </c>
      <c r="V588" s="25" t="s">
        <v>1554</v>
      </c>
      <c r="W588" s="25" t="s">
        <v>552</v>
      </c>
      <c r="X588" s="36" t="s">
        <v>32</v>
      </c>
      <c r="Y588" s="36" t="s">
        <v>33</v>
      </c>
      <c r="Z588" s="36" t="s">
        <v>374</v>
      </c>
      <c r="AA588" s="29">
        <v>8856</v>
      </c>
      <c r="AB588" s="29">
        <v>8856</v>
      </c>
      <c r="AC588" s="30">
        <v>0</v>
      </c>
      <c r="AD588" s="29">
        <v>8856</v>
      </c>
      <c r="AE588" s="29">
        <v>2214</v>
      </c>
      <c r="AF588" s="31">
        <v>6642</v>
      </c>
      <c r="AG588" s="29">
        <v>2214</v>
      </c>
      <c r="AI588" s="29">
        <v>738</v>
      </c>
      <c r="AJ588" s="29">
        <v>0</v>
      </c>
      <c r="AK588" s="29">
        <v>1476</v>
      </c>
      <c r="AL588" s="29">
        <v>0</v>
      </c>
      <c r="AM588" s="29">
        <v>0</v>
      </c>
      <c r="AN588" s="29">
        <v>0</v>
      </c>
      <c r="AO588" s="29">
        <v>0</v>
      </c>
      <c r="AP588" s="29">
        <v>0</v>
      </c>
      <c r="AQ588" s="29">
        <v>0</v>
      </c>
      <c r="AR588" s="29">
        <v>0</v>
      </c>
      <c r="AS588" s="29">
        <v>0</v>
      </c>
      <c r="AT588" s="122">
        <v>0</v>
      </c>
      <c r="AU588" s="130" t="s">
        <v>2197</v>
      </c>
      <c r="AV588" s="130" t="s">
        <v>2191</v>
      </c>
      <c r="AW588" s="130" t="s">
        <v>2298</v>
      </c>
      <c r="AX588" s="130" t="s">
        <v>1299</v>
      </c>
      <c r="AY588" s="130" t="s">
        <v>1299</v>
      </c>
    </row>
    <row r="589" spans="1:51" ht="36" x14ac:dyDescent="0.2">
      <c r="A589" s="121">
        <v>45678</v>
      </c>
      <c r="B589" s="27" t="s">
        <v>1564</v>
      </c>
      <c r="C589" s="24" t="s">
        <v>1565</v>
      </c>
      <c r="D589" s="24" t="s">
        <v>1447</v>
      </c>
      <c r="E589" s="28" t="s">
        <v>438</v>
      </c>
      <c r="F589" s="28" t="s">
        <v>439</v>
      </c>
      <c r="G589" s="28" t="s">
        <v>519</v>
      </c>
      <c r="H589" s="28" t="s">
        <v>515</v>
      </c>
      <c r="I589" s="28" t="s">
        <v>1103</v>
      </c>
      <c r="J589" s="24" t="s">
        <v>1160</v>
      </c>
      <c r="K589" s="24" t="s">
        <v>1261</v>
      </c>
      <c r="L589" s="24" t="s">
        <v>1733</v>
      </c>
      <c r="M589" s="24">
        <v>45743</v>
      </c>
      <c r="N589" s="24" t="s">
        <v>4653</v>
      </c>
      <c r="O589" s="24" t="s">
        <v>4654</v>
      </c>
      <c r="P589" s="27" t="s">
        <v>15</v>
      </c>
      <c r="Q589" s="28" t="s">
        <v>605</v>
      </c>
      <c r="R589" s="26" t="s">
        <v>2186</v>
      </c>
      <c r="S589" s="26" t="s">
        <v>2382</v>
      </c>
      <c r="T589" s="27" t="s">
        <v>57</v>
      </c>
      <c r="U589" s="25" t="s">
        <v>1160</v>
      </c>
      <c r="V589" s="25" t="s">
        <v>1350</v>
      </c>
      <c r="W589" s="25" t="s">
        <v>552</v>
      </c>
      <c r="X589" s="36" t="s">
        <v>22</v>
      </c>
      <c r="Y589" s="36" t="s">
        <v>23</v>
      </c>
      <c r="Z589" s="36" t="s">
        <v>361</v>
      </c>
      <c r="AA589" s="29">
        <v>5338.33</v>
      </c>
      <c r="AB589" s="29">
        <v>5338.33</v>
      </c>
      <c r="AC589" s="30">
        <v>0</v>
      </c>
      <c r="AD589" s="29">
        <v>464.4</v>
      </c>
      <c r="AE589" s="29">
        <v>0</v>
      </c>
      <c r="AF589" s="31">
        <v>5338.33</v>
      </c>
      <c r="AG589" s="29">
        <v>0</v>
      </c>
      <c r="AI589" s="29">
        <v>0</v>
      </c>
      <c r="AJ589" s="29">
        <v>0</v>
      </c>
      <c r="AK589" s="29">
        <v>0</v>
      </c>
      <c r="AL589" s="29">
        <v>0</v>
      </c>
      <c r="AM589" s="29">
        <v>0</v>
      </c>
      <c r="AN589" s="29">
        <v>0</v>
      </c>
      <c r="AO589" s="29">
        <v>0</v>
      </c>
      <c r="AP589" s="29">
        <v>0</v>
      </c>
      <c r="AQ589" s="29">
        <v>0</v>
      </c>
      <c r="AR589" s="29">
        <v>0</v>
      </c>
      <c r="AS589" s="29">
        <v>0</v>
      </c>
      <c r="AT589" s="122">
        <v>0</v>
      </c>
      <c r="AU589" s="130" t="s">
        <v>2197</v>
      </c>
      <c r="AV589" s="130" t="s">
        <v>2191</v>
      </c>
      <c r="AW589" s="130" t="s">
        <v>2298</v>
      </c>
      <c r="AX589" s="130" t="s">
        <v>1299</v>
      </c>
      <c r="AY589" s="130" t="s">
        <v>1299</v>
      </c>
    </row>
    <row r="590" spans="1:51" ht="36" x14ac:dyDescent="0.2">
      <c r="A590" s="121">
        <v>45674</v>
      </c>
      <c r="B590" s="27" t="s">
        <v>1564</v>
      </c>
      <c r="C590" s="24" t="s">
        <v>1565</v>
      </c>
      <c r="D590" s="24" t="s">
        <v>1447</v>
      </c>
      <c r="E590" s="28" t="s">
        <v>438</v>
      </c>
      <c r="F590" s="28" t="s">
        <v>439</v>
      </c>
      <c r="G590" s="28" t="s">
        <v>42</v>
      </c>
      <c r="H590" s="28" t="s">
        <v>511</v>
      </c>
      <c r="I590" s="28" t="s">
        <v>1103</v>
      </c>
      <c r="J590" s="24" t="s">
        <v>1427</v>
      </c>
      <c r="K590" s="24" t="s">
        <v>605</v>
      </c>
      <c r="L590" s="24" t="s">
        <v>2445</v>
      </c>
      <c r="M590" s="24">
        <v>45680</v>
      </c>
      <c r="N590" s="24" t="s">
        <v>2446</v>
      </c>
      <c r="O590" s="24" t="s">
        <v>2447</v>
      </c>
      <c r="P590" s="27" t="s">
        <v>15</v>
      </c>
      <c r="Q590" s="28" t="s">
        <v>575</v>
      </c>
      <c r="R590" s="26" t="s">
        <v>2569</v>
      </c>
      <c r="S590" s="26" t="s">
        <v>2648</v>
      </c>
      <c r="T590" s="27" t="s">
        <v>156</v>
      </c>
      <c r="U590" s="25" t="s">
        <v>1427</v>
      </c>
      <c r="V590" s="25" t="s">
        <v>1554</v>
      </c>
      <c r="W590" s="25" t="s">
        <v>552</v>
      </c>
      <c r="X590" s="36" t="s">
        <v>41</v>
      </c>
      <c r="Y590" s="36" t="s">
        <v>42</v>
      </c>
      <c r="Z590" s="36" t="s">
        <v>359</v>
      </c>
      <c r="AA590" s="29">
        <v>4400</v>
      </c>
      <c r="AB590" s="29">
        <v>4400</v>
      </c>
      <c r="AC590" s="30">
        <v>0</v>
      </c>
      <c r="AD590" s="29">
        <v>4400</v>
      </c>
      <c r="AE590" s="29">
        <v>4400</v>
      </c>
      <c r="AF590" s="31">
        <v>0</v>
      </c>
      <c r="AG590" s="29">
        <v>4400</v>
      </c>
      <c r="AI590" s="29">
        <v>0</v>
      </c>
      <c r="AJ590" s="29">
        <v>2200</v>
      </c>
      <c r="AK590" s="29">
        <v>2200</v>
      </c>
      <c r="AL590" s="29">
        <v>0</v>
      </c>
      <c r="AM590" s="29">
        <v>0</v>
      </c>
      <c r="AN590" s="29">
        <v>0</v>
      </c>
      <c r="AO590" s="29">
        <v>0</v>
      </c>
      <c r="AP590" s="29">
        <v>0</v>
      </c>
      <c r="AQ590" s="29">
        <v>0</v>
      </c>
      <c r="AR590" s="29">
        <v>0</v>
      </c>
      <c r="AS590" s="29">
        <v>0</v>
      </c>
      <c r="AT590" s="122">
        <v>0</v>
      </c>
      <c r="AU590" s="130" t="s">
        <v>2197</v>
      </c>
      <c r="AV590" s="130" t="s">
        <v>2193</v>
      </c>
      <c r="AW590" s="130" t="s">
        <v>2298</v>
      </c>
      <c r="AX590" s="130" t="s">
        <v>1299</v>
      </c>
      <c r="AY590" s="130" t="s">
        <v>2646</v>
      </c>
    </row>
    <row r="591" spans="1:51" ht="24" x14ac:dyDescent="0.2">
      <c r="A591" s="121">
        <v>45677</v>
      </c>
      <c r="B591" s="27" t="s">
        <v>1564</v>
      </c>
      <c r="C591" s="24" t="s">
        <v>1565</v>
      </c>
      <c r="D591" s="24" t="s">
        <v>1447</v>
      </c>
      <c r="E591" s="28" t="s">
        <v>442</v>
      </c>
      <c r="F591" s="28" t="s">
        <v>443</v>
      </c>
      <c r="G591" s="28" t="s">
        <v>521</v>
      </c>
      <c r="H591" s="28" t="s">
        <v>515</v>
      </c>
      <c r="I591" s="28" t="s">
        <v>1104</v>
      </c>
      <c r="J591" s="24" t="s">
        <v>1104</v>
      </c>
      <c r="K591" s="24" t="s">
        <v>607</v>
      </c>
      <c r="L591" s="24" t="s">
        <v>2448</v>
      </c>
      <c r="M591" s="24">
        <v>45680</v>
      </c>
      <c r="N591" s="24" t="s">
        <v>2449</v>
      </c>
      <c r="O591" s="24" t="s">
        <v>2450</v>
      </c>
      <c r="P591" s="27" t="s">
        <v>15</v>
      </c>
      <c r="Q591" s="28" t="s">
        <v>599</v>
      </c>
      <c r="R591" s="26" t="s">
        <v>2570</v>
      </c>
      <c r="S591" s="26" t="s">
        <v>2649</v>
      </c>
      <c r="T591" s="27" t="s">
        <v>121</v>
      </c>
      <c r="U591" s="25" t="s">
        <v>1104</v>
      </c>
      <c r="V591" s="25" t="s">
        <v>1514</v>
      </c>
      <c r="W591" s="25" t="s">
        <v>552</v>
      </c>
      <c r="X591" s="36" t="s">
        <v>43</v>
      </c>
      <c r="Y591" s="36" t="s">
        <v>1377</v>
      </c>
      <c r="Z591" s="36" t="s">
        <v>1375</v>
      </c>
      <c r="AA591" s="29">
        <v>8000</v>
      </c>
      <c r="AB591" s="29">
        <v>8000</v>
      </c>
      <c r="AC591" s="30">
        <v>0</v>
      </c>
      <c r="AD591" s="29">
        <v>8000</v>
      </c>
      <c r="AE591" s="29">
        <v>4000</v>
      </c>
      <c r="AF591" s="31">
        <v>4000</v>
      </c>
      <c r="AG591" s="29">
        <v>4000</v>
      </c>
      <c r="AI591" s="29">
        <v>0</v>
      </c>
      <c r="AJ591" s="29">
        <v>4000</v>
      </c>
      <c r="AK591" s="29">
        <v>0</v>
      </c>
      <c r="AL591" s="29">
        <v>0</v>
      </c>
      <c r="AM591" s="29">
        <v>0</v>
      </c>
      <c r="AN591" s="29">
        <v>0</v>
      </c>
      <c r="AO591" s="29">
        <v>0</v>
      </c>
      <c r="AP591" s="29">
        <v>0</v>
      </c>
      <c r="AQ591" s="29">
        <v>0</v>
      </c>
      <c r="AR591" s="29">
        <v>0</v>
      </c>
      <c r="AS591" s="29">
        <v>0</v>
      </c>
      <c r="AT591" s="122">
        <v>0</v>
      </c>
      <c r="AU591" s="130" t="s">
        <v>2197</v>
      </c>
      <c r="AV591" s="130" t="s">
        <v>2191</v>
      </c>
      <c r="AW591" s="130" t="s">
        <v>2298</v>
      </c>
      <c r="AX591" s="130" t="s">
        <v>1299</v>
      </c>
      <c r="AY591" s="130" t="s">
        <v>2187</v>
      </c>
    </row>
    <row r="592" spans="1:51" ht="24" x14ac:dyDescent="0.2">
      <c r="A592" s="121">
        <v>45678</v>
      </c>
      <c r="B592" s="27" t="s">
        <v>1564</v>
      </c>
      <c r="C592" s="24" t="s">
        <v>1565</v>
      </c>
      <c r="D592" s="24" t="s">
        <v>1447</v>
      </c>
      <c r="E592" s="28" t="s">
        <v>438</v>
      </c>
      <c r="F592" s="28" t="s">
        <v>439</v>
      </c>
      <c r="G592" s="28" t="s">
        <v>2816</v>
      </c>
      <c r="H592" s="28" t="s">
        <v>511</v>
      </c>
      <c r="I592" s="28" t="s">
        <v>1103</v>
      </c>
      <c r="J592" s="24" t="s">
        <v>1103</v>
      </c>
      <c r="K592" s="24" t="s">
        <v>612</v>
      </c>
      <c r="L592" s="24" t="s">
        <v>2451</v>
      </c>
      <c r="M592" s="24">
        <v>45681</v>
      </c>
      <c r="N592" s="24" t="s">
        <v>2452</v>
      </c>
      <c r="O592" s="24" t="s">
        <v>2453</v>
      </c>
      <c r="P592" s="27" t="s">
        <v>15</v>
      </c>
      <c r="Q592" s="28" t="s">
        <v>606</v>
      </c>
      <c r="R592" s="26" t="s">
        <v>2571</v>
      </c>
      <c r="S592" s="26" t="s">
        <v>2650</v>
      </c>
      <c r="T592" s="27" t="s">
        <v>61</v>
      </c>
      <c r="U592" s="25" t="s">
        <v>1103</v>
      </c>
      <c r="V592" s="25" t="s">
        <v>1354</v>
      </c>
      <c r="W592" s="25" t="s">
        <v>552</v>
      </c>
      <c r="X592" s="36" t="s">
        <v>48</v>
      </c>
      <c r="Y592" s="36" t="s">
        <v>49</v>
      </c>
      <c r="Z592" s="36" t="s">
        <v>371</v>
      </c>
      <c r="AA592" s="29">
        <v>3600</v>
      </c>
      <c r="AB592" s="29">
        <v>3600</v>
      </c>
      <c r="AC592" s="30">
        <v>0</v>
      </c>
      <c r="AD592" s="29">
        <v>3600</v>
      </c>
      <c r="AE592" s="29">
        <v>459.6</v>
      </c>
      <c r="AF592" s="31">
        <v>3140.4</v>
      </c>
      <c r="AG592" s="29">
        <v>459.6</v>
      </c>
      <c r="AI592" s="29">
        <v>239.6</v>
      </c>
      <c r="AJ592" s="29">
        <v>100</v>
      </c>
      <c r="AK592" s="29">
        <v>120</v>
      </c>
      <c r="AL592" s="29">
        <v>0</v>
      </c>
      <c r="AM592" s="29">
        <v>0</v>
      </c>
      <c r="AN592" s="29">
        <v>0</v>
      </c>
      <c r="AO592" s="29">
        <v>0</v>
      </c>
      <c r="AP592" s="29">
        <v>0</v>
      </c>
      <c r="AQ592" s="29">
        <v>0</v>
      </c>
      <c r="AR592" s="29">
        <v>0</v>
      </c>
      <c r="AS592" s="29">
        <v>0</v>
      </c>
      <c r="AT592" s="122">
        <v>0</v>
      </c>
      <c r="AU592" s="130" t="s">
        <v>2197</v>
      </c>
      <c r="AV592" s="130" t="s">
        <v>2191</v>
      </c>
      <c r="AW592" s="130" t="s">
        <v>2298</v>
      </c>
      <c r="AX592" s="130" t="s">
        <v>1299</v>
      </c>
      <c r="AY592" s="130" t="s">
        <v>1299</v>
      </c>
    </row>
    <row r="593" spans="1:51" ht="48" x14ac:dyDescent="0.2">
      <c r="A593" s="121">
        <v>45678</v>
      </c>
      <c r="B593" s="27" t="s">
        <v>1564</v>
      </c>
      <c r="C593" s="24" t="s">
        <v>1565</v>
      </c>
      <c r="D593" s="24" t="s">
        <v>1447</v>
      </c>
      <c r="E593" s="28" t="s">
        <v>438</v>
      </c>
      <c r="F593" s="28" t="s">
        <v>439</v>
      </c>
      <c r="G593" s="28" t="s">
        <v>42</v>
      </c>
      <c r="H593" s="28" t="s">
        <v>511</v>
      </c>
      <c r="I593" s="28" t="s">
        <v>1103</v>
      </c>
      <c r="J593" s="24" t="s">
        <v>1097</v>
      </c>
      <c r="K593" s="24" t="s">
        <v>2454</v>
      </c>
      <c r="L593" s="24" t="s">
        <v>2455</v>
      </c>
      <c r="M593" s="24">
        <v>45680</v>
      </c>
      <c r="N593" s="24" t="s">
        <v>2456</v>
      </c>
      <c r="O593" s="24" t="s">
        <v>2457</v>
      </c>
      <c r="P593" s="27" t="s">
        <v>15</v>
      </c>
      <c r="Q593" s="28" t="s">
        <v>607</v>
      </c>
      <c r="R593" s="26" t="s">
        <v>2572</v>
      </c>
      <c r="S593" s="26" t="s">
        <v>2651</v>
      </c>
      <c r="T593" s="27" t="s">
        <v>108</v>
      </c>
      <c r="U593" s="25" t="s">
        <v>1097</v>
      </c>
      <c r="V593" s="25" t="s">
        <v>1367</v>
      </c>
      <c r="W593" s="25" t="s">
        <v>552</v>
      </c>
      <c r="X593" s="36" t="s">
        <v>41</v>
      </c>
      <c r="Y593" s="36" t="s">
        <v>42</v>
      </c>
      <c r="Z593" s="36" t="s">
        <v>359</v>
      </c>
      <c r="AA593" s="29">
        <v>6600</v>
      </c>
      <c r="AB593" s="29">
        <v>6600</v>
      </c>
      <c r="AC593" s="30">
        <v>0</v>
      </c>
      <c r="AD593" s="29">
        <v>6600</v>
      </c>
      <c r="AE593" s="29">
        <v>4400</v>
      </c>
      <c r="AF593" s="31">
        <v>2200</v>
      </c>
      <c r="AG593" s="29">
        <v>4400</v>
      </c>
      <c r="AI593" s="29">
        <v>2200</v>
      </c>
      <c r="AJ593" s="29">
        <v>2200</v>
      </c>
      <c r="AK593" s="29">
        <v>0</v>
      </c>
      <c r="AL593" s="29">
        <v>0</v>
      </c>
      <c r="AM593" s="29">
        <v>0</v>
      </c>
      <c r="AN593" s="29">
        <v>0</v>
      </c>
      <c r="AO593" s="29">
        <v>0</v>
      </c>
      <c r="AP593" s="29">
        <v>0</v>
      </c>
      <c r="AQ593" s="29">
        <v>0</v>
      </c>
      <c r="AR593" s="29">
        <v>0</v>
      </c>
      <c r="AS593" s="29">
        <v>0</v>
      </c>
      <c r="AT593" s="122">
        <v>0</v>
      </c>
      <c r="AU593" s="130" t="s">
        <v>2197</v>
      </c>
      <c r="AV593" s="130" t="s">
        <v>2191</v>
      </c>
      <c r="AW593" s="130" t="s">
        <v>2298</v>
      </c>
      <c r="AX593" s="130" t="s">
        <v>1299</v>
      </c>
      <c r="AY593" s="130" t="s">
        <v>2646</v>
      </c>
    </row>
    <row r="594" spans="1:51" ht="24" x14ac:dyDescent="0.2">
      <c r="A594" s="121">
        <v>45678</v>
      </c>
      <c r="B594" s="27" t="s">
        <v>1564</v>
      </c>
      <c r="C594" s="24" t="s">
        <v>1565</v>
      </c>
      <c r="D594" s="24" t="s">
        <v>1447</v>
      </c>
      <c r="E594" s="28" t="s">
        <v>438</v>
      </c>
      <c r="F594" s="28" t="s">
        <v>439</v>
      </c>
      <c r="G594" s="28" t="s">
        <v>521</v>
      </c>
      <c r="H594" s="28" t="s">
        <v>515</v>
      </c>
      <c r="I594" s="28" t="s">
        <v>1360</v>
      </c>
      <c r="J594" s="24" t="s">
        <v>1360</v>
      </c>
      <c r="K594" s="24" t="s">
        <v>577</v>
      </c>
      <c r="L594" s="24" t="s">
        <v>2458</v>
      </c>
      <c r="M594" s="24">
        <v>45678</v>
      </c>
      <c r="N594" s="24" t="s">
        <v>2459</v>
      </c>
      <c r="O594" s="24" t="s">
        <v>2460</v>
      </c>
      <c r="P594" s="27" t="s">
        <v>15</v>
      </c>
      <c r="Q594" s="28" t="s">
        <v>608</v>
      </c>
      <c r="R594" s="26" t="s">
        <v>2573</v>
      </c>
      <c r="S594" s="26" t="s">
        <v>2652</v>
      </c>
      <c r="T594" s="27" t="s">
        <v>102</v>
      </c>
      <c r="U594" s="25" t="s">
        <v>1360</v>
      </c>
      <c r="V594" s="25" t="s">
        <v>1362</v>
      </c>
      <c r="W594" s="25" t="s">
        <v>552</v>
      </c>
      <c r="X594" s="36" t="s">
        <v>43</v>
      </c>
      <c r="Y594" s="36" t="s">
        <v>1377</v>
      </c>
      <c r="Z594" s="36" t="s">
        <v>1375</v>
      </c>
      <c r="AA594" s="29">
        <v>8000</v>
      </c>
      <c r="AB594" s="29">
        <v>8000</v>
      </c>
      <c r="AC594" s="30">
        <v>0</v>
      </c>
      <c r="AD594" s="29">
        <v>8000</v>
      </c>
      <c r="AE594" s="29">
        <v>8000</v>
      </c>
      <c r="AF594" s="31">
        <v>0</v>
      </c>
      <c r="AG594" s="29">
        <v>8000</v>
      </c>
      <c r="AI594" s="29">
        <v>0</v>
      </c>
      <c r="AJ594" s="29">
        <v>4000</v>
      </c>
      <c r="AK594" s="29">
        <v>4000</v>
      </c>
      <c r="AL594" s="29">
        <v>0</v>
      </c>
      <c r="AM594" s="29">
        <v>0</v>
      </c>
      <c r="AN594" s="29">
        <v>0</v>
      </c>
      <c r="AO594" s="29">
        <v>0</v>
      </c>
      <c r="AP594" s="29">
        <v>0</v>
      </c>
      <c r="AQ594" s="29">
        <v>0</v>
      </c>
      <c r="AR594" s="29">
        <v>0</v>
      </c>
      <c r="AS594" s="29">
        <v>0</v>
      </c>
      <c r="AT594" s="122">
        <v>0</v>
      </c>
      <c r="AU594" s="130" t="s">
        <v>2197</v>
      </c>
      <c r="AV594" s="130" t="s">
        <v>2193</v>
      </c>
      <c r="AW594" s="130" t="s">
        <v>2298</v>
      </c>
      <c r="AX594" s="130" t="s">
        <v>1299</v>
      </c>
      <c r="AY594" s="130" t="s">
        <v>2187</v>
      </c>
    </row>
    <row r="595" spans="1:51" ht="36" x14ac:dyDescent="0.2">
      <c r="A595" s="121">
        <v>45678</v>
      </c>
      <c r="B595" s="27" t="s">
        <v>1564</v>
      </c>
      <c r="C595" s="24" t="s">
        <v>1565</v>
      </c>
      <c r="D595" s="24" t="s">
        <v>1447</v>
      </c>
      <c r="E595" s="28" t="s">
        <v>438</v>
      </c>
      <c r="F595" s="28" t="s">
        <v>439</v>
      </c>
      <c r="G595" s="28" t="s">
        <v>521</v>
      </c>
      <c r="H595" s="28" t="s">
        <v>515</v>
      </c>
      <c r="I595" s="28" t="s">
        <v>1103</v>
      </c>
      <c r="J595" s="24" t="s">
        <v>1103</v>
      </c>
      <c r="K595" s="24" t="s">
        <v>585</v>
      </c>
      <c r="L595" s="24" t="s">
        <v>2461</v>
      </c>
      <c r="M595" s="24">
        <v>45679</v>
      </c>
      <c r="N595" s="24" t="s">
        <v>2462</v>
      </c>
      <c r="O595" s="24" t="s">
        <v>2463</v>
      </c>
      <c r="P595" s="27" t="s">
        <v>15</v>
      </c>
      <c r="Q595" s="28" t="s">
        <v>609</v>
      </c>
      <c r="R595" s="26" t="s">
        <v>2574</v>
      </c>
      <c r="S595" s="26" t="s">
        <v>2653</v>
      </c>
      <c r="T595" s="27" t="s">
        <v>61</v>
      </c>
      <c r="U595" s="25" t="s">
        <v>1103</v>
      </c>
      <c r="V595" s="25" t="s">
        <v>1354</v>
      </c>
      <c r="W595" s="25" t="s">
        <v>552</v>
      </c>
      <c r="X595" s="36" t="s">
        <v>43</v>
      </c>
      <c r="Y595" s="36" t="s">
        <v>1377</v>
      </c>
      <c r="Z595" s="36" t="s">
        <v>1375</v>
      </c>
      <c r="AA595" s="29">
        <v>10000</v>
      </c>
      <c r="AB595" s="29">
        <v>10000</v>
      </c>
      <c r="AC595" s="30">
        <v>0</v>
      </c>
      <c r="AD595" s="29">
        <v>10000</v>
      </c>
      <c r="AE595" s="29">
        <v>10000</v>
      </c>
      <c r="AF595" s="31">
        <v>0</v>
      </c>
      <c r="AG595" s="29">
        <v>10000</v>
      </c>
      <c r="AI595" s="29">
        <v>0</v>
      </c>
      <c r="AJ595" s="29">
        <v>5000</v>
      </c>
      <c r="AK595" s="29">
        <v>5000</v>
      </c>
      <c r="AL595" s="29">
        <v>0</v>
      </c>
      <c r="AM595" s="29">
        <v>0</v>
      </c>
      <c r="AN595" s="29">
        <v>0</v>
      </c>
      <c r="AO595" s="29">
        <v>0</v>
      </c>
      <c r="AP595" s="29">
        <v>0</v>
      </c>
      <c r="AQ595" s="29">
        <v>0</v>
      </c>
      <c r="AR595" s="29">
        <v>0</v>
      </c>
      <c r="AS595" s="29">
        <v>0</v>
      </c>
      <c r="AT595" s="122">
        <v>0</v>
      </c>
      <c r="AU595" s="130" t="s">
        <v>2197</v>
      </c>
      <c r="AV595" s="130" t="s">
        <v>2193</v>
      </c>
      <c r="AW595" s="130" t="s">
        <v>2298</v>
      </c>
      <c r="AX595" s="130" t="s">
        <v>1299</v>
      </c>
      <c r="AY595" s="130" t="s">
        <v>2187</v>
      </c>
    </row>
    <row r="596" spans="1:51" ht="36" x14ac:dyDescent="0.2">
      <c r="A596" s="121">
        <v>45677</v>
      </c>
      <c r="B596" s="27" t="s">
        <v>1564</v>
      </c>
      <c r="C596" s="24" t="s">
        <v>1565</v>
      </c>
      <c r="D596" s="24" t="s">
        <v>1447</v>
      </c>
      <c r="E596" s="28" t="s">
        <v>438</v>
      </c>
      <c r="F596" s="28" t="s">
        <v>439</v>
      </c>
      <c r="G596" s="28" t="s">
        <v>519</v>
      </c>
      <c r="H596" s="28" t="s">
        <v>515</v>
      </c>
      <c r="I596" s="28" t="s">
        <v>1103</v>
      </c>
      <c r="J596" s="24" t="s">
        <v>1103</v>
      </c>
      <c r="K596" s="24" t="s">
        <v>1021</v>
      </c>
      <c r="L596" s="24" t="s">
        <v>1619</v>
      </c>
      <c r="M596" s="24">
        <v>45706</v>
      </c>
      <c r="N596" s="24" t="s">
        <v>3668</v>
      </c>
      <c r="O596" s="24" t="s">
        <v>3669</v>
      </c>
      <c r="P596" s="27" t="s">
        <v>15</v>
      </c>
      <c r="Q596" s="28" t="s">
        <v>2498</v>
      </c>
      <c r="R596" s="26" t="s">
        <v>2575</v>
      </c>
      <c r="S596" s="26" t="s">
        <v>2654</v>
      </c>
      <c r="T596" s="27" t="s">
        <v>61</v>
      </c>
      <c r="U596" s="25" t="s">
        <v>1103</v>
      </c>
      <c r="V596" s="25" t="s">
        <v>1354</v>
      </c>
      <c r="W596" s="25" t="s">
        <v>552</v>
      </c>
      <c r="X596" s="36" t="s">
        <v>22</v>
      </c>
      <c r="Y596" s="36" t="s">
        <v>23</v>
      </c>
      <c r="Z596" s="36" t="s">
        <v>361</v>
      </c>
      <c r="AA596" s="29">
        <v>11290.11</v>
      </c>
      <c r="AB596" s="29">
        <v>11290.11</v>
      </c>
      <c r="AC596" s="30">
        <v>0</v>
      </c>
      <c r="AD596" s="29">
        <v>3424.66</v>
      </c>
      <c r="AE596" s="29">
        <v>3424.66</v>
      </c>
      <c r="AF596" s="31">
        <v>7865.4500000000007</v>
      </c>
      <c r="AG596" s="29">
        <v>3424.66</v>
      </c>
      <c r="AI596" s="29">
        <v>0</v>
      </c>
      <c r="AJ596" s="29">
        <v>0</v>
      </c>
      <c r="AK596" s="29">
        <v>3424.66</v>
      </c>
      <c r="AL596" s="29">
        <v>0</v>
      </c>
      <c r="AM596" s="29">
        <v>0</v>
      </c>
      <c r="AN596" s="29">
        <v>0</v>
      </c>
      <c r="AO596" s="29">
        <v>0</v>
      </c>
      <c r="AP596" s="29">
        <v>0</v>
      </c>
      <c r="AQ596" s="29">
        <v>0</v>
      </c>
      <c r="AR596" s="29">
        <v>0</v>
      </c>
      <c r="AS596" s="29">
        <v>0</v>
      </c>
      <c r="AT596" s="122">
        <v>0</v>
      </c>
      <c r="AU596" s="130" t="s">
        <v>2197</v>
      </c>
      <c r="AV596" s="130" t="s">
        <v>2191</v>
      </c>
      <c r="AW596" s="130" t="s">
        <v>2298</v>
      </c>
      <c r="AX596" s="130" t="s">
        <v>1299</v>
      </c>
      <c r="AY596" s="130" t="s">
        <v>1299</v>
      </c>
    </row>
    <row r="597" spans="1:51" ht="36" x14ac:dyDescent="0.2">
      <c r="A597" s="121">
        <v>45677</v>
      </c>
      <c r="B597" s="27" t="s">
        <v>1564</v>
      </c>
      <c r="C597" s="24" t="s">
        <v>1565</v>
      </c>
      <c r="D597" s="24" t="s">
        <v>1447</v>
      </c>
      <c r="E597" s="28" t="s">
        <v>438</v>
      </c>
      <c r="F597" s="28" t="s">
        <v>439</v>
      </c>
      <c r="G597" s="28" t="s">
        <v>519</v>
      </c>
      <c r="H597" s="28" t="s">
        <v>515</v>
      </c>
      <c r="I597" s="28" t="s">
        <v>1103</v>
      </c>
      <c r="J597" s="24" t="s">
        <v>1099</v>
      </c>
      <c r="K597" s="24" t="s">
        <v>1143</v>
      </c>
      <c r="L597" s="24" t="s">
        <v>1634</v>
      </c>
      <c r="M597" s="24">
        <v>45733</v>
      </c>
      <c r="N597" s="24" t="s">
        <v>4110</v>
      </c>
      <c r="O597" s="24" t="s">
        <v>4111</v>
      </c>
      <c r="P597" s="27" t="s">
        <v>15</v>
      </c>
      <c r="Q597" s="28" t="s">
        <v>2454</v>
      </c>
      <c r="R597" s="26" t="s">
        <v>2576</v>
      </c>
      <c r="S597" s="26" t="s">
        <v>2655</v>
      </c>
      <c r="T597" s="27" t="s">
        <v>112</v>
      </c>
      <c r="U597" s="25" t="s">
        <v>1099</v>
      </c>
      <c r="V597" s="25" t="s">
        <v>1370</v>
      </c>
      <c r="W597" s="25" t="s">
        <v>552</v>
      </c>
      <c r="X597" s="36" t="s">
        <v>22</v>
      </c>
      <c r="Y597" s="36" t="s">
        <v>23</v>
      </c>
      <c r="Z597" s="36" t="s">
        <v>361</v>
      </c>
      <c r="AA597" s="29">
        <v>3654.8</v>
      </c>
      <c r="AB597" s="29">
        <v>3654.8</v>
      </c>
      <c r="AC597" s="30">
        <v>0</v>
      </c>
      <c r="AD597" s="29">
        <v>749.9</v>
      </c>
      <c r="AE597" s="29">
        <v>0</v>
      </c>
      <c r="AF597" s="31">
        <v>3654.8</v>
      </c>
      <c r="AG597" s="29">
        <v>0</v>
      </c>
      <c r="AI597" s="29">
        <v>0</v>
      </c>
      <c r="AJ597" s="29">
        <v>0</v>
      </c>
      <c r="AK597" s="29">
        <v>0</v>
      </c>
      <c r="AL597" s="29">
        <v>0</v>
      </c>
      <c r="AM597" s="29">
        <v>0</v>
      </c>
      <c r="AN597" s="29">
        <v>0</v>
      </c>
      <c r="AO597" s="29">
        <v>0</v>
      </c>
      <c r="AP597" s="29">
        <v>0</v>
      </c>
      <c r="AQ597" s="29">
        <v>0</v>
      </c>
      <c r="AR597" s="29">
        <v>0</v>
      </c>
      <c r="AS597" s="29">
        <v>0</v>
      </c>
      <c r="AT597" s="122">
        <v>0</v>
      </c>
      <c r="AU597" s="130" t="s">
        <v>2197</v>
      </c>
      <c r="AV597" s="130" t="s">
        <v>2191</v>
      </c>
      <c r="AW597" s="130" t="s">
        <v>2298</v>
      </c>
      <c r="AX597" s="130" t="s">
        <v>1299</v>
      </c>
      <c r="AY597" s="130" t="s">
        <v>1299</v>
      </c>
    </row>
    <row r="598" spans="1:51" ht="24" x14ac:dyDescent="0.2">
      <c r="A598" s="121">
        <v>45678</v>
      </c>
      <c r="B598" s="27" t="s">
        <v>1564</v>
      </c>
      <c r="C598" s="24" t="s">
        <v>1565</v>
      </c>
      <c r="D598" s="24" t="s">
        <v>1447</v>
      </c>
      <c r="E598" s="28" t="s">
        <v>438</v>
      </c>
      <c r="F598" s="28" t="s">
        <v>439</v>
      </c>
      <c r="G598" s="28" t="s">
        <v>521</v>
      </c>
      <c r="H598" s="28" t="s">
        <v>515</v>
      </c>
      <c r="I598" s="28" t="s">
        <v>1108</v>
      </c>
      <c r="J598" s="24" t="s">
        <v>1108</v>
      </c>
      <c r="K598" s="24" t="s">
        <v>586</v>
      </c>
      <c r="L598" s="24" t="s">
        <v>2464</v>
      </c>
      <c r="M598" s="24">
        <v>45679</v>
      </c>
      <c r="N598" s="24" t="s">
        <v>2465</v>
      </c>
      <c r="O598" s="24" t="s">
        <v>2466</v>
      </c>
      <c r="P598" s="27" t="s">
        <v>15</v>
      </c>
      <c r="Q598" s="28" t="s">
        <v>610</v>
      </c>
      <c r="R598" s="26" t="s">
        <v>2577</v>
      </c>
      <c r="S598" s="26" t="s">
        <v>2656</v>
      </c>
      <c r="T598" s="27" t="s">
        <v>103</v>
      </c>
      <c r="U598" s="25" t="s">
        <v>1108</v>
      </c>
      <c r="V598" s="25" t="s">
        <v>1363</v>
      </c>
      <c r="W598" s="25" t="s">
        <v>552</v>
      </c>
      <c r="X598" s="36" t="s">
        <v>43</v>
      </c>
      <c r="Y598" s="36" t="s">
        <v>1377</v>
      </c>
      <c r="Z598" s="36" t="s">
        <v>1375</v>
      </c>
      <c r="AA598" s="29">
        <v>7500</v>
      </c>
      <c r="AB598" s="29">
        <v>7500</v>
      </c>
      <c r="AC598" s="30">
        <v>0</v>
      </c>
      <c r="AD598" s="29">
        <v>7500</v>
      </c>
      <c r="AE598" s="29">
        <v>5000</v>
      </c>
      <c r="AF598" s="31">
        <v>2500</v>
      </c>
      <c r="AG598" s="29">
        <v>5000</v>
      </c>
      <c r="AI598" s="29">
        <v>0</v>
      </c>
      <c r="AJ598" s="29">
        <v>2500</v>
      </c>
      <c r="AK598" s="29">
        <v>2500</v>
      </c>
      <c r="AL598" s="29">
        <v>0</v>
      </c>
      <c r="AM598" s="29">
        <v>0</v>
      </c>
      <c r="AN598" s="29">
        <v>0</v>
      </c>
      <c r="AO598" s="29">
        <v>0</v>
      </c>
      <c r="AP598" s="29">
        <v>0</v>
      </c>
      <c r="AQ598" s="29">
        <v>0</v>
      </c>
      <c r="AR598" s="29">
        <v>0</v>
      </c>
      <c r="AS598" s="29">
        <v>0</v>
      </c>
      <c r="AT598" s="122">
        <v>0</v>
      </c>
      <c r="AU598" s="130" t="s">
        <v>2197</v>
      </c>
      <c r="AV598" s="130" t="s">
        <v>2191</v>
      </c>
      <c r="AW598" s="130" t="s">
        <v>2298</v>
      </c>
      <c r="AX598" s="130" t="s">
        <v>1299</v>
      </c>
      <c r="AY598" s="130" t="s">
        <v>2187</v>
      </c>
    </row>
    <row r="599" spans="1:51" ht="24" x14ac:dyDescent="0.2">
      <c r="A599" s="121">
        <v>45677</v>
      </c>
      <c r="B599" s="27" t="s">
        <v>1564</v>
      </c>
      <c r="C599" s="24" t="s">
        <v>1565</v>
      </c>
      <c r="D599" s="24" t="s">
        <v>1447</v>
      </c>
      <c r="E599" s="28" t="s">
        <v>438</v>
      </c>
      <c r="F599" s="28" t="s">
        <v>439</v>
      </c>
      <c r="G599" s="28" t="s">
        <v>2816</v>
      </c>
      <c r="H599" s="28" t="s">
        <v>511</v>
      </c>
      <c r="I599" s="28" t="s">
        <v>1103</v>
      </c>
      <c r="J599" s="24" t="s">
        <v>1094</v>
      </c>
      <c r="K599" s="24" t="s">
        <v>618</v>
      </c>
      <c r="L599" s="24" t="s">
        <v>2467</v>
      </c>
      <c r="M599" s="24">
        <v>45681</v>
      </c>
      <c r="N599" s="24" t="s">
        <v>2468</v>
      </c>
      <c r="O599" s="24" t="s">
        <v>2469</v>
      </c>
      <c r="P599" s="27" t="s">
        <v>15</v>
      </c>
      <c r="Q599" s="28" t="s">
        <v>611</v>
      </c>
      <c r="R599" s="26" t="s">
        <v>2578</v>
      </c>
      <c r="S599" s="26" t="s">
        <v>2657</v>
      </c>
      <c r="T599" s="27" t="s">
        <v>54</v>
      </c>
      <c r="U599" s="25" t="s">
        <v>1094</v>
      </c>
      <c r="V599" s="25" t="s">
        <v>1347</v>
      </c>
      <c r="W599" s="25" t="s">
        <v>552</v>
      </c>
      <c r="X599" s="36" t="s">
        <v>32</v>
      </c>
      <c r="Y599" s="36" t="s">
        <v>33</v>
      </c>
      <c r="Z599" s="36" t="s">
        <v>374</v>
      </c>
      <c r="AA599" s="29">
        <v>3570</v>
      </c>
      <c r="AB599" s="29">
        <v>3570</v>
      </c>
      <c r="AC599" s="30">
        <v>0</v>
      </c>
      <c r="AD599" s="29">
        <v>3570</v>
      </c>
      <c r="AE599" s="29">
        <v>1530</v>
      </c>
      <c r="AF599" s="31">
        <v>2040</v>
      </c>
      <c r="AG599" s="29">
        <v>1530</v>
      </c>
      <c r="AI599" s="29">
        <v>0</v>
      </c>
      <c r="AJ599" s="29">
        <v>1020</v>
      </c>
      <c r="AK599" s="29">
        <v>510</v>
      </c>
      <c r="AL599" s="29">
        <v>0</v>
      </c>
      <c r="AM599" s="29">
        <v>0</v>
      </c>
      <c r="AN599" s="29">
        <v>0</v>
      </c>
      <c r="AO599" s="29">
        <v>0</v>
      </c>
      <c r="AP599" s="29">
        <v>0</v>
      </c>
      <c r="AQ599" s="29">
        <v>0</v>
      </c>
      <c r="AR599" s="29">
        <v>0</v>
      </c>
      <c r="AS599" s="29">
        <v>0</v>
      </c>
      <c r="AT599" s="122">
        <v>0</v>
      </c>
      <c r="AU599" s="130" t="s">
        <v>2197</v>
      </c>
      <c r="AV599" s="130" t="s">
        <v>2191</v>
      </c>
      <c r="AW599" s="130" t="s">
        <v>2298</v>
      </c>
      <c r="AX599" s="130" t="s">
        <v>1299</v>
      </c>
      <c r="AY599" s="130" t="s">
        <v>1299</v>
      </c>
    </row>
    <row r="600" spans="1:51" ht="36" x14ac:dyDescent="0.2">
      <c r="A600" s="121">
        <v>45677</v>
      </c>
      <c r="B600" s="27" t="s">
        <v>1564</v>
      </c>
      <c r="C600" s="24" t="s">
        <v>1565</v>
      </c>
      <c r="D600" s="24" t="s">
        <v>1447</v>
      </c>
      <c r="E600" s="28" t="s">
        <v>438</v>
      </c>
      <c r="F600" s="28" t="s">
        <v>439</v>
      </c>
      <c r="G600" s="28" t="s">
        <v>520</v>
      </c>
      <c r="H600" s="28" t="s">
        <v>515</v>
      </c>
      <c r="I600" s="28" t="s">
        <v>1103</v>
      </c>
      <c r="J600" s="24" t="s">
        <v>1094</v>
      </c>
      <c r="K600" s="24" t="s">
        <v>1321</v>
      </c>
      <c r="L600" s="24" t="s">
        <v>2470</v>
      </c>
      <c r="M600" s="24">
        <v>45684</v>
      </c>
      <c r="N600" s="24" t="s">
        <v>2471</v>
      </c>
      <c r="O600" s="24" t="s">
        <v>2472</v>
      </c>
      <c r="P600" s="27" t="s">
        <v>15</v>
      </c>
      <c r="Q600" s="28" t="s">
        <v>612</v>
      </c>
      <c r="R600" s="26" t="s">
        <v>2579</v>
      </c>
      <c r="S600" s="26" t="s">
        <v>2658</v>
      </c>
      <c r="T600" s="27" t="s">
        <v>54</v>
      </c>
      <c r="U600" s="25" t="s">
        <v>1094</v>
      </c>
      <c r="V600" s="25" t="s">
        <v>1347</v>
      </c>
      <c r="W600" s="25" t="s">
        <v>552</v>
      </c>
      <c r="X600" s="36" t="s">
        <v>37</v>
      </c>
      <c r="Y600" s="36" t="s">
        <v>38</v>
      </c>
      <c r="Z600" s="36" t="s">
        <v>382</v>
      </c>
      <c r="AA600" s="29">
        <v>48000</v>
      </c>
      <c r="AB600" s="29">
        <v>48000</v>
      </c>
      <c r="AC600" s="30">
        <v>0</v>
      </c>
      <c r="AD600" s="29">
        <v>48000</v>
      </c>
      <c r="AE600" s="29">
        <v>12000</v>
      </c>
      <c r="AF600" s="31">
        <v>36000</v>
      </c>
      <c r="AG600" s="29">
        <v>12000</v>
      </c>
      <c r="AI600" s="29">
        <v>0</v>
      </c>
      <c r="AJ600" s="29">
        <v>8000</v>
      </c>
      <c r="AK600" s="29">
        <v>4000</v>
      </c>
      <c r="AL600" s="29">
        <v>0</v>
      </c>
      <c r="AM600" s="29">
        <v>0</v>
      </c>
      <c r="AN600" s="29">
        <v>0</v>
      </c>
      <c r="AO600" s="29">
        <v>0</v>
      </c>
      <c r="AP600" s="29">
        <v>0</v>
      </c>
      <c r="AQ600" s="29">
        <v>0</v>
      </c>
      <c r="AR600" s="29">
        <v>0</v>
      </c>
      <c r="AS600" s="29">
        <v>0</v>
      </c>
      <c r="AT600" s="122">
        <v>0</v>
      </c>
      <c r="AU600" s="130" t="s">
        <v>2197</v>
      </c>
      <c r="AV600" s="130" t="s">
        <v>2191</v>
      </c>
      <c r="AW600" s="130" t="s">
        <v>2298</v>
      </c>
      <c r="AX600" s="130" t="s">
        <v>1299</v>
      </c>
      <c r="AY600" s="130" t="s">
        <v>1299</v>
      </c>
    </row>
    <row r="601" spans="1:51" ht="24" x14ac:dyDescent="0.2">
      <c r="A601" s="121">
        <v>45678</v>
      </c>
      <c r="B601" s="27" t="s">
        <v>1564</v>
      </c>
      <c r="C601" s="24" t="s">
        <v>1565</v>
      </c>
      <c r="D601" s="24" t="s">
        <v>1447</v>
      </c>
      <c r="E601" s="28" t="s">
        <v>438</v>
      </c>
      <c r="F601" s="28" t="s">
        <v>439</v>
      </c>
      <c r="G601" s="28" t="s">
        <v>520</v>
      </c>
      <c r="H601" s="28" t="s">
        <v>515</v>
      </c>
      <c r="I601" s="28" t="s">
        <v>1103</v>
      </c>
      <c r="J601" s="24" t="s">
        <v>1103</v>
      </c>
      <c r="K601" s="24" t="s">
        <v>1320</v>
      </c>
      <c r="L601" s="24" t="s">
        <v>2473</v>
      </c>
      <c r="M601" s="24">
        <v>45684</v>
      </c>
      <c r="N601" s="24" t="s">
        <v>2474</v>
      </c>
      <c r="O601" s="24" t="s">
        <v>2475</v>
      </c>
      <c r="P601" s="27" t="s">
        <v>15</v>
      </c>
      <c r="Q601" s="28" t="s">
        <v>613</v>
      </c>
      <c r="R601" s="26" t="s">
        <v>2580</v>
      </c>
      <c r="S601" s="26" t="s">
        <v>2659</v>
      </c>
      <c r="T601" s="27" t="s">
        <v>61</v>
      </c>
      <c r="U601" s="25" t="s">
        <v>1103</v>
      </c>
      <c r="V601" s="25" t="s">
        <v>1354</v>
      </c>
      <c r="W601" s="25" t="s">
        <v>552</v>
      </c>
      <c r="X601" s="36" t="s">
        <v>37</v>
      </c>
      <c r="Y601" s="36" t="s">
        <v>38</v>
      </c>
      <c r="Z601" s="36" t="s">
        <v>382</v>
      </c>
      <c r="AA601" s="29">
        <v>285600</v>
      </c>
      <c r="AB601" s="29">
        <v>285600</v>
      </c>
      <c r="AC601" s="30">
        <v>0</v>
      </c>
      <c r="AD601" s="29">
        <v>285600</v>
      </c>
      <c r="AE601" s="29">
        <v>47600</v>
      </c>
      <c r="AF601" s="31">
        <v>238000</v>
      </c>
      <c r="AG601" s="29">
        <v>47600</v>
      </c>
      <c r="AI601" s="29">
        <v>0</v>
      </c>
      <c r="AJ601" s="29">
        <v>23800</v>
      </c>
      <c r="AK601" s="29">
        <v>23800</v>
      </c>
      <c r="AL601" s="29">
        <v>0</v>
      </c>
      <c r="AM601" s="29">
        <v>0</v>
      </c>
      <c r="AN601" s="29">
        <v>0</v>
      </c>
      <c r="AO601" s="29">
        <v>0</v>
      </c>
      <c r="AP601" s="29">
        <v>0</v>
      </c>
      <c r="AQ601" s="29">
        <v>0</v>
      </c>
      <c r="AR601" s="29">
        <v>0</v>
      </c>
      <c r="AS601" s="29">
        <v>0</v>
      </c>
      <c r="AT601" s="122">
        <v>0</v>
      </c>
      <c r="AU601" s="130" t="s">
        <v>2197</v>
      </c>
      <c r="AV601" s="130" t="s">
        <v>2191</v>
      </c>
      <c r="AW601" s="130" t="s">
        <v>2298</v>
      </c>
      <c r="AX601" s="130" t="s">
        <v>1299</v>
      </c>
      <c r="AY601" s="130" t="s">
        <v>1299</v>
      </c>
    </row>
    <row r="602" spans="1:51" ht="36" x14ac:dyDescent="0.2">
      <c r="A602" s="121">
        <v>45678</v>
      </c>
      <c r="B602" s="27" t="s">
        <v>1564</v>
      </c>
      <c r="C602" s="24" t="s">
        <v>1565</v>
      </c>
      <c r="D602" s="24" t="s">
        <v>1447</v>
      </c>
      <c r="E602" s="28" t="s">
        <v>438</v>
      </c>
      <c r="F602" s="28" t="s">
        <v>439</v>
      </c>
      <c r="G602" s="28" t="s">
        <v>519</v>
      </c>
      <c r="H602" s="28" t="s">
        <v>515</v>
      </c>
      <c r="I602" s="28" t="s">
        <v>1103</v>
      </c>
      <c r="J602" s="24" t="s">
        <v>1103</v>
      </c>
      <c r="K602" s="24" t="s">
        <v>1325</v>
      </c>
      <c r="L602" s="24" t="s">
        <v>1788</v>
      </c>
      <c r="M602" s="24">
        <v>45729</v>
      </c>
      <c r="N602" s="24" t="s">
        <v>4112</v>
      </c>
      <c r="O602" s="24" t="s">
        <v>4113</v>
      </c>
      <c r="P602" s="27" t="s">
        <v>15</v>
      </c>
      <c r="Q602" s="28" t="s">
        <v>614</v>
      </c>
      <c r="R602" s="26" t="s">
        <v>2581</v>
      </c>
      <c r="S602" s="26" t="s">
        <v>2660</v>
      </c>
      <c r="T602" s="27" t="s">
        <v>61</v>
      </c>
      <c r="U602" s="25" t="s">
        <v>1103</v>
      </c>
      <c r="V602" s="25" t="s">
        <v>1354</v>
      </c>
      <c r="W602" s="25" t="s">
        <v>552</v>
      </c>
      <c r="X602" s="36" t="s">
        <v>22</v>
      </c>
      <c r="Y602" s="36" t="s">
        <v>23</v>
      </c>
      <c r="Z602" s="36" t="s">
        <v>361</v>
      </c>
      <c r="AA602" s="29">
        <v>10382.540000000001</v>
      </c>
      <c r="AB602" s="29">
        <v>10382.540000000001</v>
      </c>
      <c r="AC602" s="30">
        <v>0</v>
      </c>
      <c r="AD602" s="29">
        <v>1661.65</v>
      </c>
      <c r="AE602" s="29">
        <v>600.62</v>
      </c>
      <c r="AF602" s="31">
        <v>9781.92</v>
      </c>
      <c r="AG602" s="29">
        <v>600.62</v>
      </c>
      <c r="AI602" s="29">
        <v>0</v>
      </c>
      <c r="AJ602" s="29">
        <v>0</v>
      </c>
      <c r="AK602" s="29">
        <v>600.62</v>
      </c>
      <c r="AL602" s="29">
        <v>0</v>
      </c>
      <c r="AM602" s="29">
        <v>0</v>
      </c>
      <c r="AN602" s="29">
        <v>0</v>
      </c>
      <c r="AO602" s="29">
        <v>0</v>
      </c>
      <c r="AP602" s="29">
        <v>0</v>
      </c>
      <c r="AQ602" s="29">
        <v>0</v>
      </c>
      <c r="AR602" s="29">
        <v>0</v>
      </c>
      <c r="AS602" s="29">
        <v>0</v>
      </c>
      <c r="AT602" s="122">
        <v>0</v>
      </c>
      <c r="AU602" s="130" t="s">
        <v>2197</v>
      </c>
      <c r="AV602" s="130" t="s">
        <v>2191</v>
      </c>
      <c r="AW602" s="130" t="s">
        <v>2298</v>
      </c>
      <c r="AX602" s="130" t="s">
        <v>1299</v>
      </c>
      <c r="AY602" s="130" t="s">
        <v>1299</v>
      </c>
    </row>
    <row r="603" spans="1:51" ht="36" x14ac:dyDescent="0.2">
      <c r="A603" s="121">
        <v>45678</v>
      </c>
      <c r="B603" s="27" t="s">
        <v>1564</v>
      </c>
      <c r="C603" s="24" t="s">
        <v>1565</v>
      </c>
      <c r="D603" s="24" t="s">
        <v>1447</v>
      </c>
      <c r="E603" s="28" t="s">
        <v>438</v>
      </c>
      <c r="F603" s="28" t="s">
        <v>439</v>
      </c>
      <c r="G603" s="28" t="s">
        <v>521</v>
      </c>
      <c r="H603" s="28" t="s">
        <v>515</v>
      </c>
      <c r="I603" s="28" t="s">
        <v>1103</v>
      </c>
      <c r="J603" s="24" t="s">
        <v>1098</v>
      </c>
      <c r="K603" s="24" t="s">
        <v>583</v>
      </c>
      <c r="L603" s="24" t="s">
        <v>2476</v>
      </c>
      <c r="M603" s="24">
        <v>45678</v>
      </c>
      <c r="N603" s="24" t="s">
        <v>2477</v>
      </c>
      <c r="O603" s="24" t="s">
        <v>2478</v>
      </c>
      <c r="P603" s="27" t="s">
        <v>15</v>
      </c>
      <c r="Q603" s="28" t="s">
        <v>615</v>
      </c>
      <c r="R603" s="26" t="s">
        <v>2582</v>
      </c>
      <c r="S603" s="26" t="s">
        <v>2661</v>
      </c>
      <c r="T603" s="27" t="s">
        <v>110</v>
      </c>
      <c r="U603" s="25" t="s">
        <v>1098</v>
      </c>
      <c r="V603" s="25" t="s">
        <v>1368</v>
      </c>
      <c r="W603" s="25" t="s">
        <v>552</v>
      </c>
      <c r="X603" s="36" t="s">
        <v>43</v>
      </c>
      <c r="Y603" s="36" t="s">
        <v>1377</v>
      </c>
      <c r="Z603" s="36" t="s">
        <v>1375</v>
      </c>
      <c r="AA603" s="29">
        <v>7500</v>
      </c>
      <c r="AB603" s="29">
        <v>7500</v>
      </c>
      <c r="AC603" s="30">
        <v>0</v>
      </c>
      <c r="AD603" s="29">
        <v>7500</v>
      </c>
      <c r="AE603" s="29">
        <v>5000</v>
      </c>
      <c r="AF603" s="31">
        <v>2500</v>
      </c>
      <c r="AG603" s="29">
        <v>5000</v>
      </c>
      <c r="AI603" s="29">
        <v>0</v>
      </c>
      <c r="AJ603" s="29">
        <v>2500</v>
      </c>
      <c r="AK603" s="29">
        <v>2500</v>
      </c>
      <c r="AL603" s="29">
        <v>0</v>
      </c>
      <c r="AM603" s="29">
        <v>0</v>
      </c>
      <c r="AN603" s="29">
        <v>0</v>
      </c>
      <c r="AO603" s="29">
        <v>0</v>
      </c>
      <c r="AP603" s="29">
        <v>0</v>
      </c>
      <c r="AQ603" s="29">
        <v>0</v>
      </c>
      <c r="AR603" s="29">
        <v>0</v>
      </c>
      <c r="AS603" s="29">
        <v>0</v>
      </c>
      <c r="AT603" s="122">
        <v>0</v>
      </c>
      <c r="AU603" s="130" t="s">
        <v>2197</v>
      </c>
      <c r="AV603" s="130" t="s">
        <v>2191</v>
      </c>
      <c r="AW603" s="130" t="s">
        <v>2298</v>
      </c>
      <c r="AX603" s="130" t="s">
        <v>1299</v>
      </c>
      <c r="AY603" s="130" t="s">
        <v>2188</v>
      </c>
    </row>
    <row r="604" spans="1:51" ht="36" x14ac:dyDescent="0.2">
      <c r="A604" s="121">
        <v>45678</v>
      </c>
      <c r="B604" s="27" t="s">
        <v>1564</v>
      </c>
      <c r="C604" s="24" t="s">
        <v>1565</v>
      </c>
      <c r="D604" s="24" t="s">
        <v>1447</v>
      </c>
      <c r="E604" s="28" t="s">
        <v>438</v>
      </c>
      <c r="F604" s="28" t="s">
        <v>439</v>
      </c>
      <c r="G604" s="28" t="s">
        <v>2828</v>
      </c>
      <c r="H604" s="28" t="s">
        <v>515</v>
      </c>
      <c r="I604" s="28" t="s">
        <v>1103</v>
      </c>
      <c r="J604" s="24" t="s">
        <v>1103</v>
      </c>
      <c r="K604" s="24" t="s">
        <v>660</v>
      </c>
      <c r="L604" s="24" t="s">
        <v>1587</v>
      </c>
      <c r="M604" s="24">
        <v>45687</v>
      </c>
      <c r="N604" s="24" t="s">
        <v>2725</v>
      </c>
      <c r="O604" s="24" t="s">
        <v>2726</v>
      </c>
      <c r="P604" s="27" t="s">
        <v>15</v>
      </c>
      <c r="Q604" s="28" t="s">
        <v>616</v>
      </c>
      <c r="R604" s="26" t="s">
        <v>2583</v>
      </c>
      <c r="S604" s="26" t="s">
        <v>2662</v>
      </c>
      <c r="T604" s="27" t="s">
        <v>61</v>
      </c>
      <c r="U604" s="25" t="s">
        <v>1103</v>
      </c>
      <c r="V604" s="25" t="s">
        <v>1354</v>
      </c>
      <c r="W604" s="25" t="s">
        <v>552</v>
      </c>
      <c r="X604" s="36" t="s">
        <v>462</v>
      </c>
      <c r="Y604" s="36" t="s">
        <v>464</v>
      </c>
      <c r="Z604" s="36" t="s">
        <v>463</v>
      </c>
      <c r="AA604" s="29">
        <v>16000</v>
      </c>
      <c r="AB604" s="29">
        <v>16000</v>
      </c>
      <c r="AC604" s="30">
        <v>0</v>
      </c>
      <c r="AD604" s="29">
        <v>16000</v>
      </c>
      <c r="AE604" s="29">
        <v>0</v>
      </c>
      <c r="AF604" s="31">
        <v>16000</v>
      </c>
      <c r="AG604" s="29">
        <v>0</v>
      </c>
      <c r="AI604" s="29">
        <v>0</v>
      </c>
      <c r="AJ604" s="29">
        <v>0</v>
      </c>
      <c r="AK604" s="29">
        <v>0</v>
      </c>
      <c r="AL604" s="29">
        <v>0</v>
      </c>
      <c r="AM604" s="29">
        <v>0</v>
      </c>
      <c r="AN604" s="29">
        <v>0</v>
      </c>
      <c r="AO604" s="29">
        <v>0</v>
      </c>
      <c r="AP604" s="29">
        <v>0</v>
      </c>
      <c r="AQ604" s="29">
        <v>0</v>
      </c>
      <c r="AR604" s="29">
        <v>0</v>
      </c>
      <c r="AS604" s="29">
        <v>0</v>
      </c>
      <c r="AT604" s="122">
        <v>0</v>
      </c>
      <c r="AU604" s="130" t="s">
        <v>2197</v>
      </c>
      <c r="AV604" s="130" t="s">
        <v>2191</v>
      </c>
      <c r="AW604" s="130" t="s">
        <v>2298</v>
      </c>
      <c r="AX604" s="130" t="s">
        <v>1299</v>
      </c>
      <c r="AY604" s="130" t="s">
        <v>1299</v>
      </c>
    </row>
    <row r="605" spans="1:51" ht="36" x14ac:dyDescent="0.2">
      <c r="A605" s="121">
        <v>45678</v>
      </c>
      <c r="B605" s="27" t="s">
        <v>1564</v>
      </c>
      <c r="C605" s="24" t="s">
        <v>1565</v>
      </c>
      <c r="D605" s="24" t="s">
        <v>1447</v>
      </c>
      <c r="E605" s="28" t="s">
        <v>438</v>
      </c>
      <c r="F605" s="28" t="s">
        <v>439</v>
      </c>
      <c r="G605" s="28" t="s">
        <v>2816</v>
      </c>
      <c r="H605" s="28" t="s">
        <v>511</v>
      </c>
      <c r="I605" s="28" t="s">
        <v>1103</v>
      </c>
      <c r="J605" s="24" t="s">
        <v>1161</v>
      </c>
      <c r="K605" s="24" t="s">
        <v>611</v>
      </c>
      <c r="L605" s="24" t="s">
        <v>2479</v>
      </c>
      <c r="M605" s="24">
        <v>45680</v>
      </c>
      <c r="N605" s="24" t="s">
        <v>2064</v>
      </c>
      <c r="O605" s="24" t="s">
        <v>2480</v>
      </c>
      <c r="P605" s="27" t="s">
        <v>15</v>
      </c>
      <c r="Q605" s="28" t="s">
        <v>617</v>
      </c>
      <c r="R605" s="26" t="s">
        <v>2584</v>
      </c>
      <c r="S605" s="26" t="s">
        <v>2663</v>
      </c>
      <c r="T605" s="27" t="s">
        <v>58</v>
      </c>
      <c r="U605" s="25" t="s">
        <v>1161</v>
      </c>
      <c r="V605" s="25" t="s">
        <v>1351</v>
      </c>
      <c r="W605" s="25" t="s">
        <v>552</v>
      </c>
      <c r="X605" s="36" t="s">
        <v>32</v>
      </c>
      <c r="Y605" s="36" t="s">
        <v>33</v>
      </c>
      <c r="Z605" s="36" t="s">
        <v>374</v>
      </c>
      <c r="AA605" s="29">
        <v>8198.64</v>
      </c>
      <c r="AB605" s="29">
        <v>8198.64</v>
      </c>
      <c r="AC605" s="30">
        <v>0</v>
      </c>
      <c r="AD605" s="29">
        <v>8198.64</v>
      </c>
      <c r="AE605" s="29">
        <v>2049.66</v>
      </c>
      <c r="AF605" s="31">
        <v>6148.98</v>
      </c>
      <c r="AG605" s="29">
        <v>2049.66</v>
      </c>
      <c r="AI605" s="29">
        <v>683.22</v>
      </c>
      <c r="AJ605" s="29">
        <v>683.22</v>
      </c>
      <c r="AK605" s="29">
        <v>683.22</v>
      </c>
      <c r="AL605" s="29">
        <v>0</v>
      </c>
      <c r="AM605" s="29">
        <v>0</v>
      </c>
      <c r="AN605" s="29">
        <v>0</v>
      </c>
      <c r="AO605" s="29">
        <v>0</v>
      </c>
      <c r="AP605" s="29">
        <v>0</v>
      </c>
      <c r="AQ605" s="29">
        <v>0</v>
      </c>
      <c r="AR605" s="29">
        <v>0</v>
      </c>
      <c r="AS605" s="29">
        <v>0</v>
      </c>
      <c r="AT605" s="122">
        <v>0</v>
      </c>
      <c r="AU605" s="130" t="s">
        <v>2197</v>
      </c>
      <c r="AV605" s="130" t="s">
        <v>2191</v>
      </c>
      <c r="AW605" s="130" t="s">
        <v>2298</v>
      </c>
      <c r="AX605" s="130" t="s">
        <v>1299</v>
      </c>
      <c r="AY605" s="130" t="s">
        <v>1299</v>
      </c>
    </row>
    <row r="606" spans="1:51" ht="36" x14ac:dyDescent="0.2">
      <c r="A606" s="121">
        <v>45678</v>
      </c>
      <c r="B606" s="27" t="s">
        <v>1564</v>
      </c>
      <c r="C606" s="24" t="s">
        <v>1565</v>
      </c>
      <c r="D606" s="24" t="s">
        <v>1447</v>
      </c>
      <c r="E606" s="28" t="s">
        <v>438</v>
      </c>
      <c r="F606" s="28" t="s">
        <v>439</v>
      </c>
      <c r="G606" s="28" t="s">
        <v>1407</v>
      </c>
      <c r="H606" s="28" t="s">
        <v>515</v>
      </c>
      <c r="I606" s="28" t="s">
        <v>1103</v>
      </c>
      <c r="J606" s="24" t="s">
        <v>1103</v>
      </c>
      <c r="K606" s="24" t="s">
        <v>599</v>
      </c>
      <c r="L606" s="24" t="s">
        <v>2481</v>
      </c>
      <c r="M606" s="24">
        <v>45679</v>
      </c>
      <c r="N606" s="24" t="s">
        <v>1577</v>
      </c>
      <c r="O606" s="24" t="s">
        <v>2482</v>
      </c>
      <c r="P606" s="27" t="s">
        <v>15</v>
      </c>
      <c r="Q606" s="28" t="s">
        <v>2562</v>
      </c>
      <c r="R606" s="26" t="s">
        <v>2585</v>
      </c>
      <c r="S606" s="26" t="s">
        <v>2664</v>
      </c>
      <c r="T606" s="27" t="s">
        <v>61</v>
      </c>
      <c r="U606" s="25" t="s">
        <v>1103</v>
      </c>
      <c r="V606" s="25" t="s">
        <v>1354</v>
      </c>
      <c r="W606" s="25" t="s">
        <v>552</v>
      </c>
      <c r="X606" s="36" t="s">
        <v>24</v>
      </c>
      <c r="Y606" s="36" t="s">
        <v>25</v>
      </c>
      <c r="Z606" s="36" t="s">
        <v>357</v>
      </c>
      <c r="AA606" s="29">
        <v>2340</v>
      </c>
      <c r="AB606" s="29">
        <v>255</v>
      </c>
      <c r="AC606" s="30">
        <v>2085</v>
      </c>
      <c r="AD606" s="29">
        <v>255</v>
      </c>
      <c r="AE606" s="29">
        <v>255</v>
      </c>
      <c r="AF606" s="31">
        <v>2085</v>
      </c>
      <c r="AG606" s="29">
        <v>255</v>
      </c>
      <c r="AI606" s="29">
        <v>150</v>
      </c>
      <c r="AJ606" s="29">
        <v>-55</v>
      </c>
      <c r="AK606" s="29">
        <v>160</v>
      </c>
      <c r="AL606" s="29">
        <v>0</v>
      </c>
      <c r="AM606" s="29">
        <v>0</v>
      </c>
      <c r="AN606" s="29">
        <v>0</v>
      </c>
      <c r="AO606" s="29">
        <v>0</v>
      </c>
      <c r="AP606" s="29">
        <v>0</v>
      </c>
      <c r="AQ606" s="29">
        <v>0</v>
      </c>
      <c r="AR606" s="29">
        <v>0</v>
      </c>
      <c r="AS606" s="29">
        <v>0</v>
      </c>
      <c r="AT606" s="122">
        <v>0</v>
      </c>
      <c r="AU606" s="130" t="s">
        <v>2195</v>
      </c>
      <c r="AV606" s="130" t="s">
        <v>2191</v>
      </c>
      <c r="AW606" s="130" t="s">
        <v>2298</v>
      </c>
      <c r="AX606" s="130" t="s">
        <v>1299</v>
      </c>
      <c r="AY606" s="130" t="s">
        <v>1299</v>
      </c>
    </row>
    <row r="607" spans="1:51" ht="36" x14ac:dyDescent="0.2">
      <c r="A607" s="121">
        <v>45678</v>
      </c>
      <c r="B607" s="27" t="s">
        <v>1564</v>
      </c>
      <c r="C607" s="24" t="s">
        <v>1565</v>
      </c>
      <c r="D607" s="24" t="s">
        <v>1447</v>
      </c>
      <c r="E607" s="28" t="s">
        <v>438</v>
      </c>
      <c r="F607" s="28" t="s">
        <v>439</v>
      </c>
      <c r="G607" s="28" t="s">
        <v>1407</v>
      </c>
      <c r="H607" s="28" t="s">
        <v>515</v>
      </c>
      <c r="I607" s="28" t="s">
        <v>1103</v>
      </c>
      <c r="J607" s="24" t="s">
        <v>1103</v>
      </c>
      <c r="K607" s="24" t="s">
        <v>599</v>
      </c>
      <c r="L607" s="24" t="s">
        <v>2481</v>
      </c>
      <c r="M607" s="24">
        <v>45679</v>
      </c>
      <c r="N607" s="24" t="s">
        <v>1577</v>
      </c>
      <c r="O607" s="24" t="s">
        <v>2482</v>
      </c>
      <c r="P607" s="27" t="s">
        <v>15</v>
      </c>
      <c r="Q607" s="28" t="s">
        <v>2562</v>
      </c>
      <c r="R607" s="26" t="s">
        <v>2585</v>
      </c>
      <c r="S607" s="26" t="s">
        <v>2664</v>
      </c>
      <c r="T607" s="27" t="s">
        <v>61</v>
      </c>
      <c r="U607" s="25" t="s">
        <v>1103</v>
      </c>
      <c r="V607" s="25" t="s">
        <v>1354</v>
      </c>
      <c r="W607" s="25" t="s">
        <v>552</v>
      </c>
      <c r="X607" s="36" t="s">
        <v>26</v>
      </c>
      <c r="Y607" s="36" t="s">
        <v>27</v>
      </c>
      <c r="Z607" s="36" t="s">
        <v>358</v>
      </c>
      <c r="AA607" s="29">
        <v>37760</v>
      </c>
      <c r="AB607" s="29">
        <v>3425.9</v>
      </c>
      <c r="AC607" s="30">
        <v>34334.1</v>
      </c>
      <c r="AD607" s="29">
        <v>3425.9</v>
      </c>
      <c r="AE607" s="29">
        <v>3425.9</v>
      </c>
      <c r="AF607" s="31">
        <v>34334.1</v>
      </c>
      <c r="AG607" s="29">
        <v>3425.9</v>
      </c>
      <c r="AI607" s="29">
        <v>1901</v>
      </c>
      <c r="AJ607" s="29">
        <v>-162.1</v>
      </c>
      <c r="AK607" s="29">
        <v>1687</v>
      </c>
      <c r="AL607" s="29">
        <v>0</v>
      </c>
      <c r="AM607" s="29">
        <v>0</v>
      </c>
      <c r="AN607" s="29">
        <v>0</v>
      </c>
      <c r="AO607" s="29">
        <v>0</v>
      </c>
      <c r="AP607" s="29">
        <v>0</v>
      </c>
      <c r="AQ607" s="29">
        <v>0</v>
      </c>
      <c r="AR607" s="29">
        <v>0</v>
      </c>
      <c r="AS607" s="29">
        <v>0</v>
      </c>
      <c r="AT607" s="122">
        <v>0</v>
      </c>
      <c r="AU607" s="130" t="s">
        <v>2195</v>
      </c>
      <c r="AV607" s="130" t="s">
        <v>2191</v>
      </c>
      <c r="AW607" s="130" t="s">
        <v>2298</v>
      </c>
      <c r="AX607" s="130" t="s">
        <v>1299</v>
      </c>
      <c r="AY607" s="130" t="s">
        <v>1299</v>
      </c>
    </row>
    <row r="608" spans="1:51" ht="36" x14ac:dyDescent="0.2">
      <c r="A608" s="121">
        <v>45678</v>
      </c>
      <c r="B608" s="27" t="s">
        <v>1564</v>
      </c>
      <c r="C608" s="24" t="s">
        <v>1565</v>
      </c>
      <c r="D608" s="24" t="s">
        <v>1447</v>
      </c>
      <c r="E608" s="28" t="s">
        <v>438</v>
      </c>
      <c r="F608" s="28" t="s">
        <v>439</v>
      </c>
      <c r="G608" s="28" t="s">
        <v>519</v>
      </c>
      <c r="H608" s="28" t="s">
        <v>515</v>
      </c>
      <c r="I608" s="28" t="s">
        <v>1103</v>
      </c>
      <c r="J608" s="24" t="s">
        <v>1103</v>
      </c>
      <c r="K608" s="24" t="s">
        <v>599</v>
      </c>
      <c r="L608" s="24" t="s">
        <v>2481</v>
      </c>
      <c r="M608" s="24">
        <v>45679</v>
      </c>
      <c r="N608" s="24" t="s">
        <v>1577</v>
      </c>
      <c r="O608" s="24" t="s">
        <v>2482</v>
      </c>
      <c r="P608" s="27" t="s">
        <v>15</v>
      </c>
      <c r="Q608" s="28" t="s">
        <v>2562</v>
      </c>
      <c r="R608" s="26" t="s">
        <v>2585</v>
      </c>
      <c r="S608" s="26" t="s">
        <v>2664</v>
      </c>
      <c r="T608" s="27" t="s">
        <v>61</v>
      </c>
      <c r="U608" s="25" t="s">
        <v>1103</v>
      </c>
      <c r="V608" s="25" t="s">
        <v>1354</v>
      </c>
      <c r="W608" s="25" t="s">
        <v>552</v>
      </c>
      <c r="X608" s="36" t="s">
        <v>22</v>
      </c>
      <c r="Y608" s="36" t="s">
        <v>23</v>
      </c>
      <c r="Z608" s="36" t="s">
        <v>361</v>
      </c>
      <c r="AA608" s="29">
        <v>3000</v>
      </c>
      <c r="AB608" s="29">
        <v>546.4</v>
      </c>
      <c r="AC608" s="30">
        <v>2453.6</v>
      </c>
      <c r="AD608" s="29">
        <v>546.4</v>
      </c>
      <c r="AE608" s="29">
        <v>546.4</v>
      </c>
      <c r="AF608" s="31">
        <v>2453.6</v>
      </c>
      <c r="AG608" s="29">
        <v>546.4</v>
      </c>
      <c r="AI608" s="29">
        <v>400</v>
      </c>
      <c r="AJ608" s="29">
        <v>0</v>
      </c>
      <c r="AK608" s="29">
        <v>146.4</v>
      </c>
      <c r="AL608" s="29">
        <v>0</v>
      </c>
      <c r="AM608" s="29">
        <v>0</v>
      </c>
      <c r="AN608" s="29">
        <v>0</v>
      </c>
      <c r="AO608" s="29">
        <v>0</v>
      </c>
      <c r="AP608" s="29">
        <v>0</v>
      </c>
      <c r="AQ608" s="29">
        <v>0</v>
      </c>
      <c r="AR608" s="29">
        <v>0</v>
      </c>
      <c r="AS608" s="29">
        <v>0</v>
      </c>
      <c r="AT608" s="122">
        <v>0</v>
      </c>
      <c r="AU608" s="130" t="s">
        <v>2195</v>
      </c>
      <c r="AV608" s="130" t="s">
        <v>2191</v>
      </c>
      <c r="AW608" s="130" t="s">
        <v>2298</v>
      </c>
      <c r="AX608" s="130" t="s">
        <v>1299</v>
      </c>
      <c r="AY608" s="130" t="s">
        <v>1299</v>
      </c>
    </row>
    <row r="609" spans="1:51" ht="36" x14ac:dyDescent="0.2">
      <c r="A609" s="121">
        <v>45678</v>
      </c>
      <c r="B609" s="27" t="s">
        <v>1564</v>
      </c>
      <c r="C609" s="24" t="s">
        <v>1565</v>
      </c>
      <c r="D609" s="24" t="s">
        <v>1447</v>
      </c>
      <c r="E609" s="28" t="s">
        <v>438</v>
      </c>
      <c r="F609" s="28" t="s">
        <v>439</v>
      </c>
      <c r="G609" s="28" t="s">
        <v>484</v>
      </c>
      <c r="H609" s="28" t="s">
        <v>515</v>
      </c>
      <c r="I609" s="28" t="s">
        <v>1103</v>
      </c>
      <c r="J609" s="24" t="s">
        <v>1103</v>
      </c>
      <c r="K609" s="24" t="s">
        <v>599</v>
      </c>
      <c r="L609" s="24" t="s">
        <v>2481</v>
      </c>
      <c r="M609" s="24">
        <v>45679</v>
      </c>
      <c r="N609" s="24" t="s">
        <v>1577</v>
      </c>
      <c r="O609" s="24" t="s">
        <v>2482</v>
      </c>
      <c r="P609" s="27" t="s">
        <v>15</v>
      </c>
      <c r="Q609" s="28" t="s">
        <v>2562</v>
      </c>
      <c r="R609" s="26" t="s">
        <v>2585</v>
      </c>
      <c r="S609" s="26" t="s">
        <v>2664</v>
      </c>
      <c r="T609" s="27" t="s">
        <v>61</v>
      </c>
      <c r="U609" s="25" t="s">
        <v>1103</v>
      </c>
      <c r="V609" s="25" t="s">
        <v>1354</v>
      </c>
      <c r="W609" s="25" t="s">
        <v>552</v>
      </c>
      <c r="X609" s="36" t="s">
        <v>28</v>
      </c>
      <c r="Y609" s="36" t="s">
        <v>29</v>
      </c>
      <c r="Z609" s="36" t="s">
        <v>369</v>
      </c>
      <c r="AA609" s="29">
        <v>900</v>
      </c>
      <c r="AB609" s="29">
        <v>234.39999999999998</v>
      </c>
      <c r="AC609" s="30">
        <v>665.6</v>
      </c>
      <c r="AD609" s="29">
        <v>234.40000000000003</v>
      </c>
      <c r="AE609" s="29">
        <v>234.40000000000003</v>
      </c>
      <c r="AF609" s="31">
        <v>665.59999999999991</v>
      </c>
      <c r="AG609" s="29">
        <v>234.40000000000003</v>
      </c>
      <c r="AI609" s="29">
        <v>219.4</v>
      </c>
      <c r="AJ609" s="29">
        <v>-5.8</v>
      </c>
      <c r="AK609" s="29">
        <v>20.799999999999997</v>
      </c>
      <c r="AL609" s="29">
        <v>0</v>
      </c>
      <c r="AM609" s="29">
        <v>0</v>
      </c>
      <c r="AN609" s="29">
        <v>0</v>
      </c>
      <c r="AO609" s="29">
        <v>0</v>
      </c>
      <c r="AP609" s="29">
        <v>0</v>
      </c>
      <c r="AQ609" s="29">
        <v>0</v>
      </c>
      <c r="AR609" s="29">
        <v>0</v>
      </c>
      <c r="AS609" s="29">
        <v>0</v>
      </c>
      <c r="AT609" s="122">
        <v>0</v>
      </c>
      <c r="AU609" s="130" t="s">
        <v>2195</v>
      </c>
      <c r="AV609" s="130" t="s">
        <v>2191</v>
      </c>
      <c r="AW609" s="130" t="s">
        <v>2298</v>
      </c>
      <c r="AX609" s="130" t="s">
        <v>1299</v>
      </c>
      <c r="AY609" s="130" t="s">
        <v>1299</v>
      </c>
    </row>
    <row r="610" spans="1:51" ht="36" x14ac:dyDescent="0.2">
      <c r="A610" s="121">
        <v>45678</v>
      </c>
      <c r="B610" s="27" t="s">
        <v>1564</v>
      </c>
      <c r="C610" s="24" t="s">
        <v>1565</v>
      </c>
      <c r="D610" s="24" t="s">
        <v>1447</v>
      </c>
      <c r="E610" s="28" t="s">
        <v>438</v>
      </c>
      <c r="F610" s="28" t="s">
        <v>439</v>
      </c>
      <c r="G610" s="28" t="s">
        <v>2816</v>
      </c>
      <c r="H610" s="28" t="s">
        <v>511</v>
      </c>
      <c r="I610" s="28" t="s">
        <v>1103</v>
      </c>
      <c r="J610" s="24" t="s">
        <v>1103</v>
      </c>
      <c r="K610" s="24" t="s">
        <v>614</v>
      </c>
      <c r="L610" s="24" t="s">
        <v>2483</v>
      </c>
      <c r="M610" s="24">
        <v>45681</v>
      </c>
      <c r="N610" s="24" t="s">
        <v>2484</v>
      </c>
      <c r="O610" s="24" t="s">
        <v>2485</v>
      </c>
      <c r="P610" s="27" t="s">
        <v>15</v>
      </c>
      <c r="Q610" s="28" t="s">
        <v>618</v>
      </c>
      <c r="R610" s="26" t="s">
        <v>2586</v>
      </c>
      <c r="S610" s="26" t="s">
        <v>2665</v>
      </c>
      <c r="T610" s="27" t="s">
        <v>61</v>
      </c>
      <c r="U610" s="25" t="s">
        <v>1103</v>
      </c>
      <c r="V610" s="25" t="s">
        <v>1354</v>
      </c>
      <c r="W610" s="25" t="s">
        <v>552</v>
      </c>
      <c r="X610" s="36" t="s">
        <v>45</v>
      </c>
      <c r="Y610" s="36" t="s">
        <v>46</v>
      </c>
      <c r="Z610" s="36" t="s">
        <v>370</v>
      </c>
      <c r="AA610" s="29">
        <v>15600</v>
      </c>
      <c r="AB610" s="29">
        <v>15600</v>
      </c>
      <c r="AC610" s="30">
        <v>0</v>
      </c>
      <c r="AD610" s="29">
        <v>15600</v>
      </c>
      <c r="AE610" s="29">
        <v>1620.5</v>
      </c>
      <c r="AF610" s="31">
        <v>13979.5</v>
      </c>
      <c r="AG610" s="29">
        <v>1620.5</v>
      </c>
      <c r="AI610" s="29">
        <v>0</v>
      </c>
      <c r="AJ610" s="29">
        <v>1032.5</v>
      </c>
      <c r="AK610" s="29">
        <v>588</v>
      </c>
      <c r="AL610" s="29">
        <v>0</v>
      </c>
      <c r="AM610" s="29">
        <v>0</v>
      </c>
      <c r="AN610" s="29">
        <v>0</v>
      </c>
      <c r="AO610" s="29">
        <v>0</v>
      </c>
      <c r="AP610" s="29">
        <v>0</v>
      </c>
      <c r="AQ610" s="29">
        <v>0</v>
      </c>
      <c r="AR610" s="29">
        <v>0</v>
      </c>
      <c r="AS610" s="29">
        <v>0</v>
      </c>
      <c r="AT610" s="122">
        <v>0</v>
      </c>
      <c r="AU610" s="130" t="s">
        <v>2197</v>
      </c>
      <c r="AV610" s="130" t="s">
        <v>2191</v>
      </c>
      <c r="AW610" s="130" t="s">
        <v>2298</v>
      </c>
      <c r="AX610" s="130" t="s">
        <v>1299</v>
      </c>
      <c r="AY610" s="130" t="s">
        <v>1299</v>
      </c>
    </row>
    <row r="611" spans="1:51" ht="36" x14ac:dyDescent="0.2">
      <c r="A611" s="121">
        <v>45678</v>
      </c>
      <c r="B611" s="27" t="s">
        <v>1564</v>
      </c>
      <c r="C611" s="24" t="s">
        <v>1565</v>
      </c>
      <c r="D611" s="24" t="s">
        <v>1447</v>
      </c>
      <c r="E611" s="28" t="s">
        <v>438</v>
      </c>
      <c r="F611" s="28" t="s">
        <v>439</v>
      </c>
      <c r="G611" s="28" t="s">
        <v>2816</v>
      </c>
      <c r="H611" s="28" t="s">
        <v>511</v>
      </c>
      <c r="I611" s="28" t="s">
        <v>1103</v>
      </c>
      <c r="J611" s="24" t="s">
        <v>1160</v>
      </c>
      <c r="K611" s="24" t="s">
        <v>616</v>
      </c>
      <c r="L611" s="24" t="s">
        <v>2486</v>
      </c>
      <c r="M611" s="24">
        <v>45681</v>
      </c>
      <c r="N611" s="24" t="s">
        <v>2487</v>
      </c>
      <c r="O611" s="24" t="s">
        <v>2488</v>
      </c>
      <c r="P611" s="27" t="s">
        <v>15</v>
      </c>
      <c r="Q611" s="28" t="s">
        <v>619</v>
      </c>
      <c r="R611" s="26" t="s">
        <v>2587</v>
      </c>
      <c r="S611" s="26" t="s">
        <v>2666</v>
      </c>
      <c r="T611" s="27" t="s">
        <v>57</v>
      </c>
      <c r="U611" s="25" t="s">
        <v>1160</v>
      </c>
      <c r="V611" s="25" t="s">
        <v>1350</v>
      </c>
      <c r="W611" s="25" t="s">
        <v>552</v>
      </c>
      <c r="X611" s="36" t="s">
        <v>45</v>
      </c>
      <c r="Y611" s="36" t="s">
        <v>46</v>
      </c>
      <c r="Z611" s="36" t="s">
        <v>370</v>
      </c>
      <c r="AA611" s="29">
        <v>5400</v>
      </c>
      <c r="AB611" s="29">
        <v>5400</v>
      </c>
      <c r="AC611" s="30">
        <v>0</v>
      </c>
      <c r="AD611" s="29">
        <v>5400</v>
      </c>
      <c r="AE611" s="29">
        <v>1410</v>
      </c>
      <c r="AF611" s="31">
        <v>3990</v>
      </c>
      <c r="AG611" s="29">
        <v>1410</v>
      </c>
      <c r="AI611" s="29">
        <v>510.9</v>
      </c>
      <c r="AJ611" s="29">
        <v>438.4</v>
      </c>
      <c r="AK611" s="29">
        <v>460.7</v>
      </c>
      <c r="AL611" s="29">
        <v>0</v>
      </c>
      <c r="AM611" s="29">
        <v>0</v>
      </c>
      <c r="AN611" s="29">
        <v>0</v>
      </c>
      <c r="AO611" s="29">
        <v>0</v>
      </c>
      <c r="AP611" s="29">
        <v>0</v>
      </c>
      <c r="AQ611" s="29">
        <v>0</v>
      </c>
      <c r="AR611" s="29">
        <v>0</v>
      </c>
      <c r="AS611" s="29">
        <v>0</v>
      </c>
      <c r="AT611" s="122">
        <v>0</v>
      </c>
      <c r="AU611" s="130" t="s">
        <v>2197</v>
      </c>
      <c r="AV611" s="130" t="s">
        <v>2191</v>
      </c>
      <c r="AW611" s="130" t="s">
        <v>2298</v>
      </c>
      <c r="AX611" s="130" t="s">
        <v>1299</v>
      </c>
      <c r="AY611" s="130" t="s">
        <v>1299</v>
      </c>
    </row>
    <row r="612" spans="1:51" ht="36" x14ac:dyDescent="0.2">
      <c r="A612" s="121">
        <v>45678</v>
      </c>
      <c r="B612" s="27" t="s">
        <v>1564</v>
      </c>
      <c r="C612" s="24" t="s">
        <v>1565</v>
      </c>
      <c r="D612" s="24" t="s">
        <v>1447</v>
      </c>
      <c r="E612" s="28" t="s">
        <v>438</v>
      </c>
      <c r="F612" s="28" t="s">
        <v>439</v>
      </c>
      <c r="G612" s="28" t="s">
        <v>42</v>
      </c>
      <c r="H612" s="28" t="s">
        <v>511</v>
      </c>
      <c r="I612" s="28" t="s">
        <v>1103</v>
      </c>
      <c r="J612" s="24" t="s">
        <v>1100</v>
      </c>
      <c r="K612" s="24" t="s">
        <v>613</v>
      </c>
      <c r="L612" s="24" t="s">
        <v>2489</v>
      </c>
      <c r="M612" s="24">
        <v>45681</v>
      </c>
      <c r="N612" s="24" t="s">
        <v>2490</v>
      </c>
      <c r="O612" s="24" t="s">
        <v>2491</v>
      </c>
      <c r="P612" s="27" t="s">
        <v>15</v>
      </c>
      <c r="Q612" s="28" t="s">
        <v>620</v>
      </c>
      <c r="R612" s="26" t="s">
        <v>2588</v>
      </c>
      <c r="S612" s="26" t="s">
        <v>2667</v>
      </c>
      <c r="T612" s="27" t="s">
        <v>47</v>
      </c>
      <c r="U612" s="25" t="s">
        <v>1100</v>
      </c>
      <c r="V612" s="25" t="s">
        <v>1344</v>
      </c>
      <c r="W612" s="25" t="s">
        <v>552</v>
      </c>
      <c r="X612" s="36" t="s">
        <v>41</v>
      </c>
      <c r="Y612" s="36" t="s">
        <v>42</v>
      </c>
      <c r="Z612" s="36" t="s">
        <v>359</v>
      </c>
      <c r="AA612" s="29">
        <v>3900</v>
      </c>
      <c r="AB612" s="29">
        <v>3900</v>
      </c>
      <c r="AC612" s="30">
        <v>0</v>
      </c>
      <c r="AD612" s="29">
        <v>3900</v>
      </c>
      <c r="AE612" s="29">
        <v>2600</v>
      </c>
      <c r="AF612" s="31">
        <v>1300</v>
      </c>
      <c r="AG612" s="29">
        <v>2600</v>
      </c>
      <c r="AI612" s="29">
        <v>1300</v>
      </c>
      <c r="AJ612" s="29">
        <v>0</v>
      </c>
      <c r="AK612" s="29">
        <v>1300</v>
      </c>
      <c r="AL612" s="29">
        <v>0</v>
      </c>
      <c r="AM612" s="29">
        <v>0</v>
      </c>
      <c r="AN612" s="29">
        <v>0</v>
      </c>
      <c r="AO612" s="29">
        <v>0</v>
      </c>
      <c r="AP612" s="29">
        <v>0</v>
      </c>
      <c r="AQ612" s="29">
        <v>0</v>
      </c>
      <c r="AR612" s="29">
        <v>0</v>
      </c>
      <c r="AS612" s="29">
        <v>0</v>
      </c>
      <c r="AT612" s="122">
        <v>0</v>
      </c>
      <c r="AU612" s="130" t="s">
        <v>2197</v>
      </c>
      <c r="AV612" s="130" t="s">
        <v>2191</v>
      </c>
      <c r="AW612" s="130" t="s">
        <v>2298</v>
      </c>
      <c r="AX612" s="130" t="s">
        <v>1299</v>
      </c>
      <c r="AY612" s="130" t="s">
        <v>2647</v>
      </c>
    </row>
    <row r="613" spans="1:51" ht="36" x14ac:dyDescent="0.2">
      <c r="A613" s="121">
        <v>45679</v>
      </c>
      <c r="B613" s="27" t="s">
        <v>1564</v>
      </c>
      <c r="C613" s="24" t="s">
        <v>1565</v>
      </c>
      <c r="D613" s="24" t="s">
        <v>1447</v>
      </c>
      <c r="E613" s="28" t="s">
        <v>438</v>
      </c>
      <c r="F613" s="28" t="s">
        <v>439</v>
      </c>
      <c r="G613" s="28" t="s">
        <v>2816</v>
      </c>
      <c r="H613" s="28" t="s">
        <v>511</v>
      </c>
      <c r="I613" s="28" t="s">
        <v>1103</v>
      </c>
      <c r="J613" s="24" t="s">
        <v>1433</v>
      </c>
      <c r="K613" s="24" t="s">
        <v>664</v>
      </c>
      <c r="L613" s="24" t="s">
        <v>2852</v>
      </c>
      <c r="M613" s="24">
        <v>45687</v>
      </c>
      <c r="N613" s="24" t="s">
        <v>2853</v>
      </c>
      <c r="O613" s="24" t="s">
        <v>2854</v>
      </c>
      <c r="P613" s="27" t="s">
        <v>15</v>
      </c>
      <c r="Q613" s="28" t="s">
        <v>621</v>
      </c>
      <c r="R613" s="26" t="s">
        <v>2589</v>
      </c>
      <c r="S613" s="26" t="s">
        <v>2668</v>
      </c>
      <c r="T613" s="27" t="s">
        <v>109</v>
      </c>
      <c r="U613" s="25" t="s">
        <v>1433</v>
      </c>
      <c r="V613" s="25" t="s">
        <v>1438</v>
      </c>
      <c r="W613" s="25" t="s">
        <v>552</v>
      </c>
      <c r="X613" s="36" t="s">
        <v>45</v>
      </c>
      <c r="Y613" s="36" t="s">
        <v>46</v>
      </c>
      <c r="Z613" s="36" t="s">
        <v>370</v>
      </c>
      <c r="AA613" s="29">
        <v>4200</v>
      </c>
      <c r="AB613" s="29">
        <v>4200</v>
      </c>
      <c r="AC613" s="30">
        <v>0</v>
      </c>
      <c r="AD613" s="29">
        <v>4200</v>
      </c>
      <c r="AE613" s="29">
        <v>1123.8</v>
      </c>
      <c r="AF613" s="31">
        <v>3076.2</v>
      </c>
      <c r="AG613" s="29">
        <v>1123.8</v>
      </c>
      <c r="AI613" s="29">
        <v>0</v>
      </c>
      <c r="AJ613" s="29">
        <v>492</v>
      </c>
      <c r="AK613" s="29">
        <v>631.79999999999995</v>
      </c>
      <c r="AL613" s="29">
        <v>0</v>
      </c>
      <c r="AM613" s="29">
        <v>0</v>
      </c>
      <c r="AN613" s="29">
        <v>0</v>
      </c>
      <c r="AO613" s="29">
        <v>0</v>
      </c>
      <c r="AP613" s="29">
        <v>0</v>
      </c>
      <c r="AQ613" s="29">
        <v>0</v>
      </c>
      <c r="AR613" s="29">
        <v>0</v>
      </c>
      <c r="AS613" s="29">
        <v>0</v>
      </c>
      <c r="AT613" s="122">
        <v>0</v>
      </c>
      <c r="AU613" s="130" t="s">
        <v>2197</v>
      </c>
      <c r="AV613" s="130" t="s">
        <v>2191</v>
      </c>
      <c r="AW613" s="130" t="s">
        <v>2298</v>
      </c>
      <c r="AX613" s="130" t="s">
        <v>1299</v>
      </c>
      <c r="AY613" s="130" t="s">
        <v>1299</v>
      </c>
    </row>
    <row r="614" spans="1:51" ht="36" x14ac:dyDescent="0.2">
      <c r="A614" s="121">
        <v>45679</v>
      </c>
      <c r="B614" s="27" t="s">
        <v>1564</v>
      </c>
      <c r="C614" s="24" t="s">
        <v>1565</v>
      </c>
      <c r="D614" s="24" t="s">
        <v>1447</v>
      </c>
      <c r="E614" s="28" t="s">
        <v>438</v>
      </c>
      <c r="F614" s="28" t="s">
        <v>439</v>
      </c>
      <c r="G614" s="28" t="s">
        <v>2816</v>
      </c>
      <c r="H614" s="28" t="s">
        <v>511</v>
      </c>
      <c r="I614" s="28" t="s">
        <v>1103</v>
      </c>
      <c r="J614" s="24" t="s">
        <v>1096</v>
      </c>
      <c r="K614" s="24" t="s">
        <v>615</v>
      </c>
      <c r="L614" s="24" t="s">
        <v>2492</v>
      </c>
      <c r="M614" s="24">
        <v>45681</v>
      </c>
      <c r="N614" s="24" t="s">
        <v>2493</v>
      </c>
      <c r="O614" s="24" t="s">
        <v>2494</v>
      </c>
      <c r="P614" s="27" t="s">
        <v>15</v>
      </c>
      <c r="Q614" s="28" t="s">
        <v>622</v>
      </c>
      <c r="R614" s="26" t="s">
        <v>2590</v>
      </c>
      <c r="S614" s="26" t="s">
        <v>2669</v>
      </c>
      <c r="T614" s="27" t="s">
        <v>107</v>
      </c>
      <c r="U614" s="25" t="s">
        <v>1096</v>
      </c>
      <c r="V614" s="25" t="s">
        <v>1366</v>
      </c>
      <c r="W614" s="25" t="s">
        <v>552</v>
      </c>
      <c r="X614" s="36" t="s">
        <v>48</v>
      </c>
      <c r="Y614" s="36" t="s">
        <v>49</v>
      </c>
      <c r="Z614" s="36" t="s">
        <v>371</v>
      </c>
      <c r="AA614" s="29">
        <v>3168</v>
      </c>
      <c r="AB614" s="29">
        <v>3168</v>
      </c>
      <c r="AC614" s="30">
        <v>0</v>
      </c>
      <c r="AD614" s="29">
        <v>3168</v>
      </c>
      <c r="AE614" s="29">
        <v>417.6</v>
      </c>
      <c r="AF614" s="31">
        <v>2750.4</v>
      </c>
      <c r="AG614" s="29">
        <v>417.6</v>
      </c>
      <c r="AI614" s="29">
        <v>0</v>
      </c>
      <c r="AJ614" s="29">
        <v>210.1</v>
      </c>
      <c r="AK614" s="29">
        <v>207.5</v>
      </c>
      <c r="AL614" s="29">
        <v>0</v>
      </c>
      <c r="AM614" s="29">
        <v>0</v>
      </c>
      <c r="AN614" s="29">
        <v>0</v>
      </c>
      <c r="AO614" s="29">
        <v>0</v>
      </c>
      <c r="AP614" s="29">
        <v>0</v>
      </c>
      <c r="AQ614" s="29">
        <v>0</v>
      </c>
      <c r="AR614" s="29">
        <v>0</v>
      </c>
      <c r="AS614" s="29">
        <v>0</v>
      </c>
      <c r="AT614" s="122">
        <v>0</v>
      </c>
      <c r="AU614" s="130" t="s">
        <v>2197</v>
      </c>
      <c r="AV614" s="130" t="s">
        <v>2191</v>
      </c>
      <c r="AW614" s="130" t="s">
        <v>2298</v>
      </c>
      <c r="AX614" s="130" t="s">
        <v>1299</v>
      </c>
      <c r="AY614" s="130" t="s">
        <v>1299</v>
      </c>
    </row>
    <row r="615" spans="1:51" ht="36" x14ac:dyDescent="0.2">
      <c r="A615" s="121">
        <v>45679</v>
      </c>
      <c r="B615" s="27" t="s">
        <v>1564</v>
      </c>
      <c r="C615" s="24" t="s">
        <v>1565</v>
      </c>
      <c r="D615" s="24" t="s">
        <v>1447</v>
      </c>
      <c r="E615" s="28" t="s">
        <v>438</v>
      </c>
      <c r="F615" s="28" t="s">
        <v>439</v>
      </c>
      <c r="G615" s="28" t="s">
        <v>519</v>
      </c>
      <c r="H615" s="28" t="s">
        <v>515</v>
      </c>
      <c r="I615" s="28" t="s">
        <v>1103</v>
      </c>
      <c r="J615" s="24" t="s">
        <v>1097</v>
      </c>
      <c r="K615" s="24" t="s">
        <v>1240</v>
      </c>
      <c r="L615" s="24" t="s">
        <v>1655</v>
      </c>
      <c r="M615" s="24">
        <v>45740</v>
      </c>
      <c r="N615" s="24" t="s">
        <v>4528</v>
      </c>
      <c r="O615" s="24" t="s">
        <v>4529</v>
      </c>
      <c r="P615" s="27" t="s">
        <v>15</v>
      </c>
      <c r="Q615" s="28" t="s">
        <v>623</v>
      </c>
      <c r="R615" s="26" t="s">
        <v>2591</v>
      </c>
      <c r="S615" s="26" t="s">
        <v>2670</v>
      </c>
      <c r="T615" s="27" t="s">
        <v>108</v>
      </c>
      <c r="U615" s="25" t="s">
        <v>1097</v>
      </c>
      <c r="V615" s="25" t="s">
        <v>1367</v>
      </c>
      <c r="W615" s="25" t="s">
        <v>552</v>
      </c>
      <c r="X615" s="36" t="s">
        <v>22</v>
      </c>
      <c r="Y615" s="36" t="s">
        <v>23</v>
      </c>
      <c r="Z615" s="36" t="s">
        <v>361</v>
      </c>
      <c r="AA615" s="29">
        <v>4287.2</v>
      </c>
      <c r="AB615" s="29">
        <v>4287.2</v>
      </c>
      <c r="AC615" s="30">
        <v>0</v>
      </c>
      <c r="AD615" s="29">
        <v>598</v>
      </c>
      <c r="AE615" s="29">
        <v>0</v>
      </c>
      <c r="AF615" s="31">
        <v>4287.2</v>
      </c>
      <c r="AG615" s="29">
        <v>0</v>
      </c>
      <c r="AI615" s="29">
        <v>0</v>
      </c>
      <c r="AJ615" s="29">
        <v>0</v>
      </c>
      <c r="AK615" s="29">
        <v>0</v>
      </c>
      <c r="AL615" s="29">
        <v>0</v>
      </c>
      <c r="AM615" s="29">
        <v>0</v>
      </c>
      <c r="AN615" s="29">
        <v>0</v>
      </c>
      <c r="AO615" s="29">
        <v>0</v>
      </c>
      <c r="AP615" s="29">
        <v>0</v>
      </c>
      <c r="AQ615" s="29">
        <v>0</v>
      </c>
      <c r="AR615" s="29">
        <v>0</v>
      </c>
      <c r="AS615" s="29">
        <v>0</v>
      </c>
      <c r="AT615" s="122">
        <v>0</v>
      </c>
      <c r="AU615" s="130" t="s">
        <v>2197</v>
      </c>
      <c r="AV615" s="130" t="s">
        <v>2191</v>
      </c>
      <c r="AW615" s="130" t="s">
        <v>2298</v>
      </c>
      <c r="AX615" s="130" t="s">
        <v>1299</v>
      </c>
      <c r="AY615" s="130" t="s">
        <v>1299</v>
      </c>
    </row>
    <row r="616" spans="1:51" ht="36" x14ac:dyDescent="0.2">
      <c r="A616" s="121">
        <v>45679</v>
      </c>
      <c r="B616" s="27" t="s">
        <v>1564</v>
      </c>
      <c r="C616" s="24" t="s">
        <v>1565</v>
      </c>
      <c r="D616" s="24" t="s">
        <v>1447</v>
      </c>
      <c r="E616" s="28" t="s">
        <v>438</v>
      </c>
      <c r="F616" s="28" t="s">
        <v>439</v>
      </c>
      <c r="G616" s="28" t="s">
        <v>2816</v>
      </c>
      <c r="H616" s="28" t="s">
        <v>511</v>
      </c>
      <c r="I616" s="28" t="s">
        <v>1103</v>
      </c>
      <c r="J616" s="24" t="s">
        <v>1096</v>
      </c>
      <c r="K616" s="24" t="s">
        <v>643</v>
      </c>
      <c r="L616" s="24" t="s">
        <v>2727</v>
      </c>
      <c r="M616" s="24">
        <v>45686</v>
      </c>
      <c r="N616" s="24" t="s">
        <v>2525</v>
      </c>
      <c r="O616" s="24" t="s">
        <v>2728</v>
      </c>
      <c r="P616" s="27" t="s">
        <v>15</v>
      </c>
      <c r="Q616" s="28" t="s">
        <v>624</v>
      </c>
      <c r="R616" s="26" t="s">
        <v>2592</v>
      </c>
      <c r="S616" s="26" t="s">
        <v>2671</v>
      </c>
      <c r="T616" s="27" t="s">
        <v>107</v>
      </c>
      <c r="U616" s="25" t="s">
        <v>1096</v>
      </c>
      <c r="V616" s="25" t="s">
        <v>1366</v>
      </c>
      <c r="W616" s="25" t="s">
        <v>552</v>
      </c>
      <c r="X616" s="36" t="s">
        <v>45</v>
      </c>
      <c r="Y616" s="36" t="s">
        <v>46</v>
      </c>
      <c r="Z616" s="36" t="s">
        <v>370</v>
      </c>
      <c r="AA616" s="29">
        <v>12000</v>
      </c>
      <c r="AB616" s="29">
        <v>12000</v>
      </c>
      <c r="AC616" s="30">
        <v>0</v>
      </c>
      <c r="AD616" s="29">
        <v>12000</v>
      </c>
      <c r="AE616" s="29">
        <v>2198</v>
      </c>
      <c r="AF616" s="31">
        <v>9802</v>
      </c>
      <c r="AG616" s="29">
        <v>2198</v>
      </c>
      <c r="AI616" s="29">
        <v>0</v>
      </c>
      <c r="AJ616" s="29">
        <v>1675.5</v>
      </c>
      <c r="AK616" s="29">
        <v>522.5</v>
      </c>
      <c r="AL616" s="29">
        <v>0</v>
      </c>
      <c r="AM616" s="29">
        <v>0</v>
      </c>
      <c r="AN616" s="29">
        <v>0</v>
      </c>
      <c r="AO616" s="29">
        <v>0</v>
      </c>
      <c r="AP616" s="29">
        <v>0</v>
      </c>
      <c r="AQ616" s="29">
        <v>0</v>
      </c>
      <c r="AR616" s="29">
        <v>0</v>
      </c>
      <c r="AS616" s="29">
        <v>0</v>
      </c>
      <c r="AT616" s="122">
        <v>0</v>
      </c>
      <c r="AU616" s="130" t="s">
        <v>2197</v>
      </c>
      <c r="AV616" s="130" t="s">
        <v>2191</v>
      </c>
      <c r="AW616" s="130" t="s">
        <v>2298</v>
      </c>
      <c r="AX616" s="130" t="s">
        <v>1299</v>
      </c>
      <c r="AY616" s="130" t="s">
        <v>1299</v>
      </c>
    </row>
    <row r="617" spans="1:51" x14ac:dyDescent="0.2">
      <c r="A617" s="121">
        <v>45679</v>
      </c>
      <c r="B617" s="27" t="s">
        <v>1564</v>
      </c>
      <c r="C617" s="24" t="s">
        <v>1565</v>
      </c>
      <c r="D617" s="24" t="s">
        <v>1447</v>
      </c>
      <c r="E617" s="28" t="s">
        <v>438</v>
      </c>
      <c r="F617" s="28" t="s">
        <v>439</v>
      </c>
      <c r="G617" s="28" t="s">
        <v>519</v>
      </c>
      <c r="H617" s="28" t="s">
        <v>515</v>
      </c>
      <c r="I617" s="28" t="s">
        <v>1103</v>
      </c>
      <c r="J617" s="24" t="s">
        <v>1433</v>
      </c>
      <c r="K617" s="24" t="s">
        <v>1153</v>
      </c>
      <c r="L617" s="24" t="s">
        <v>1742</v>
      </c>
      <c r="M617" s="24">
        <v>45733</v>
      </c>
      <c r="N617" s="24" t="s">
        <v>4105</v>
      </c>
      <c r="O617" s="24" t="s">
        <v>4114</v>
      </c>
      <c r="P617" s="27" t="s">
        <v>15</v>
      </c>
      <c r="Q617" s="28" t="s">
        <v>1320</v>
      </c>
      <c r="R617" s="26" t="s">
        <v>2593</v>
      </c>
      <c r="S617" s="26" t="s">
        <v>2672</v>
      </c>
      <c r="T617" s="27" t="s">
        <v>109</v>
      </c>
      <c r="U617" s="25" t="s">
        <v>1433</v>
      </c>
      <c r="V617" s="25" t="s">
        <v>1438</v>
      </c>
      <c r="W617" s="25" t="s">
        <v>552</v>
      </c>
      <c r="X617" s="36" t="s">
        <v>22</v>
      </c>
      <c r="Y617" s="36" t="s">
        <v>23</v>
      </c>
      <c r="Z617" s="36" t="s">
        <v>361</v>
      </c>
      <c r="AA617" s="29">
        <v>9502.2199999999993</v>
      </c>
      <c r="AB617" s="29">
        <v>9502.2199999999993</v>
      </c>
      <c r="AC617" s="30">
        <v>0</v>
      </c>
      <c r="AD617" s="29">
        <v>532.84999999999991</v>
      </c>
      <c r="AE617" s="29">
        <v>532.84999999999991</v>
      </c>
      <c r="AF617" s="31">
        <v>8969.369999999999</v>
      </c>
      <c r="AG617" s="29">
        <v>532.84999999999991</v>
      </c>
      <c r="AI617" s="29">
        <v>0</v>
      </c>
      <c r="AJ617" s="29">
        <v>0</v>
      </c>
      <c r="AK617" s="29">
        <v>532.84999999999991</v>
      </c>
      <c r="AL617" s="29">
        <v>0</v>
      </c>
      <c r="AM617" s="29">
        <v>0</v>
      </c>
      <c r="AN617" s="29">
        <v>0</v>
      </c>
      <c r="AO617" s="29">
        <v>0</v>
      </c>
      <c r="AP617" s="29">
        <v>0</v>
      </c>
      <c r="AQ617" s="29">
        <v>0</v>
      </c>
      <c r="AR617" s="29">
        <v>0</v>
      </c>
      <c r="AS617" s="29">
        <v>0</v>
      </c>
      <c r="AT617" s="122">
        <v>0</v>
      </c>
      <c r="AU617" s="130" t="s">
        <v>2197</v>
      </c>
      <c r="AV617" s="130" t="s">
        <v>2191</v>
      </c>
      <c r="AW617" s="130" t="s">
        <v>2298</v>
      </c>
      <c r="AX617" s="130" t="s">
        <v>1299</v>
      </c>
      <c r="AY617" s="130" t="s">
        <v>1299</v>
      </c>
    </row>
    <row r="618" spans="1:51" ht="36" x14ac:dyDescent="0.2">
      <c r="A618" s="121">
        <v>45679</v>
      </c>
      <c r="B618" s="27" t="s">
        <v>1564</v>
      </c>
      <c r="C618" s="24" t="s">
        <v>1565</v>
      </c>
      <c r="D618" s="24" t="s">
        <v>1447</v>
      </c>
      <c r="E618" s="28" t="s">
        <v>438</v>
      </c>
      <c r="F618" s="28" t="s">
        <v>439</v>
      </c>
      <c r="G618" s="28" t="s">
        <v>2816</v>
      </c>
      <c r="H618" s="28" t="s">
        <v>511</v>
      </c>
      <c r="I618" s="28" t="s">
        <v>1103</v>
      </c>
      <c r="J618" s="24" t="s">
        <v>1103</v>
      </c>
      <c r="K618" s="24" t="s">
        <v>610</v>
      </c>
      <c r="L618" s="24" t="s">
        <v>2495</v>
      </c>
      <c r="M618" s="24">
        <v>45680</v>
      </c>
      <c r="N618" s="24" t="s">
        <v>2496</v>
      </c>
      <c r="O618" s="24" t="s">
        <v>2497</v>
      </c>
      <c r="P618" s="27" t="s">
        <v>15</v>
      </c>
      <c r="Q618" s="28" t="s">
        <v>1321</v>
      </c>
      <c r="R618" s="26" t="s">
        <v>2594</v>
      </c>
      <c r="S618" s="26" t="s">
        <v>2673</v>
      </c>
      <c r="T618" s="27" t="s">
        <v>61</v>
      </c>
      <c r="U618" s="25" t="s">
        <v>1103</v>
      </c>
      <c r="V618" s="25" t="s">
        <v>1354</v>
      </c>
      <c r="W618" s="25" t="s">
        <v>552</v>
      </c>
      <c r="X618" s="36" t="s">
        <v>32</v>
      </c>
      <c r="Y618" s="36" t="s">
        <v>33</v>
      </c>
      <c r="Z618" s="36" t="s">
        <v>374</v>
      </c>
      <c r="AA618" s="29">
        <v>2540</v>
      </c>
      <c r="AB618" s="29">
        <v>2540</v>
      </c>
      <c r="AC618" s="30">
        <v>0</v>
      </c>
      <c r="AD618" s="29">
        <v>2540</v>
      </c>
      <c r="AE618" s="29">
        <v>2540</v>
      </c>
      <c r="AF618" s="31">
        <v>0</v>
      </c>
      <c r="AG618" s="29">
        <v>2540</v>
      </c>
      <c r="AI618" s="29">
        <v>1270</v>
      </c>
      <c r="AJ618" s="29">
        <v>1270</v>
      </c>
      <c r="AK618" s="29">
        <v>0</v>
      </c>
      <c r="AL618" s="29">
        <v>0</v>
      </c>
      <c r="AM618" s="29">
        <v>0</v>
      </c>
      <c r="AN618" s="29">
        <v>0</v>
      </c>
      <c r="AO618" s="29">
        <v>0</v>
      </c>
      <c r="AP618" s="29">
        <v>0</v>
      </c>
      <c r="AQ618" s="29">
        <v>0</v>
      </c>
      <c r="AR618" s="29">
        <v>0</v>
      </c>
      <c r="AS618" s="29">
        <v>0</v>
      </c>
      <c r="AT618" s="122">
        <v>0</v>
      </c>
      <c r="AU618" s="130" t="s">
        <v>2197</v>
      </c>
      <c r="AV618" s="130" t="s">
        <v>2193</v>
      </c>
      <c r="AW618" s="130" t="s">
        <v>2298</v>
      </c>
      <c r="AX618" s="130" t="s">
        <v>1299</v>
      </c>
      <c r="AY618" s="130" t="s">
        <v>1299</v>
      </c>
    </row>
    <row r="619" spans="1:51" ht="36" x14ac:dyDescent="0.2">
      <c r="A619" s="121">
        <v>45679</v>
      </c>
      <c r="B619" s="27" t="s">
        <v>1564</v>
      </c>
      <c r="C619" s="24" t="s">
        <v>1565</v>
      </c>
      <c r="D619" s="24" t="s">
        <v>1447</v>
      </c>
      <c r="E619" s="28" t="s">
        <v>438</v>
      </c>
      <c r="F619" s="28" t="s">
        <v>439</v>
      </c>
      <c r="G619" s="28" t="s">
        <v>519</v>
      </c>
      <c r="H619" s="28" t="s">
        <v>515</v>
      </c>
      <c r="I619" s="28" t="s">
        <v>1103</v>
      </c>
      <c r="J619" s="24" t="s">
        <v>1093</v>
      </c>
      <c r="K619" s="24" t="s">
        <v>4115</v>
      </c>
      <c r="L619" s="24" t="s">
        <v>1649</v>
      </c>
      <c r="M619" s="24">
        <v>45733</v>
      </c>
      <c r="N619" s="24" t="s">
        <v>4116</v>
      </c>
      <c r="O619" s="24" t="s">
        <v>4117</v>
      </c>
      <c r="P619" s="27" t="s">
        <v>15</v>
      </c>
      <c r="Q619" s="28" t="s">
        <v>625</v>
      </c>
      <c r="R619" s="26" t="s">
        <v>2595</v>
      </c>
      <c r="S619" s="26" t="s">
        <v>2674</v>
      </c>
      <c r="T619" s="27" t="s">
        <v>51</v>
      </c>
      <c r="U619" s="25" t="s">
        <v>1093</v>
      </c>
      <c r="V619" s="25" t="s">
        <v>1346</v>
      </c>
      <c r="W619" s="25" t="s">
        <v>552</v>
      </c>
      <c r="X619" s="36" t="s">
        <v>22</v>
      </c>
      <c r="Y619" s="36" t="s">
        <v>23</v>
      </c>
      <c r="Z619" s="36" t="s">
        <v>361</v>
      </c>
      <c r="AA619" s="29">
        <v>1800</v>
      </c>
      <c r="AB619" s="29">
        <v>1800</v>
      </c>
      <c r="AC619" s="30">
        <v>0</v>
      </c>
      <c r="AD619" s="29">
        <v>486</v>
      </c>
      <c r="AE619" s="29">
        <v>0</v>
      </c>
      <c r="AF619" s="31">
        <v>1800</v>
      </c>
      <c r="AG619" s="29">
        <v>0</v>
      </c>
      <c r="AI619" s="29">
        <v>0</v>
      </c>
      <c r="AJ619" s="29">
        <v>0</v>
      </c>
      <c r="AK619" s="29">
        <v>0</v>
      </c>
      <c r="AL619" s="29">
        <v>0</v>
      </c>
      <c r="AM619" s="29">
        <v>0</v>
      </c>
      <c r="AN619" s="29">
        <v>0</v>
      </c>
      <c r="AO619" s="29">
        <v>0</v>
      </c>
      <c r="AP619" s="29">
        <v>0</v>
      </c>
      <c r="AQ619" s="29">
        <v>0</v>
      </c>
      <c r="AR619" s="29">
        <v>0</v>
      </c>
      <c r="AS619" s="29">
        <v>0</v>
      </c>
      <c r="AT619" s="122">
        <v>0</v>
      </c>
      <c r="AU619" s="130" t="s">
        <v>2197</v>
      </c>
      <c r="AV619" s="130" t="s">
        <v>2191</v>
      </c>
      <c r="AW619" s="130" t="s">
        <v>2298</v>
      </c>
      <c r="AX619" s="130" t="s">
        <v>1299</v>
      </c>
      <c r="AY619" s="130" t="s">
        <v>1299</v>
      </c>
    </row>
    <row r="620" spans="1:51" ht="36" x14ac:dyDescent="0.2">
      <c r="A620" s="121">
        <v>45679</v>
      </c>
      <c r="B620" s="27" t="s">
        <v>1564</v>
      </c>
      <c r="C620" s="24" t="s">
        <v>1565</v>
      </c>
      <c r="D620" s="24" t="s">
        <v>1447</v>
      </c>
      <c r="E620" s="28" t="s">
        <v>438</v>
      </c>
      <c r="F620" s="28" t="s">
        <v>439</v>
      </c>
      <c r="G620" s="28" t="s">
        <v>2816</v>
      </c>
      <c r="H620" s="28" t="s">
        <v>511</v>
      </c>
      <c r="I620" s="28" t="s">
        <v>1103</v>
      </c>
      <c r="J620" s="24" t="s">
        <v>1100</v>
      </c>
      <c r="K620" s="24" t="s">
        <v>650</v>
      </c>
      <c r="L620" s="24" t="s">
        <v>2729</v>
      </c>
      <c r="M620" s="24">
        <v>45686</v>
      </c>
      <c r="N620" s="24" t="s">
        <v>2541</v>
      </c>
      <c r="O620" s="24" t="s">
        <v>2730</v>
      </c>
      <c r="P620" s="27" t="s">
        <v>15</v>
      </c>
      <c r="Q620" s="28" t="s">
        <v>626</v>
      </c>
      <c r="R620" s="26" t="s">
        <v>2596</v>
      </c>
      <c r="S620" s="26" t="s">
        <v>2675</v>
      </c>
      <c r="T620" s="27" t="s">
        <v>47</v>
      </c>
      <c r="U620" s="25" t="s">
        <v>1100</v>
      </c>
      <c r="V620" s="25" t="s">
        <v>1344</v>
      </c>
      <c r="W620" s="25" t="s">
        <v>552</v>
      </c>
      <c r="X620" s="36" t="s">
        <v>45</v>
      </c>
      <c r="Y620" s="36" t="s">
        <v>46</v>
      </c>
      <c r="Z620" s="36" t="s">
        <v>370</v>
      </c>
      <c r="AA620" s="29">
        <v>4539.8</v>
      </c>
      <c r="AB620" s="29">
        <v>4539.8</v>
      </c>
      <c r="AC620" s="30">
        <v>0</v>
      </c>
      <c r="AD620" s="29">
        <v>4539.8</v>
      </c>
      <c r="AE620" s="29">
        <v>4539.8</v>
      </c>
      <c r="AF620" s="31">
        <v>0</v>
      </c>
      <c r="AG620" s="29">
        <v>4539.8</v>
      </c>
      <c r="AI620" s="29">
        <v>0</v>
      </c>
      <c r="AJ620" s="29">
        <v>2079</v>
      </c>
      <c r="AK620" s="29">
        <v>2460.8000000000002</v>
      </c>
      <c r="AL620" s="29">
        <v>0</v>
      </c>
      <c r="AM620" s="29">
        <v>0</v>
      </c>
      <c r="AN620" s="29">
        <v>0</v>
      </c>
      <c r="AO620" s="29">
        <v>0</v>
      </c>
      <c r="AP620" s="29">
        <v>0</v>
      </c>
      <c r="AQ620" s="29">
        <v>0</v>
      </c>
      <c r="AR620" s="29">
        <v>0</v>
      </c>
      <c r="AS620" s="29">
        <v>0</v>
      </c>
      <c r="AT620" s="122">
        <v>0</v>
      </c>
      <c r="AU620" s="130" t="s">
        <v>2197</v>
      </c>
      <c r="AV620" s="130" t="s">
        <v>2193</v>
      </c>
      <c r="AW620" s="130" t="s">
        <v>2298</v>
      </c>
      <c r="AX620" s="130" t="s">
        <v>1299</v>
      </c>
      <c r="AY620" s="130" t="s">
        <v>1299</v>
      </c>
    </row>
    <row r="621" spans="1:51" x14ac:dyDescent="0.2">
      <c r="A621" s="121">
        <v>45679</v>
      </c>
      <c r="B621" s="27" t="s">
        <v>1564</v>
      </c>
      <c r="C621" s="24" t="s">
        <v>1565</v>
      </c>
      <c r="D621" s="24" t="s">
        <v>1447</v>
      </c>
      <c r="E621" s="28" t="s">
        <v>438</v>
      </c>
      <c r="F621" s="28" t="s">
        <v>439</v>
      </c>
      <c r="G621" s="28" t="s">
        <v>2816</v>
      </c>
      <c r="H621" s="28" t="s">
        <v>511</v>
      </c>
      <c r="I621" s="28" t="s">
        <v>1103</v>
      </c>
      <c r="J621" s="24" t="s">
        <v>1091</v>
      </c>
      <c r="K621" s="24" t="s">
        <v>2498</v>
      </c>
      <c r="L621" s="24" t="s">
        <v>2499</v>
      </c>
      <c r="M621" s="24">
        <v>45680</v>
      </c>
      <c r="N621" s="24" t="s">
        <v>2500</v>
      </c>
      <c r="O621" s="24" t="s">
        <v>2501</v>
      </c>
      <c r="P621" s="27" t="s">
        <v>15</v>
      </c>
      <c r="Q621" s="28" t="s">
        <v>1322</v>
      </c>
      <c r="R621" s="26" t="s">
        <v>2597</v>
      </c>
      <c r="S621" s="26" t="s">
        <v>2676</v>
      </c>
      <c r="T621" s="27" t="s">
        <v>44</v>
      </c>
      <c r="U621" s="25" t="s">
        <v>1091</v>
      </c>
      <c r="V621" s="25" t="s">
        <v>1343</v>
      </c>
      <c r="W621" s="25" t="s">
        <v>552</v>
      </c>
      <c r="X621" s="36" t="s">
        <v>32</v>
      </c>
      <c r="Y621" s="36" t="s">
        <v>33</v>
      </c>
      <c r="Z621" s="36" t="s">
        <v>374</v>
      </c>
      <c r="AA621" s="29">
        <v>283.86</v>
      </c>
      <c r="AB621" s="29">
        <v>283.86</v>
      </c>
      <c r="AC621" s="30">
        <v>0</v>
      </c>
      <c r="AD621" s="29">
        <v>283.86</v>
      </c>
      <c r="AE621" s="29">
        <v>210</v>
      </c>
      <c r="AF621" s="31">
        <v>73.860000000000014</v>
      </c>
      <c r="AG621" s="29">
        <v>210</v>
      </c>
      <c r="AI621" s="29">
        <v>70</v>
      </c>
      <c r="AJ621" s="29">
        <v>70</v>
      </c>
      <c r="AK621" s="29">
        <v>70</v>
      </c>
      <c r="AL621" s="29">
        <v>0</v>
      </c>
      <c r="AM621" s="29">
        <v>0</v>
      </c>
      <c r="AN621" s="29">
        <v>0</v>
      </c>
      <c r="AO621" s="29">
        <v>0</v>
      </c>
      <c r="AP621" s="29">
        <v>0</v>
      </c>
      <c r="AQ621" s="29">
        <v>0</v>
      </c>
      <c r="AR621" s="29">
        <v>0</v>
      </c>
      <c r="AS621" s="29">
        <v>0</v>
      </c>
      <c r="AT621" s="122">
        <v>0</v>
      </c>
      <c r="AU621" s="130" t="s">
        <v>2197</v>
      </c>
      <c r="AV621" s="130" t="s">
        <v>2191</v>
      </c>
      <c r="AW621" s="130" t="s">
        <v>2298</v>
      </c>
      <c r="AX621" s="130" t="s">
        <v>1299</v>
      </c>
      <c r="AY621" s="130" t="s">
        <v>1299</v>
      </c>
    </row>
    <row r="622" spans="1:51" x14ac:dyDescent="0.2">
      <c r="A622" s="121">
        <v>45679</v>
      </c>
      <c r="B622" s="27" t="s">
        <v>1564</v>
      </c>
      <c r="C622" s="24" t="s">
        <v>1565</v>
      </c>
      <c r="D622" s="24" t="s">
        <v>1447</v>
      </c>
      <c r="E622" s="28" t="s">
        <v>438</v>
      </c>
      <c r="F622" s="28" t="s">
        <v>439</v>
      </c>
      <c r="G622" s="28" t="s">
        <v>2816</v>
      </c>
      <c r="H622" s="28" t="s">
        <v>511</v>
      </c>
      <c r="I622" s="28" t="s">
        <v>1103</v>
      </c>
      <c r="J622" s="24" t="s">
        <v>1091</v>
      </c>
      <c r="K622" s="24" t="s">
        <v>2498</v>
      </c>
      <c r="L622" s="24" t="s">
        <v>2499</v>
      </c>
      <c r="M622" s="24">
        <v>45680</v>
      </c>
      <c r="N622" s="24" t="s">
        <v>2500</v>
      </c>
      <c r="O622" s="24" t="s">
        <v>2501</v>
      </c>
      <c r="P622" s="27" t="s">
        <v>15</v>
      </c>
      <c r="Q622" s="28" t="s">
        <v>1322</v>
      </c>
      <c r="R622" s="26" t="s">
        <v>2597</v>
      </c>
      <c r="S622" s="26" t="s">
        <v>2676</v>
      </c>
      <c r="T622" s="27" t="s">
        <v>44</v>
      </c>
      <c r="U622" s="25" t="s">
        <v>1091</v>
      </c>
      <c r="V622" s="25" t="s">
        <v>1343</v>
      </c>
      <c r="W622" s="25" t="s">
        <v>552</v>
      </c>
      <c r="X622" s="36" t="s">
        <v>30</v>
      </c>
      <c r="Y622" s="36" t="s">
        <v>31</v>
      </c>
      <c r="Z622" s="36" t="s">
        <v>373</v>
      </c>
      <c r="AA622" s="29">
        <v>160.72</v>
      </c>
      <c r="AB622" s="29">
        <v>160.72</v>
      </c>
      <c r="AC622" s="30">
        <v>0</v>
      </c>
      <c r="AD622" s="29">
        <v>160.72</v>
      </c>
      <c r="AE622" s="29">
        <v>48</v>
      </c>
      <c r="AF622" s="31">
        <v>112.72</v>
      </c>
      <c r="AG622" s="29">
        <v>48</v>
      </c>
      <c r="AI622" s="29">
        <v>16</v>
      </c>
      <c r="AJ622" s="29">
        <v>16</v>
      </c>
      <c r="AK622" s="29">
        <v>16</v>
      </c>
      <c r="AL622" s="29">
        <v>0</v>
      </c>
      <c r="AM622" s="29">
        <v>0</v>
      </c>
      <c r="AN622" s="29">
        <v>0</v>
      </c>
      <c r="AO622" s="29">
        <v>0</v>
      </c>
      <c r="AP622" s="29">
        <v>0</v>
      </c>
      <c r="AQ622" s="29">
        <v>0</v>
      </c>
      <c r="AR622" s="29">
        <v>0</v>
      </c>
      <c r="AS622" s="29">
        <v>0</v>
      </c>
      <c r="AT622" s="122">
        <v>0</v>
      </c>
      <c r="AU622" s="130" t="s">
        <v>2197</v>
      </c>
      <c r="AV622" s="130" t="s">
        <v>2191</v>
      </c>
      <c r="AW622" s="130" t="s">
        <v>2298</v>
      </c>
      <c r="AX622" s="130" t="s">
        <v>1299</v>
      </c>
      <c r="AY622" s="130" t="s">
        <v>1299</v>
      </c>
    </row>
    <row r="623" spans="1:51" ht="36" x14ac:dyDescent="0.2">
      <c r="A623" s="121">
        <v>45679</v>
      </c>
      <c r="B623" s="27" t="s">
        <v>1564</v>
      </c>
      <c r="C623" s="24" t="s">
        <v>1565</v>
      </c>
      <c r="D623" s="24" t="s">
        <v>1447</v>
      </c>
      <c r="E623" s="28" t="s">
        <v>438</v>
      </c>
      <c r="F623" s="28" t="s">
        <v>439</v>
      </c>
      <c r="G623" s="28" t="s">
        <v>520</v>
      </c>
      <c r="H623" s="28" t="s">
        <v>515</v>
      </c>
      <c r="I623" s="28" t="s">
        <v>1103</v>
      </c>
      <c r="J623" s="24" t="s">
        <v>1433</v>
      </c>
      <c r="K623" s="24" t="s">
        <v>620</v>
      </c>
      <c r="L623" s="24" t="s">
        <v>2502</v>
      </c>
      <c r="M623" s="24">
        <v>45681</v>
      </c>
      <c r="N623" s="24" t="s">
        <v>2503</v>
      </c>
      <c r="O623" s="24" t="s">
        <v>2504</v>
      </c>
      <c r="P623" s="27" t="s">
        <v>15</v>
      </c>
      <c r="Q623" s="28" t="s">
        <v>627</v>
      </c>
      <c r="R623" s="26" t="s">
        <v>2598</v>
      </c>
      <c r="S623" s="26" t="s">
        <v>2677</v>
      </c>
      <c r="T623" s="27" t="s">
        <v>109</v>
      </c>
      <c r="U623" s="25" t="s">
        <v>1433</v>
      </c>
      <c r="V623" s="25" t="s">
        <v>1438</v>
      </c>
      <c r="W623" s="25" t="s">
        <v>552</v>
      </c>
      <c r="X623" s="36" t="s">
        <v>37</v>
      </c>
      <c r="Y623" s="36" t="s">
        <v>38</v>
      </c>
      <c r="Z623" s="36" t="s">
        <v>382</v>
      </c>
      <c r="AA623" s="29">
        <v>5500</v>
      </c>
      <c r="AB623" s="29">
        <v>5500</v>
      </c>
      <c r="AC623" s="30">
        <v>0</v>
      </c>
      <c r="AD623" s="29">
        <v>5500</v>
      </c>
      <c r="AE623" s="29">
        <v>5500</v>
      </c>
      <c r="AF623" s="31">
        <v>0</v>
      </c>
      <c r="AG623" s="29">
        <v>5500</v>
      </c>
      <c r="AI623" s="29">
        <v>5500</v>
      </c>
      <c r="AJ623" s="29">
        <v>0</v>
      </c>
      <c r="AK623" s="29">
        <v>0</v>
      </c>
      <c r="AL623" s="29">
        <v>0</v>
      </c>
      <c r="AM623" s="29">
        <v>0</v>
      </c>
      <c r="AN623" s="29">
        <v>0</v>
      </c>
      <c r="AO623" s="29">
        <v>0</v>
      </c>
      <c r="AP623" s="29">
        <v>0</v>
      </c>
      <c r="AQ623" s="29">
        <v>0</v>
      </c>
      <c r="AR623" s="29">
        <v>0</v>
      </c>
      <c r="AS623" s="29">
        <v>0</v>
      </c>
      <c r="AT623" s="122">
        <v>0</v>
      </c>
      <c r="AU623" s="130" t="s">
        <v>2197</v>
      </c>
      <c r="AV623" s="130" t="s">
        <v>2193</v>
      </c>
      <c r="AW623" s="130" t="s">
        <v>2298</v>
      </c>
      <c r="AX623" s="130" t="s">
        <v>1299</v>
      </c>
      <c r="AY623" s="130" t="s">
        <v>1299</v>
      </c>
    </row>
    <row r="624" spans="1:51" ht="36" x14ac:dyDescent="0.2">
      <c r="A624" s="121">
        <v>45679</v>
      </c>
      <c r="B624" s="27" t="s">
        <v>1564</v>
      </c>
      <c r="C624" s="24" t="s">
        <v>1565</v>
      </c>
      <c r="D624" s="24" t="s">
        <v>1447</v>
      </c>
      <c r="E624" s="28" t="s">
        <v>438</v>
      </c>
      <c r="F624" s="28" t="s">
        <v>439</v>
      </c>
      <c r="G624" s="28" t="s">
        <v>521</v>
      </c>
      <c r="H624" s="28" t="s">
        <v>515</v>
      </c>
      <c r="I624" s="28" t="s">
        <v>1103</v>
      </c>
      <c r="J624" s="24" t="s">
        <v>1103</v>
      </c>
      <c r="K624" s="24" t="s">
        <v>603</v>
      </c>
      <c r="L624" s="24" t="s">
        <v>2505</v>
      </c>
      <c r="M624" s="24">
        <v>45679</v>
      </c>
      <c r="N624" s="24" t="s">
        <v>2506</v>
      </c>
      <c r="O624" s="24" t="s">
        <v>2507</v>
      </c>
      <c r="P624" s="27" t="s">
        <v>15</v>
      </c>
      <c r="Q624" s="28" t="s">
        <v>2536</v>
      </c>
      <c r="R624" s="26" t="s">
        <v>2599</v>
      </c>
      <c r="S624" s="26" t="s">
        <v>2678</v>
      </c>
      <c r="T624" s="27" t="s">
        <v>61</v>
      </c>
      <c r="U624" s="25" t="s">
        <v>1103</v>
      </c>
      <c r="V624" s="25" t="s">
        <v>1354</v>
      </c>
      <c r="W624" s="25" t="s">
        <v>552</v>
      </c>
      <c r="X624" s="36" t="s">
        <v>43</v>
      </c>
      <c r="Y624" s="36" t="s">
        <v>1377</v>
      </c>
      <c r="Z624" s="36" t="s">
        <v>1375</v>
      </c>
      <c r="AA624" s="29">
        <v>5000</v>
      </c>
      <c r="AB624" s="29">
        <v>5000</v>
      </c>
      <c r="AC624" s="30">
        <v>0</v>
      </c>
      <c r="AD624" s="29">
        <v>5000</v>
      </c>
      <c r="AE624" s="29">
        <v>5000</v>
      </c>
      <c r="AF624" s="31">
        <v>0</v>
      </c>
      <c r="AG624" s="29">
        <v>5000</v>
      </c>
      <c r="AI624" s="29">
        <v>0</v>
      </c>
      <c r="AJ624" s="29">
        <v>2500</v>
      </c>
      <c r="AK624" s="29">
        <v>2500</v>
      </c>
      <c r="AL624" s="29">
        <v>0</v>
      </c>
      <c r="AM624" s="29">
        <v>0</v>
      </c>
      <c r="AN624" s="29">
        <v>0</v>
      </c>
      <c r="AO624" s="29">
        <v>0</v>
      </c>
      <c r="AP624" s="29">
        <v>0</v>
      </c>
      <c r="AQ624" s="29">
        <v>0</v>
      </c>
      <c r="AR624" s="29">
        <v>0</v>
      </c>
      <c r="AS624" s="29">
        <v>0</v>
      </c>
      <c r="AT624" s="122">
        <v>0</v>
      </c>
      <c r="AU624" s="130" t="s">
        <v>2197</v>
      </c>
      <c r="AV624" s="130" t="s">
        <v>2193</v>
      </c>
      <c r="AW624" s="130" t="s">
        <v>2298</v>
      </c>
      <c r="AX624" s="130" t="s">
        <v>1299</v>
      </c>
      <c r="AY624" s="130" t="s">
        <v>2187</v>
      </c>
    </row>
    <row r="625" spans="1:51" ht="36" x14ac:dyDescent="0.2">
      <c r="A625" s="121">
        <v>45679</v>
      </c>
      <c r="B625" s="27" t="s">
        <v>1564</v>
      </c>
      <c r="C625" s="24" t="s">
        <v>1565</v>
      </c>
      <c r="D625" s="24" t="s">
        <v>1447</v>
      </c>
      <c r="E625" s="28" t="s">
        <v>438</v>
      </c>
      <c r="F625" s="28" t="s">
        <v>439</v>
      </c>
      <c r="G625" s="28" t="s">
        <v>519</v>
      </c>
      <c r="H625" s="28" t="s">
        <v>515</v>
      </c>
      <c r="I625" s="28" t="s">
        <v>1103</v>
      </c>
      <c r="J625" s="24" t="s">
        <v>1101</v>
      </c>
      <c r="K625" s="24" t="s">
        <v>1074</v>
      </c>
      <c r="L625" s="24" t="s">
        <v>1631</v>
      </c>
      <c r="M625" s="24">
        <v>45720</v>
      </c>
      <c r="N625" s="24" t="s">
        <v>3866</v>
      </c>
      <c r="O625" s="24" t="s">
        <v>3867</v>
      </c>
      <c r="P625" s="27" t="s">
        <v>15</v>
      </c>
      <c r="Q625" s="28" t="s">
        <v>629</v>
      </c>
      <c r="R625" s="26" t="s">
        <v>2600</v>
      </c>
      <c r="S625" s="26" t="s">
        <v>2679</v>
      </c>
      <c r="T625" s="27" t="s">
        <v>59</v>
      </c>
      <c r="U625" s="25" t="s">
        <v>1101</v>
      </c>
      <c r="V625" s="25" t="s">
        <v>1352</v>
      </c>
      <c r="W625" s="25" t="s">
        <v>552</v>
      </c>
      <c r="X625" s="36" t="s">
        <v>22</v>
      </c>
      <c r="Y625" s="36" t="s">
        <v>23</v>
      </c>
      <c r="Z625" s="36" t="s">
        <v>361</v>
      </c>
      <c r="AA625" s="29">
        <v>8940</v>
      </c>
      <c r="AB625" s="29">
        <v>8940</v>
      </c>
      <c r="AC625" s="30">
        <v>0</v>
      </c>
      <c r="AD625" s="29">
        <v>975</v>
      </c>
      <c r="AE625" s="29">
        <v>0</v>
      </c>
      <c r="AF625" s="31">
        <v>8940</v>
      </c>
      <c r="AG625" s="29">
        <v>0</v>
      </c>
      <c r="AI625" s="29">
        <v>0</v>
      </c>
      <c r="AJ625" s="29">
        <v>0</v>
      </c>
      <c r="AK625" s="29">
        <v>0</v>
      </c>
      <c r="AL625" s="29">
        <v>0</v>
      </c>
      <c r="AM625" s="29">
        <v>0</v>
      </c>
      <c r="AN625" s="29">
        <v>0</v>
      </c>
      <c r="AO625" s="29">
        <v>0</v>
      </c>
      <c r="AP625" s="29">
        <v>0</v>
      </c>
      <c r="AQ625" s="29">
        <v>0</v>
      </c>
      <c r="AR625" s="29">
        <v>0</v>
      </c>
      <c r="AS625" s="29">
        <v>0</v>
      </c>
      <c r="AT625" s="122">
        <v>0</v>
      </c>
      <c r="AU625" s="130" t="s">
        <v>2197</v>
      </c>
      <c r="AV625" s="130" t="s">
        <v>2191</v>
      </c>
      <c r="AW625" s="130" t="s">
        <v>2298</v>
      </c>
      <c r="AX625" s="130" t="s">
        <v>1299</v>
      </c>
      <c r="AY625" s="130" t="s">
        <v>1299</v>
      </c>
    </row>
    <row r="626" spans="1:51" ht="36" x14ac:dyDescent="0.2">
      <c r="A626" s="121">
        <v>45679</v>
      </c>
      <c r="B626" s="27" t="s">
        <v>1564</v>
      </c>
      <c r="C626" s="24" t="s">
        <v>1565</v>
      </c>
      <c r="D626" s="24" t="s">
        <v>1447</v>
      </c>
      <c r="E626" s="28" t="s">
        <v>438</v>
      </c>
      <c r="F626" s="28" t="s">
        <v>439</v>
      </c>
      <c r="G626" s="28" t="s">
        <v>521</v>
      </c>
      <c r="H626" s="28" t="s">
        <v>515</v>
      </c>
      <c r="I626" s="28" t="s">
        <v>1360</v>
      </c>
      <c r="J626" s="24" t="s">
        <v>1360</v>
      </c>
      <c r="K626" s="24" t="s">
        <v>609</v>
      </c>
      <c r="L626" s="24" t="s">
        <v>2508</v>
      </c>
      <c r="M626" s="24">
        <v>45680</v>
      </c>
      <c r="N626" s="24" t="s">
        <v>2509</v>
      </c>
      <c r="O626" s="24" t="s">
        <v>2510</v>
      </c>
      <c r="P626" s="27" t="s">
        <v>15</v>
      </c>
      <c r="Q626" s="28" t="s">
        <v>630</v>
      </c>
      <c r="R626" s="26" t="s">
        <v>2601</v>
      </c>
      <c r="S626" s="26" t="s">
        <v>2680</v>
      </c>
      <c r="T626" s="27" t="s">
        <v>102</v>
      </c>
      <c r="U626" s="25" t="s">
        <v>1360</v>
      </c>
      <c r="V626" s="25" t="s">
        <v>1362</v>
      </c>
      <c r="W626" s="25" t="s">
        <v>552</v>
      </c>
      <c r="X626" s="36" t="s">
        <v>43</v>
      </c>
      <c r="Y626" s="36" t="s">
        <v>1377</v>
      </c>
      <c r="Z626" s="36" t="s">
        <v>1375</v>
      </c>
      <c r="AA626" s="29">
        <v>6000</v>
      </c>
      <c r="AB626" s="29">
        <v>6000</v>
      </c>
      <c r="AC626" s="30">
        <v>0</v>
      </c>
      <c r="AD626" s="29">
        <v>6000</v>
      </c>
      <c r="AE626" s="29">
        <v>6000</v>
      </c>
      <c r="AF626" s="31">
        <v>0</v>
      </c>
      <c r="AG626" s="29">
        <v>6000</v>
      </c>
      <c r="AI626" s="29">
        <v>0</v>
      </c>
      <c r="AJ626" s="29">
        <v>3000</v>
      </c>
      <c r="AK626" s="29">
        <v>3000</v>
      </c>
      <c r="AL626" s="29">
        <v>0</v>
      </c>
      <c r="AM626" s="29">
        <v>0</v>
      </c>
      <c r="AN626" s="29">
        <v>0</v>
      </c>
      <c r="AO626" s="29">
        <v>0</v>
      </c>
      <c r="AP626" s="29">
        <v>0</v>
      </c>
      <c r="AQ626" s="29">
        <v>0</v>
      </c>
      <c r="AR626" s="29">
        <v>0</v>
      </c>
      <c r="AS626" s="29">
        <v>0</v>
      </c>
      <c r="AT626" s="122">
        <v>0</v>
      </c>
      <c r="AU626" s="130" t="s">
        <v>2197</v>
      </c>
      <c r="AV626" s="130" t="s">
        <v>2193</v>
      </c>
      <c r="AW626" s="130" t="s">
        <v>2298</v>
      </c>
      <c r="AX626" s="130" t="s">
        <v>1299</v>
      </c>
      <c r="AY626" s="130" t="s">
        <v>2187</v>
      </c>
    </row>
    <row r="627" spans="1:51" ht="36" x14ac:dyDescent="0.2">
      <c r="A627" s="121">
        <v>45679</v>
      </c>
      <c r="B627" s="27" t="s">
        <v>1564</v>
      </c>
      <c r="C627" s="24" t="s">
        <v>1565</v>
      </c>
      <c r="D627" s="24" t="s">
        <v>1447</v>
      </c>
      <c r="E627" s="28" t="s">
        <v>438</v>
      </c>
      <c r="F627" s="28" t="s">
        <v>439</v>
      </c>
      <c r="G627" s="28" t="s">
        <v>521</v>
      </c>
      <c r="H627" s="28" t="s">
        <v>515</v>
      </c>
      <c r="I627" s="28" t="s">
        <v>1103</v>
      </c>
      <c r="J627" s="24" t="s">
        <v>1156</v>
      </c>
      <c r="K627" s="24" t="s">
        <v>604</v>
      </c>
      <c r="L627" s="24" t="s">
        <v>2511</v>
      </c>
      <c r="M627" s="24">
        <v>45680</v>
      </c>
      <c r="N627" s="24" t="s">
        <v>2512</v>
      </c>
      <c r="O627" s="24" t="s">
        <v>2513</v>
      </c>
      <c r="P627" s="27" t="s">
        <v>15</v>
      </c>
      <c r="Q627" s="28" t="s">
        <v>631</v>
      </c>
      <c r="R627" s="26" t="s">
        <v>2602</v>
      </c>
      <c r="S627" s="26" t="s">
        <v>2681</v>
      </c>
      <c r="T627" s="27" t="s">
        <v>100</v>
      </c>
      <c r="U627" s="25" t="s">
        <v>1434</v>
      </c>
      <c r="V627" s="25" t="s">
        <v>1436</v>
      </c>
      <c r="W627" s="25" t="s">
        <v>552</v>
      </c>
      <c r="X627" s="36" t="s">
        <v>43</v>
      </c>
      <c r="Y627" s="36" t="s">
        <v>1377</v>
      </c>
      <c r="Z627" s="36" t="s">
        <v>1375</v>
      </c>
      <c r="AA627" s="29">
        <v>2500</v>
      </c>
      <c r="AB627" s="29">
        <v>2500</v>
      </c>
      <c r="AC627" s="30">
        <v>0</v>
      </c>
      <c r="AD627" s="29">
        <v>2500</v>
      </c>
      <c r="AE627" s="29">
        <v>2500</v>
      </c>
      <c r="AF627" s="31">
        <v>0</v>
      </c>
      <c r="AG627" s="29">
        <v>2500</v>
      </c>
      <c r="AI627" s="29">
        <v>0</v>
      </c>
      <c r="AJ627" s="29">
        <v>2500</v>
      </c>
      <c r="AK627" s="29">
        <v>0</v>
      </c>
      <c r="AL627" s="29">
        <v>0</v>
      </c>
      <c r="AM627" s="29">
        <v>0</v>
      </c>
      <c r="AN627" s="29">
        <v>0</v>
      </c>
      <c r="AO627" s="29">
        <v>0</v>
      </c>
      <c r="AP627" s="29">
        <v>0</v>
      </c>
      <c r="AQ627" s="29">
        <v>0</v>
      </c>
      <c r="AR627" s="29">
        <v>0</v>
      </c>
      <c r="AS627" s="29">
        <v>0</v>
      </c>
      <c r="AT627" s="122">
        <v>0</v>
      </c>
      <c r="AU627" s="130" t="s">
        <v>2197</v>
      </c>
      <c r="AV627" s="130" t="s">
        <v>2193</v>
      </c>
      <c r="AW627" s="130" t="s">
        <v>2298</v>
      </c>
      <c r="AX627" s="130" t="s">
        <v>1299</v>
      </c>
      <c r="AY627" s="130" t="s">
        <v>2188</v>
      </c>
    </row>
    <row r="628" spans="1:51" ht="36" x14ac:dyDescent="0.2">
      <c r="A628" s="121">
        <v>45679</v>
      </c>
      <c r="B628" s="27" t="s">
        <v>1564</v>
      </c>
      <c r="C628" s="24" t="s">
        <v>1565</v>
      </c>
      <c r="D628" s="24" t="s">
        <v>1447</v>
      </c>
      <c r="E628" s="28" t="s">
        <v>438</v>
      </c>
      <c r="F628" s="28" t="s">
        <v>439</v>
      </c>
      <c r="G628" s="28" t="s">
        <v>519</v>
      </c>
      <c r="H628" s="28" t="s">
        <v>515</v>
      </c>
      <c r="I628" s="28" t="s">
        <v>1103</v>
      </c>
      <c r="J628" s="24" t="s">
        <v>1102</v>
      </c>
      <c r="K628" s="24" t="s">
        <v>1057</v>
      </c>
      <c r="L628" s="24" t="s">
        <v>1709</v>
      </c>
      <c r="M628" s="24">
        <v>45708</v>
      </c>
      <c r="N628" s="24" t="s">
        <v>3757</v>
      </c>
      <c r="O628" s="24" t="s">
        <v>3758</v>
      </c>
      <c r="P628" s="27" t="s">
        <v>15</v>
      </c>
      <c r="Q628" s="28" t="s">
        <v>632</v>
      </c>
      <c r="R628" s="26" t="s">
        <v>2603</v>
      </c>
      <c r="S628" s="26" t="s">
        <v>2682</v>
      </c>
      <c r="T628" s="27" t="s">
        <v>111</v>
      </c>
      <c r="U628" s="25" t="s">
        <v>1102</v>
      </c>
      <c r="V628" s="25" t="s">
        <v>1369</v>
      </c>
      <c r="W628" s="25" t="s">
        <v>552</v>
      </c>
      <c r="X628" s="36" t="s">
        <v>22</v>
      </c>
      <c r="Y628" s="36" t="s">
        <v>23</v>
      </c>
      <c r="Z628" s="36" t="s">
        <v>361</v>
      </c>
      <c r="AA628" s="29">
        <v>2519.6999999999998</v>
      </c>
      <c r="AB628" s="29">
        <v>2519.6999999999998</v>
      </c>
      <c r="AC628" s="30">
        <v>0</v>
      </c>
      <c r="AD628" s="29">
        <v>621.6</v>
      </c>
      <c r="AE628" s="29">
        <v>621.6</v>
      </c>
      <c r="AF628" s="31">
        <v>1898.1</v>
      </c>
      <c r="AG628" s="29">
        <v>621.6</v>
      </c>
      <c r="AI628" s="29">
        <v>0</v>
      </c>
      <c r="AJ628" s="29">
        <v>444</v>
      </c>
      <c r="AK628" s="29">
        <v>177.6</v>
      </c>
      <c r="AL628" s="29">
        <v>0</v>
      </c>
      <c r="AM628" s="29">
        <v>0</v>
      </c>
      <c r="AN628" s="29">
        <v>0</v>
      </c>
      <c r="AO628" s="29">
        <v>0</v>
      </c>
      <c r="AP628" s="29">
        <v>0</v>
      </c>
      <c r="AQ628" s="29">
        <v>0</v>
      </c>
      <c r="AR628" s="29">
        <v>0</v>
      </c>
      <c r="AS628" s="29">
        <v>0</v>
      </c>
      <c r="AT628" s="122">
        <v>0</v>
      </c>
      <c r="AU628" s="130" t="s">
        <v>2197</v>
      </c>
      <c r="AV628" s="130" t="s">
        <v>2191</v>
      </c>
      <c r="AW628" s="130" t="s">
        <v>2298</v>
      </c>
      <c r="AX628" s="130" t="s">
        <v>1299</v>
      </c>
      <c r="AY628" s="130" t="s">
        <v>1299</v>
      </c>
    </row>
    <row r="629" spans="1:51" ht="48" x14ac:dyDescent="0.2">
      <c r="A629" s="121">
        <v>45679</v>
      </c>
      <c r="B629" s="27" t="s">
        <v>1564</v>
      </c>
      <c r="C629" s="24" t="s">
        <v>1565</v>
      </c>
      <c r="D629" s="24" t="s">
        <v>1447</v>
      </c>
      <c r="E629" s="28" t="s">
        <v>438</v>
      </c>
      <c r="F629" s="28" t="s">
        <v>439</v>
      </c>
      <c r="G629" s="28" t="s">
        <v>519</v>
      </c>
      <c r="H629" s="28" t="s">
        <v>515</v>
      </c>
      <c r="I629" s="28" t="s">
        <v>1103</v>
      </c>
      <c r="J629" s="24" t="s">
        <v>1433</v>
      </c>
      <c r="K629" s="24" t="s">
        <v>1299</v>
      </c>
      <c r="L629" s="24" t="s">
        <v>1299</v>
      </c>
      <c r="M629" s="24" t="s">
        <v>1299</v>
      </c>
      <c r="N629" s="24" t="s">
        <v>1299</v>
      </c>
      <c r="O629" s="24" t="s">
        <v>2514</v>
      </c>
      <c r="P629" s="27" t="s">
        <v>15</v>
      </c>
      <c r="Q629" s="28" t="s">
        <v>633</v>
      </c>
      <c r="R629" s="26" t="s">
        <v>2604</v>
      </c>
      <c r="S629" s="26" t="s">
        <v>2683</v>
      </c>
      <c r="T629" s="27" t="s">
        <v>109</v>
      </c>
      <c r="U629" s="25" t="s">
        <v>1433</v>
      </c>
      <c r="V629" s="25" t="s">
        <v>1438</v>
      </c>
      <c r="W629" s="25" t="s">
        <v>552</v>
      </c>
      <c r="X629" s="36" t="s">
        <v>22</v>
      </c>
      <c r="Y629" s="36" t="s">
        <v>23</v>
      </c>
      <c r="Z629" s="36" t="s">
        <v>361</v>
      </c>
      <c r="AA629" s="29">
        <v>493.11</v>
      </c>
      <c r="AB629" s="29">
        <v>493.11</v>
      </c>
      <c r="AC629" s="30">
        <v>0</v>
      </c>
      <c r="AD629" s="29">
        <v>0</v>
      </c>
      <c r="AE629" s="29">
        <v>0</v>
      </c>
      <c r="AF629" s="31">
        <v>493.11</v>
      </c>
      <c r="AG629" s="29">
        <v>0</v>
      </c>
      <c r="AI629" s="29">
        <v>0</v>
      </c>
      <c r="AJ629" s="29">
        <v>0</v>
      </c>
      <c r="AK629" s="29">
        <v>0</v>
      </c>
      <c r="AL629" s="29">
        <v>0</v>
      </c>
      <c r="AM629" s="29">
        <v>0</v>
      </c>
      <c r="AN629" s="29">
        <v>0</v>
      </c>
      <c r="AO629" s="29">
        <v>0</v>
      </c>
      <c r="AP629" s="29">
        <v>0</v>
      </c>
      <c r="AQ629" s="29">
        <v>0</v>
      </c>
      <c r="AR629" s="29">
        <v>0</v>
      </c>
      <c r="AS629" s="29">
        <v>0</v>
      </c>
      <c r="AT629" s="122">
        <v>0</v>
      </c>
      <c r="AU629" s="130" t="s">
        <v>2197</v>
      </c>
      <c r="AV629" s="130" t="s">
        <v>2191</v>
      </c>
      <c r="AW629" s="130" t="s">
        <v>2192</v>
      </c>
      <c r="AX629" s="130" t="s">
        <v>1299</v>
      </c>
      <c r="AY629" s="130" t="s">
        <v>1299</v>
      </c>
    </row>
    <row r="630" spans="1:51" ht="36" x14ac:dyDescent="0.2">
      <c r="A630" s="121">
        <v>45679</v>
      </c>
      <c r="B630" s="27" t="s">
        <v>1564</v>
      </c>
      <c r="C630" s="24" t="s">
        <v>1565</v>
      </c>
      <c r="D630" s="24" t="s">
        <v>1447</v>
      </c>
      <c r="E630" s="28" t="s">
        <v>438</v>
      </c>
      <c r="F630" s="28" t="s">
        <v>439</v>
      </c>
      <c r="G630" s="28" t="s">
        <v>2816</v>
      </c>
      <c r="H630" s="28" t="s">
        <v>511</v>
      </c>
      <c r="I630" s="28" t="s">
        <v>1103</v>
      </c>
      <c r="J630" s="24" t="s">
        <v>1095</v>
      </c>
      <c r="K630" s="24" t="s">
        <v>654</v>
      </c>
      <c r="L630" s="24" t="s">
        <v>2731</v>
      </c>
      <c r="M630" s="24">
        <v>45686</v>
      </c>
      <c r="N630" s="24" t="s">
        <v>2732</v>
      </c>
      <c r="O630" s="24" t="s">
        <v>2733</v>
      </c>
      <c r="P630" s="27" t="s">
        <v>15</v>
      </c>
      <c r="Q630" s="28" t="s">
        <v>635</v>
      </c>
      <c r="R630" s="26" t="s">
        <v>2605</v>
      </c>
      <c r="S630" s="26" t="s">
        <v>2684</v>
      </c>
      <c r="T630" s="27" t="s">
        <v>56</v>
      </c>
      <c r="U630" s="25" t="s">
        <v>1095</v>
      </c>
      <c r="V630" s="25" t="s">
        <v>1349</v>
      </c>
      <c r="W630" s="25" t="s">
        <v>552</v>
      </c>
      <c r="X630" s="36" t="s">
        <v>48</v>
      </c>
      <c r="Y630" s="36" t="s">
        <v>49</v>
      </c>
      <c r="Z630" s="36" t="s">
        <v>371</v>
      </c>
      <c r="AA630" s="29">
        <v>600</v>
      </c>
      <c r="AB630" s="29">
        <v>600</v>
      </c>
      <c r="AC630" s="30">
        <v>0</v>
      </c>
      <c r="AD630" s="29">
        <v>600</v>
      </c>
      <c r="AE630" s="29">
        <v>134.76999999999998</v>
      </c>
      <c r="AF630" s="31">
        <v>465.23</v>
      </c>
      <c r="AG630" s="29">
        <v>134.76999999999998</v>
      </c>
      <c r="AI630" s="29">
        <v>0</v>
      </c>
      <c r="AJ630" s="29">
        <v>95.57</v>
      </c>
      <c r="AK630" s="29">
        <v>39.200000000000003</v>
      </c>
      <c r="AL630" s="29">
        <v>0</v>
      </c>
      <c r="AM630" s="29">
        <v>0</v>
      </c>
      <c r="AN630" s="29">
        <v>0</v>
      </c>
      <c r="AO630" s="29">
        <v>0</v>
      </c>
      <c r="AP630" s="29">
        <v>0</v>
      </c>
      <c r="AQ630" s="29">
        <v>0</v>
      </c>
      <c r="AR630" s="29">
        <v>0</v>
      </c>
      <c r="AS630" s="29">
        <v>0</v>
      </c>
      <c r="AT630" s="122">
        <v>0</v>
      </c>
      <c r="AU630" s="130" t="s">
        <v>2197</v>
      </c>
      <c r="AV630" s="130" t="s">
        <v>2191</v>
      </c>
      <c r="AW630" s="130" t="s">
        <v>2298</v>
      </c>
      <c r="AX630" s="130" t="s">
        <v>1299</v>
      </c>
      <c r="AY630" s="130" t="s">
        <v>1299</v>
      </c>
    </row>
    <row r="631" spans="1:51" ht="36" x14ac:dyDescent="0.2">
      <c r="A631" s="121">
        <v>45679</v>
      </c>
      <c r="B631" s="27" t="s">
        <v>1564</v>
      </c>
      <c r="C631" s="24" t="s">
        <v>1565</v>
      </c>
      <c r="D631" s="24" t="s">
        <v>1447</v>
      </c>
      <c r="E631" s="28" t="s">
        <v>438</v>
      </c>
      <c r="F631" s="28" t="s">
        <v>439</v>
      </c>
      <c r="G631" s="28" t="s">
        <v>2816</v>
      </c>
      <c r="H631" s="28" t="s">
        <v>511</v>
      </c>
      <c r="I631" s="28" t="s">
        <v>1103</v>
      </c>
      <c r="J631" s="24" t="s">
        <v>1093</v>
      </c>
      <c r="K631" s="24" t="s">
        <v>651</v>
      </c>
      <c r="L631" s="24" t="s">
        <v>2734</v>
      </c>
      <c r="M631" s="24">
        <v>45686</v>
      </c>
      <c r="N631" s="24" t="s">
        <v>2487</v>
      </c>
      <c r="O631" s="24" t="s">
        <v>2735</v>
      </c>
      <c r="P631" s="27" t="s">
        <v>15</v>
      </c>
      <c r="Q631" s="28" t="s">
        <v>2563</v>
      </c>
      <c r="R631" s="26" t="s">
        <v>2606</v>
      </c>
      <c r="S631" s="26" t="s">
        <v>2685</v>
      </c>
      <c r="T631" s="27" t="s">
        <v>51</v>
      </c>
      <c r="U631" s="25" t="s">
        <v>1093</v>
      </c>
      <c r="V631" s="25" t="s">
        <v>1346</v>
      </c>
      <c r="W631" s="25" t="s">
        <v>552</v>
      </c>
      <c r="X631" s="36" t="s">
        <v>45</v>
      </c>
      <c r="Y631" s="36" t="s">
        <v>46</v>
      </c>
      <c r="Z631" s="36" t="s">
        <v>370</v>
      </c>
      <c r="AA631" s="29">
        <v>2500</v>
      </c>
      <c r="AB631" s="29">
        <v>2500</v>
      </c>
      <c r="AC631" s="30">
        <v>0</v>
      </c>
      <c r="AD631" s="29">
        <v>2500</v>
      </c>
      <c r="AE631" s="29">
        <v>332.8</v>
      </c>
      <c r="AF631" s="31">
        <v>2167.1999999999998</v>
      </c>
      <c r="AG631" s="29">
        <v>332.8</v>
      </c>
      <c r="AI631" s="29">
        <v>0</v>
      </c>
      <c r="AJ631" s="29">
        <v>163.4</v>
      </c>
      <c r="AK631" s="29">
        <v>169.4</v>
      </c>
      <c r="AL631" s="29">
        <v>0</v>
      </c>
      <c r="AM631" s="29">
        <v>0</v>
      </c>
      <c r="AN631" s="29">
        <v>0</v>
      </c>
      <c r="AO631" s="29">
        <v>0</v>
      </c>
      <c r="AP631" s="29">
        <v>0</v>
      </c>
      <c r="AQ631" s="29">
        <v>0</v>
      </c>
      <c r="AR631" s="29">
        <v>0</v>
      </c>
      <c r="AS631" s="29">
        <v>0</v>
      </c>
      <c r="AT631" s="122">
        <v>0</v>
      </c>
      <c r="AU631" s="130" t="s">
        <v>2197</v>
      </c>
      <c r="AV631" s="130" t="s">
        <v>2191</v>
      </c>
      <c r="AW631" s="130" t="s">
        <v>2298</v>
      </c>
      <c r="AX631" s="130" t="s">
        <v>1299</v>
      </c>
      <c r="AY631" s="130" t="s">
        <v>1299</v>
      </c>
    </row>
    <row r="632" spans="1:51" ht="36" x14ac:dyDescent="0.2">
      <c r="A632" s="121">
        <v>45680</v>
      </c>
      <c r="B632" s="27" t="s">
        <v>1564</v>
      </c>
      <c r="C632" s="24" t="s">
        <v>1565</v>
      </c>
      <c r="D632" s="24" t="s">
        <v>1447</v>
      </c>
      <c r="E632" s="28" t="s">
        <v>438</v>
      </c>
      <c r="F632" s="28" t="s">
        <v>439</v>
      </c>
      <c r="G632" s="28" t="s">
        <v>521</v>
      </c>
      <c r="H632" s="28" t="s">
        <v>515</v>
      </c>
      <c r="I632" s="28" t="s">
        <v>1360</v>
      </c>
      <c r="J632" s="24" t="s">
        <v>1360</v>
      </c>
      <c r="K632" s="24" t="s">
        <v>623</v>
      </c>
      <c r="L632" s="24" t="s">
        <v>2515</v>
      </c>
      <c r="M632" s="24">
        <v>45684</v>
      </c>
      <c r="N632" s="24" t="s">
        <v>2516</v>
      </c>
      <c r="O632" s="24" t="s">
        <v>2517</v>
      </c>
      <c r="P632" s="27" t="s">
        <v>15</v>
      </c>
      <c r="Q632" s="28" t="s">
        <v>636</v>
      </c>
      <c r="R632" s="26" t="s">
        <v>2607</v>
      </c>
      <c r="S632" s="26" t="s">
        <v>2686</v>
      </c>
      <c r="T632" s="27" t="s">
        <v>102</v>
      </c>
      <c r="U632" s="25" t="s">
        <v>1360</v>
      </c>
      <c r="V632" s="25" t="s">
        <v>1362</v>
      </c>
      <c r="W632" s="25" t="s">
        <v>552</v>
      </c>
      <c r="X632" s="36" t="s">
        <v>43</v>
      </c>
      <c r="Y632" s="36" t="s">
        <v>1377</v>
      </c>
      <c r="Z632" s="36" t="s">
        <v>1375</v>
      </c>
      <c r="AA632" s="29">
        <v>7000</v>
      </c>
      <c r="AB632" s="29">
        <v>7000</v>
      </c>
      <c r="AC632" s="30">
        <v>0</v>
      </c>
      <c r="AD632" s="29">
        <v>7000</v>
      </c>
      <c r="AE632" s="29">
        <v>7000</v>
      </c>
      <c r="AF632" s="31">
        <v>0</v>
      </c>
      <c r="AG632" s="29">
        <v>7000</v>
      </c>
      <c r="AI632" s="29">
        <v>0</v>
      </c>
      <c r="AJ632" s="29">
        <v>0</v>
      </c>
      <c r="AK632" s="29">
        <v>7000</v>
      </c>
      <c r="AL632" s="29">
        <v>0</v>
      </c>
      <c r="AM632" s="29">
        <v>0</v>
      </c>
      <c r="AN632" s="29">
        <v>0</v>
      </c>
      <c r="AO632" s="29">
        <v>0</v>
      </c>
      <c r="AP632" s="29">
        <v>0</v>
      </c>
      <c r="AQ632" s="29">
        <v>0</v>
      </c>
      <c r="AR632" s="29">
        <v>0</v>
      </c>
      <c r="AS632" s="29">
        <v>0</v>
      </c>
      <c r="AT632" s="122">
        <v>0</v>
      </c>
      <c r="AU632" s="130" t="s">
        <v>2197</v>
      </c>
      <c r="AV632" s="130" t="s">
        <v>2193</v>
      </c>
      <c r="AW632" s="130" t="s">
        <v>2298</v>
      </c>
      <c r="AX632" s="130" t="s">
        <v>1299</v>
      </c>
      <c r="AY632" s="130" t="s">
        <v>2187</v>
      </c>
    </row>
    <row r="633" spans="1:51" ht="36" x14ac:dyDescent="0.2">
      <c r="A633" s="121">
        <v>45680</v>
      </c>
      <c r="B633" s="27" t="s">
        <v>1564</v>
      </c>
      <c r="C633" s="24" t="s">
        <v>1565</v>
      </c>
      <c r="D633" s="24" t="s">
        <v>1447</v>
      </c>
      <c r="E633" s="28" t="s">
        <v>438</v>
      </c>
      <c r="F633" s="28" t="s">
        <v>439</v>
      </c>
      <c r="G633" s="28" t="s">
        <v>521</v>
      </c>
      <c r="H633" s="28" t="s">
        <v>515</v>
      </c>
      <c r="I633" s="28" t="s">
        <v>1360</v>
      </c>
      <c r="J633" s="24" t="s">
        <v>1360</v>
      </c>
      <c r="K633" s="24" t="s">
        <v>622</v>
      </c>
      <c r="L633" s="24" t="s">
        <v>2518</v>
      </c>
      <c r="M633" s="24">
        <v>45684</v>
      </c>
      <c r="N633" s="24" t="s">
        <v>2519</v>
      </c>
      <c r="O633" s="24" t="s">
        <v>2520</v>
      </c>
      <c r="P633" s="27" t="s">
        <v>15</v>
      </c>
      <c r="Q633" s="28" t="s">
        <v>637</v>
      </c>
      <c r="R633" s="26" t="s">
        <v>2608</v>
      </c>
      <c r="S633" s="26" t="s">
        <v>2687</v>
      </c>
      <c r="T633" s="27" t="s">
        <v>102</v>
      </c>
      <c r="U633" s="25" t="s">
        <v>1360</v>
      </c>
      <c r="V633" s="25" t="s">
        <v>1362</v>
      </c>
      <c r="W633" s="25" t="s">
        <v>552</v>
      </c>
      <c r="X633" s="36" t="s">
        <v>43</v>
      </c>
      <c r="Y633" s="36" t="s">
        <v>1377</v>
      </c>
      <c r="Z633" s="36" t="s">
        <v>1375</v>
      </c>
      <c r="AA633" s="29">
        <v>7000</v>
      </c>
      <c r="AB633" s="29">
        <v>7000</v>
      </c>
      <c r="AC633" s="30">
        <v>0</v>
      </c>
      <c r="AD633" s="29">
        <v>7000</v>
      </c>
      <c r="AE633" s="29">
        <v>7000</v>
      </c>
      <c r="AF633" s="31">
        <v>0</v>
      </c>
      <c r="AG633" s="29">
        <v>7000</v>
      </c>
      <c r="AI633" s="29">
        <v>0</v>
      </c>
      <c r="AJ633" s="29">
        <v>7000</v>
      </c>
      <c r="AK633" s="29">
        <v>0</v>
      </c>
      <c r="AL633" s="29">
        <v>0</v>
      </c>
      <c r="AM633" s="29">
        <v>0</v>
      </c>
      <c r="AN633" s="29">
        <v>0</v>
      </c>
      <c r="AO633" s="29">
        <v>0</v>
      </c>
      <c r="AP633" s="29">
        <v>0</v>
      </c>
      <c r="AQ633" s="29">
        <v>0</v>
      </c>
      <c r="AR633" s="29">
        <v>0</v>
      </c>
      <c r="AS633" s="29">
        <v>0</v>
      </c>
      <c r="AT633" s="122">
        <v>0</v>
      </c>
      <c r="AU633" s="130" t="s">
        <v>2197</v>
      </c>
      <c r="AV633" s="130" t="s">
        <v>2193</v>
      </c>
      <c r="AW633" s="130" t="s">
        <v>2298</v>
      </c>
      <c r="AX633" s="130" t="s">
        <v>1299</v>
      </c>
      <c r="AY633" s="130" t="s">
        <v>2187</v>
      </c>
    </row>
    <row r="634" spans="1:51" ht="36" x14ac:dyDescent="0.2">
      <c r="A634" s="121">
        <v>45680</v>
      </c>
      <c r="B634" s="27" t="s">
        <v>1564</v>
      </c>
      <c r="C634" s="24" t="s">
        <v>1565</v>
      </c>
      <c r="D634" s="24" t="s">
        <v>1447</v>
      </c>
      <c r="E634" s="28" t="s">
        <v>438</v>
      </c>
      <c r="F634" s="28" t="s">
        <v>439</v>
      </c>
      <c r="G634" s="28" t="s">
        <v>2816</v>
      </c>
      <c r="H634" s="28" t="s">
        <v>511</v>
      </c>
      <c r="I634" s="28" t="s">
        <v>1103</v>
      </c>
      <c r="J634" s="24" t="s">
        <v>1093</v>
      </c>
      <c r="K634" s="24" t="s">
        <v>641</v>
      </c>
      <c r="L634" s="24" t="s">
        <v>2736</v>
      </c>
      <c r="M634" s="24">
        <v>45685</v>
      </c>
      <c r="N634" s="24" t="s">
        <v>2737</v>
      </c>
      <c r="O634" s="24" t="s">
        <v>2738</v>
      </c>
      <c r="P634" s="27" t="s">
        <v>15</v>
      </c>
      <c r="Q634" s="28" t="s">
        <v>638</v>
      </c>
      <c r="R634" s="26" t="s">
        <v>2609</v>
      </c>
      <c r="S634" s="26" t="s">
        <v>2688</v>
      </c>
      <c r="T634" s="27" t="s">
        <v>51</v>
      </c>
      <c r="U634" s="25" t="s">
        <v>1093</v>
      </c>
      <c r="V634" s="25" t="s">
        <v>1346</v>
      </c>
      <c r="W634" s="25" t="s">
        <v>552</v>
      </c>
      <c r="X634" s="36" t="s">
        <v>48</v>
      </c>
      <c r="Y634" s="36" t="s">
        <v>49</v>
      </c>
      <c r="Z634" s="36" t="s">
        <v>371</v>
      </c>
      <c r="AA634" s="29">
        <v>700</v>
      </c>
      <c r="AB634" s="29">
        <v>700</v>
      </c>
      <c r="AC634" s="30">
        <v>0</v>
      </c>
      <c r="AD634" s="29">
        <v>700</v>
      </c>
      <c r="AE634" s="29">
        <v>95.5</v>
      </c>
      <c r="AF634" s="31">
        <v>604.5</v>
      </c>
      <c r="AG634" s="29">
        <v>95.5</v>
      </c>
      <c r="AI634" s="29">
        <v>0</v>
      </c>
      <c r="AJ634" s="29">
        <v>78.900000000000006</v>
      </c>
      <c r="AK634" s="29">
        <v>16.600000000000001</v>
      </c>
      <c r="AL634" s="29">
        <v>0</v>
      </c>
      <c r="AM634" s="29">
        <v>0</v>
      </c>
      <c r="AN634" s="29">
        <v>0</v>
      </c>
      <c r="AO634" s="29">
        <v>0</v>
      </c>
      <c r="AP634" s="29">
        <v>0</v>
      </c>
      <c r="AQ634" s="29">
        <v>0</v>
      </c>
      <c r="AR634" s="29">
        <v>0</v>
      </c>
      <c r="AS634" s="29">
        <v>0</v>
      </c>
      <c r="AT634" s="122">
        <v>0</v>
      </c>
      <c r="AU634" s="130" t="s">
        <v>2197</v>
      </c>
      <c r="AV634" s="130" t="s">
        <v>2191</v>
      </c>
      <c r="AW634" s="130" t="s">
        <v>2298</v>
      </c>
      <c r="AX634" s="130" t="s">
        <v>1299</v>
      </c>
      <c r="AY634" s="130" t="s">
        <v>1299</v>
      </c>
    </row>
    <row r="635" spans="1:51" ht="36" x14ac:dyDescent="0.2">
      <c r="A635" s="121">
        <v>45680</v>
      </c>
      <c r="B635" s="27" t="s">
        <v>1564</v>
      </c>
      <c r="C635" s="24" t="s">
        <v>1565</v>
      </c>
      <c r="D635" s="24" t="s">
        <v>1447</v>
      </c>
      <c r="E635" s="28" t="s">
        <v>438</v>
      </c>
      <c r="F635" s="28" t="s">
        <v>439</v>
      </c>
      <c r="G635" s="28" t="s">
        <v>2816</v>
      </c>
      <c r="H635" s="28" t="s">
        <v>511</v>
      </c>
      <c r="I635" s="28" t="s">
        <v>1103</v>
      </c>
      <c r="J635" s="24" t="s">
        <v>1091</v>
      </c>
      <c r="K635" s="24" t="s">
        <v>626</v>
      </c>
      <c r="L635" s="24" t="s">
        <v>2521</v>
      </c>
      <c r="M635" s="24">
        <v>45684</v>
      </c>
      <c r="N635" s="24" t="s">
        <v>2522</v>
      </c>
      <c r="O635" s="24" t="s">
        <v>2523</v>
      </c>
      <c r="P635" s="27" t="s">
        <v>15</v>
      </c>
      <c r="Q635" s="28" t="s">
        <v>639</v>
      </c>
      <c r="R635" s="26" t="s">
        <v>2610</v>
      </c>
      <c r="S635" s="26" t="s">
        <v>2689</v>
      </c>
      <c r="T635" s="27" t="s">
        <v>44</v>
      </c>
      <c r="U635" s="25" t="s">
        <v>1091</v>
      </c>
      <c r="V635" s="25" t="s">
        <v>1343</v>
      </c>
      <c r="W635" s="25" t="s">
        <v>552</v>
      </c>
      <c r="X635" s="36" t="s">
        <v>45</v>
      </c>
      <c r="Y635" s="36" t="s">
        <v>46</v>
      </c>
      <c r="Z635" s="36" t="s">
        <v>370</v>
      </c>
      <c r="AA635" s="29">
        <v>2700</v>
      </c>
      <c r="AB635" s="29">
        <v>2700</v>
      </c>
      <c r="AC635" s="30">
        <v>0</v>
      </c>
      <c r="AD635" s="29">
        <v>2700</v>
      </c>
      <c r="AE635" s="29">
        <v>682</v>
      </c>
      <c r="AF635" s="31">
        <v>2018</v>
      </c>
      <c r="AG635" s="29">
        <v>682</v>
      </c>
      <c r="AI635" s="29">
        <v>230.6</v>
      </c>
      <c r="AJ635" s="29">
        <v>211.7</v>
      </c>
      <c r="AK635" s="29">
        <v>239.7</v>
      </c>
      <c r="AL635" s="29">
        <v>0</v>
      </c>
      <c r="AM635" s="29">
        <v>0</v>
      </c>
      <c r="AN635" s="29">
        <v>0</v>
      </c>
      <c r="AO635" s="29">
        <v>0</v>
      </c>
      <c r="AP635" s="29">
        <v>0</v>
      </c>
      <c r="AQ635" s="29">
        <v>0</v>
      </c>
      <c r="AR635" s="29">
        <v>0</v>
      </c>
      <c r="AS635" s="29">
        <v>0</v>
      </c>
      <c r="AT635" s="122">
        <v>0</v>
      </c>
      <c r="AU635" s="130" t="s">
        <v>2197</v>
      </c>
      <c r="AV635" s="130" t="s">
        <v>2191</v>
      </c>
      <c r="AW635" s="130" t="s">
        <v>2298</v>
      </c>
      <c r="AX635" s="130" t="s">
        <v>1299</v>
      </c>
      <c r="AY635" s="130" t="s">
        <v>1299</v>
      </c>
    </row>
    <row r="636" spans="1:51" x14ac:dyDescent="0.2">
      <c r="A636" s="121">
        <v>45680</v>
      </c>
      <c r="B636" s="27" t="s">
        <v>1564</v>
      </c>
      <c r="C636" s="24" t="s">
        <v>1565</v>
      </c>
      <c r="D636" s="24" t="s">
        <v>1447</v>
      </c>
      <c r="E636" s="28" t="s">
        <v>438</v>
      </c>
      <c r="F636" s="28" t="s">
        <v>439</v>
      </c>
      <c r="G636" s="28" t="s">
        <v>2816</v>
      </c>
      <c r="H636" s="28" t="s">
        <v>511</v>
      </c>
      <c r="I636" s="28" t="s">
        <v>1103</v>
      </c>
      <c r="J636" s="24" t="s">
        <v>1103</v>
      </c>
      <c r="K636" s="24" t="s">
        <v>762</v>
      </c>
      <c r="L636" s="24" t="s">
        <v>2855</v>
      </c>
      <c r="M636" s="24">
        <v>45693</v>
      </c>
      <c r="N636" s="24" t="s">
        <v>2856</v>
      </c>
      <c r="O636" s="24" t="s">
        <v>2857</v>
      </c>
      <c r="P636" s="27" t="s">
        <v>15</v>
      </c>
      <c r="Q636" s="28" t="s">
        <v>2564</v>
      </c>
      <c r="R636" s="26" t="s">
        <v>2611</v>
      </c>
      <c r="S636" s="26" t="s">
        <v>2690</v>
      </c>
      <c r="T636" s="27" t="s">
        <v>61</v>
      </c>
      <c r="U636" s="25" t="s">
        <v>1103</v>
      </c>
      <c r="V636" s="25" t="s">
        <v>1354</v>
      </c>
      <c r="W636" s="25" t="s">
        <v>552</v>
      </c>
      <c r="X636" s="36" t="s">
        <v>30</v>
      </c>
      <c r="Y636" s="36" t="s">
        <v>31</v>
      </c>
      <c r="Z636" s="36" t="s">
        <v>373</v>
      </c>
      <c r="AA636" s="29">
        <v>13500</v>
      </c>
      <c r="AB636" s="29">
        <v>13500</v>
      </c>
      <c r="AC636" s="30">
        <v>0</v>
      </c>
      <c r="AD636" s="29">
        <v>13500</v>
      </c>
      <c r="AE636" s="29">
        <v>3000</v>
      </c>
      <c r="AF636" s="31">
        <v>10500</v>
      </c>
      <c r="AG636" s="29">
        <v>3000</v>
      </c>
      <c r="AI636" s="29">
        <v>0</v>
      </c>
      <c r="AJ636" s="29">
        <v>3000</v>
      </c>
      <c r="AK636" s="29">
        <v>0</v>
      </c>
      <c r="AL636" s="29">
        <v>0</v>
      </c>
      <c r="AM636" s="29">
        <v>0</v>
      </c>
      <c r="AN636" s="29">
        <v>0</v>
      </c>
      <c r="AO636" s="29">
        <v>0</v>
      </c>
      <c r="AP636" s="29">
        <v>0</v>
      </c>
      <c r="AQ636" s="29">
        <v>0</v>
      </c>
      <c r="AR636" s="29">
        <v>0</v>
      </c>
      <c r="AS636" s="29">
        <v>0</v>
      </c>
      <c r="AT636" s="122">
        <v>0</v>
      </c>
      <c r="AU636" s="130" t="s">
        <v>2197</v>
      </c>
      <c r="AV636" s="130" t="s">
        <v>2191</v>
      </c>
      <c r="AW636" s="130" t="s">
        <v>2298</v>
      </c>
      <c r="AX636" s="130" t="s">
        <v>1299</v>
      </c>
      <c r="AY636" s="130" t="s">
        <v>1299</v>
      </c>
    </row>
    <row r="637" spans="1:51" ht="36" x14ac:dyDescent="0.2">
      <c r="A637" s="121">
        <v>45680</v>
      </c>
      <c r="B637" s="27" t="s">
        <v>1564</v>
      </c>
      <c r="C637" s="24" t="s">
        <v>1565</v>
      </c>
      <c r="D637" s="24" t="s">
        <v>1447</v>
      </c>
      <c r="E637" s="28" t="s">
        <v>438</v>
      </c>
      <c r="F637" s="28" t="s">
        <v>439</v>
      </c>
      <c r="G637" s="28" t="s">
        <v>539</v>
      </c>
      <c r="H637" s="28" t="s">
        <v>515</v>
      </c>
      <c r="I637" s="28" t="s">
        <v>1103</v>
      </c>
      <c r="J637" s="24" t="s">
        <v>1433</v>
      </c>
      <c r="K637" s="24" t="s">
        <v>663</v>
      </c>
      <c r="L637" s="24" t="s">
        <v>2858</v>
      </c>
      <c r="M637" s="24">
        <v>45687</v>
      </c>
      <c r="N637" s="24" t="s">
        <v>2859</v>
      </c>
      <c r="O637" s="24" t="s">
        <v>2860</v>
      </c>
      <c r="P637" s="27" t="s">
        <v>15</v>
      </c>
      <c r="Q637" s="28" t="s">
        <v>640</v>
      </c>
      <c r="R637" s="26" t="s">
        <v>2612</v>
      </c>
      <c r="S637" s="26" t="s">
        <v>2691</v>
      </c>
      <c r="T637" s="27" t="s">
        <v>109</v>
      </c>
      <c r="U637" s="25" t="s">
        <v>1433</v>
      </c>
      <c r="V637" s="25" t="s">
        <v>1438</v>
      </c>
      <c r="W637" s="25" t="s">
        <v>552</v>
      </c>
      <c r="X637" s="36" t="s">
        <v>34</v>
      </c>
      <c r="Y637" s="36" t="s">
        <v>35</v>
      </c>
      <c r="Z637" s="36" t="s">
        <v>379</v>
      </c>
      <c r="AA637" s="29">
        <v>8333.67</v>
      </c>
      <c r="AB637" s="29">
        <v>8333.67</v>
      </c>
      <c r="AC637" s="30">
        <v>0</v>
      </c>
      <c r="AD637" s="29">
        <v>8333.67</v>
      </c>
      <c r="AE637" s="29">
        <v>8333.67</v>
      </c>
      <c r="AF637" s="31">
        <v>0</v>
      </c>
      <c r="AG637" s="29">
        <v>8333.67</v>
      </c>
      <c r="AI637" s="29">
        <v>0</v>
      </c>
      <c r="AJ637" s="29">
        <v>8333.67</v>
      </c>
      <c r="AK637" s="29">
        <v>0</v>
      </c>
      <c r="AL637" s="29">
        <v>0</v>
      </c>
      <c r="AM637" s="29">
        <v>0</v>
      </c>
      <c r="AN637" s="29">
        <v>0</v>
      </c>
      <c r="AO637" s="29">
        <v>0</v>
      </c>
      <c r="AP637" s="29">
        <v>0</v>
      </c>
      <c r="AQ637" s="29">
        <v>0</v>
      </c>
      <c r="AR637" s="29">
        <v>0</v>
      </c>
      <c r="AS637" s="29">
        <v>0</v>
      </c>
      <c r="AT637" s="122">
        <v>0</v>
      </c>
      <c r="AU637" s="130" t="s">
        <v>2197</v>
      </c>
      <c r="AV637" s="130" t="s">
        <v>2193</v>
      </c>
      <c r="AW637" s="130" t="s">
        <v>2298</v>
      </c>
      <c r="AX637" s="130" t="s">
        <v>1299</v>
      </c>
      <c r="AY637" s="130" t="s">
        <v>1299</v>
      </c>
    </row>
    <row r="638" spans="1:51" ht="36" x14ac:dyDescent="0.2">
      <c r="A638" s="121">
        <v>45680</v>
      </c>
      <c r="B638" s="27" t="s">
        <v>1564</v>
      </c>
      <c r="C638" s="24" t="s">
        <v>1565</v>
      </c>
      <c r="D638" s="24" t="s">
        <v>1447</v>
      </c>
      <c r="E638" s="28" t="s">
        <v>438</v>
      </c>
      <c r="F638" s="28" t="s">
        <v>439</v>
      </c>
      <c r="G638" s="28" t="s">
        <v>2816</v>
      </c>
      <c r="H638" s="28" t="s">
        <v>511</v>
      </c>
      <c r="I638" s="28" t="s">
        <v>1103</v>
      </c>
      <c r="J638" s="24" t="s">
        <v>1102</v>
      </c>
      <c r="K638" s="24" t="s">
        <v>1322</v>
      </c>
      <c r="L638" s="24" t="s">
        <v>2524</v>
      </c>
      <c r="M638" s="24">
        <v>45684</v>
      </c>
      <c r="N638" s="24" t="s">
        <v>2525</v>
      </c>
      <c r="O638" s="24" t="s">
        <v>2526</v>
      </c>
      <c r="P638" s="27" t="s">
        <v>15</v>
      </c>
      <c r="Q638" s="28" t="s">
        <v>641</v>
      </c>
      <c r="R638" s="26" t="s">
        <v>2613</v>
      </c>
      <c r="S638" s="26" t="s">
        <v>2692</v>
      </c>
      <c r="T638" s="27" t="s">
        <v>111</v>
      </c>
      <c r="U638" s="25" t="s">
        <v>1102</v>
      </c>
      <c r="V638" s="25" t="s">
        <v>1369</v>
      </c>
      <c r="W638" s="25" t="s">
        <v>552</v>
      </c>
      <c r="X638" s="36" t="s">
        <v>45</v>
      </c>
      <c r="Y638" s="36" t="s">
        <v>46</v>
      </c>
      <c r="Z638" s="36" t="s">
        <v>370</v>
      </c>
      <c r="AA638" s="29">
        <v>3600</v>
      </c>
      <c r="AB638" s="29">
        <v>3600</v>
      </c>
      <c r="AC638" s="30">
        <v>0</v>
      </c>
      <c r="AD638" s="29">
        <v>3600</v>
      </c>
      <c r="AE638" s="29">
        <v>871.5</v>
      </c>
      <c r="AF638" s="31">
        <v>2728.5</v>
      </c>
      <c r="AG638" s="29">
        <v>871.5</v>
      </c>
      <c r="AI638" s="29">
        <v>0</v>
      </c>
      <c r="AJ638" s="29">
        <v>549.5</v>
      </c>
      <c r="AK638" s="29">
        <v>322</v>
      </c>
      <c r="AL638" s="29">
        <v>0</v>
      </c>
      <c r="AM638" s="29">
        <v>0</v>
      </c>
      <c r="AN638" s="29">
        <v>0</v>
      </c>
      <c r="AO638" s="29">
        <v>0</v>
      </c>
      <c r="AP638" s="29">
        <v>0</v>
      </c>
      <c r="AQ638" s="29">
        <v>0</v>
      </c>
      <c r="AR638" s="29">
        <v>0</v>
      </c>
      <c r="AS638" s="29">
        <v>0</v>
      </c>
      <c r="AT638" s="122">
        <v>0</v>
      </c>
      <c r="AU638" s="130" t="s">
        <v>2197</v>
      </c>
      <c r="AV638" s="130" t="s">
        <v>2191</v>
      </c>
      <c r="AW638" s="130" t="s">
        <v>2298</v>
      </c>
      <c r="AX638" s="130" t="s">
        <v>1299</v>
      </c>
      <c r="AY638" s="130" t="s">
        <v>1299</v>
      </c>
    </row>
    <row r="639" spans="1:51" ht="36" x14ac:dyDescent="0.2">
      <c r="A639" s="121">
        <v>45680</v>
      </c>
      <c r="B639" s="27" t="s">
        <v>1564</v>
      </c>
      <c r="C639" s="24" t="s">
        <v>1565</v>
      </c>
      <c r="D639" s="24" t="s">
        <v>1447</v>
      </c>
      <c r="E639" s="28" t="s">
        <v>438</v>
      </c>
      <c r="F639" s="28" t="s">
        <v>439</v>
      </c>
      <c r="G639" s="28" t="s">
        <v>539</v>
      </c>
      <c r="H639" s="28" t="s">
        <v>515</v>
      </c>
      <c r="I639" s="28" t="s">
        <v>1103</v>
      </c>
      <c r="J639" s="24" t="s">
        <v>1095</v>
      </c>
      <c r="K639" s="24" t="s">
        <v>662</v>
      </c>
      <c r="L639" s="24" t="s">
        <v>2861</v>
      </c>
      <c r="M639" s="24">
        <v>45687</v>
      </c>
      <c r="N639" s="24" t="s">
        <v>2862</v>
      </c>
      <c r="O639" s="24" t="s">
        <v>2863</v>
      </c>
      <c r="P639" s="27" t="s">
        <v>15</v>
      </c>
      <c r="Q639" s="28" t="s">
        <v>1323</v>
      </c>
      <c r="R639" s="26" t="s">
        <v>2614</v>
      </c>
      <c r="S639" s="26" t="s">
        <v>2693</v>
      </c>
      <c r="T639" s="27" t="s">
        <v>56</v>
      </c>
      <c r="U639" s="25" t="s">
        <v>1095</v>
      </c>
      <c r="V639" s="25" t="s">
        <v>1349</v>
      </c>
      <c r="W639" s="25" t="s">
        <v>552</v>
      </c>
      <c r="X639" s="36" t="s">
        <v>34</v>
      </c>
      <c r="Y639" s="36" t="s">
        <v>35</v>
      </c>
      <c r="Z639" s="36" t="s">
        <v>379</v>
      </c>
      <c r="AA639" s="29">
        <v>58081.29</v>
      </c>
      <c r="AB639" s="29">
        <v>58081.29</v>
      </c>
      <c r="AC639" s="30">
        <v>0</v>
      </c>
      <c r="AD639" s="29">
        <v>58081.29</v>
      </c>
      <c r="AE639" s="29">
        <v>16594.66</v>
      </c>
      <c r="AF639" s="31">
        <v>41486.630000000005</v>
      </c>
      <c r="AG639" s="29">
        <v>16594.66</v>
      </c>
      <c r="AI639" s="29">
        <v>0</v>
      </c>
      <c r="AJ639" s="29">
        <v>8297.33</v>
      </c>
      <c r="AK639" s="29">
        <v>8297.33</v>
      </c>
      <c r="AL639" s="29">
        <v>0</v>
      </c>
      <c r="AM639" s="29">
        <v>0</v>
      </c>
      <c r="AN639" s="29">
        <v>0</v>
      </c>
      <c r="AO639" s="29">
        <v>0</v>
      </c>
      <c r="AP639" s="29">
        <v>0</v>
      </c>
      <c r="AQ639" s="29">
        <v>0</v>
      </c>
      <c r="AR639" s="29">
        <v>0</v>
      </c>
      <c r="AS639" s="29">
        <v>0</v>
      </c>
      <c r="AT639" s="122">
        <v>0</v>
      </c>
      <c r="AU639" s="130" t="s">
        <v>2197</v>
      </c>
      <c r="AV639" s="130" t="s">
        <v>2191</v>
      </c>
      <c r="AW639" s="130" t="s">
        <v>2298</v>
      </c>
      <c r="AX639" s="130" t="s">
        <v>1299</v>
      </c>
      <c r="AY639" s="130" t="s">
        <v>1299</v>
      </c>
    </row>
    <row r="640" spans="1:51" ht="36" x14ac:dyDescent="0.2">
      <c r="A640" s="121">
        <v>45680</v>
      </c>
      <c r="B640" s="27" t="s">
        <v>1564</v>
      </c>
      <c r="C640" s="24" t="s">
        <v>1565</v>
      </c>
      <c r="D640" s="24" t="s">
        <v>1447</v>
      </c>
      <c r="E640" s="28" t="s">
        <v>438</v>
      </c>
      <c r="F640" s="28" t="s">
        <v>439</v>
      </c>
      <c r="G640" s="28" t="s">
        <v>539</v>
      </c>
      <c r="H640" s="28" t="s">
        <v>515</v>
      </c>
      <c r="I640" s="28" t="s">
        <v>1103</v>
      </c>
      <c r="J640" s="24" t="s">
        <v>1103</v>
      </c>
      <c r="K640" s="24" t="s">
        <v>661</v>
      </c>
      <c r="L640" s="24" t="s">
        <v>2864</v>
      </c>
      <c r="M640" s="24">
        <v>45686</v>
      </c>
      <c r="N640" s="24" t="s">
        <v>2865</v>
      </c>
      <c r="O640" s="24" t="s">
        <v>2866</v>
      </c>
      <c r="P640" s="27" t="s">
        <v>15</v>
      </c>
      <c r="Q640" s="28" t="s">
        <v>642</v>
      </c>
      <c r="R640" s="26" t="s">
        <v>2615</v>
      </c>
      <c r="S640" s="26" t="s">
        <v>2694</v>
      </c>
      <c r="T640" s="27" t="s">
        <v>61</v>
      </c>
      <c r="U640" s="25" t="s">
        <v>1103</v>
      </c>
      <c r="V640" s="25" t="s">
        <v>1354</v>
      </c>
      <c r="W640" s="25" t="s">
        <v>552</v>
      </c>
      <c r="X640" s="36" t="s">
        <v>34</v>
      </c>
      <c r="Y640" s="36" t="s">
        <v>35</v>
      </c>
      <c r="Z640" s="36" t="s">
        <v>379</v>
      </c>
      <c r="AA640" s="29">
        <v>226036.06</v>
      </c>
      <c r="AB640" s="29">
        <v>208750</v>
      </c>
      <c r="AC640" s="30">
        <v>17286.059999999998</v>
      </c>
      <c r="AD640" s="29">
        <v>208750</v>
      </c>
      <c r="AE640" s="29">
        <v>125250</v>
      </c>
      <c r="AF640" s="31">
        <v>100786.06</v>
      </c>
      <c r="AG640" s="29">
        <v>125250</v>
      </c>
      <c r="AI640" s="29">
        <v>41750</v>
      </c>
      <c r="AJ640" s="29">
        <v>0</v>
      </c>
      <c r="AK640" s="29">
        <v>83500</v>
      </c>
      <c r="AL640" s="29">
        <v>0</v>
      </c>
      <c r="AM640" s="29">
        <v>0</v>
      </c>
      <c r="AN640" s="29">
        <v>0</v>
      </c>
      <c r="AO640" s="29">
        <v>0</v>
      </c>
      <c r="AP640" s="29">
        <v>0</v>
      </c>
      <c r="AQ640" s="29">
        <v>0</v>
      </c>
      <c r="AR640" s="29">
        <v>0</v>
      </c>
      <c r="AS640" s="29">
        <v>0</v>
      </c>
      <c r="AT640" s="122">
        <v>0</v>
      </c>
      <c r="AU640" s="130" t="s">
        <v>2195</v>
      </c>
      <c r="AV640" s="130" t="s">
        <v>2191</v>
      </c>
      <c r="AW640" s="130" t="s">
        <v>2298</v>
      </c>
      <c r="AX640" s="130" t="s">
        <v>1299</v>
      </c>
      <c r="AY640" s="130" t="s">
        <v>1299</v>
      </c>
    </row>
    <row r="641" spans="1:51" ht="52.5" customHeight="1" x14ac:dyDescent="0.2">
      <c r="A641" s="121">
        <v>45680</v>
      </c>
      <c r="B641" s="27" t="s">
        <v>1564</v>
      </c>
      <c r="C641" s="24" t="s">
        <v>1565</v>
      </c>
      <c r="D641" s="24" t="s">
        <v>1447</v>
      </c>
      <c r="E641" s="28" t="s">
        <v>438</v>
      </c>
      <c r="F641" s="28" t="s">
        <v>439</v>
      </c>
      <c r="G641" s="28" t="s">
        <v>539</v>
      </c>
      <c r="H641" s="28" t="s">
        <v>515</v>
      </c>
      <c r="I641" s="28" t="s">
        <v>1103</v>
      </c>
      <c r="J641" s="24" t="s">
        <v>1096</v>
      </c>
      <c r="K641" s="24" t="s">
        <v>648</v>
      </c>
      <c r="L641" s="24" t="s">
        <v>2739</v>
      </c>
      <c r="M641" s="24">
        <v>45685</v>
      </c>
      <c r="N641" s="24" t="s">
        <v>2740</v>
      </c>
      <c r="O641" s="24" t="s">
        <v>2741</v>
      </c>
      <c r="P641" s="27" t="s">
        <v>15</v>
      </c>
      <c r="Q641" s="28" t="s">
        <v>643</v>
      </c>
      <c r="R641" s="26" t="s">
        <v>2616</v>
      </c>
      <c r="S641" s="26" t="s">
        <v>2695</v>
      </c>
      <c r="T641" s="27" t="s">
        <v>107</v>
      </c>
      <c r="U641" s="25" t="s">
        <v>1096</v>
      </c>
      <c r="V641" s="25" t="s">
        <v>1366</v>
      </c>
      <c r="W641" s="25" t="s">
        <v>552</v>
      </c>
      <c r="X641" s="36" t="s">
        <v>34</v>
      </c>
      <c r="Y641" s="36" t="s">
        <v>35</v>
      </c>
      <c r="Z641" s="36" t="s">
        <v>379</v>
      </c>
      <c r="AA641" s="29">
        <v>22002.69</v>
      </c>
      <c r="AB641" s="29">
        <v>22002.69</v>
      </c>
      <c r="AC641" s="30">
        <v>0</v>
      </c>
      <c r="AD641" s="29">
        <v>22002.69</v>
      </c>
      <c r="AE641" s="29">
        <v>14668.46</v>
      </c>
      <c r="AF641" s="31">
        <v>7334.23</v>
      </c>
      <c r="AG641" s="29">
        <v>7334.23</v>
      </c>
      <c r="AI641" s="29">
        <v>7334.23</v>
      </c>
      <c r="AJ641" s="29">
        <v>0</v>
      </c>
      <c r="AK641" s="29">
        <v>7334.23</v>
      </c>
      <c r="AL641" s="29">
        <v>0</v>
      </c>
      <c r="AM641" s="29">
        <v>0</v>
      </c>
      <c r="AN641" s="29">
        <v>0</v>
      </c>
      <c r="AO641" s="29">
        <v>0</v>
      </c>
      <c r="AP641" s="29">
        <v>0</v>
      </c>
      <c r="AQ641" s="29">
        <v>0</v>
      </c>
      <c r="AR641" s="29">
        <v>0</v>
      </c>
      <c r="AS641" s="29">
        <v>0</v>
      </c>
      <c r="AT641" s="122">
        <v>0</v>
      </c>
      <c r="AU641" s="130" t="s">
        <v>2197</v>
      </c>
      <c r="AV641" s="130" t="s">
        <v>2191</v>
      </c>
      <c r="AW641" s="130" t="s">
        <v>2298</v>
      </c>
      <c r="AX641" s="130" t="s">
        <v>1299</v>
      </c>
      <c r="AY641" s="130" t="s">
        <v>1299</v>
      </c>
    </row>
    <row r="642" spans="1:51" ht="36" x14ac:dyDescent="0.2">
      <c r="A642" s="121">
        <v>45680</v>
      </c>
      <c r="B642" s="27" t="s">
        <v>1564</v>
      </c>
      <c r="C642" s="24" t="s">
        <v>1565</v>
      </c>
      <c r="D642" s="24" t="s">
        <v>1447</v>
      </c>
      <c r="E642" s="28" t="s">
        <v>438</v>
      </c>
      <c r="F642" s="28" t="s">
        <v>439</v>
      </c>
      <c r="G642" s="28" t="s">
        <v>539</v>
      </c>
      <c r="H642" s="28" t="s">
        <v>515</v>
      </c>
      <c r="I642" s="28" t="s">
        <v>1103</v>
      </c>
      <c r="J642" s="24" t="s">
        <v>1099</v>
      </c>
      <c r="K642" s="24" t="s">
        <v>633</v>
      </c>
      <c r="L642" s="24" t="s">
        <v>2527</v>
      </c>
      <c r="M642" s="24">
        <v>45685</v>
      </c>
      <c r="N642" s="24" t="s">
        <v>2528</v>
      </c>
      <c r="O642" s="24" t="s">
        <v>2529</v>
      </c>
      <c r="P642" s="27" t="s">
        <v>15</v>
      </c>
      <c r="Q642" s="28" t="s">
        <v>644</v>
      </c>
      <c r="R642" s="26" t="s">
        <v>2617</v>
      </c>
      <c r="S642" s="26" t="s">
        <v>2696</v>
      </c>
      <c r="T642" s="27" t="s">
        <v>112</v>
      </c>
      <c r="U642" s="25" t="s">
        <v>1099</v>
      </c>
      <c r="V642" s="25" t="s">
        <v>1370</v>
      </c>
      <c r="W642" s="25" t="s">
        <v>552</v>
      </c>
      <c r="X642" s="36" t="s">
        <v>34</v>
      </c>
      <c r="Y642" s="36" t="s">
        <v>35</v>
      </c>
      <c r="Z642" s="36" t="s">
        <v>379</v>
      </c>
      <c r="AA642" s="29">
        <v>114450.2</v>
      </c>
      <c r="AB642" s="29">
        <v>114450.2</v>
      </c>
      <c r="AC642" s="30">
        <v>0</v>
      </c>
      <c r="AD642" s="29">
        <v>114450.2</v>
      </c>
      <c r="AE642" s="29">
        <v>20809.12</v>
      </c>
      <c r="AF642" s="31">
        <v>93641.08</v>
      </c>
      <c r="AG642" s="29">
        <v>20809.12</v>
      </c>
      <c r="AI642" s="29">
        <v>10404.56</v>
      </c>
      <c r="AJ642" s="29">
        <v>10404.56</v>
      </c>
      <c r="AK642" s="29">
        <v>0</v>
      </c>
      <c r="AL642" s="29">
        <v>0</v>
      </c>
      <c r="AM642" s="29">
        <v>0</v>
      </c>
      <c r="AN642" s="29">
        <v>0</v>
      </c>
      <c r="AO642" s="29">
        <v>0</v>
      </c>
      <c r="AP642" s="29">
        <v>0</v>
      </c>
      <c r="AQ642" s="29">
        <v>0</v>
      </c>
      <c r="AR642" s="29">
        <v>0</v>
      </c>
      <c r="AS642" s="29">
        <v>0</v>
      </c>
      <c r="AT642" s="122">
        <v>0</v>
      </c>
      <c r="AU642" s="130" t="s">
        <v>2197</v>
      </c>
      <c r="AV642" s="130" t="s">
        <v>2191</v>
      </c>
      <c r="AW642" s="130" t="s">
        <v>2298</v>
      </c>
      <c r="AX642" s="130" t="s">
        <v>1299</v>
      </c>
      <c r="AY642" s="130" t="s">
        <v>1299</v>
      </c>
    </row>
    <row r="643" spans="1:51" x14ac:dyDescent="0.2">
      <c r="A643" s="121">
        <v>45680</v>
      </c>
      <c r="B643" s="27" t="s">
        <v>1564</v>
      </c>
      <c r="C643" s="24" t="s">
        <v>1565</v>
      </c>
      <c r="D643" s="24" t="s">
        <v>1447</v>
      </c>
      <c r="E643" s="28" t="s">
        <v>438</v>
      </c>
      <c r="F643" s="28" t="s">
        <v>439</v>
      </c>
      <c r="G643" s="28" t="s">
        <v>539</v>
      </c>
      <c r="H643" s="28" t="s">
        <v>515</v>
      </c>
      <c r="I643" s="28" t="s">
        <v>1103</v>
      </c>
      <c r="J643" s="24" t="s">
        <v>1094</v>
      </c>
      <c r="K643" s="24" t="s">
        <v>632</v>
      </c>
      <c r="L643" s="24" t="s">
        <v>2530</v>
      </c>
      <c r="M643" s="24">
        <v>45685</v>
      </c>
      <c r="N643" s="24" t="s">
        <v>2531</v>
      </c>
      <c r="O643" s="24" t="s">
        <v>2532</v>
      </c>
      <c r="P643" s="27" t="s">
        <v>15</v>
      </c>
      <c r="Q643" s="28" t="s">
        <v>645</v>
      </c>
      <c r="R643" s="26" t="s">
        <v>2618</v>
      </c>
      <c r="S643" s="26" t="s">
        <v>2697</v>
      </c>
      <c r="T643" s="27" t="s">
        <v>54</v>
      </c>
      <c r="U643" s="25" t="s">
        <v>1094</v>
      </c>
      <c r="V643" s="25" t="s">
        <v>1347</v>
      </c>
      <c r="W643" s="25" t="s">
        <v>552</v>
      </c>
      <c r="X643" s="36" t="s">
        <v>34</v>
      </c>
      <c r="Y643" s="36" t="s">
        <v>35</v>
      </c>
      <c r="Z643" s="36" t="s">
        <v>379</v>
      </c>
      <c r="AA643" s="29">
        <v>105049.2</v>
      </c>
      <c r="AB643" s="29">
        <v>105049.2</v>
      </c>
      <c r="AC643" s="30">
        <v>0</v>
      </c>
      <c r="AD643" s="29">
        <v>105049.2</v>
      </c>
      <c r="AE643" s="29">
        <v>8754.1</v>
      </c>
      <c r="AF643" s="31">
        <v>96295.099999999991</v>
      </c>
      <c r="AG643" s="29">
        <v>8754.1</v>
      </c>
      <c r="AI643" s="29">
        <v>0</v>
      </c>
      <c r="AJ643" s="29">
        <v>0</v>
      </c>
      <c r="AK643" s="29">
        <v>8754.1</v>
      </c>
      <c r="AL643" s="29">
        <v>0</v>
      </c>
      <c r="AM643" s="29">
        <v>0</v>
      </c>
      <c r="AN643" s="29">
        <v>0</v>
      </c>
      <c r="AO643" s="29">
        <v>0</v>
      </c>
      <c r="AP643" s="29">
        <v>0</v>
      </c>
      <c r="AQ643" s="29">
        <v>0</v>
      </c>
      <c r="AR643" s="29">
        <v>0</v>
      </c>
      <c r="AS643" s="29">
        <v>0</v>
      </c>
      <c r="AT643" s="122">
        <v>0</v>
      </c>
      <c r="AU643" s="130" t="s">
        <v>2197</v>
      </c>
      <c r="AV643" s="130" t="s">
        <v>2191</v>
      </c>
      <c r="AW643" s="130" t="s">
        <v>2298</v>
      </c>
      <c r="AX643" s="130" t="s">
        <v>1299</v>
      </c>
      <c r="AY643" s="130" t="s">
        <v>1299</v>
      </c>
    </row>
    <row r="644" spans="1:51" ht="36" x14ac:dyDescent="0.2">
      <c r="A644" s="121">
        <v>45680</v>
      </c>
      <c r="B644" s="27" t="s">
        <v>1564</v>
      </c>
      <c r="C644" s="24" t="s">
        <v>1565</v>
      </c>
      <c r="D644" s="24" t="s">
        <v>1447</v>
      </c>
      <c r="E644" s="28" t="s">
        <v>438</v>
      </c>
      <c r="F644" s="28" t="s">
        <v>439</v>
      </c>
      <c r="G644" s="28" t="s">
        <v>539</v>
      </c>
      <c r="H644" s="28" t="s">
        <v>515</v>
      </c>
      <c r="I644" s="28" t="s">
        <v>1103</v>
      </c>
      <c r="J644" s="24" t="s">
        <v>1093</v>
      </c>
      <c r="K644" s="24" t="s">
        <v>631</v>
      </c>
      <c r="L644" s="24" t="s">
        <v>2533</v>
      </c>
      <c r="M644" s="24">
        <v>45685</v>
      </c>
      <c r="N644" s="24" t="s">
        <v>2534</v>
      </c>
      <c r="O644" s="24" t="s">
        <v>2535</v>
      </c>
      <c r="P644" s="27" t="s">
        <v>15</v>
      </c>
      <c r="Q644" s="28" t="s">
        <v>646</v>
      </c>
      <c r="R644" s="26" t="s">
        <v>2619</v>
      </c>
      <c r="S644" s="26" t="s">
        <v>2698</v>
      </c>
      <c r="T644" s="27" t="s">
        <v>51</v>
      </c>
      <c r="U644" s="25" t="s">
        <v>1093</v>
      </c>
      <c r="V644" s="25" t="s">
        <v>1346</v>
      </c>
      <c r="W644" s="25" t="s">
        <v>552</v>
      </c>
      <c r="X644" s="36" t="s">
        <v>34</v>
      </c>
      <c r="Y644" s="36" t="s">
        <v>35</v>
      </c>
      <c r="Z644" s="36" t="s">
        <v>379</v>
      </c>
      <c r="AA644" s="29">
        <v>110547.84</v>
      </c>
      <c r="AB644" s="29">
        <v>110547.84</v>
      </c>
      <c r="AC644" s="30">
        <v>0</v>
      </c>
      <c r="AD644" s="29">
        <v>110547.84</v>
      </c>
      <c r="AE644" s="29">
        <v>0</v>
      </c>
      <c r="AF644" s="31">
        <v>110547.84</v>
      </c>
      <c r="AG644" s="29">
        <v>0</v>
      </c>
      <c r="AI644" s="29">
        <v>0</v>
      </c>
      <c r="AJ644" s="29">
        <v>0</v>
      </c>
      <c r="AK644" s="29">
        <v>0</v>
      </c>
      <c r="AL644" s="29">
        <v>0</v>
      </c>
      <c r="AM644" s="29">
        <v>0</v>
      </c>
      <c r="AN644" s="29">
        <v>0</v>
      </c>
      <c r="AO644" s="29">
        <v>0</v>
      </c>
      <c r="AP644" s="29">
        <v>0</v>
      </c>
      <c r="AQ644" s="29">
        <v>0</v>
      </c>
      <c r="AR644" s="29">
        <v>0</v>
      </c>
      <c r="AS644" s="29">
        <v>0</v>
      </c>
      <c r="AT644" s="122">
        <v>0</v>
      </c>
      <c r="AU644" s="130" t="s">
        <v>2197</v>
      </c>
      <c r="AV644" s="130" t="s">
        <v>2191</v>
      </c>
      <c r="AW644" s="130" t="s">
        <v>2298</v>
      </c>
      <c r="AX644" s="130" t="s">
        <v>1299</v>
      </c>
      <c r="AY644" s="130" t="s">
        <v>1299</v>
      </c>
    </row>
    <row r="645" spans="1:51" ht="24" x14ac:dyDescent="0.2">
      <c r="A645" s="121">
        <v>45681</v>
      </c>
      <c r="B645" s="27" t="s">
        <v>1564</v>
      </c>
      <c r="C645" s="24" t="s">
        <v>1565</v>
      </c>
      <c r="D645" s="24" t="s">
        <v>1447</v>
      </c>
      <c r="E645" s="28" t="s">
        <v>438</v>
      </c>
      <c r="F645" s="28" t="s">
        <v>439</v>
      </c>
      <c r="G645" s="28" t="s">
        <v>520</v>
      </c>
      <c r="H645" s="28" t="s">
        <v>515</v>
      </c>
      <c r="I645" s="28" t="s">
        <v>1103</v>
      </c>
      <c r="J645" s="24" t="s">
        <v>1433</v>
      </c>
      <c r="K645" s="24" t="s">
        <v>898</v>
      </c>
      <c r="L645" s="24" t="s">
        <v>3381</v>
      </c>
      <c r="M645" s="24">
        <v>45701</v>
      </c>
      <c r="N645" s="24" t="s">
        <v>2503</v>
      </c>
      <c r="O645" s="24" t="s">
        <v>3382</v>
      </c>
      <c r="P645" s="27" t="s">
        <v>15</v>
      </c>
      <c r="Q645" s="28" t="s">
        <v>647</v>
      </c>
      <c r="R645" s="26" t="s">
        <v>2620</v>
      </c>
      <c r="S645" s="26" t="s">
        <v>2699</v>
      </c>
      <c r="T645" s="27" t="s">
        <v>109</v>
      </c>
      <c r="U645" s="25" t="s">
        <v>1433</v>
      </c>
      <c r="V645" s="25" t="s">
        <v>1438</v>
      </c>
      <c r="W645" s="25" t="s">
        <v>552</v>
      </c>
      <c r="X645" s="36" t="s">
        <v>37</v>
      </c>
      <c r="Y645" s="36" t="s">
        <v>38</v>
      </c>
      <c r="Z645" s="36" t="s">
        <v>382</v>
      </c>
      <c r="AA645" s="29">
        <v>11000</v>
      </c>
      <c r="AB645" s="29">
        <v>11000</v>
      </c>
      <c r="AC645" s="30">
        <v>0</v>
      </c>
      <c r="AD645" s="29">
        <v>11000</v>
      </c>
      <c r="AE645" s="29">
        <v>11000</v>
      </c>
      <c r="AF645" s="31">
        <v>0</v>
      </c>
      <c r="AG645" s="29">
        <v>11000</v>
      </c>
      <c r="AI645" s="29">
        <v>0</v>
      </c>
      <c r="AJ645" s="29">
        <v>11000</v>
      </c>
      <c r="AK645" s="29">
        <v>0</v>
      </c>
      <c r="AL645" s="29">
        <v>0</v>
      </c>
      <c r="AM645" s="29">
        <v>0</v>
      </c>
      <c r="AN645" s="29">
        <v>0</v>
      </c>
      <c r="AO645" s="29">
        <v>0</v>
      </c>
      <c r="AP645" s="29">
        <v>0</v>
      </c>
      <c r="AQ645" s="29">
        <v>0</v>
      </c>
      <c r="AR645" s="29">
        <v>0</v>
      </c>
      <c r="AS645" s="29">
        <v>0</v>
      </c>
      <c r="AT645" s="122">
        <v>0</v>
      </c>
      <c r="AU645" s="130" t="s">
        <v>2197</v>
      </c>
      <c r="AV645" s="130" t="s">
        <v>2193</v>
      </c>
      <c r="AW645" s="130" t="s">
        <v>2298</v>
      </c>
      <c r="AX645" s="130" t="s">
        <v>1299</v>
      </c>
      <c r="AY645" s="130" t="s">
        <v>1299</v>
      </c>
    </row>
    <row r="646" spans="1:51" ht="24" x14ac:dyDescent="0.2">
      <c r="A646" s="121">
        <v>45681</v>
      </c>
      <c r="B646" s="27" t="s">
        <v>1564</v>
      </c>
      <c r="C646" s="24" t="s">
        <v>1565</v>
      </c>
      <c r="D646" s="24" t="s">
        <v>1447</v>
      </c>
      <c r="E646" s="28" t="s">
        <v>438</v>
      </c>
      <c r="F646" s="28" t="s">
        <v>439</v>
      </c>
      <c r="G646" s="28" t="s">
        <v>521</v>
      </c>
      <c r="H646" s="28" t="s">
        <v>515</v>
      </c>
      <c r="I646" s="28" t="s">
        <v>104</v>
      </c>
      <c r="J646" s="24" t="s">
        <v>104</v>
      </c>
      <c r="K646" s="24" t="s">
        <v>2536</v>
      </c>
      <c r="L646" s="24" t="s">
        <v>2537</v>
      </c>
      <c r="M646" s="24">
        <v>45684</v>
      </c>
      <c r="N646" s="24" t="s">
        <v>2538</v>
      </c>
      <c r="O646" s="24" t="s">
        <v>2539</v>
      </c>
      <c r="P646" s="27" t="s">
        <v>15</v>
      </c>
      <c r="Q646" s="28" t="s">
        <v>648</v>
      </c>
      <c r="R646" s="26" t="s">
        <v>2621</v>
      </c>
      <c r="S646" s="26" t="s">
        <v>2700</v>
      </c>
      <c r="T646" s="27" t="s">
        <v>106</v>
      </c>
      <c r="U646" s="25" t="s">
        <v>104</v>
      </c>
      <c r="V646" s="25" t="s">
        <v>1361</v>
      </c>
      <c r="W646" s="25" t="s">
        <v>552</v>
      </c>
      <c r="X646" s="36" t="s">
        <v>43</v>
      </c>
      <c r="Y646" s="36" t="s">
        <v>1377</v>
      </c>
      <c r="Z646" s="36" t="s">
        <v>1375</v>
      </c>
      <c r="AA646" s="29">
        <v>10000</v>
      </c>
      <c r="AB646" s="29">
        <v>10000</v>
      </c>
      <c r="AC646" s="30">
        <v>0</v>
      </c>
      <c r="AD646" s="29">
        <v>10000</v>
      </c>
      <c r="AE646" s="29">
        <v>5000</v>
      </c>
      <c r="AF646" s="31">
        <v>5000</v>
      </c>
      <c r="AG646" s="29">
        <v>5000</v>
      </c>
      <c r="AI646" s="29">
        <v>0</v>
      </c>
      <c r="AJ646" s="29">
        <v>5000</v>
      </c>
      <c r="AK646" s="29">
        <v>0</v>
      </c>
      <c r="AL646" s="29">
        <v>0</v>
      </c>
      <c r="AM646" s="29">
        <v>0</v>
      </c>
      <c r="AN646" s="29">
        <v>0</v>
      </c>
      <c r="AO646" s="29">
        <v>0</v>
      </c>
      <c r="AP646" s="29">
        <v>0</v>
      </c>
      <c r="AQ646" s="29">
        <v>0</v>
      </c>
      <c r="AR646" s="29">
        <v>0</v>
      </c>
      <c r="AS646" s="29">
        <v>0</v>
      </c>
      <c r="AT646" s="122">
        <v>0</v>
      </c>
      <c r="AU646" s="130" t="s">
        <v>2197</v>
      </c>
      <c r="AV646" s="130" t="s">
        <v>2191</v>
      </c>
      <c r="AW646" s="130" t="s">
        <v>2298</v>
      </c>
      <c r="AX646" s="130" t="s">
        <v>1299</v>
      </c>
      <c r="AY646" s="130" t="s">
        <v>2187</v>
      </c>
    </row>
    <row r="647" spans="1:51" ht="47.25" customHeight="1" x14ac:dyDescent="0.2">
      <c r="A647" s="121">
        <v>45681</v>
      </c>
      <c r="B647" s="27" t="s">
        <v>1564</v>
      </c>
      <c r="C647" s="24" t="s">
        <v>1565</v>
      </c>
      <c r="D647" s="24" t="s">
        <v>1447</v>
      </c>
      <c r="E647" s="28" t="s">
        <v>438</v>
      </c>
      <c r="F647" s="28" t="s">
        <v>439</v>
      </c>
      <c r="G647" s="28" t="s">
        <v>2816</v>
      </c>
      <c r="H647" s="28" t="s">
        <v>511</v>
      </c>
      <c r="I647" s="28" t="s">
        <v>1103</v>
      </c>
      <c r="J647" s="24" t="s">
        <v>1159</v>
      </c>
      <c r="K647" s="24" t="s">
        <v>627</v>
      </c>
      <c r="L647" s="24" t="s">
        <v>2540</v>
      </c>
      <c r="M647" s="24">
        <v>45684</v>
      </c>
      <c r="N647" s="24" t="s">
        <v>2541</v>
      </c>
      <c r="O647" s="24" t="s">
        <v>2542</v>
      </c>
      <c r="P647" s="27" t="s">
        <v>15</v>
      </c>
      <c r="Q647" s="28" t="s">
        <v>649</v>
      </c>
      <c r="R647" s="26" t="s">
        <v>2622</v>
      </c>
      <c r="S647" s="26" t="s">
        <v>2701</v>
      </c>
      <c r="T647" s="27" t="s">
        <v>55</v>
      </c>
      <c r="U647" s="25" t="s">
        <v>1159</v>
      </c>
      <c r="V647" s="25" t="s">
        <v>1348</v>
      </c>
      <c r="W647" s="25" t="s">
        <v>552</v>
      </c>
      <c r="X647" s="36" t="s">
        <v>45</v>
      </c>
      <c r="Y647" s="36" t="s">
        <v>46</v>
      </c>
      <c r="Z647" s="36" t="s">
        <v>370</v>
      </c>
      <c r="AA647" s="29">
        <v>3850</v>
      </c>
      <c r="AB647" s="29">
        <v>3850</v>
      </c>
      <c r="AC647" s="30">
        <v>0</v>
      </c>
      <c r="AD647" s="29">
        <v>3850</v>
      </c>
      <c r="AE647" s="29">
        <v>580.70000000000005</v>
      </c>
      <c r="AF647" s="31">
        <v>3269.3</v>
      </c>
      <c r="AG647" s="29">
        <v>580.70000000000005</v>
      </c>
      <c r="AI647" s="29">
        <v>580.70000000000005</v>
      </c>
      <c r="AJ647" s="29">
        <v>0</v>
      </c>
      <c r="AK647" s="29">
        <v>0</v>
      </c>
      <c r="AL647" s="29">
        <v>0</v>
      </c>
      <c r="AM647" s="29">
        <v>0</v>
      </c>
      <c r="AN647" s="29">
        <v>0</v>
      </c>
      <c r="AO647" s="29">
        <v>0</v>
      </c>
      <c r="AP647" s="29">
        <v>0</v>
      </c>
      <c r="AQ647" s="29">
        <v>0</v>
      </c>
      <c r="AR647" s="29">
        <v>0</v>
      </c>
      <c r="AS647" s="29">
        <v>0</v>
      </c>
      <c r="AT647" s="122">
        <v>0</v>
      </c>
      <c r="AU647" s="130" t="s">
        <v>2197</v>
      </c>
      <c r="AV647" s="130" t="s">
        <v>2191</v>
      </c>
      <c r="AW647" s="130" t="s">
        <v>2298</v>
      </c>
      <c r="AX647" s="130" t="s">
        <v>1299</v>
      </c>
      <c r="AY647" s="130" t="s">
        <v>1299</v>
      </c>
    </row>
    <row r="648" spans="1:51" ht="24" x14ac:dyDescent="0.2">
      <c r="A648" s="121">
        <v>45681</v>
      </c>
      <c r="B648" s="27" t="s">
        <v>1564</v>
      </c>
      <c r="C648" s="24" t="s">
        <v>1565</v>
      </c>
      <c r="D648" s="24" t="s">
        <v>1447</v>
      </c>
      <c r="E648" s="28" t="s">
        <v>438</v>
      </c>
      <c r="F648" s="28" t="s">
        <v>439</v>
      </c>
      <c r="G648" s="28" t="s">
        <v>2819</v>
      </c>
      <c r="H648" s="28" t="s">
        <v>515</v>
      </c>
      <c r="I648" s="28" t="s">
        <v>1103</v>
      </c>
      <c r="J648" s="24" t="s">
        <v>1103</v>
      </c>
      <c r="K648" s="24" t="s">
        <v>624</v>
      </c>
      <c r="L648" s="24" t="s">
        <v>2543</v>
      </c>
      <c r="M648" s="24">
        <v>45684</v>
      </c>
      <c r="N648" s="24" t="s">
        <v>2544</v>
      </c>
      <c r="O648" s="24" t="s">
        <v>2545</v>
      </c>
      <c r="P648" s="27" t="s">
        <v>15</v>
      </c>
      <c r="Q648" s="28" t="s">
        <v>650</v>
      </c>
      <c r="R648" s="26" t="s">
        <v>2623</v>
      </c>
      <c r="S648" s="26" t="s">
        <v>2702</v>
      </c>
      <c r="T648" s="27" t="s">
        <v>61</v>
      </c>
      <c r="U648" s="25" t="s">
        <v>1103</v>
      </c>
      <c r="V648" s="25" t="s">
        <v>1354</v>
      </c>
      <c r="W648" s="25" t="s">
        <v>552</v>
      </c>
      <c r="X648" s="36" t="s">
        <v>76</v>
      </c>
      <c r="Y648" s="36" t="s">
        <v>77</v>
      </c>
      <c r="Z648" s="36" t="s">
        <v>377</v>
      </c>
      <c r="AA648" s="29">
        <v>40000</v>
      </c>
      <c r="AB648" s="29">
        <v>40000</v>
      </c>
      <c r="AC648" s="30">
        <v>0</v>
      </c>
      <c r="AD648" s="29">
        <v>40000</v>
      </c>
      <c r="AE648" s="29">
        <v>21683.599999999999</v>
      </c>
      <c r="AF648" s="31">
        <v>18316.400000000001</v>
      </c>
      <c r="AG648" s="29">
        <v>21683.599999999999</v>
      </c>
      <c r="AI648" s="29">
        <v>0</v>
      </c>
      <c r="AJ648" s="29">
        <v>16085.759999999998</v>
      </c>
      <c r="AK648" s="29">
        <v>5597.84</v>
      </c>
      <c r="AL648" s="29">
        <v>0</v>
      </c>
      <c r="AM648" s="29">
        <v>0</v>
      </c>
      <c r="AN648" s="29">
        <v>0</v>
      </c>
      <c r="AO648" s="29">
        <v>0</v>
      </c>
      <c r="AP648" s="29">
        <v>0</v>
      </c>
      <c r="AQ648" s="29">
        <v>0</v>
      </c>
      <c r="AR648" s="29">
        <v>0</v>
      </c>
      <c r="AS648" s="29">
        <v>0</v>
      </c>
      <c r="AT648" s="122">
        <v>0</v>
      </c>
      <c r="AU648" s="130" t="s">
        <v>2197</v>
      </c>
      <c r="AV648" s="130" t="s">
        <v>2191</v>
      </c>
      <c r="AW648" s="130" t="s">
        <v>2298</v>
      </c>
      <c r="AX648" s="130" t="s">
        <v>1299</v>
      </c>
      <c r="AY648" s="130" t="s">
        <v>1299</v>
      </c>
    </row>
    <row r="649" spans="1:51" ht="24" x14ac:dyDescent="0.2">
      <c r="A649" s="121">
        <v>45681</v>
      </c>
      <c r="B649" s="27" t="s">
        <v>1564</v>
      </c>
      <c r="C649" s="24" t="s">
        <v>1565</v>
      </c>
      <c r="D649" s="24" t="s">
        <v>1447</v>
      </c>
      <c r="E649" s="28" t="s">
        <v>438</v>
      </c>
      <c r="F649" s="28" t="s">
        <v>439</v>
      </c>
      <c r="G649" s="28" t="s">
        <v>477</v>
      </c>
      <c r="H649" s="28" t="s">
        <v>515</v>
      </c>
      <c r="I649" s="28" t="s">
        <v>1103</v>
      </c>
      <c r="J649" s="24" t="s">
        <v>1103</v>
      </c>
      <c r="K649" s="24" t="s">
        <v>625</v>
      </c>
      <c r="L649" s="24" t="s">
        <v>2546</v>
      </c>
      <c r="M649" s="24">
        <v>45684</v>
      </c>
      <c r="N649" s="24" t="s">
        <v>2547</v>
      </c>
      <c r="O649" s="24" t="s">
        <v>2548</v>
      </c>
      <c r="P649" s="27" t="s">
        <v>15</v>
      </c>
      <c r="Q649" s="28" t="s">
        <v>651</v>
      </c>
      <c r="R649" s="26" t="s">
        <v>2624</v>
      </c>
      <c r="S649" s="26" t="s">
        <v>2703</v>
      </c>
      <c r="T649" s="27" t="s">
        <v>61</v>
      </c>
      <c r="U649" s="25" t="s">
        <v>1103</v>
      </c>
      <c r="V649" s="25" t="s">
        <v>1354</v>
      </c>
      <c r="W649" s="25" t="s">
        <v>552</v>
      </c>
      <c r="X649" s="36" t="s">
        <v>86</v>
      </c>
      <c r="Y649" s="36" t="s">
        <v>87</v>
      </c>
      <c r="Z649" s="36" t="s">
        <v>385</v>
      </c>
      <c r="AA649" s="29">
        <v>3200</v>
      </c>
      <c r="AB649" s="29">
        <v>3200</v>
      </c>
      <c r="AC649" s="30">
        <v>0</v>
      </c>
      <c r="AD649" s="29">
        <v>3200</v>
      </c>
      <c r="AE649" s="29">
        <v>0</v>
      </c>
      <c r="AF649" s="31">
        <v>3200</v>
      </c>
      <c r="AG649" s="29">
        <v>0</v>
      </c>
      <c r="AI649" s="29">
        <v>0</v>
      </c>
      <c r="AJ649" s="29">
        <v>0</v>
      </c>
      <c r="AK649" s="29">
        <v>0</v>
      </c>
      <c r="AL649" s="29">
        <v>0</v>
      </c>
      <c r="AM649" s="29">
        <v>0</v>
      </c>
      <c r="AN649" s="29">
        <v>0</v>
      </c>
      <c r="AO649" s="29">
        <v>0</v>
      </c>
      <c r="AP649" s="29">
        <v>0</v>
      </c>
      <c r="AQ649" s="29">
        <v>0</v>
      </c>
      <c r="AR649" s="29">
        <v>0</v>
      </c>
      <c r="AS649" s="29">
        <v>0</v>
      </c>
      <c r="AT649" s="122">
        <v>0</v>
      </c>
      <c r="AU649" s="130" t="s">
        <v>2197</v>
      </c>
      <c r="AV649" s="130" t="s">
        <v>2191</v>
      </c>
      <c r="AW649" s="130" t="s">
        <v>2298</v>
      </c>
      <c r="AX649" s="130" t="s">
        <v>1299</v>
      </c>
      <c r="AY649" s="130" t="s">
        <v>1299</v>
      </c>
    </row>
    <row r="650" spans="1:51" ht="36" x14ac:dyDescent="0.2">
      <c r="A650" s="121">
        <v>45681</v>
      </c>
      <c r="B650" s="27" t="s">
        <v>1564</v>
      </c>
      <c r="C650" s="24" t="s">
        <v>1565</v>
      </c>
      <c r="D650" s="24" t="s">
        <v>1447</v>
      </c>
      <c r="E650" s="28" t="s">
        <v>438</v>
      </c>
      <c r="F650" s="28" t="s">
        <v>439</v>
      </c>
      <c r="G650" s="28" t="s">
        <v>42</v>
      </c>
      <c r="H650" s="28" t="s">
        <v>511</v>
      </c>
      <c r="I650" s="28" t="s">
        <v>1103</v>
      </c>
      <c r="J650" s="24" t="s">
        <v>1159</v>
      </c>
      <c r="K650" s="24" t="s">
        <v>2564</v>
      </c>
      <c r="L650" s="24" t="s">
        <v>2742</v>
      </c>
      <c r="M650" s="24">
        <v>45685</v>
      </c>
      <c r="N650" s="24" t="s">
        <v>2743</v>
      </c>
      <c r="O650" s="24" t="s">
        <v>2744</v>
      </c>
      <c r="P650" s="27" t="s">
        <v>15</v>
      </c>
      <c r="Q650" s="28" t="s">
        <v>652</v>
      </c>
      <c r="R650" s="26" t="s">
        <v>2625</v>
      </c>
      <c r="S650" s="26" t="s">
        <v>2704</v>
      </c>
      <c r="T650" s="27" t="s">
        <v>55</v>
      </c>
      <c r="U650" s="25" t="s">
        <v>1159</v>
      </c>
      <c r="V650" s="25" t="s">
        <v>1348</v>
      </c>
      <c r="W650" s="25" t="s">
        <v>552</v>
      </c>
      <c r="X650" s="36" t="s">
        <v>41</v>
      </c>
      <c r="Y650" s="36" t="s">
        <v>42</v>
      </c>
      <c r="Z650" s="36" t="s">
        <v>359</v>
      </c>
      <c r="AA650" s="29">
        <v>3105</v>
      </c>
      <c r="AB650" s="29">
        <v>3105</v>
      </c>
      <c r="AC650" s="30">
        <v>0</v>
      </c>
      <c r="AD650" s="29">
        <v>3105</v>
      </c>
      <c r="AE650" s="29">
        <v>1035</v>
      </c>
      <c r="AF650" s="31">
        <v>2070</v>
      </c>
      <c r="AG650" s="29">
        <v>1035</v>
      </c>
      <c r="AI650" s="29">
        <v>0</v>
      </c>
      <c r="AJ650" s="29">
        <v>0</v>
      </c>
      <c r="AK650" s="29">
        <v>1035</v>
      </c>
      <c r="AL650" s="29">
        <v>0</v>
      </c>
      <c r="AM650" s="29">
        <v>0</v>
      </c>
      <c r="AN650" s="29">
        <v>0</v>
      </c>
      <c r="AO650" s="29">
        <v>0</v>
      </c>
      <c r="AP650" s="29">
        <v>0</v>
      </c>
      <c r="AQ650" s="29">
        <v>0</v>
      </c>
      <c r="AR650" s="29">
        <v>0</v>
      </c>
      <c r="AS650" s="29">
        <v>0</v>
      </c>
      <c r="AT650" s="122">
        <v>0</v>
      </c>
      <c r="AU650" s="130" t="s">
        <v>2197</v>
      </c>
      <c r="AV650" s="130" t="s">
        <v>2191</v>
      </c>
      <c r="AW650" s="130" t="s">
        <v>2298</v>
      </c>
      <c r="AX650" s="130" t="s">
        <v>1299</v>
      </c>
      <c r="AY650" s="130" t="s">
        <v>2647</v>
      </c>
    </row>
    <row r="651" spans="1:51" ht="36" x14ac:dyDescent="0.2">
      <c r="A651" s="121">
        <v>45684</v>
      </c>
      <c r="B651" s="27" t="s">
        <v>1564</v>
      </c>
      <c r="C651" s="24" t="s">
        <v>1565</v>
      </c>
      <c r="D651" s="24" t="s">
        <v>1447</v>
      </c>
      <c r="E651" s="28" t="s">
        <v>438</v>
      </c>
      <c r="F651" s="28" t="s">
        <v>439</v>
      </c>
      <c r="G651" s="28" t="s">
        <v>2817</v>
      </c>
      <c r="H651" s="28" t="s">
        <v>511</v>
      </c>
      <c r="I651" s="28" t="s">
        <v>1108</v>
      </c>
      <c r="J651" s="24" t="s">
        <v>1108</v>
      </c>
      <c r="K651" s="24" t="s">
        <v>699</v>
      </c>
      <c r="L651" s="24" t="s">
        <v>2867</v>
      </c>
      <c r="M651" s="24">
        <v>45688</v>
      </c>
      <c r="N651" s="24" t="s">
        <v>2500</v>
      </c>
      <c r="O651" s="24" t="s">
        <v>2868</v>
      </c>
      <c r="P651" s="27" t="s">
        <v>15</v>
      </c>
      <c r="Q651" s="28" t="s">
        <v>654</v>
      </c>
      <c r="R651" s="26" t="s">
        <v>2626</v>
      </c>
      <c r="S651" s="26" t="s">
        <v>2705</v>
      </c>
      <c r="T651" s="27" t="s">
        <v>103</v>
      </c>
      <c r="U651" s="25" t="s">
        <v>1108</v>
      </c>
      <c r="V651" s="25" t="s">
        <v>1363</v>
      </c>
      <c r="W651" s="25" t="s">
        <v>552</v>
      </c>
      <c r="X651" s="36" t="s">
        <v>72</v>
      </c>
      <c r="Y651" s="36" t="s">
        <v>73</v>
      </c>
      <c r="Z651" s="36" t="s">
        <v>372</v>
      </c>
      <c r="AA651" s="29">
        <v>65916</v>
      </c>
      <c r="AB651" s="29">
        <v>65916</v>
      </c>
      <c r="AC651" s="30">
        <v>0</v>
      </c>
      <c r="AD651" s="29">
        <v>65916</v>
      </c>
      <c r="AE651" s="29">
        <v>32935.5</v>
      </c>
      <c r="AF651" s="31">
        <v>32980.5</v>
      </c>
      <c r="AG651" s="29">
        <v>21971.32</v>
      </c>
      <c r="AI651" s="29">
        <v>0</v>
      </c>
      <c r="AJ651" s="29">
        <v>0</v>
      </c>
      <c r="AK651" s="29">
        <v>32935.5</v>
      </c>
      <c r="AL651" s="29">
        <v>0</v>
      </c>
      <c r="AM651" s="29">
        <v>0</v>
      </c>
      <c r="AN651" s="29">
        <v>0</v>
      </c>
      <c r="AO651" s="29">
        <v>0</v>
      </c>
      <c r="AP651" s="29">
        <v>0</v>
      </c>
      <c r="AQ651" s="29">
        <v>0</v>
      </c>
      <c r="AR651" s="29">
        <v>0</v>
      </c>
      <c r="AS651" s="29">
        <v>0</v>
      </c>
      <c r="AT651" s="122">
        <v>0</v>
      </c>
      <c r="AU651" s="130" t="s">
        <v>2197</v>
      </c>
      <c r="AV651" s="130" t="s">
        <v>2191</v>
      </c>
      <c r="AW651" s="130" t="s">
        <v>2298</v>
      </c>
      <c r="AX651" s="130" t="s">
        <v>1299</v>
      </c>
      <c r="AY651" s="130" t="s">
        <v>1299</v>
      </c>
    </row>
    <row r="652" spans="1:51" ht="36" x14ac:dyDescent="0.2">
      <c r="A652" s="121">
        <v>45684</v>
      </c>
      <c r="B652" s="27" t="s">
        <v>1564</v>
      </c>
      <c r="C652" s="24" t="s">
        <v>1565</v>
      </c>
      <c r="D652" s="24" t="s">
        <v>1447</v>
      </c>
      <c r="E652" s="28" t="s">
        <v>438</v>
      </c>
      <c r="F652" s="28" t="s">
        <v>439</v>
      </c>
      <c r="G652" s="28" t="s">
        <v>2816</v>
      </c>
      <c r="H652" s="28" t="s">
        <v>511</v>
      </c>
      <c r="I652" s="28" t="s">
        <v>1103</v>
      </c>
      <c r="J652" s="24" t="s">
        <v>1160</v>
      </c>
      <c r="K652" s="24" t="s">
        <v>657</v>
      </c>
      <c r="L652" s="24" t="s">
        <v>2745</v>
      </c>
      <c r="M652" s="24">
        <v>45685</v>
      </c>
      <c r="N652" s="24" t="s">
        <v>2746</v>
      </c>
      <c r="O652" s="24" t="s">
        <v>2747</v>
      </c>
      <c r="P652" s="27" t="s">
        <v>15</v>
      </c>
      <c r="Q652" s="28" t="s">
        <v>2565</v>
      </c>
      <c r="R652" s="26" t="s">
        <v>2627</v>
      </c>
      <c r="S652" s="26" t="s">
        <v>2706</v>
      </c>
      <c r="T652" s="27" t="s">
        <v>57</v>
      </c>
      <c r="U652" s="25" t="s">
        <v>1160</v>
      </c>
      <c r="V652" s="25" t="s">
        <v>1350</v>
      </c>
      <c r="W652" s="25" t="s">
        <v>552</v>
      </c>
      <c r="X652" s="36" t="s">
        <v>48</v>
      </c>
      <c r="Y652" s="36" t="s">
        <v>49</v>
      </c>
      <c r="Z652" s="36" t="s">
        <v>371</v>
      </c>
      <c r="AA652" s="29">
        <v>3600</v>
      </c>
      <c r="AB652" s="29">
        <v>3600</v>
      </c>
      <c r="AC652" s="30">
        <v>0</v>
      </c>
      <c r="AD652" s="29">
        <v>3600</v>
      </c>
      <c r="AE652" s="29">
        <v>156.6</v>
      </c>
      <c r="AF652" s="31">
        <v>3443.4</v>
      </c>
      <c r="AG652" s="29">
        <v>156.6</v>
      </c>
      <c r="AI652" s="29">
        <v>0</v>
      </c>
      <c r="AJ652" s="29">
        <v>0</v>
      </c>
      <c r="AK652" s="29">
        <v>156.6</v>
      </c>
      <c r="AL652" s="29">
        <v>0</v>
      </c>
      <c r="AM652" s="29">
        <v>0</v>
      </c>
      <c r="AN652" s="29">
        <v>0</v>
      </c>
      <c r="AO652" s="29">
        <v>0</v>
      </c>
      <c r="AP652" s="29">
        <v>0</v>
      </c>
      <c r="AQ652" s="29">
        <v>0</v>
      </c>
      <c r="AR652" s="29">
        <v>0</v>
      </c>
      <c r="AS652" s="29">
        <v>0</v>
      </c>
      <c r="AT652" s="122">
        <v>0</v>
      </c>
      <c r="AU652" s="130" t="s">
        <v>2197</v>
      </c>
      <c r="AV652" s="130" t="s">
        <v>2191</v>
      </c>
      <c r="AW652" s="130" t="s">
        <v>2298</v>
      </c>
      <c r="AX652" s="130" t="s">
        <v>1299</v>
      </c>
      <c r="AY652" s="130" t="s">
        <v>1299</v>
      </c>
    </row>
    <row r="653" spans="1:51" ht="36" x14ac:dyDescent="0.2">
      <c r="A653" s="121">
        <v>45684</v>
      </c>
      <c r="B653" s="27" t="s">
        <v>1564</v>
      </c>
      <c r="C653" s="24" t="s">
        <v>1565</v>
      </c>
      <c r="D653" s="24" t="s">
        <v>1447</v>
      </c>
      <c r="E653" s="28" t="s">
        <v>442</v>
      </c>
      <c r="F653" s="28" t="s">
        <v>445</v>
      </c>
      <c r="G653" s="28" t="s">
        <v>521</v>
      </c>
      <c r="H653" s="28" t="s">
        <v>515</v>
      </c>
      <c r="I653" s="28" t="s">
        <v>1422</v>
      </c>
      <c r="J653" s="24" t="s">
        <v>1158</v>
      </c>
      <c r="K653" s="24" t="s">
        <v>640</v>
      </c>
      <c r="L653" s="24" t="s">
        <v>2748</v>
      </c>
      <c r="M653" s="24">
        <v>45685</v>
      </c>
      <c r="N653" s="24" t="s">
        <v>2749</v>
      </c>
      <c r="O653" s="24" t="s">
        <v>2750</v>
      </c>
      <c r="P653" s="27" t="s">
        <v>15</v>
      </c>
      <c r="Q653" s="28" t="s">
        <v>655</v>
      </c>
      <c r="R653" s="26" t="s">
        <v>2628</v>
      </c>
      <c r="S653" s="26" t="s">
        <v>2707</v>
      </c>
      <c r="T653" s="27" t="s">
        <v>139</v>
      </c>
      <c r="U653" s="25" t="s">
        <v>1158</v>
      </c>
      <c r="V653" s="25" t="s">
        <v>1529</v>
      </c>
      <c r="W653" s="25" t="s">
        <v>552</v>
      </c>
      <c r="X653" s="36" t="s">
        <v>43</v>
      </c>
      <c r="Y653" s="36" t="s">
        <v>1377</v>
      </c>
      <c r="Z653" s="36" t="s">
        <v>1375</v>
      </c>
      <c r="AA653" s="29">
        <v>12570</v>
      </c>
      <c r="AB653" s="29">
        <v>12570</v>
      </c>
      <c r="AC653" s="30">
        <v>0</v>
      </c>
      <c r="AD653" s="29">
        <v>12570</v>
      </c>
      <c r="AE653" s="29">
        <v>6287</v>
      </c>
      <c r="AF653" s="31">
        <v>6283</v>
      </c>
      <c r="AG653" s="29">
        <v>6287</v>
      </c>
      <c r="AI653" s="29">
        <v>0</v>
      </c>
      <c r="AJ653" s="29">
        <v>0</v>
      </c>
      <c r="AK653" s="29">
        <v>6287</v>
      </c>
      <c r="AL653" s="29">
        <v>0</v>
      </c>
      <c r="AM653" s="29">
        <v>0</v>
      </c>
      <c r="AN653" s="29">
        <v>0</v>
      </c>
      <c r="AO653" s="29">
        <v>0</v>
      </c>
      <c r="AP653" s="29">
        <v>0</v>
      </c>
      <c r="AQ653" s="29">
        <v>0</v>
      </c>
      <c r="AR653" s="29">
        <v>0</v>
      </c>
      <c r="AS653" s="29">
        <v>0</v>
      </c>
      <c r="AT653" s="122">
        <v>0</v>
      </c>
      <c r="AU653" s="130" t="s">
        <v>2197</v>
      </c>
      <c r="AV653" s="130" t="s">
        <v>2191</v>
      </c>
      <c r="AW653" s="130" t="s">
        <v>2298</v>
      </c>
      <c r="AX653" s="130" t="s">
        <v>1299</v>
      </c>
      <c r="AY653" s="130" t="s">
        <v>518</v>
      </c>
    </row>
    <row r="654" spans="1:51" ht="36" x14ac:dyDescent="0.2">
      <c r="A654" s="121">
        <v>45684</v>
      </c>
      <c r="B654" s="27" t="s">
        <v>1564</v>
      </c>
      <c r="C654" s="24" t="s">
        <v>1565</v>
      </c>
      <c r="D654" s="24" t="s">
        <v>1447</v>
      </c>
      <c r="E654" s="28" t="s">
        <v>438</v>
      </c>
      <c r="F654" s="28" t="s">
        <v>439</v>
      </c>
      <c r="G654" s="28" t="s">
        <v>2816</v>
      </c>
      <c r="H654" s="28" t="s">
        <v>511</v>
      </c>
      <c r="I654" s="28" t="s">
        <v>1103</v>
      </c>
      <c r="J654" s="24" t="s">
        <v>1091</v>
      </c>
      <c r="K654" s="24" t="s">
        <v>656</v>
      </c>
      <c r="L654" s="24" t="s">
        <v>2751</v>
      </c>
      <c r="M654" s="24">
        <v>45685</v>
      </c>
      <c r="N654" s="24" t="s">
        <v>2752</v>
      </c>
      <c r="O654" s="24" t="s">
        <v>2753</v>
      </c>
      <c r="P654" s="27" t="s">
        <v>15</v>
      </c>
      <c r="Q654" s="28" t="s">
        <v>2566</v>
      </c>
      <c r="R654" s="26" t="s">
        <v>2629</v>
      </c>
      <c r="S654" s="26" t="s">
        <v>2708</v>
      </c>
      <c r="T654" s="27" t="s">
        <v>44</v>
      </c>
      <c r="U654" s="25" t="s">
        <v>1091</v>
      </c>
      <c r="V654" s="25" t="s">
        <v>1343</v>
      </c>
      <c r="W654" s="25" t="s">
        <v>552</v>
      </c>
      <c r="X654" s="36" t="s">
        <v>48</v>
      </c>
      <c r="Y654" s="36" t="s">
        <v>49</v>
      </c>
      <c r="Z654" s="36" t="s">
        <v>371</v>
      </c>
      <c r="AA654" s="29">
        <v>300</v>
      </c>
      <c r="AB654" s="29">
        <v>300</v>
      </c>
      <c r="AC654" s="30">
        <v>0</v>
      </c>
      <c r="AD654" s="29">
        <v>300</v>
      </c>
      <c r="AE654" s="29">
        <v>27.5</v>
      </c>
      <c r="AF654" s="31">
        <v>272.5</v>
      </c>
      <c r="AG654" s="29">
        <v>27.5</v>
      </c>
      <c r="AI654" s="29">
        <v>0</v>
      </c>
      <c r="AJ654" s="29">
        <v>11.5</v>
      </c>
      <c r="AK654" s="29">
        <v>16</v>
      </c>
      <c r="AL654" s="29">
        <v>0</v>
      </c>
      <c r="AM654" s="29">
        <v>0</v>
      </c>
      <c r="AN654" s="29">
        <v>0</v>
      </c>
      <c r="AO654" s="29">
        <v>0</v>
      </c>
      <c r="AP654" s="29">
        <v>0</v>
      </c>
      <c r="AQ654" s="29">
        <v>0</v>
      </c>
      <c r="AR654" s="29">
        <v>0</v>
      </c>
      <c r="AS654" s="29">
        <v>0</v>
      </c>
      <c r="AT654" s="122">
        <v>0</v>
      </c>
      <c r="AU654" s="130" t="s">
        <v>2197</v>
      </c>
      <c r="AV654" s="130" t="s">
        <v>2191</v>
      </c>
      <c r="AW654" s="130" t="s">
        <v>2298</v>
      </c>
      <c r="AX654" s="130" t="s">
        <v>1299</v>
      </c>
      <c r="AY654" s="130" t="s">
        <v>1299</v>
      </c>
    </row>
    <row r="655" spans="1:51" ht="36" x14ac:dyDescent="0.2">
      <c r="A655" s="121">
        <v>45684</v>
      </c>
      <c r="B655" s="27" t="s">
        <v>1564</v>
      </c>
      <c r="C655" s="24" t="s">
        <v>1565</v>
      </c>
      <c r="D655" s="24" t="s">
        <v>1447</v>
      </c>
      <c r="E655" s="28" t="s">
        <v>438</v>
      </c>
      <c r="F655" s="28" t="s">
        <v>439</v>
      </c>
      <c r="G655" s="28" t="s">
        <v>2816</v>
      </c>
      <c r="H655" s="28" t="s">
        <v>511</v>
      </c>
      <c r="I655" s="28" t="s">
        <v>1103</v>
      </c>
      <c r="J655" s="24" t="s">
        <v>1092</v>
      </c>
      <c r="K655" s="24" t="s">
        <v>658</v>
      </c>
      <c r="L655" s="24" t="s">
        <v>2754</v>
      </c>
      <c r="M655" s="24">
        <v>45685</v>
      </c>
      <c r="N655" s="24" t="s">
        <v>2755</v>
      </c>
      <c r="O655" s="24" t="s">
        <v>2756</v>
      </c>
      <c r="P655" s="27" t="s">
        <v>15</v>
      </c>
      <c r="Q655" s="28" t="s">
        <v>656</v>
      </c>
      <c r="R655" s="26" t="s">
        <v>2630</v>
      </c>
      <c r="S655" s="26" t="s">
        <v>2709</v>
      </c>
      <c r="T655" s="27" t="s">
        <v>50</v>
      </c>
      <c r="U655" s="25" t="s">
        <v>1092</v>
      </c>
      <c r="V655" s="25" t="s">
        <v>1345</v>
      </c>
      <c r="W655" s="25" t="s">
        <v>552</v>
      </c>
      <c r="X655" s="36" t="s">
        <v>48</v>
      </c>
      <c r="Y655" s="36" t="s">
        <v>49</v>
      </c>
      <c r="Z655" s="36" t="s">
        <v>371</v>
      </c>
      <c r="AA655" s="29">
        <v>800</v>
      </c>
      <c r="AB655" s="29">
        <v>800</v>
      </c>
      <c r="AC655" s="30">
        <v>0</v>
      </c>
      <c r="AD655" s="29">
        <v>800</v>
      </c>
      <c r="AE655" s="29">
        <v>104.2</v>
      </c>
      <c r="AF655" s="31">
        <v>695.8</v>
      </c>
      <c r="AG655" s="29">
        <v>104.2</v>
      </c>
      <c r="AI655" s="29">
        <v>0</v>
      </c>
      <c r="AJ655" s="29">
        <v>0</v>
      </c>
      <c r="AK655" s="29">
        <v>104.2</v>
      </c>
      <c r="AL655" s="29">
        <v>0</v>
      </c>
      <c r="AM655" s="29">
        <v>0</v>
      </c>
      <c r="AN655" s="29">
        <v>0</v>
      </c>
      <c r="AO655" s="29">
        <v>0</v>
      </c>
      <c r="AP655" s="29">
        <v>0</v>
      </c>
      <c r="AQ655" s="29">
        <v>0</v>
      </c>
      <c r="AR655" s="29">
        <v>0</v>
      </c>
      <c r="AS655" s="29">
        <v>0</v>
      </c>
      <c r="AT655" s="122">
        <v>0</v>
      </c>
      <c r="AU655" s="130" t="s">
        <v>2197</v>
      </c>
      <c r="AV655" s="130" t="s">
        <v>2191</v>
      </c>
      <c r="AW655" s="130" t="s">
        <v>2298</v>
      </c>
      <c r="AX655" s="130" t="s">
        <v>1299</v>
      </c>
      <c r="AY655" s="130" t="s">
        <v>1299</v>
      </c>
    </row>
    <row r="656" spans="1:51" ht="24" x14ac:dyDescent="0.2">
      <c r="A656" s="121">
        <v>45684</v>
      </c>
      <c r="B656" s="27" t="s">
        <v>1564</v>
      </c>
      <c r="C656" s="24" t="s">
        <v>1565</v>
      </c>
      <c r="D656" s="24" t="s">
        <v>1447</v>
      </c>
      <c r="E656" s="28" t="s">
        <v>438</v>
      </c>
      <c r="F656" s="28" t="s">
        <v>439</v>
      </c>
      <c r="G656" s="28" t="s">
        <v>521</v>
      </c>
      <c r="H656" s="28" t="s">
        <v>515</v>
      </c>
      <c r="I656" s="28" t="s">
        <v>1360</v>
      </c>
      <c r="J656" s="24" t="s">
        <v>1360</v>
      </c>
      <c r="K656" s="24" t="s">
        <v>686</v>
      </c>
      <c r="L656" s="24" t="s">
        <v>2869</v>
      </c>
      <c r="M656" s="24">
        <v>45685</v>
      </c>
      <c r="N656" s="24" t="s">
        <v>2870</v>
      </c>
      <c r="O656" s="24" t="s">
        <v>2871</v>
      </c>
      <c r="P656" s="27" t="s">
        <v>15</v>
      </c>
      <c r="Q656" s="28" t="s">
        <v>657</v>
      </c>
      <c r="R656" s="26" t="s">
        <v>2631</v>
      </c>
      <c r="S656" s="26" t="s">
        <v>2710</v>
      </c>
      <c r="T656" s="27" t="s">
        <v>102</v>
      </c>
      <c r="U656" s="25" t="s">
        <v>1360</v>
      </c>
      <c r="V656" s="25" t="s">
        <v>1362</v>
      </c>
      <c r="W656" s="25" t="s">
        <v>552</v>
      </c>
      <c r="X656" s="36" t="s">
        <v>43</v>
      </c>
      <c r="Y656" s="36" t="s">
        <v>1377</v>
      </c>
      <c r="Z656" s="36" t="s">
        <v>1375</v>
      </c>
      <c r="AA656" s="29">
        <v>12000</v>
      </c>
      <c r="AB656" s="29">
        <v>12000</v>
      </c>
      <c r="AC656" s="30">
        <v>0</v>
      </c>
      <c r="AD656" s="29">
        <v>12000</v>
      </c>
      <c r="AE656" s="29">
        <v>6000</v>
      </c>
      <c r="AF656" s="31">
        <v>6000</v>
      </c>
      <c r="AG656" s="29">
        <v>6000</v>
      </c>
      <c r="AI656" s="29">
        <v>0</v>
      </c>
      <c r="AJ656" s="29">
        <v>6000</v>
      </c>
      <c r="AK656" s="29">
        <v>0</v>
      </c>
      <c r="AL656" s="29">
        <v>0</v>
      </c>
      <c r="AM656" s="29">
        <v>0</v>
      </c>
      <c r="AN656" s="29">
        <v>0</v>
      </c>
      <c r="AO656" s="29">
        <v>0</v>
      </c>
      <c r="AP656" s="29">
        <v>0</v>
      </c>
      <c r="AQ656" s="29">
        <v>0</v>
      </c>
      <c r="AR656" s="29">
        <v>0</v>
      </c>
      <c r="AS656" s="29">
        <v>0</v>
      </c>
      <c r="AT656" s="122">
        <v>0</v>
      </c>
      <c r="AU656" s="130" t="s">
        <v>2197</v>
      </c>
      <c r="AV656" s="130" t="s">
        <v>2191</v>
      </c>
      <c r="AW656" s="130" t="s">
        <v>2298</v>
      </c>
      <c r="AX656" s="130" t="s">
        <v>1299</v>
      </c>
      <c r="AY656" s="130" t="s">
        <v>2187</v>
      </c>
    </row>
    <row r="657" spans="1:51" ht="36" x14ac:dyDescent="0.2">
      <c r="A657" s="121">
        <v>45684</v>
      </c>
      <c r="B657" s="27" t="s">
        <v>1564</v>
      </c>
      <c r="C657" s="24" t="s">
        <v>1565</v>
      </c>
      <c r="D657" s="24" t="s">
        <v>1447</v>
      </c>
      <c r="E657" s="28" t="s">
        <v>438</v>
      </c>
      <c r="F657" s="28" t="s">
        <v>439</v>
      </c>
      <c r="G657" s="28" t="s">
        <v>521</v>
      </c>
      <c r="H657" s="28" t="s">
        <v>515</v>
      </c>
      <c r="I657" s="28" t="s">
        <v>1108</v>
      </c>
      <c r="J657" s="24" t="s">
        <v>1108</v>
      </c>
      <c r="K657" s="24" t="s">
        <v>687</v>
      </c>
      <c r="L657" s="24" t="s">
        <v>2872</v>
      </c>
      <c r="M657" s="24">
        <v>45685</v>
      </c>
      <c r="N657" s="24" t="s">
        <v>2873</v>
      </c>
      <c r="O657" s="24" t="s">
        <v>2874</v>
      </c>
      <c r="P657" s="27" t="s">
        <v>15</v>
      </c>
      <c r="Q657" s="28" t="s">
        <v>658</v>
      </c>
      <c r="R657" s="26" t="s">
        <v>2632</v>
      </c>
      <c r="S657" s="26" t="s">
        <v>2711</v>
      </c>
      <c r="T657" s="27" t="s">
        <v>103</v>
      </c>
      <c r="U657" s="25" t="s">
        <v>1108</v>
      </c>
      <c r="V657" s="25" t="s">
        <v>1363</v>
      </c>
      <c r="W657" s="25" t="s">
        <v>552</v>
      </c>
      <c r="X657" s="36" t="s">
        <v>43</v>
      </c>
      <c r="Y657" s="36" t="s">
        <v>1377</v>
      </c>
      <c r="Z657" s="36" t="s">
        <v>1375</v>
      </c>
      <c r="AA657" s="29">
        <v>16000</v>
      </c>
      <c r="AB657" s="29">
        <v>16000</v>
      </c>
      <c r="AC657" s="30">
        <v>0</v>
      </c>
      <c r="AD657" s="29">
        <v>16000</v>
      </c>
      <c r="AE657" s="29">
        <v>16000</v>
      </c>
      <c r="AF657" s="31">
        <v>0</v>
      </c>
      <c r="AG657" s="29">
        <v>8000</v>
      </c>
      <c r="AI657" s="29">
        <v>0</v>
      </c>
      <c r="AJ657" s="29">
        <v>8000</v>
      </c>
      <c r="AK657" s="29">
        <v>8000</v>
      </c>
      <c r="AL657" s="29">
        <v>0</v>
      </c>
      <c r="AM657" s="29">
        <v>0</v>
      </c>
      <c r="AN657" s="29">
        <v>0</v>
      </c>
      <c r="AO657" s="29">
        <v>0</v>
      </c>
      <c r="AP657" s="29">
        <v>0</v>
      </c>
      <c r="AQ657" s="29">
        <v>0</v>
      </c>
      <c r="AR657" s="29">
        <v>0</v>
      </c>
      <c r="AS657" s="29">
        <v>0</v>
      </c>
      <c r="AT657" s="122">
        <v>0</v>
      </c>
      <c r="AU657" s="130" t="s">
        <v>2197</v>
      </c>
      <c r="AV657" s="130" t="s">
        <v>2193</v>
      </c>
      <c r="AW657" s="130" t="s">
        <v>2298</v>
      </c>
      <c r="AX657" s="130" t="s">
        <v>1299</v>
      </c>
      <c r="AY657" s="130" t="s">
        <v>2187</v>
      </c>
    </row>
    <row r="658" spans="1:51" ht="36" x14ac:dyDescent="0.2">
      <c r="A658" s="121">
        <v>45684</v>
      </c>
      <c r="B658" s="27" t="s">
        <v>1564</v>
      </c>
      <c r="C658" s="24" t="s">
        <v>1565</v>
      </c>
      <c r="D658" s="24" t="s">
        <v>1447</v>
      </c>
      <c r="E658" s="28" t="s">
        <v>442</v>
      </c>
      <c r="F658" s="28" t="s">
        <v>445</v>
      </c>
      <c r="G658" s="28" t="s">
        <v>521</v>
      </c>
      <c r="H658" s="28" t="s">
        <v>515</v>
      </c>
      <c r="I658" s="28" t="s">
        <v>1422</v>
      </c>
      <c r="J658" s="24" t="s">
        <v>1098</v>
      </c>
      <c r="K658" s="24" t="s">
        <v>688</v>
      </c>
      <c r="L658" s="24" t="s">
        <v>2875</v>
      </c>
      <c r="M658" s="24">
        <v>45685</v>
      </c>
      <c r="N658" s="24" t="s">
        <v>2876</v>
      </c>
      <c r="O658" s="24" t="s">
        <v>2877</v>
      </c>
      <c r="P658" s="27" t="s">
        <v>15</v>
      </c>
      <c r="Q658" s="28" t="s">
        <v>659</v>
      </c>
      <c r="R658" s="26" t="s">
        <v>2633</v>
      </c>
      <c r="S658" s="26" t="s">
        <v>2712</v>
      </c>
      <c r="T658" s="27" t="s">
        <v>147</v>
      </c>
      <c r="U658" s="25" t="s">
        <v>1098</v>
      </c>
      <c r="V658" s="25" t="s">
        <v>1534</v>
      </c>
      <c r="W658" s="25" t="s">
        <v>552</v>
      </c>
      <c r="X658" s="36" t="s">
        <v>43</v>
      </c>
      <c r="Y658" s="36" t="s">
        <v>1377</v>
      </c>
      <c r="Z658" s="36" t="s">
        <v>1375</v>
      </c>
      <c r="AA658" s="29">
        <v>10345</v>
      </c>
      <c r="AB658" s="29">
        <v>10345</v>
      </c>
      <c r="AC658" s="30">
        <v>0</v>
      </c>
      <c r="AD658" s="29">
        <v>10345</v>
      </c>
      <c r="AE658" s="29">
        <v>0</v>
      </c>
      <c r="AF658" s="31">
        <v>10345</v>
      </c>
      <c r="AG658" s="29">
        <v>0</v>
      </c>
      <c r="AI658" s="29">
        <v>0</v>
      </c>
      <c r="AJ658" s="29">
        <v>0</v>
      </c>
      <c r="AK658" s="29">
        <v>0</v>
      </c>
      <c r="AL658" s="29">
        <v>0</v>
      </c>
      <c r="AM658" s="29">
        <v>0</v>
      </c>
      <c r="AN658" s="29">
        <v>0</v>
      </c>
      <c r="AO658" s="29">
        <v>0</v>
      </c>
      <c r="AP658" s="29">
        <v>0</v>
      </c>
      <c r="AQ658" s="29">
        <v>0</v>
      </c>
      <c r="AR658" s="29">
        <v>0</v>
      </c>
      <c r="AS658" s="29">
        <v>0</v>
      </c>
      <c r="AT658" s="122">
        <v>0</v>
      </c>
      <c r="AU658" s="130" t="s">
        <v>2197</v>
      </c>
      <c r="AV658" s="130" t="s">
        <v>2191</v>
      </c>
      <c r="AW658" s="130" t="s">
        <v>2298</v>
      </c>
      <c r="AX658" s="130" t="s">
        <v>1299</v>
      </c>
      <c r="AY658" s="130" t="s">
        <v>518</v>
      </c>
    </row>
    <row r="659" spans="1:51" ht="36" x14ac:dyDescent="0.2">
      <c r="A659" s="121">
        <v>45684</v>
      </c>
      <c r="B659" s="27" t="s">
        <v>1564</v>
      </c>
      <c r="C659" s="24" t="s">
        <v>1565</v>
      </c>
      <c r="D659" s="24" t="s">
        <v>1447</v>
      </c>
      <c r="E659" s="28" t="s">
        <v>438</v>
      </c>
      <c r="F659" s="28" t="s">
        <v>439</v>
      </c>
      <c r="G659" s="28" t="s">
        <v>2816</v>
      </c>
      <c r="H659" s="28" t="s">
        <v>511</v>
      </c>
      <c r="I659" s="28" t="s">
        <v>1103</v>
      </c>
      <c r="J659" s="24" t="s">
        <v>1433</v>
      </c>
      <c r="K659" s="24" t="s">
        <v>659</v>
      </c>
      <c r="L659" s="24" t="s">
        <v>2757</v>
      </c>
      <c r="M659" s="24">
        <v>45685</v>
      </c>
      <c r="N659" s="24" t="s">
        <v>2758</v>
      </c>
      <c r="O659" s="24" t="s">
        <v>2759</v>
      </c>
      <c r="P659" s="27" t="s">
        <v>15</v>
      </c>
      <c r="Q659" s="28" t="s">
        <v>660</v>
      </c>
      <c r="R659" s="26" t="s">
        <v>2634</v>
      </c>
      <c r="S659" s="26" t="s">
        <v>2713</v>
      </c>
      <c r="T659" s="27" t="s">
        <v>109</v>
      </c>
      <c r="U659" s="25" t="s">
        <v>1433</v>
      </c>
      <c r="V659" s="25" t="s">
        <v>1438</v>
      </c>
      <c r="W659" s="25" t="s">
        <v>552</v>
      </c>
      <c r="X659" s="36" t="s">
        <v>48</v>
      </c>
      <c r="Y659" s="36" t="s">
        <v>49</v>
      </c>
      <c r="Z659" s="36" t="s">
        <v>371</v>
      </c>
      <c r="AA659" s="29">
        <v>4200</v>
      </c>
      <c r="AB659" s="29">
        <v>4200</v>
      </c>
      <c r="AC659" s="30">
        <v>0</v>
      </c>
      <c r="AD659" s="29">
        <v>4200</v>
      </c>
      <c r="AE659" s="29">
        <v>936.9</v>
      </c>
      <c r="AF659" s="31">
        <v>3263.1</v>
      </c>
      <c r="AG659" s="29">
        <v>936.9</v>
      </c>
      <c r="AI659" s="29">
        <v>0</v>
      </c>
      <c r="AJ659" s="29">
        <v>672.1</v>
      </c>
      <c r="AK659" s="29">
        <v>264.8</v>
      </c>
      <c r="AL659" s="29">
        <v>0</v>
      </c>
      <c r="AM659" s="29">
        <v>0</v>
      </c>
      <c r="AN659" s="29">
        <v>0</v>
      </c>
      <c r="AO659" s="29">
        <v>0</v>
      </c>
      <c r="AP659" s="29">
        <v>0</v>
      </c>
      <c r="AQ659" s="29">
        <v>0</v>
      </c>
      <c r="AR659" s="29">
        <v>0</v>
      </c>
      <c r="AS659" s="29">
        <v>0</v>
      </c>
      <c r="AT659" s="122">
        <v>0</v>
      </c>
      <c r="AU659" s="130" t="s">
        <v>2197</v>
      </c>
      <c r="AV659" s="130" t="s">
        <v>2191</v>
      </c>
      <c r="AW659" s="130" t="s">
        <v>2298</v>
      </c>
      <c r="AX659" s="130" t="s">
        <v>1299</v>
      </c>
      <c r="AY659" s="130" t="s">
        <v>1299</v>
      </c>
    </row>
    <row r="660" spans="1:51" ht="24" x14ac:dyDescent="0.2">
      <c r="A660" s="121">
        <v>45684</v>
      </c>
      <c r="B660" s="27" t="s">
        <v>1564</v>
      </c>
      <c r="C660" s="24" t="s">
        <v>1565</v>
      </c>
      <c r="D660" s="24" t="s">
        <v>1447</v>
      </c>
      <c r="E660" s="28" t="s">
        <v>438</v>
      </c>
      <c r="F660" s="28" t="s">
        <v>439</v>
      </c>
      <c r="G660" s="28" t="s">
        <v>2816</v>
      </c>
      <c r="H660" s="28" t="s">
        <v>511</v>
      </c>
      <c r="I660" s="28" t="s">
        <v>1103</v>
      </c>
      <c r="J660" s="24" t="s">
        <v>1092</v>
      </c>
      <c r="K660" s="24" t="s">
        <v>639</v>
      </c>
      <c r="L660" s="24" t="s">
        <v>2760</v>
      </c>
      <c r="M660" s="24">
        <v>45685</v>
      </c>
      <c r="N660" s="24" t="s">
        <v>2761</v>
      </c>
      <c r="O660" s="24" t="s">
        <v>2762</v>
      </c>
      <c r="P660" s="27" t="s">
        <v>15</v>
      </c>
      <c r="Q660" s="28" t="s">
        <v>661</v>
      </c>
      <c r="R660" s="26" t="s">
        <v>2635</v>
      </c>
      <c r="S660" s="26" t="s">
        <v>2714</v>
      </c>
      <c r="T660" s="27" t="s">
        <v>50</v>
      </c>
      <c r="U660" s="25" t="s">
        <v>1092</v>
      </c>
      <c r="V660" s="25" t="s">
        <v>1345</v>
      </c>
      <c r="W660" s="25" t="s">
        <v>552</v>
      </c>
      <c r="X660" s="36" t="s">
        <v>32</v>
      </c>
      <c r="Y660" s="36" t="s">
        <v>33</v>
      </c>
      <c r="Z660" s="36" t="s">
        <v>374</v>
      </c>
      <c r="AA660" s="29">
        <v>3300</v>
      </c>
      <c r="AB660" s="29">
        <v>3300</v>
      </c>
      <c r="AC660" s="30">
        <v>0</v>
      </c>
      <c r="AD660" s="29">
        <v>3300</v>
      </c>
      <c r="AE660" s="29">
        <v>900</v>
      </c>
      <c r="AF660" s="31">
        <v>2400</v>
      </c>
      <c r="AG660" s="29">
        <v>900</v>
      </c>
      <c r="AI660" s="29">
        <v>300</v>
      </c>
      <c r="AJ660" s="29">
        <v>300</v>
      </c>
      <c r="AK660" s="29">
        <v>300</v>
      </c>
      <c r="AL660" s="29">
        <v>0</v>
      </c>
      <c r="AM660" s="29">
        <v>0</v>
      </c>
      <c r="AN660" s="29">
        <v>0</v>
      </c>
      <c r="AO660" s="29">
        <v>0</v>
      </c>
      <c r="AP660" s="29">
        <v>0</v>
      </c>
      <c r="AQ660" s="29">
        <v>0</v>
      </c>
      <c r="AR660" s="29">
        <v>0</v>
      </c>
      <c r="AS660" s="29">
        <v>0</v>
      </c>
      <c r="AT660" s="122">
        <v>0</v>
      </c>
      <c r="AU660" s="130" t="s">
        <v>2197</v>
      </c>
      <c r="AV660" s="130" t="s">
        <v>2191</v>
      </c>
      <c r="AW660" s="130" t="s">
        <v>2298</v>
      </c>
      <c r="AX660" s="130" t="s">
        <v>1299</v>
      </c>
      <c r="AY660" s="130" t="s">
        <v>1299</v>
      </c>
    </row>
    <row r="661" spans="1:51" ht="24" x14ac:dyDescent="0.2">
      <c r="A661" s="121">
        <v>45684</v>
      </c>
      <c r="B661" s="27" t="s">
        <v>1564</v>
      </c>
      <c r="C661" s="24" t="s">
        <v>1565</v>
      </c>
      <c r="D661" s="24" t="s">
        <v>1447</v>
      </c>
      <c r="E661" s="28" t="s">
        <v>442</v>
      </c>
      <c r="F661" s="28" t="s">
        <v>445</v>
      </c>
      <c r="G661" s="28" t="s">
        <v>521</v>
      </c>
      <c r="H661" s="28" t="s">
        <v>515</v>
      </c>
      <c r="I661" s="28" t="s">
        <v>1422</v>
      </c>
      <c r="J661" s="24" t="s">
        <v>1158</v>
      </c>
      <c r="K661" s="24" t="s">
        <v>634</v>
      </c>
      <c r="L661" s="24" t="s">
        <v>2549</v>
      </c>
      <c r="M661" s="24">
        <v>45685</v>
      </c>
      <c r="N661" s="24" t="s">
        <v>2550</v>
      </c>
      <c r="O661" s="24" t="s">
        <v>2551</v>
      </c>
      <c r="P661" s="27" t="s">
        <v>15</v>
      </c>
      <c r="Q661" s="28" t="s">
        <v>662</v>
      </c>
      <c r="R661" s="26" t="s">
        <v>2636</v>
      </c>
      <c r="S661" s="26" t="s">
        <v>2715</v>
      </c>
      <c r="T661" s="27" t="s">
        <v>139</v>
      </c>
      <c r="U661" s="25" t="s">
        <v>1158</v>
      </c>
      <c r="V661" s="25" t="s">
        <v>1529</v>
      </c>
      <c r="W661" s="25" t="s">
        <v>552</v>
      </c>
      <c r="X661" s="36" t="s">
        <v>43</v>
      </c>
      <c r="Y661" s="36" t="s">
        <v>1377</v>
      </c>
      <c r="Z661" s="36" t="s">
        <v>1375</v>
      </c>
      <c r="AA661" s="29">
        <v>14856</v>
      </c>
      <c r="AB661" s="29">
        <v>14856</v>
      </c>
      <c r="AC661" s="30">
        <v>0</v>
      </c>
      <c r="AD661" s="29">
        <v>14856</v>
      </c>
      <c r="AE661" s="29">
        <v>0</v>
      </c>
      <c r="AF661" s="31">
        <v>14856</v>
      </c>
      <c r="AG661" s="29">
        <v>0</v>
      </c>
      <c r="AI661" s="29">
        <v>0</v>
      </c>
      <c r="AJ661" s="29">
        <v>0</v>
      </c>
      <c r="AK661" s="29">
        <v>0</v>
      </c>
      <c r="AL661" s="29">
        <v>0</v>
      </c>
      <c r="AM661" s="29">
        <v>0</v>
      </c>
      <c r="AN661" s="29">
        <v>0</v>
      </c>
      <c r="AO661" s="29">
        <v>0</v>
      </c>
      <c r="AP661" s="29">
        <v>0</v>
      </c>
      <c r="AQ661" s="29">
        <v>0</v>
      </c>
      <c r="AR661" s="29">
        <v>0</v>
      </c>
      <c r="AS661" s="29">
        <v>0</v>
      </c>
      <c r="AT661" s="122">
        <v>0</v>
      </c>
      <c r="AU661" s="130" t="s">
        <v>2197</v>
      </c>
      <c r="AV661" s="130" t="s">
        <v>2191</v>
      </c>
      <c r="AW661" s="130" t="s">
        <v>2298</v>
      </c>
      <c r="AX661" s="130" t="s">
        <v>1299</v>
      </c>
      <c r="AY661" s="130" t="s">
        <v>518</v>
      </c>
    </row>
    <row r="662" spans="1:51" ht="36" x14ac:dyDescent="0.2">
      <c r="A662" s="121">
        <v>45684</v>
      </c>
      <c r="B662" s="27" t="s">
        <v>1564</v>
      </c>
      <c r="C662" s="24" t="s">
        <v>1565</v>
      </c>
      <c r="D662" s="24" t="s">
        <v>1447</v>
      </c>
      <c r="E662" s="28" t="s">
        <v>438</v>
      </c>
      <c r="F662" s="28" t="s">
        <v>439</v>
      </c>
      <c r="G662" s="28" t="s">
        <v>2816</v>
      </c>
      <c r="H662" s="28" t="s">
        <v>511</v>
      </c>
      <c r="I662" s="28" t="s">
        <v>1103</v>
      </c>
      <c r="J662" s="24" t="s">
        <v>1098</v>
      </c>
      <c r="K662" s="24" t="s">
        <v>652</v>
      </c>
      <c r="L662" s="24" t="s">
        <v>2763</v>
      </c>
      <c r="M662" s="24">
        <v>45686</v>
      </c>
      <c r="N662" s="24" t="s">
        <v>2764</v>
      </c>
      <c r="O662" s="24" t="s">
        <v>2765</v>
      </c>
      <c r="P662" s="27" t="s">
        <v>15</v>
      </c>
      <c r="Q662" s="28" t="s">
        <v>663</v>
      </c>
      <c r="R662" s="26" t="s">
        <v>2637</v>
      </c>
      <c r="S662" s="26" t="s">
        <v>2716</v>
      </c>
      <c r="T662" s="27" t="s">
        <v>110</v>
      </c>
      <c r="U662" s="25" t="s">
        <v>1098</v>
      </c>
      <c r="V662" s="25" t="s">
        <v>1368</v>
      </c>
      <c r="W662" s="25" t="s">
        <v>552</v>
      </c>
      <c r="X662" s="36" t="s">
        <v>32</v>
      </c>
      <c r="Y662" s="36" t="s">
        <v>33</v>
      </c>
      <c r="Z662" s="36" t="s">
        <v>374</v>
      </c>
      <c r="AA662" s="29">
        <v>1318</v>
      </c>
      <c r="AB662" s="29">
        <v>1318</v>
      </c>
      <c r="AC662" s="30">
        <v>0</v>
      </c>
      <c r="AD662" s="29">
        <v>1318</v>
      </c>
      <c r="AE662" s="29">
        <v>359.70000000000005</v>
      </c>
      <c r="AF662" s="31">
        <v>958.3</v>
      </c>
      <c r="AG662" s="29">
        <v>359.70000000000005</v>
      </c>
      <c r="AI662" s="29">
        <v>0</v>
      </c>
      <c r="AJ662" s="29">
        <v>239.8</v>
      </c>
      <c r="AK662" s="29">
        <v>119.9</v>
      </c>
      <c r="AL662" s="29">
        <v>0</v>
      </c>
      <c r="AM662" s="29">
        <v>0</v>
      </c>
      <c r="AN662" s="29">
        <v>0</v>
      </c>
      <c r="AO662" s="29">
        <v>0</v>
      </c>
      <c r="AP662" s="29">
        <v>0</v>
      </c>
      <c r="AQ662" s="29">
        <v>0</v>
      </c>
      <c r="AR662" s="29">
        <v>0</v>
      </c>
      <c r="AS662" s="29">
        <v>0</v>
      </c>
      <c r="AT662" s="122">
        <v>0</v>
      </c>
      <c r="AU662" s="130" t="s">
        <v>2197</v>
      </c>
      <c r="AV662" s="130" t="s">
        <v>2191</v>
      </c>
      <c r="AW662" s="130" t="s">
        <v>2298</v>
      </c>
      <c r="AX662" s="130" t="s">
        <v>1299</v>
      </c>
      <c r="AY662" s="130" t="s">
        <v>1299</v>
      </c>
    </row>
    <row r="663" spans="1:51" ht="36" x14ac:dyDescent="0.2">
      <c r="A663" s="121">
        <v>45684</v>
      </c>
      <c r="B663" s="27" t="s">
        <v>1564</v>
      </c>
      <c r="C663" s="24" t="s">
        <v>1565</v>
      </c>
      <c r="D663" s="24" t="s">
        <v>1447</v>
      </c>
      <c r="E663" s="28" t="s">
        <v>438</v>
      </c>
      <c r="F663" s="28" t="s">
        <v>439</v>
      </c>
      <c r="G663" s="28" t="s">
        <v>2816</v>
      </c>
      <c r="H663" s="28" t="s">
        <v>511</v>
      </c>
      <c r="I663" s="28" t="s">
        <v>1103</v>
      </c>
      <c r="J663" s="24" t="s">
        <v>1098</v>
      </c>
      <c r="K663" s="24" t="s">
        <v>652</v>
      </c>
      <c r="L663" s="24" t="s">
        <v>2763</v>
      </c>
      <c r="M663" s="24">
        <v>45686</v>
      </c>
      <c r="N663" s="24" t="s">
        <v>2764</v>
      </c>
      <c r="O663" s="24" t="s">
        <v>2765</v>
      </c>
      <c r="P663" s="27" t="s">
        <v>15</v>
      </c>
      <c r="Q663" s="28" t="s">
        <v>663</v>
      </c>
      <c r="R663" s="26" t="s">
        <v>2637</v>
      </c>
      <c r="S663" s="26" t="s">
        <v>2716</v>
      </c>
      <c r="T663" s="27" t="s">
        <v>110</v>
      </c>
      <c r="U663" s="25" t="s">
        <v>1098</v>
      </c>
      <c r="V663" s="25" t="s">
        <v>1368</v>
      </c>
      <c r="W663" s="25" t="s">
        <v>552</v>
      </c>
      <c r="X663" s="36" t="s">
        <v>30</v>
      </c>
      <c r="Y663" s="36" t="s">
        <v>31</v>
      </c>
      <c r="Z663" s="36" t="s">
        <v>373</v>
      </c>
      <c r="AA663" s="29">
        <v>110</v>
      </c>
      <c r="AB663" s="29">
        <v>110</v>
      </c>
      <c r="AC663" s="30">
        <v>0</v>
      </c>
      <c r="AD663" s="29">
        <v>110</v>
      </c>
      <c r="AE663" s="29">
        <v>30</v>
      </c>
      <c r="AF663" s="31">
        <v>80</v>
      </c>
      <c r="AG663" s="29">
        <v>30</v>
      </c>
      <c r="AI663" s="29">
        <v>0</v>
      </c>
      <c r="AJ663" s="29">
        <v>20</v>
      </c>
      <c r="AK663" s="29">
        <v>10</v>
      </c>
      <c r="AL663" s="29">
        <v>0</v>
      </c>
      <c r="AM663" s="29">
        <v>0</v>
      </c>
      <c r="AN663" s="29">
        <v>0</v>
      </c>
      <c r="AO663" s="29">
        <v>0</v>
      </c>
      <c r="AP663" s="29">
        <v>0</v>
      </c>
      <c r="AQ663" s="29">
        <v>0</v>
      </c>
      <c r="AR663" s="29">
        <v>0</v>
      </c>
      <c r="AS663" s="29">
        <v>0</v>
      </c>
      <c r="AT663" s="122">
        <v>0</v>
      </c>
      <c r="AU663" s="130" t="s">
        <v>2197</v>
      </c>
      <c r="AV663" s="130" t="s">
        <v>2191</v>
      </c>
      <c r="AW663" s="130" t="s">
        <v>2298</v>
      </c>
      <c r="AX663" s="130" t="s">
        <v>1299</v>
      </c>
      <c r="AY663" s="130" t="s">
        <v>1299</v>
      </c>
    </row>
    <row r="664" spans="1:51" ht="24" x14ac:dyDescent="0.2">
      <c r="A664" s="121">
        <v>45685</v>
      </c>
      <c r="B664" s="27" t="s">
        <v>1564</v>
      </c>
      <c r="C664" s="24" t="s">
        <v>1565</v>
      </c>
      <c r="D664" s="24" t="s">
        <v>1447</v>
      </c>
      <c r="E664" s="28" t="s">
        <v>442</v>
      </c>
      <c r="F664" s="28" t="s">
        <v>445</v>
      </c>
      <c r="G664" s="28" t="s">
        <v>521</v>
      </c>
      <c r="H664" s="28" t="s">
        <v>515</v>
      </c>
      <c r="I664" s="28" t="s">
        <v>1422</v>
      </c>
      <c r="J664" s="24" t="s">
        <v>1092</v>
      </c>
      <c r="K664" s="24" t="s">
        <v>635</v>
      </c>
      <c r="L664" s="24" t="s">
        <v>2552</v>
      </c>
      <c r="M664" s="24">
        <v>45685</v>
      </c>
      <c r="N664" s="24" t="s">
        <v>2553</v>
      </c>
      <c r="O664" s="24" t="s">
        <v>2554</v>
      </c>
      <c r="P664" s="27" t="s">
        <v>15</v>
      </c>
      <c r="Q664" s="28" t="s">
        <v>665</v>
      </c>
      <c r="R664" s="26" t="s">
        <v>2638</v>
      </c>
      <c r="S664" s="26" t="s">
        <v>2717</v>
      </c>
      <c r="T664" s="27" t="s">
        <v>131</v>
      </c>
      <c r="U664" s="25" t="s">
        <v>1092</v>
      </c>
      <c r="V664" s="25" t="s">
        <v>1521</v>
      </c>
      <c r="W664" s="25" t="s">
        <v>552</v>
      </c>
      <c r="X664" s="36" t="s">
        <v>43</v>
      </c>
      <c r="Y664" s="36" t="s">
        <v>1377</v>
      </c>
      <c r="Z664" s="36" t="s">
        <v>1375</v>
      </c>
      <c r="AA664" s="29">
        <v>9274</v>
      </c>
      <c r="AB664" s="29">
        <v>9274</v>
      </c>
      <c r="AC664" s="30">
        <v>0</v>
      </c>
      <c r="AD664" s="29">
        <v>9274</v>
      </c>
      <c r="AE664" s="29">
        <v>4637</v>
      </c>
      <c r="AF664" s="31">
        <v>4637</v>
      </c>
      <c r="AG664" s="29">
        <v>4637</v>
      </c>
      <c r="AI664" s="29">
        <v>0</v>
      </c>
      <c r="AJ664" s="29">
        <v>0</v>
      </c>
      <c r="AK664" s="29">
        <v>4637</v>
      </c>
      <c r="AL664" s="29">
        <v>0</v>
      </c>
      <c r="AM664" s="29">
        <v>0</v>
      </c>
      <c r="AN664" s="29">
        <v>0</v>
      </c>
      <c r="AO664" s="29">
        <v>0</v>
      </c>
      <c r="AP664" s="29">
        <v>0</v>
      </c>
      <c r="AQ664" s="29">
        <v>0</v>
      </c>
      <c r="AR664" s="29">
        <v>0</v>
      </c>
      <c r="AS664" s="29">
        <v>0</v>
      </c>
      <c r="AT664" s="122">
        <v>0</v>
      </c>
      <c r="AU664" s="130" t="s">
        <v>2197</v>
      </c>
      <c r="AV664" s="130" t="s">
        <v>2191</v>
      </c>
      <c r="AW664" s="130" t="s">
        <v>2298</v>
      </c>
      <c r="AX664" s="130" t="s">
        <v>1299</v>
      </c>
      <c r="AY664" s="130" t="s">
        <v>518</v>
      </c>
    </row>
    <row r="665" spans="1:51" ht="36" x14ac:dyDescent="0.2">
      <c r="A665" s="121">
        <v>45685</v>
      </c>
      <c r="B665" s="27" t="s">
        <v>1564</v>
      </c>
      <c r="C665" s="24" t="s">
        <v>1565</v>
      </c>
      <c r="D665" s="24" t="s">
        <v>1447</v>
      </c>
      <c r="E665" s="28" t="s">
        <v>438</v>
      </c>
      <c r="F665" s="28" t="s">
        <v>439</v>
      </c>
      <c r="G665" s="28" t="s">
        <v>2816</v>
      </c>
      <c r="H665" s="28" t="s">
        <v>511</v>
      </c>
      <c r="I665" s="28" t="s">
        <v>1103</v>
      </c>
      <c r="J665" s="24" t="s">
        <v>1095</v>
      </c>
      <c r="K665" s="24" t="s">
        <v>642</v>
      </c>
      <c r="L665" s="24" t="s">
        <v>2766</v>
      </c>
      <c r="M665" s="24">
        <v>45686</v>
      </c>
      <c r="N665" s="24" t="s">
        <v>2487</v>
      </c>
      <c r="O665" s="24" t="s">
        <v>2767</v>
      </c>
      <c r="P665" s="27" t="s">
        <v>15</v>
      </c>
      <c r="Q665" s="28" t="s">
        <v>666</v>
      </c>
      <c r="R665" s="26" t="s">
        <v>2639</v>
      </c>
      <c r="S665" s="26" t="s">
        <v>2718</v>
      </c>
      <c r="T665" s="27" t="s">
        <v>56</v>
      </c>
      <c r="U665" s="25" t="s">
        <v>1095</v>
      </c>
      <c r="V665" s="25" t="s">
        <v>1349</v>
      </c>
      <c r="W665" s="25" t="s">
        <v>552</v>
      </c>
      <c r="X665" s="36" t="s">
        <v>45</v>
      </c>
      <c r="Y665" s="36" t="s">
        <v>46</v>
      </c>
      <c r="Z665" s="36" t="s">
        <v>370</v>
      </c>
      <c r="AA665" s="29">
        <v>9000</v>
      </c>
      <c r="AB665" s="29">
        <v>9000</v>
      </c>
      <c r="AC665" s="30">
        <v>0</v>
      </c>
      <c r="AD665" s="29">
        <v>9000</v>
      </c>
      <c r="AE665" s="29">
        <v>816.2</v>
      </c>
      <c r="AF665" s="31">
        <v>8183.8</v>
      </c>
      <c r="AG665" s="29">
        <v>816.2</v>
      </c>
      <c r="AI665" s="29">
        <v>0</v>
      </c>
      <c r="AJ665" s="29">
        <v>329.2</v>
      </c>
      <c r="AK665" s="29">
        <v>487</v>
      </c>
      <c r="AL665" s="29">
        <v>0</v>
      </c>
      <c r="AM665" s="29">
        <v>0</v>
      </c>
      <c r="AN665" s="29">
        <v>0</v>
      </c>
      <c r="AO665" s="29">
        <v>0</v>
      </c>
      <c r="AP665" s="29">
        <v>0</v>
      </c>
      <c r="AQ665" s="29">
        <v>0</v>
      </c>
      <c r="AR665" s="29">
        <v>0</v>
      </c>
      <c r="AS665" s="29">
        <v>0</v>
      </c>
      <c r="AT665" s="122">
        <v>0</v>
      </c>
      <c r="AU665" s="130" t="s">
        <v>2197</v>
      </c>
      <c r="AV665" s="130" t="s">
        <v>2191</v>
      </c>
      <c r="AW665" s="130" t="s">
        <v>2298</v>
      </c>
      <c r="AX665" s="130" t="s">
        <v>1299</v>
      </c>
      <c r="AY665" s="130" t="s">
        <v>1299</v>
      </c>
    </row>
    <row r="666" spans="1:51" ht="36" x14ac:dyDescent="0.2">
      <c r="A666" s="121">
        <v>45685</v>
      </c>
      <c r="B666" s="27" t="s">
        <v>1564</v>
      </c>
      <c r="C666" s="24" t="s">
        <v>1565</v>
      </c>
      <c r="D666" s="24" t="s">
        <v>1447</v>
      </c>
      <c r="E666" s="28" t="s">
        <v>438</v>
      </c>
      <c r="F666" s="28" t="s">
        <v>439</v>
      </c>
      <c r="G666" s="28" t="s">
        <v>2816</v>
      </c>
      <c r="H666" s="28" t="s">
        <v>511</v>
      </c>
      <c r="I666" s="28" t="s">
        <v>1103</v>
      </c>
      <c r="J666" s="24" t="s">
        <v>1160</v>
      </c>
      <c r="K666" s="24" t="s">
        <v>653</v>
      </c>
      <c r="L666" s="24" t="s">
        <v>2768</v>
      </c>
      <c r="M666" s="24">
        <v>45686</v>
      </c>
      <c r="N666" s="24" t="s">
        <v>2769</v>
      </c>
      <c r="O666" s="24" t="s">
        <v>2770</v>
      </c>
      <c r="P666" s="27" t="s">
        <v>15</v>
      </c>
      <c r="Q666" s="28" t="s">
        <v>667</v>
      </c>
      <c r="R666" s="26" t="s">
        <v>2640</v>
      </c>
      <c r="S666" s="26" t="s">
        <v>2719</v>
      </c>
      <c r="T666" s="27" t="s">
        <v>57</v>
      </c>
      <c r="U666" s="25" t="s">
        <v>1160</v>
      </c>
      <c r="V666" s="25" t="s">
        <v>1350</v>
      </c>
      <c r="W666" s="25" t="s">
        <v>552</v>
      </c>
      <c r="X666" s="36" t="s">
        <v>32</v>
      </c>
      <c r="Y666" s="36" t="s">
        <v>33</v>
      </c>
      <c r="Z666" s="36" t="s">
        <v>374</v>
      </c>
      <c r="AA666" s="29">
        <v>658.24</v>
      </c>
      <c r="AB666" s="29">
        <v>658.24</v>
      </c>
      <c r="AC666" s="30">
        <v>0</v>
      </c>
      <c r="AD666" s="29">
        <v>658.24</v>
      </c>
      <c r="AE666" s="29">
        <v>159</v>
      </c>
      <c r="AF666" s="31">
        <v>499.24</v>
      </c>
      <c r="AG666" s="29">
        <v>159</v>
      </c>
      <c r="AI666" s="29">
        <v>0</v>
      </c>
      <c r="AJ666" s="29">
        <v>159</v>
      </c>
      <c r="AK666" s="29">
        <v>0</v>
      </c>
      <c r="AL666" s="29">
        <v>0</v>
      </c>
      <c r="AM666" s="29">
        <v>0</v>
      </c>
      <c r="AN666" s="29">
        <v>0</v>
      </c>
      <c r="AO666" s="29">
        <v>0</v>
      </c>
      <c r="AP666" s="29">
        <v>0</v>
      </c>
      <c r="AQ666" s="29">
        <v>0</v>
      </c>
      <c r="AR666" s="29">
        <v>0</v>
      </c>
      <c r="AS666" s="29">
        <v>0</v>
      </c>
      <c r="AT666" s="122">
        <v>0</v>
      </c>
      <c r="AU666" s="130" t="s">
        <v>2197</v>
      </c>
      <c r="AV666" s="130" t="s">
        <v>2191</v>
      </c>
      <c r="AW666" s="130" t="s">
        <v>2298</v>
      </c>
      <c r="AX666" s="130" t="s">
        <v>1299</v>
      </c>
      <c r="AY666" s="130" t="s">
        <v>1299</v>
      </c>
    </row>
    <row r="667" spans="1:51" ht="24" x14ac:dyDescent="0.2">
      <c r="A667" s="121">
        <v>45685</v>
      </c>
      <c r="B667" s="27" t="s">
        <v>1564</v>
      </c>
      <c r="C667" s="24" t="s">
        <v>1565</v>
      </c>
      <c r="D667" s="24" t="s">
        <v>1447</v>
      </c>
      <c r="E667" s="28" t="s">
        <v>438</v>
      </c>
      <c r="F667" s="28" t="s">
        <v>439</v>
      </c>
      <c r="G667" s="28" t="s">
        <v>521</v>
      </c>
      <c r="H667" s="28" t="s">
        <v>515</v>
      </c>
      <c r="I667" s="28" t="s">
        <v>1103</v>
      </c>
      <c r="J667" s="24" t="s">
        <v>1103</v>
      </c>
      <c r="K667" s="24" t="s">
        <v>638</v>
      </c>
      <c r="L667" s="24" t="s">
        <v>2555</v>
      </c>
      <c r="M667" s="24">
        <v>45686</v>
      </c>
      <c r="N667" s="24" t="s">
        <v>2556</v>
      </c>
      <c r="O667" s="24" t="s">
        <v>2557</v>
      </c>
      <c r="P667" s="27" t="s">
        <v>15</v>
      </c>
      <c r="Q667" s="28" t="s">
        <v>668</v>
      </c>
      <c r="R667" s="26" t="s">
        <v>2641</v>
      </c>
      <c r="S667" s="26" t="s">
        <v>2720</v>
      </c>
      <c r="T667" s="27" t="s">
        <v>61</v>
      </c>
      <c r="U667" s="25" t="s">
        <v>1103</v>
      </c>
      <c r="V667" s="25" t="s">
        <v>1354</v>
      </c>
      <c r="W667" s="25" t="s">
        <v>552</v>
      </c>
      <c r="X667" s="36" t="s">
        <v>43</v>
      </c>
      <c r="Y667" s="36" t="s">
        <v>1377</v>
      </c>
      <c r="Z667" s="36" t="s">
        <v>1375</v>
      </c>
      <c r="AA667" s="29">
        <v>5000</v>
      </c>
      <c r="AB667" s="29">
        <v>5000</v>
      </c>
      <c r="AC667" s="30">
        <v>0</v>
      </c>
      <c r="AD667" s="29">
        <v>5000</v>
      </c>
      <c r="AE667" s="29">
        <v>5000</v>
      </c>
      <c r="AF667" s="31">
        <v>0</v>
      </c>
      <c r="AG667" s="29">
        <v>2500</v>
      </c>
      <c r="AI667" s="29">
        <v>0</v>
      </c>
      <c r="AJ667" s="29">
        <v>2500</v>
      </c>
      <c r="AK667" s="29">
        <v>2500</v>
      </c>
      <c r="AL667" s="29">
        <v>0</v>
      </c>
      <c r="AM667" s="29">
        <v>0</v>
      </c>
      <c r="AN667" s="29">
        <v>0</v>
      </c>
      <c r="AO667" s="29">
        <v>0</v>
      </c>
      <c r="AP667" s="29">
        <v>0</v>
      </c>
      <c r="AQ667" s="29">
        <v>0</v>
      </c>
      <c r="AR667" s="29">
        <v>0</v>
      </c>
      <c r="AS667" s="29">
        <v>0</v>
      </c>
      <c r="AT667" s="122">
        <v>0</v>
      </c>
      <c r="AU667" s="130" t="s">
        <v>2197</v>
      </c>
      <c r="AV667" s="130" t="s">
        <v>2193</v>
      </c>
      <c r="AW667" s="130" t="s">
        <v>2298</v>
      </c>
      <c r="AX667" s="130" t="s">
        <v>1299</v>
      </c>
      <c r="AY667" s="130" t="s">
        <v>2187</v>
      </c>
    </row>
    <row r="668" spans="1:51" ht="24" x14ac:dyDescent="0.2">
      <c r="A668" s="121">
        <v>45685</v>
      </c>
      <c r="B668" s="27" t="s">
        <v>1564</v>
      </c>
      <c r="C668" s="24" t="s">
        <v>1565</v>
      </c>
      <c r="D668" s="24" t="s">
        <v>1447</v>
      </c>
      <c r="E668" s="28" t="s">
        <v>438</v>
      </c>
      <c r="F668" s="28" t="s">
        <v>439</v>
      </c>
      <c r="G668" s="28" t="s">
        <v>521</v>
      </c>
      <c r="H668" s="28" t="s">
        <v>515</v>
      </c>
      <c r="I668" s="28" t="s">
        <v>1103</v>
      </c>
      <c r="J668" s="24" t="s">
        <v>1103</v>
      </c>
      <c r="K668" s="24" t="s">
        <v>637</v>
      </c>
      <c r="L668" s="24" t="s">
        <v>2558</v>
      </c>
      <c r="M668" s="24">
        <v>45686</v>
      </c>
      <c r="N668" s="24" t="s">
        <v>2559</v>
      </c>
      <c r="O668" s="24" t="s">
        <v>2560</v>
      </c>
      <c r="P668" s="27" t="s">
        <v>15</v>
      </c>
      <c r="Q668" s="28" t="s">
        <v>2567</v>
      </c>
      <c r="R668" s="26" t="s">
        <v>2642</v>
      </c>
      <c r="S668" s="26" t="s">
        <v>2721</v>
      </c>
      <c r="T668" s="27" t="s">
        <v>61</v>
      </c>
      <c r="U668" s="25" t="s">
        <v>1103</v>
      </c>
      <c r="V668" s="25" t="s">
        <v>1354</v>
      </c>
      <c r="W668" s="25" t="s">
        <v>552</v>
      </c>
      <c r="X668" s="36" t="s">
        <v>43</v>
      </c>
      <c r="Y668" s="36" t="s">
        <v>1377</v>
      </c>
      <c r="Z668" s="36" t="s">
        <v>1375</v>
      </c>
      <c r="AA668" s="29">
        <v>5000</v>
      </c>
      <c r="AB668" s="29">
        <v>5000</v>
      </c>
      <c r="AC668" s="30">
        <v>0</v>
      </c>
      <c r="AD668" s="29">
        <v>5000</v>
      </c>
      <c r="AE668" s="29">
        <v>5000</v>
      </c>
      <c r="AF668" s="31">
        <v>0</v>
      </c>
      <c r="AG668" s="29">
        <v>2500</v>
      </c>
      <c r="AI668" s="29">
        <v>0</v>
      </c>
      <c r="AJ668" s="29">
        <v>2500</v>
      </c>
      <c r="AK668" s="29">
        <v>2500</v>
      </c>
      <c r="AL668" s="29">
        <v>0</v>
      </c>
      <c r="AM668" s="29">
        <v>0</v>
      </c>
      <c r="AN668" s="29">
        <v>0</v>
      </c>
      <c r="AO668" s="29">
        <v>0</v>
      </c>
      <c r="AP668" s="29">
        <v>0</v>
      </c>
      <c r="AQ668" s="29">
        <v>0</v>
      </c>
      <c r="AR668" s="29">
        <v>0</v>
      </c>
      <c r="AS668" s="29">
        <v>0</v>
      </c>
      <c r="AT668" s="122">
        <v>0</v>
      </c>
      <c r="AU668" s="130" t="s">
        <v>2197</v>
      </c>
      <c r="AV668" s="130" t="s">
        <v>2193</v>
      </c>
      <c r="AW668" s="130" t="s">
        <v>2298</v>
      </c>
      <c r="AX668" s="130" t="s">
        <v>1299</v>
      </c>
      <c r="AY668" s="130" t="s">
        <v>2187</v>
      </c>
    </row>
    <row r="669" spans="1:51" ht="36" x14ac:dyDescent="0.2">
      <c r="A669" s="121">
        <v>45685</v>
      </c>
      <c r="B669" s="27" t="s">
        <v>1564</v>
      </c>
      <c r="C669" s="24" t="s">
        <v>1565</v>
      </c>
      <c r="D669" s="24" t="s">
        <v>1447</v>
      </c>
      <c r="E669" s="28" t="s">
        <v>438</v>
      </c>
      <c r="F669" s="28" t="s">
        <v>439</v>
      </c>
      <c r="G669" s="28" t="s">
        <v>1407</v>
      </c>
      <c r="H669" s="28" t="s">
        <v>515</v>
      </c>
      <c r="I669" s="28" t="s">
        <v>1103</v>
      </c>
      <c r="J669" s="24" t="s">
        <v>1103</v>
      </c>
      <c r="K669" s="24" t="s">
        <v>1221</v>
      </c>
      <c r="L669" s="24" t="s">
        <v>4306</v>
      </c>
      <c r="M669" s="24">
        <v>45737</v>
      </c>
      <c r="N669" s="24" t="s">
        <v>1891</v>
      </c>
      <c r="O669" s="24" t="s">
        <v>4307</v>
      </c>
      <c r="P669" s="27" t="s">
        <v>15</v>
      </c>
      <c r="Q669" s="28" t="s">
        <v>669</v>
      </c>
      <c r="R669" s="26" t="s">
        <v>2643</v>
      </c>
      <c r="S669" s="26" t="s">
        <v>2722</v>
      </c>
      <c r="T669" s="27" t="s">
        <v>61</v>
      </c>
      <c r="U669" s="25" t="s">
        <v>1103</v>
      </c>
      <c r="V669" s="25" t="s">
        <v>1354</v>
      </c>
      <c r="W669" s="25" t="s">
        <v>552</v>
      </c>
      <c r="X669" s="36" t="s">
        <v>24</v>
      </c>
      <c r="Y669" s="36" t="s">
        <v>25</v>
      </c>
      <c r="Z669" s="36" t="s">
        <v>357</v>
      </c>
      <c r="AA669" s="29">
        <v>53310</v>
      </c>
      <c r="AB669" s="29">
        <v>53310</v>
      </c>
      <c r="AC669" s="30">
        <v>0</v>
      </c>
      <c r="AD669" s="29">
        <v>1246.07</v>
      </c>
      <c r="AE669" s="29">
        <v>0</v>
      </c>
      <c r="AF669" s="31">
        <v>53310</v>
      </c>
      <c r="AG669" s="29">
        <v>0</v>
      </c>
      <c r="AI669" s="29">
        <v>0</v>
      </c>
      <c r="AJ669" s="29">
        <v>0</v>
      </c>
      <c r="AK669" s="29">
        <v>0</v>
      </c>
      <c r="AL669" s="29">
        <v>0</v>
      </c>
      <c r="AM669" s="29">
        <v>0</v>
      </c>
      <c r="AN669" s="29">
        <v>0</v>
      </c>
      <c r="AO669" s="29">
        <v>0</v>
      </c>
      <c r="AP669" s="29">
        <v>0</v>
      </c>
      <c r="AQ669" s="29">
        <v>0</v>
      </c>
      <c r="AR669" s="29">
        <v>0</v>
      </c>
      <c r="AS669" s="29">
        <v>0</v>
      </c>
      <c r="AT669" s="122">
        <v>0</v>
      </c>
      <c r="AU669" s="130" t="s">
        <v>2197</v>
      </c>
      <c r="AV669" s="130" t="s">
        <v>2191</v>
      </c>
      <c r="AW669" s="130" t="s">
        <v>2298</v>
      </c>
      <c r="AX669" s="130" t="s">
        <v>1299</v>
      </c>
      <c r="AY669" s="130" t="s">
        <v>1299</v>
      </c>
    </row>
    <row r="670" spans="1:51" ht="36" x14ac:dyDescent="0.2">
      <c r="A670" s="121">
        <v>45685</v>
      </c>
      <c r="B670" s="27" t="s">
        <v>1564</v>
      </c>
      <c r="C670" s="24" t="s">
        <v>1565</v>
      </c>
      <c r="D670" s="24" t="s">
        <v>1447</v>
      </c>
      <c r="E670" s="28" t="s">
        <v>438</v>
      </c>
      <c r="F670" s="28" t="s">
        <v>439</v>
      </c>
      <c r="G670" s="28" t="s">
        <v>1407</v>
      </c>
      <c r="H670" s="28" t="s">
        <v>515</v>
      </c>
      <c r="I670" s="28" t="s">
        <v>1103</v>
      </c>
      <c r="J670" s="24" t="s">
        <v>1103</v>
      </c>
      <c r="K670" s="24" t="s">
        <v>1299</v>
      </c>
      <c r="L670" s="24" t="s">
        <v>1299</v>
      </c>
      <c r="M670" s="24" t="s">
        <v>1299</v>
      </c>
      <c r="N670" s="24" t="s">
        <v>1299</v>
      </c>
      <c r="O670" s="24" t="s">
        <v>2561</v>
      </c>
      <c r="P670" s="27" t="s">
        <v>15</v>
      </c>
      <c r="Q670" s="28" t="s">
        <v>2568</v>
      </c>
      <c r="R670" s="26" t="s">
        <v>2644</v>
      </c>
      <c r="S670" s="26" t="s">
        <v>2723</v>
      </c>
      <c r="T670" s="27" t="s">
        <v>61</v>
      </c>
      <c r="U670" s="25" t="s">
        <v>1103</v>
      </c>
      <c r="V670" s="25" t="s">
        <v>1354</v>
      </c>
      <c r="W670" s="25" t="s">
        <v>552</v>
      </c>
      <c r="X670" s="36" t="s">
        <v>24</v>
      </c>
      <c r="Y670" s="36" t="s">
        <v>25</v>
      </c>
      <c r="Z670" s="36" t="s">
        <v>357</v>
      </c>
      <c r="AA670" s="29">
        <v>3000</v>
      </c>
      <c r="AB670" s="29">
        <v>0</v>
      </c>
      <c r="AC670" s="30">
        <v>3000</v>
      </c>
      <c r="AD670" s="29">
        <v>0</v>
      </c>
      <c r="AE670" s="29">
        <v>0</v>
      </c>
      <c r="AF670" s="31">
        <v>3000</v>
      </c>
      <c r="AG670" s="29">
        <v>0</v>
      </c>
      <c r="AI670" s="29">
        <v>0</v>
      </c>
      <c r="AJ670" s="29">
        <v>0</v>
      </c>
      <c r="AK670" s="29">
        <v>0</v>
      </c>
      <c r="AL670" s="29">
        <v>0</v>
      </c>
      <c r="AM670" s="29">
        <v>0</v>
      </c>
      <c r="AN670" s="29">
        <v>0</v>
      </c>
      <c r="AO670" s="29">
        <v>0</v>
      </c>
      <c r="AP670" s="29">
        <v>0</v>
      </c>
      <c r="AQ670" s="29">
        <v>0</v>
      </c>
      <c r="AR670" s="29">
        <v>0</v>
      </c>
      <c r="AS670" s="29">
        <v>0</v>
      </c>
      <c r="AT670" s="122">
        <v>0</v>
      </c>
      <c r="AU670" s="130" t="s">
        <v>2190</v>
      </c>
      <c r="AV670" s="130" t="s">
        <v>2191</v>
      </c>
      <c r="AW670" s="130" t="s">
        <v>2192</v>
      </c>
      <c r="AX670" s="130" t="s">
        <v>1299</v>
      </c>
      <c r="AY670" s="130" t="s">
        <v>1299</v>
      </c>
    </row>
    <row r="671" spans="1:51" ht="24" x14ac:dyDescent="0.2">
      <c r="A671" s="121">
        <v>45685</v>
      </c>
      <c r="B671" s="27" t="s">
        <v>1564</v>
      </c>
      <c r="C671" s="24" t="s">
        <v>1565</v>
      </c>
      <c r="D671" s="24" t="s">
        <v>1447</v>
      </c>
      <c r="E671" s="28" t="s">
        <v>442</v>
      </c>
      <c r="F671" s="28" t="s">
        <v>445</v>
      </c>
      <c r="G671" s="28" t="s">
        <v>521</v>
      </c>
      <c r="H671" s="28" t="s">
        <v>515</v>
      </c>
      <c r="I671" s="28" t="s">
        <v>1422</v>
      </c>
      <c r="J671" s="24" t="s">
        <v>1160</v>
      </c>
      <c r="K671" s="24" t="s">
        <v>1323</v>
      </c>
      <c r="L671" s="24" t="s">
        <v>2771</v>
      </c>
      <c r="M671" s="24">
        <v>45686</v>
      </c>
      <c r="N671" s="24" t="s">
        <v>2772</v>
      </c>
      <c r="O671" s="24" t="s">
        <v>2773</v>
      </c>
      <c r="P671" s="27" t="s">
        <v>15</v>
      </c>
      <c r="Q671" s="28" t="s">
        <v>671</v>
      </c>
      <c r="R671" s="26" t="s">
        <v>2645</v>
      </c>
      <c r="S671" s="26" t="s">
        <v>2724</v>
      </c>
      <c r="T671" s="27" t="s">
        <v>136</v>
      </c>
      <c r="U671" s="25" t="s">
        <v>1160</v>
      </c>
      <c r="V671" s="25" t="s">
        <v>1526</v>
      </c>
      <c r="W671" s="25" t="s">
        <v>552</v>
      </c>
      <c r="X671" s="36" t="s">
        <v>43</v>
      </c>
      <c r="Y671" s="36" t="s">
        <v>1377</v>
      </c>
      <c r="Z671" s="36" t="s">
        <v>1375</v>
      </c>
      <c r="AA671" s="29">
        <v>12249</v>
      </c>
      <c r="AB671" s="29">
        <v>12249</v>
      </c>
      <c r="AC671" s="30">
        <v>0</v>
      </c>
      <c r="AD671" s="29">
        <v>12249</v>
      </c>
      <c r="AE671" s="29">
        <v>0</v>
      </c>
      <c r="AF671" s="31">
        <v>12249</v>
      </c>
      <c r="AG671" s="29">
        <v>0</v>
      </c>
      <c r="AI671" s="29">
        <v>0</v>
      </c>
      <c r="AJ671" s="29">
        <v>0</v>
      </c>
      <c r="AK671" s="29">
        <v>0</v>
      </c>
      <c r="AL671" s="29">
        <v>0</v>
      </c>
      <c r="AM671" s="29">
        <v>0</v>
      </c>
      <c r="AN671" s="29">
        <v>0</v>
      </c>
      <c r="AO671" s="29">
        <v>0</v>
      </c>
      <c r="AP671" s="29">
        <v>0</v>
      </c>
      <c r="AQ671" s="29">
        <v>0</v>
      </c>
      <c r="AR671" s="29">
        <v>0</v>
      </c>
      <c r="AS671" s="29">
        <v>0</v>
      </c>
      <c r="AT671" s="122">
        <v>0</v>
      </c>
      <c r="AU671" s="130" t="s">
        <v>2197</v>
      </c>
      <c r="AV671" s="130" t="s">
        <v>2191</v>
      </c>
      <c r="AW671" s="130" t="s">
        <v>2298</v>
      </c>
      <c r="AX671" s="130" t="s">
        <v>1299</v>
      </c>
      <c r="AY671" s="130" t="s">
        <v>518</v>
      </c>
    </row>
    <row r="672" spans="1:51" ht="36" x14ac:dyDescent="0.2">
      <c r="A672" s="121">
        <v>45685</v>
      </c>
      <c r="B672" s="27" t="s">
        <v>1564</v>
      </c>
      <c r="C672" s="24" t="s">
        <v>1565</v>
      </c>
      <c r="D672" s="24" t="s">
        <v>1447</v>
      </c>
      <c r="E672" s="28" t="s">
        <v>438</v>
      </c>
      <c r="F672" s="28" t="s">
        <v>439</v>
      </c>
      <c r="G672" s="28" t="s">
        <v>2816</v>
      </c>
      <c r="H672" s="28" t="s">
        <v>511</v>
      </c>
      <c r="I672" s="28" t="s">
        <v>1103</v>
      </c>
      <c r="J672" s="24" t="s">
        <v>1096</v>
      </c>
      <c r="K672" s="24" t="s">
        <v>672</v>
      </c>
      <c r="L672" s="24" t="s">
        <v>2878</v>
      </c>
      <c r="M672" s="24">
        <v>45687</v>
      </c>
      <c r="N672" s="24" t="s">
        <v>2879</v>
      </c>
      <c r="O672" s="24" t="s">
        <v>2880</v>
      </c>
      <c r="P672" s="27" t="s">
        <v>15</v>
      </c>
      <c r="Q672" s="28" t="s">
        <v>664</v>
      </c>
      <c r="R672" s="26" t="s">
        <v>2791</v>
      </c>
      <c r="S672" s="26" t="s">
        <v>2803</v>
      </c>
      <c r="T672" s="27" t="s">
        <v>107</v>
      </c>
      <c r="U672" s="25" t="s">
        <v>1096</v>
      </c>
      <c r="V672" s="25" t="s">
        <v>1366</v>
      </c>
      <c r="W672" s="25" t="s">
        <v>552</v>
      </c>
      <c r="X672" s="36" t="s">
        <v>32</v>
      </c>
      <c r="Y672" s="36" t="s">
        <v>33</v>
      </c>
      <c r="Z672" s="36" t="s">
        <v>374</v>
      </c>
      <c r="AA672" s="29">
        <v>19700</v>
      </c>
      <c r="AB672" s="29">
        <v>19700</v>
      </c>
      <c r="AC672" s="30">
        <v>0</v>
      </c>
      <c r="AD672" s="29">
        <v>19700</v>
      </c>
      <c r="AE672" s="29">
        <v>4700</v>
      </c>
      <c r="AF672" s="31">
        <v>15000</v>
      </c>
      <c r="AG672" s="29">
        <v>4700</v>
      </c>
      <c r="AI672" s="29">
        <v>0</v>
      </c>
      <c r="AJ672" s="29">
        <v>0</v>
      </c>
      <c r="AK672" s="29">
        <v>4700</v>
      </c>
      <c r="AL672" s="29">
        <v>0</v>
      </c>
      <c r="AM672" s="29">
        <v>0</v>
      </c>
      <c r="AN672" s="29">
        <v>0</v>
      </c>
      <c r="AO672" s="29">
        <v>0</v>
      </c>
      <c r="AP672" s="29">
        <v>0</v>
      </c>
      <c r="AQ672" s="29">
        <v>0</v>
      </c>
      <c r="AR672" s="29">
        <v>0</v>
      </c>
      <c r="AS672" s="29">
        <v>0</v>
      </c>
      <c r="AT672" s="122">
        <v>0</v>
      </c>
      <c r="AU672" s="130" t="s">
        <v>2197</v>
      </c>
      <c r="AV672" s="130" t="s">
        <v>2191</v>
      </c>
      <c r="AW672" s="130" t="s">
        <v>2298</v>
      </c>
      <c r="AX672" s="130" t="s">
        <v>1299</v>
      </c>
      <c r="AY672" s="130" t="s">
        <v>1299</v>
      </c>
    </row>
    <row r="673" spans="1:51" ht="36" x14ac:dyDescent="0.2">
      <c r="A673" s="121">
        <v>45685</v>
      </c>
      <c r="B673" s="27" t="s">
        <v>1564</v>
      </c>
      <c r="C673" s="24" t="s">
        <v>1565</v>
      </c>
      <c r="D673" s="24" t="s">
        <v>1447</v>
      </c>
      <c r="E673" s="28" t="s">
        <v>442</v>
      </c>
      <c r="F673" s="28" t="s">
        <v>445</v>
      </c>
      <c r="G673" s="28" t="s">
        <v>521</v>
      </c>
      <c r="H673" s="28" t="s">
        <v>515</v>
      </c>
      <c r="I673" s="28" t="s">
        <v>1422</v>
      </c>
      <c r="J673" s="24" t="s">
        <v>1095</v>
      </c>
      <c r="K673" s="24" t="s">
        <v>649</v>
      </c>
      <c r="L673" s="24" t="s">
        <v>2774</v>
      </c>
      <c r="M673" s="24">
        <v>45686</v>
      </c>
      <c r="N673" s="24" t="s">
        <v>2775</v>
      </c>
      <c r="O673" s="24" t="s">
        <v>2776</v>
      </c>
      <c r="P673" s="27" t="s">
        <v>15</v>
      </c>
      <c r="Q673" s="28" t="s">
        <v>670</v>
      </c>
      <c r="R673" s="26" t="s">
        <v>2792</v>
      </c>
      <c r="S673" s="26" t="s">
        <v>2804</v>
      </c>
      <c r="T673" s="27" t="s">
        <v>135</v>
      </c>
      <c r="U673" s="25" t="s">
        <v>1095</v>
      </c>
      <c r="V673" s="25" t="s">
        <v>1525</v>
      </c>
      <c r="W673" s="25" t="s">
        <v>552</v>
      </c>
      <c r="X673" s="36" t="s">
        <v>43</v>
      </c>
      <c r="Y673" s="36" t="s">
        <v>1377</v>
      </c>
      <c r="Z673" s="36" t="s">
        <v>1375</v>
      </c>
      <c r="AA673" s="29">
        <v>14856</v>
      </c>
      <c r="AB673" s="29">
        <v>14856</v>
      </c>
      <c r="AC673" s="30">
        <v>0</v>
      </c>
      <c r="AD673" s="29">
        <v>14856</v>
      </c>
      <c r="AE673" s="29">
        <v>6022.7</v>
      </c>
      <c r="AF673" s="31">
        <v>8833.2999999999993</v>
      </c>
      <c r="AG673" s="29">
        <v>6022.7</v>
      </c>
      <c r="AI673" s="29">
        <v>0</v>
      </c>
      <c r="AJ673" s="29">
        <v>0</v>
      </c>
      <c r="AK673" s="29">
        <v>6022.7</v>
      </c>
      <c r="AL673" s="29">
        <v>0</v>
      </c>
      <c r="AM673" s="29">
        <v>0</v>
      </c>
      <c r="AN673" s="29">
        <v>0</v>
      </c>
      <c r="AO673" s="29">
        <v>0</v>
      </c>
      <c r="AP673" s="29">
        <v>0</v>
      </c>
      <c r="AQ673" s="29">
        <v>0</v>
      </c>
      <c r="AR673" s="29">
        <v>0</v>
      </c>
      <c r="AS673" s="29">
        <v>0</v>
      </c>
      <c r="AT673" s="122">
        <v>0</v>
      </c>
      <c r="AU673" s="130" t="s">
        <v>2197</v>
      </c>
      <c r="AV673" s="130" t="s">
        <v>2191</v>
      </c>
      <c r="AW673" s="130" t="s">
        <v>2298</v>
      </c>
      <c r="AX673" s="130" t="s">
        <v>1299</v>
      </c>
      <c r="AY673" s="130" t="s">
        <v>518</v>
      </c>
    </row>
    <row r="674" spans="1:51" ht="36" x14ac:dyDescent="0.2">
      <c r="A674" s="121">
        <v>45685</v>
      </c>
      <c r="B674" s="27" t="s">
        <v>1564</v>
      </c>
      <c r="C674" s="24" t="s">
        <v>1565</v>
      </c>
      <c r="D674" s="24" t="s">
        <v>1447</v>
      </c>
      <c r="E674" s="28" t="s">
        <v>442</v>
      </c>
      <c r="F674" s="28" t="s">
        <v>445</v>
      </c>
      <c r="G674" s="28" t="s">
        <v>521</v>
      </c>
      <c r="H674" s="28" t="s">
        <v>515</v>
      </c>
      <c r="I674" s="28" t="s">
        <v>1422</v>
      </c>
      <c r="J674" s="24" t="s">
        <v>1094</v>
      </c>
      <c r="K674" s="24" t="s">
        <v>646</v>
      </c>
      <c r="L674" s="24" t="s">
        <v>2777</v>
      </c>
      <c r="M674" s="24">
        <v>45686</v>
      </c>
      <c r="N674" s="24" t="s">
        <v>2778</v>
      </c>
      <c r="O674" s="24" t="s">
        <v>2779</v>
      </c>
      <c r="P674" s="27" t="s">
        <v>15</v>
      </c>
      <c r="Q674" s="28" t="s">
        <v>672</v>
      </c>
      <c r="R674" s="26" t="s">
        <v>2793</v>
      </c>
      <c r="S674" s="26" t="s">
        <v>2805</v>
      </c>
      <c r="T674" s="27" t="s">
        <v>133</v>
      </c>
      <c r="U674" s="25" t="s">
        <v>1094</v>
      </c>
      <c r="V674" s="25" t="s">
        <v>1523</v>
      </c>
      <c r="W674" s="25" t="s">
        <v>552</v>
      </c>
      <c r="X674" s="36" t="s">
        <v>43</v>
      </c>
      <c r="Y674" s="36" t="s">
        <v>1377</v>
      </c>
      <c r="Z674" s="36" t="s">
        <v>1375</v>
      </c>
      <c r="AA674" s="29">
        <v>11369</v>
      </c>
      <c r="AB674" s="29">
        <v>11369</v>
      </c>
      <c r="AC674" s="30">
        <v>0</v>
      </c>
      <c r="AD674" s="29">
        <v>11369</v>
      </c>
      <c r="AE674" s="29">
        <v>5684.5</v>
      </c>
      <c r="AF674" s="31">
        <v>5684.5</v>
      </c>
      <c r="AG674" s="29">
        <v>5684.5</v>
      </c>
      <c r="AI674" s="29">
        <v>0</v>
      </c>
      <c r="AJ674" s="29">
        <v>0</v>
      </c>
      <c r="AK674" s="29">
        <v>5684.5</v>
      </c>
      <c r="AL674" s="29">
        <v>0</v>
      </c>
      <c r="AM674" s="29">
        <v>0</v>
      </c>
      <c r="AN674" s="29">
        <v>0</v>
      </c>
      <c r="AO674" s="29">
        <v>0</v>
      </c>
      <c r="AP674" s="29">
        <v>0</v>
      </c>
      <c r="AQ674" s="29">
        <v>0</v>
      </c>
      <c r="AR674" s="29">
        <v>0</v>
      </c>
      <c r="AS674" s="29">
        <v>0</v>
      </c>
      <c r="AT674" s="122">
        <v>0</v>
      </c>
      <c r="AU674" s="130" t="s">
        <v>2197</v>
      </c>
      <c r="AV674" s="130" t="s">
        <v>2191</v>
      </c>
      <c r="AW674" s="130" t="s">
        <v>2298</v>
      </c>
      <c r="AX674" s="130" t="s">
        <v>1299</v>
      </c>
      <c r="AY674" s="130" t="s">
        <v>518</v>
      </c>
    </row>
    <row r="675" spans="1:51" ht="36" x14ac:dyDescent="0.2">
      <c r="A675" s="121">
        <v>45685</v>
      </c>
      <c r="B675" s="27" t="s">
        <v>1564</v>
      </c>
      <c r="C675" s="24" t="s">
        <v>1565</v>
      </c>
      <c r="D675" s="24" t="s">
        <v>1447</v>
      </c>
      <c r="E675" s="28" t="s">
        <v>442</v>
      </c>
      <c r="F675" s="28" t="s">
        <v>445</v>
      </c>
      <c r="G675" s="28" t="s">
        <v>521</v>
      </c>
      <c r="H675" s="28" t="s">
        <v>515</v>
      </c>
      <c r="I675" s="28" t="s">
        <v>1422</v>
      </c>
      <c r="J675" s="24" t="s">
        <v>1094</v>
      </c>
      <c r="K675" s="24" t="s">
        <v>647</v>
      </c>
      <c r="L675" s="24" t="s">
        <v>2780</v>
      </c>
      <c r="M675" s="24">
        <v>45686</v>
      </c>
      <c r="N675" s="24" t="s">
        <v>2781</v>
      </c>
      <c r="O675" s="24" t="s">
        <v>2782</v>
      </c>
      <c r="P675" s="27" t="s">
        <v>15</v>
      </c>
      <c r="Q675" s="28" t="s">
        <v>673</v>
      </c>
      <c r="R675" s="26" t="s">
        <v>2794</v>
      </c>
      <c r="S675" s="26" t="s">
        <v>2806</v>
      </c>
      <c r="T675" s="27" t="s">
        <v>133</v>
      </c>
      <c r="U675" s="25" t="s">
        <v>1094</v>
      </c>
      <c r="V675" s="25" t="s">
        <v>1523</v>
      </c>
      <c r="W675" s="25" t="s">
        <v>552</v>
      </c>
      <c r="X675" s="36" t="s">
        <v>43</v>
      </c>
      <c r="Y675" s="36" t="s">
        <v>1377</v>
      </c>
      <c r="Z675" s="36" t="s">
        <v>1375</v>
      </c>
      <c r="AA675" s="29">
        <v>3726</v>
      </c>
      <c r="AB675" s="29">
        <v>3726</v>
      </c>
      <c r="AC675" s="30">
        <v>0</v>
      </c>
      <c r="AD675" s="29">
        <v>3726</v>
      </c>
      <c r="AE675" s="29">
        <v>1863</v>
      </c>
      <c r="AF675" s="31">
        <v>1863</v>
      </c>
      <c r="AG675" s="29">
        <v>1863</v>
      </c>
      <c r="AI675" s="29">
        <v>0</v>
      </c>
      <c r="AJ675" s="29">
        <v>0</v>
      </c>
      <c r="AK675" s="29">
        <v>1863</v>
      </c>
      <c r="AL675" s="29">
        <v>0</v>
      </c>
      <c r="AM675" s="29">
        <v>0</v>
      </c>
      <c r="AN675" s="29">
        <v>0</v>
      </c>
      <c r="AO675" s="29">
        <v>0</v>
      </c>
      <c r="AP675" s="29">
        <v>0</v>
      </c>
      <c r="AQ675" s="29">
        <v>0</v>
      </c>
      <c r="AR675" s="29">
        <v>0</v>
      </c>
      <c r="AS675" s="29">
        <v>0</v>
      </c>
      <c r="AT675" s="122">
        <v>0</v>
      </c>
      <c r="AU675" s="130" t="s">
        <v>2197</v>
      </c>
      <c r="AV675" s="130" t="s">
        <v>2191</v>
      </c>
      <c r="AW675" s="130" t="s">
        <v>2298</v>
      </c>
      <c r="AX675" s="130" t="s">
        <v>1299</v>
      </c>
      <c r="AY675" s="130" t="s">
        <v>518</v>
      </c>
    </row>
    <row r="676" spans="1:51" ht="36" x14ac:dyDescent="0.2">
      <c r="A676" s="121">
        <v>45685</v>
      </c>
      <c r="B676" s="27" t="s">
        <v>1564</v>
      </c>
      <c r="C676" s="24" t="s">
        <v>1565</v>
      </c>
      <c r="D676" s="24" t="s">
        <v>1447</v>
      </c>
      <c r="E676" s="28" t="s">
        <v>442</v>
      </c>
      <c r="F676" s="28" t="s">
        <v>445</v>
      </c>
      <c r="G676" s="28" t="s">
        <v>521</v>
      </c>
      <c r="H676" s="28" t="s">
        <v>515</v>
      </c>
      <c r="I676" s="28" t="s">
        <v>1422</v>
      </c>
      <c r="J676" s="24" t="s">
        <v>1159</v>
      </c>
      <c r="K676" s="24" t="s">
        <v>644</v>
      </c>
      <c r="L676" s="24" t="s">
        <v>2783</v>
      </c>
      <c r="M676" s="24">
        <v>45686</v>
      </c>
      <c r="N676" s="24" t="s">
        <v>2784</v>
      </c>
      <c r="O676" s="24" t="s">
        <v>2785</v>
      </c>
      <c r="P676" s="27" t="s">
        <v>15</v>
      </c>
      <c r="Q676" s="28" t="s">
        <v>674</v>
      </c>
      <c r="R676" s="26" t="s">
        <v>2795</v>
      </c>
      <c r="S676" s="26" t="s">
        <v>2807</v>
      </c>
      <c r="T676" s="27" t="s">
        <v>134</v>
      </c>
      <c r="U676" s="25" t="s">
        <v>1159</v>
      </c>
      <c r="V676" s="25" t="s">
        <v>1524</v>
      </c>
      <c r="W676" s="25" t="s">
        <v>552</v>
      </c>
      <c r="X676" s="36" t="s">
        <v>43</v>
      </c>
      <c r="Y676" s="36" t="s">
        <v>1377</v>
      </c>
      <c r="Z676" s="36" t="s">
        <v>1375</v>
      </c>
      <c r="AA676" s="29">
        <v>9929</v>
      </c>
      <c r="AB676" s="29">
        <v>9929</v>
      </c>
      <c r="AC676" s="30">
        <v>0</v>
      </c>
      <c r="AD676" s="29">
        <v>9929</v>
      </c>
      <c r="AE676" s="29">
        <v>0</v>
      </c>
      <c r="AF676" s="31">
        <v>9929</v>
      </c>
      <c r="AG676" s="29">
        <v>0</v>
      </c>
      <c r="AI676" s="29">
        <v>0</v>
      </c>
      <c r="AJ676" s="29">
        <v>0</v>
      </c>
      <c r="AK676" s="29">
        <v>0</v>
      </c>
      <c r="AL676" s="29">
        <v>0</v>
      </c>
      <c r="AM676" s="29">
        <v>0</v>
      </c>
      <c r="AN676" s="29">
        <v>0</v>
      </c>
      <c r="AO676" s="29">
        <v>0</v>
      </c>
      <c r="AP676" s="29">
        <v>0</v>
      </c>
      <c r="AQ676" s="29">
        <v>0</v>
      </c>
      <c r="AR676" s="29">
        <v>0</v>
      </c>
      <c r="AS676" s="29">
        <v>0</v>
      </c>
      <c r="AT676" s="122">
        <v>0</v>
      </c>
      <c r="AU676" s="130" t="s">
        <v>2197</v>
      </c>
      <c r="AV676" s="130" t="s">
        <v>2191</v>
      </c>
      <c r="AW676" s="130" t="s">
        <v>2298</v>
      </c>
      <c r="AX676" s="130" t="s">
        <v>1299</v>
      </c>
      <c r="AY676" s="130" t="s">
        <v>518</v>
      </c>
    </row>
    <row r="677" spans="1:51" ht="36" x14ac:dyDescent="0.2">
      <c r="A677" s="121">
        <v>45685</v>
      </c>
      <c r="B677" s="27" t="s">
        <v>1564</v>
      </c>
      <c r="C677" s="24" t="s">
        <v>1565</v>
      </c>
      <c r="D677" s="24" t="s">
        <v>1447</v>
      </c>
      <c r="E677" s="28" t="s">
        <v>442</v>
      </c>
      <c r="F677" s="28" t="s">
        <v>445</v>
      </c>
      <c r="G677" s="28" t="s">
        <v>521</v>
      </c>
      <c r="H677" s="28" t="s">
        <v>515</v>
      </c>
      <c r="I677" s="28" t="s">
        <v>1422</v>
      </c>
      <c r="J677" s="24" t="s">
        <v>1159</v>
      </c>
      <c r="K677" s="24" t="s">
        <v>645</v>
      </c>
      <c r="L677" s="24" t="s">
        <v>2786</v>
      </c>
      <c r="M677" s="24">
        <v>45686</v>
      </c>
      <c r="N677" s="24" t="s">
        <v>2787</v>
      </c>
      <c r="O677" s="24" t="s">
        <v>2788</v>
      </c>
      <c r="P677" s="27" t="s">
        <v>15</v>
      </c>
      <c r="Q677" s="28" t="s">
        <v>675</v>
      </c>
      <c r="R677" s="26" t="s">
        <v>2796</v>
      </c>
      <c r="S677" s="26" t="s">
        <v>2808</v>
      </c>
      <c r="T677" s="27" t="s">
        <v>134</v>
      </c>
      <c r="U677" s="25" t="s">
        <v>1159</v>
      </c>
      <c r="V677" s="25" t="s">
        <v>1524</v>
      </c>
      <c r="W677" s="25" t="s">
        <v>552</v>
      </c>
      <c r="X677" s="36" t="s">
        <v>43</v>
      </c>
      <c r="Y677" s="36" t="s">
        <v>1377</v>
      </c>
      <c r="Z677" s="36" t="s">
        <v>1375</v>
      </c>
      <c r="AA677" s="29">
        <v>10714</v>
      </c>
      <c r="AB677" s="29">
        <v>10714</v>
      </c>
      <c r="AC677" s="30">
        <v>0</v>
      </c>
      <c r="AD677" s="29">
        <v>10714</v>
      </c>
      <c r="AE677" s="29">
        <v>0</v>
      </c>
      <c r="AF677" s="31">
        <v>10714</v>
      </c>
      <c r="AG677" s="29">
        <v>0</v>
      </c>
      <c r="AI677" s="29">
        <v>0</v>
      </c>
      <c r="AJ677" s="29">
        <v>0</v>
      </c>
      <c r="AK677" s="29">
        <v>0</v>
      </c>
      <c r="AL677" s="29">
        <v>0</v>
      </c>
      <c r="AM677" s="29">
        <v>0</v>
      </c>
      <c r="AN677" s="29">
        <v>0</v>
      </c>
      <c r="AO677" s="29">
        <v>0</v>
      </c>
      <c r="AP677" s="29">
        <v>0</v>
      </c>
      <c r="AQ677" s="29">
        <v>0</v>
      </c>
      <c r="AR677" s="29">
        <v>0</v>
      </c>
      <c r="AS677" s="29">
        <v>0</v>
      </c>
      <c r="AT677" s="122">
        <v>0</v>
      </c>
      <c r="AU677" s="130" t="s">
        <v>2197</v>
      </c>
      <c r="AV677" s="130" t="s">
        <v>2191</v>
      </c>
      <c r="AW677" s="130" t="s">
        <v>2298</v>
      </c>
      <c r="AX677" s="130" t="s">
        <v>1299</v>
      </c>
      <c r="AY677" s="130" t="s">
        <v>518</v>
      </c>
    </row>
    <row r="678" spans="1:51" ht="24" x14ac:dyDescent="0.2">
      <c r="A678" s="121">
        <v>45686</v>
      </c>
      <c r="B678" s="27" t="s">
        <v>1564</v>
      </c>
      <c r="C678" s="24" t="s">
        <v>1565</v>
      </c>
      <c r="D678" s="24" t="s">
        <v>1447</v>
      </c>
      <c r="E678" s="28" t="s">
        <v>442</v>
      </c>
      <c r="F678" s="28" t="s">
        <v>443</v>
      </c>
      <c r="G678" s="28" t="s">
        <v>521</v>
      </c>
      <c r="H678" s="28" t="s">
        <v>515</v>
      </c>
      <c r="I678" s="28" t="s">
        <v>1104</v>
      </c>
      <c r="J678" s="24" t="s">
        <v>1510</v>
      </c>
      <c r="K678" s="24" t="s">
        <v>665</v>
      </c>
      <c r="L678" s="24" t="s">
        <v>2881</v>
      </c>
      <c r="M678" s="24">
        <v>45687</v>
      </c>
      <c r="N678" s="24" t="s">
        <v>2882</v>
      </c>
      <c r="O678" s="24" t="s">
        <v>2883</v>
      </c>
      <c r="P678" s="27" t="s">
        <v>15</v>
      </c>
      <c r="Q678" s="28" t="s">
        <v>676</v>
      </c>
      <c r="R678" s="26" t="s">
        <v>2797</v>
      </c>
      <c r="S678" s="26" t="s">
        <v>2809</v>
      </c>
      <c r="T678" s="27" t="s">
        <v>176</v>
      </c>
      <c r="U678" s="25" t="s">
        <v>1429</v>
      </c>
      <c r="V678" s="25" t="s">
        <v>2383</v>
      </c>
      <c r="W678" s="25" t="s">
        <v>552</v>
      </c>
      <c r="X678" s="36" t="s">
        <v>43</v>
      </c>
      <c r="Y678" s="36" t="s">
        <v>1377</v>
      </c>
      <c r="Z678" s="36" t="s">
        <v>1375</v>
      </c>
      <c r="AA678" s="29">
        <v>10000</v>
      </c>
      <c r="AB678" s="29">
        <v>10000</v>
      </c>
      <c r="AC678" s="30">
        <v>0</v>
      </c>
      <c r="AD678" s="29">
        <v>10000</v>
      </c>
      <c r="AE678" s="29">
        <v>5000</v>
      </c>
      <c r="AF678" s="31">
        <v>5000</v>
      </c>
      <c r="AG678" s="29">
        <v>5000</v>
      </c>
      <c r="AI678" s="29">
        <v>0</v>
      </c>
      <c r="AJ678" s="29">
        <v>0</v>
      </c>
      <c r="AK678" s="29">
        <v>5000</v>
      </c>
      <c r="AL678" s="29">
        <v>0</v>
      </c>
      <c r="AM678" s="29">
        <v>0</v>
      </c>
      <c r="AN678" s="29">
        <v>0</v>
      </c>
      <c r="AO678" s="29">
        <v>0</v>
      </c>
      <c r="AP678" s="29">
        <v>0</v>
      </c>
      <c r="AQ678" s="29">
        <v>0</v>
      </c>
      <c r="AR678" s="29">
        <v>0</v>
      </c>
      <c r="AS678" s="29">
        <v>0</v>
      </c>
      <c r="AT678" s="122">
        <v>0</v>
      </c>
      <c r="AU678" s="130" t="s">
        <v>2197</v>
      </c>
      <c r="AV678" s="130" t="s">
        <v>2191</v>
      </c>
      <c r="AW678" s="130" t="s">
        <v>2298</v>
      </c>
      <c r="AX678" s="130" t="s">
        <v>1299</v>
      </c>
      <c r="AY678" s="130" t="s">
        <v>518</v>
      </c>
    </row>
    <row r="679" spans="1:51" ht="36" x14ac:dyDescent="0.2">
      <c r="A679" s="121">
        <v>45686</v>
      </c>
      <c r="B679" s="27" t="s">
        <v>1564</v>
      </c>
      <c r="C679" s="24" t="s">
        <v>1565</v>
      </c>
      <c r="D679" s="24" t="s">
        <v>1447</v>
      </c>
      <c r="E679" s="28" t="s">
        <v>442</v>
      </c>
      <c r="F679" s="28" t="s">
        <v>445</v>
      </c>
      <c r="G679" s="28" t="s">
        <v>521</v>
      </c>
      <c r="H679" s="28" t="s">
        <v>515</v>
      </c>
      <c r="I679" s="28" t="s">
        <v>1422</v>
      </c>
      <c r="J679" s="24" t="s">
        <v>1159</v>
      </c>
      <c r="K679" s="24" t="s">
        <v>667</v>
      </c>
      <c r="L679" s="24" t="s">
        <v>2884</v>
      </c>
      <c r="M679" s="24">
        <v>45687</v>
      </c>
      <c r="N679" s="24" t="s">
        <v>2885</v>
      </c>
      <c r="O679" s="24" t="s">
        <v>2886</v>
      </c>
      <c r="P679" s="27" t="s">
        <v>15</v>
      </c>
      <c r="Q679" s="28" t="s">
        <v>677</v>
      </c>
      <c r="R679" s="26" t="s">
        <v>2798</v>
      </c>
      <c r="S679" s="26" t="s">
        <v>2810</v>
      </c>
      <c r="T679" s="27" t="s">
        <v>134</v>
      </c>
      <c r="U679" s="25" t="s">
        <v>1159</v>
      </c>
      <c r="V679" s="25" t="s">
        <v>1524</v>
      </c>
      <c r="W679" s="25" t="s">
        <v>552</v>
      </c>
      <c r="X679" s="36" t="s">
        <v>43</v>
      </c>
      <c r="Y679" s="36" t="s">
        <v>1377</v>
      </c>
      <c r="Z679" s="36" t="s">
        <v>1375</v>
      </c>
      <c r="AA679" s="29">
        <v>10475</v>
      </c>
      <c r="AB679" s="29">
        <v>10475</v>
      </c>
      <c r="AC679" s="30">
        <v>0</v>
      </c>
      <c r="AD679" s="29">
        <v>10475</v>
      </c>
      <c r="AE679" s="29">
        <v>0</v>
      </c>
      <c r="AF679" s="31">
        <v>10475</v>
      </c>
      <c r="AG679" s="29">
        <v>0</v>
      </c>
      <c r="AI679" s="29">
        <v>0</v>
      </c>
      <c r="AJ679" s="29">
        <v>0</v>
      </c>
      <c r="AK679" s="29">
        <v>0</v>
      </c>
      <c r="AL679" s="29">
        <v>0</v>
      </c>
      <c r="AM679" s="29">
        <v>0</v>
      </c>
      <c r="AN679" s="29">
        <v>0</v>
      </c>
      <c r="AO679" s="29">
        <v>0</v>
      </c>
      <c r="AP679" s="29">
        <v>0</v>
      </c>
      <c r="AQ679" s="29">
        <v>0</v>
      </c>
      <c r="AR679" s="29">
        <v>0</v>
      </c>
      <c r="AS679" s="29">
        <v>0</v>
      </c>
      <c r="AT679" s="122">
        <v>0</v>
      </c>
      <c r="AU679" s="130" t="s">
        <v>2197</v>
      </c>
      <c r="AV679" s="130" t="s">
        <v>2191</v>
      </c>
      <c r="AW679" s="130" t="s">
        <v>2298</v>
      </c>
      <c r="AX679" s="130" t="s">
        <v>1299</v>
      </c>
      <c r="AY679" s="130" t="s">
        <v>518</v>
      </c>
    </row>
    <row r="680" spans="1:51" ht="36" x14ac:dyDescent="0.2">
      <c r="A680" s="121">
        <v>45686</v>
      </c>
      <c r="B680" s="27" t="s">
        <v>1564</v>
      </c>
      <c r="C680" s="24" t="s">
        <v>1565</v>
      </c>
      <c r="D680" s="24" t="s">
        <v>1447</v>
      </c>
      <c r="E680" s="28" t="s">
        <v>438</v>
      </c>
      <c r="F680" s="28" t="s">
        <v>439</v>
      </c>
      <c r="G680" s="28" t="s">
        <v>42</v>
      </c>
      <c r="H680" s="28" t="s">
        <v>511</v>
      </c>
      <c r="I680" s="28" t="s">
        <v>1103</v>
      </c>
      <c r="J680" s="24" t="s">
        <v>1094</v>
      </c>
      <c r="K680" s="24" t="s">
        <v>671</v>
      </c>
      <c r="L680" s="24" t="s">
        <v>2887</v>
      </c>
      <c r="M680" s="24">
        <v>45687</v>
      </c>
      <c r="N680" s="24" t="s">
        <v>2888</v>
      </c>
      <c r="O680" s="24" t="s">
        <v>2889</v>
      </c>
      <c r="P680" s="27" t="s">
        <v>15</v>
      </c>
      <c r="Q680" s="28" t="s">
        <v>678</v>
      </c>
      <c r="R680" s="26" t="s">
        <v>2799</v>
      </c>
      <c r="S680" s="26" t="s">
        <v>2811</v>
      </c>
      <c r="T680" s="27" t="s">
        <v>54</v>
      </c>
      <c r="U680" s="25" t="s">
        <v>1094</v>
      </c>
      <c r="V680" s="25" t="s">
        <v>1347</v>
      </c>
      <c r="W680" s="25" t="s">
        <v>552</v>
      </c>
      <c r="X680" s="36" t="s">
        <v>41</v>
      </c>
      <c r="Y680" s="36" t="s">
        <v>42</v>
      </c>
      <c r="Z680" s="36" t="s">
        <v>359</v>
      </c>
      <c r="AA680" s="29">
        <v>3900</v>
      </c>
      <c r="AB680" s="29">
        <v>3900</v>
      </c>
      <c r="AC680" s="30">
        <v>0</v>
      </c>
      <c r="AD680" s="29">
        <v>3900</v>
      </c>
      <c r="AE680" s="29">
        <v>1300</v>
      </c>
      <c r="AF680" s="31">
        <v>2600</v>
      </c>
      <c r="AG680" s="29">
        <v>1300</v>
      </c>
      <c r="AI680" s="29">
        <v>0</v>
      </c>
      <c r="AJ680" s="29">
        <v>0</v>
      </c>
      <c r="AK680" s="29">
        <v>1300</v>
      </c>
      <c r="AL680" s="29">
        <v>0</v>
      </c>
      <c r="AM680" s="29">
        <v>0</v>
      </c>
      <c r="AN680" s="29">
        <v>0</v>
      </c>
      <c r="AO680" s="29">
        <v>0</v>
      </c>
      <c r="AP680" s="29">
        <v>0</v>
      </c>
      <c r="AQ680" s="29">
        <v>0</v>
      </c>
      <c r="AR680" s="29">
        <v>0</v>
      </c>
      <c r="AS680" s="29">
        <v>0</v>
      </c>
      <c r="AT680" s="122">
        <v>0</v>
      </c>
      <c r="AU680" s="130" t="s">
        <v>2197</v>
      </c>
      <c r="AV680" s="130" t="s">
        <v>2191</v>
      </c>
      <c r="AW680" s="130" t="s">
        <v>2298</v>
      </c>
      <c r="AX680" s="130" t="s">
        <v>1299</v>
      </c>
      <c r="AY680" s="130" t="s">
        <v>2647</v>
      </c>
    </row>
    <row r="681" spans="1:51" ht="24" x14ac:dyDescent="0.2">
      <c r="A681" s="121">
        <v>45686</v>
      </c>
      <c r="B681" s="27" t="s">
        <v>1564</v>
      </c>
      <c r="C681" s="24" t="s">
        <v>1565</v>
      </c>
      <c r="D681" s="24" t="s">
        <v>1447</v>
      </c>
      <c r="E681" s="28" t="s">
        <v>442</v>
      </c>
      <c r="F681" s="28" t="s">
        <v>445</v>
      </c>
      <c r="G681" s="28" t="s">
        <v>521</v>
      </c>
      <c r="H681" s="28" t="s">
        <v>515</v>
      </c>
      <c r="I681" s="28" t="s">
        <v>1422</v>
      </c>
      <c r="J681" s="24" t="s">
        <v>1091</v>
      </c>
      <c r="K681" s="24" t="s">
        <v>666</v>
      </c>
      <c r="L681" s="24" t="s">
        <v>2890</v>
      </c>
      <c r="M681" s="24">
        <v>45687</v>
      </c>
      <c r="N681" s="24" t="s">
        <v>2891</v>
      </c>
      <c r="O681" s="24" t="s">
        <v>2892</v>
      </c>
      <c r="P681" s="27" t="s">
        <v>15</v>
      </c>
      <c r="Q681" s="28" t="s">
        <v>679</v>
      </c>
      <c r="R681" s="26" t="s">
        <v>2800</v>
      </c>
      <c r="S681" s="26" t="s">
        <v>2812</v>
      </c>
      <c r="T681" s="27" t="s">
        <v>129</v>
      </c>
      <c r="U681" s="25" t="s">
        <v>1091</v>
      </c>
      <c r="V681" s="25" t="s">
        <v>1519</v>
      </c>
      <c r="W681" s="25" t="s">
        <v>552</v>
      </c>
      <c r="X681" s="36" t="s">
        <v>43</v>
      </c>
      <c r="Y681" s="36" t="s">
        <v>1377</v>
      </c>
      <c r="Z681" s="36" t="s">
        <v>1375</v>
      </c>
      <c r="AA681" s="29">
        <v>12488</v>
      </c>
      <c r="AB681" s="29">
        <v>12488</v>
      </c>
      <c r="AC681" s="30">
        <v>0</v>
      </c>
      <c r="AD681" s="29">
        <v>12488</v>
      </c>
      <c r="AE681" s="29">
        <v>6244</v>
      </c>
      <c r="AF681" s="31">
        <v>6244</v>
      </c>
      <c r="AG681" s="29">
        <v>6244</v>
      </c>
      <c r="AI681" s="29">
        <v>0</v>
      </c>
      <c r="AJ681" s="29">
        <v>0</v>
      </c>
      <c r="AK681" s="29">
        <v>6244</v>
      </c>
      <c r="AL681" s="29">
        <v>0</v>
      </c>
      <c r="AM681" s="29">
        <v>0</v>
      </c>
      <c r="AN681" s="29">
        <v>0</v>
      </c>
      <c r="AO681" s="29">
        <v>0</v>
      </c>
      <c r="AP681" s="29">
        <v>0</v>
      </c>
      <c r="AQ681" s="29">
        <v>0</v>
      </c>
      <c r="AR681" s="29">
        <v>0</v>
      </c>
      <c r="AS681" s="29">
        <v>0</v>
      </c>
      <c r="AT681" s="122">
        <v>0</v>
      </c>
      <c r="AU681" s="130" t="s">
        <v>2197</v>
      </c>
      <c r="AV681" s="130" t="s">
        <v>2191</v>
      </c>
      <c r="AW681" s="130" t="s">
        <v>2298</v>
      </c>
      <c r="AX681" s="130" t="s">
        <v>1299</v>
      </c>
      <c r="AY681" s="130" t="s">
        <v>518</v>
      </c>
    </row>
    <row r="682" spans="1:51" ht="36" x14ac:dyDescent="0.2">
      <c r="A682" s="121">
        <v>45687</v>
      </c>
      <c r="B682" s="27" t="s">
        <v>1564</v>
      </c>
      <c r="C682" s="24" t="s">
        <v>1565</v>
      </c>
      <c r="D682" s="24" t="s">
        <v>1447</v>
      </c>
      <c r="E682" s="28" t="s">
        <v>442</v>
      </c>
      <c r="F682" s="28" t="s">
        <v>445</v>
      </c>
      <c r="G682" s="28" t="s">
        <v>521</v>
      </c>
      <c r="H682" s="28" t="s">
        <v>515</v>
      </c>
      <c r="I682" s="28" t="s">
        <v>1422</v>
      </c>
      <c r="J682" s="24" t="s">
        <v>1159</v>
      </c>
      <c r="K682" s="24" t="s">
        <v>685</v>
      </c>
      <c r="L682" s="24" t="s">
        <v>2893</v>
      </c>
      <c r="M682" s="24">
        <v>45688</v>
      </c>
      <c r="N682" s="24" t="s">
        <v>2894</v>
      </c>
      <c r="O682" s="24" t="s">
        <v>2895</v>
      </c>
      <c r="P682" s="27" t="s">
        <v>15</v>
      </c>
      <c r="Q682" s="28" t="s">
        <v>680</v>
      </c>
      <c r="R682" s="26" t="s">
        <v>2801</v>
      </c>
      <c r="S682" s="26" t="s">
        <v>2813</v>
      </c>
      <c r="T682" s="27" t="s">
        <v>134</v>
      </c>
      <c r="U682" s="25" t="s">
        <v>1159</v>
      </c>
      <c r="V682" s="25" t="s">
        <v>1524</v>
      </c>
      <c r="W682" s="25" t="s">
        <v>552</v>
      </c>
      <c r="X682" s="36" t="s">
        <v>43</v>
      </c>
      <c r="Y682" s="36" t="s">
        <v>1377</v>
      </c>
      <c r="Z682" s="36" t="s">
        <v>1375</v>
      </c>
      <c r="AA682" s="29">
        <v>11130</v>
      </c>
      <c r="AB682" s="29">
        <v>11130</v>
      </c>
      <c r="AC682" s="30">
        <v>0</v>
      </c>
      <c r="AD682" s="29">
        <v>11130</v>
      </c>
      <c r="AE682" s="29">
        <v>0</v>
      </c>
      <c r="AF682" s="31">
        <v>11130</v>
      </c>
      <c r="AG682" s="29">
        <v>0</v>
      </c>
      <c r="AI682" s="29">
        <v>0</v>
      </c>
      <c r="AJ682" s="29">
        <v>0</v>
      </c>
      <c r="AK682" s="29">
        <v>0</v>
      </c>
      <c r="AL682" s="29">
        <v>0</v>
      </c>
      <c r="AM682" s="29">
        <v>0</v>
      </c>
      <c r="AN682" s="29">
        <v>0</v>
      </c>
      <c r="AO682" s="29">
        <v>0</v>
      </c>
      <c r="AP682" s="29">
        <v>0</v>
      </c>
      <c r="AQ682" s="29">
        <v>0</v>
      </c>
      <c r="AR682" s="29">
        <v>0</v>
      </c>
      <c r="AS682" s="29">
        <v>0</v>
      </c>
      <c r="AT682" s="122">
        <v>0</v>
      </c>
      <c r="AU682" s="130" t="s">
        <v>2197</v>
      </c>
      <c r="AV682" s="130" t="s">
        <v>2191</v>
      </c>
      <c r="AW682" s="130" t="s">
        <v>2298</v>
      </c>
      <c r="AX682" s="130" t="s">
        <v>1299</v>
      </c>
      <c r="AY682" s="130" t="s">
        <v>518</v>
      </c>
    </row>
    <row r="683" spans="1:51" x14ac:dyDescent="0.2">
      <c r="A683" s="121">
        <v>45687</v>
      </c>
      <c r="B683" s="27" t="s">
        <v>1564</v>
      </c>
      <c r="C683" s="24" t="s">
        <v>1565</v>
      </c>
      <c r="D683" s="24" t="s">
        <v>1447</v>
      </c>
      <c r="E683" s="28" t="s">
        <v>438</v>
      </c>
      <c r="F683" s="28" t="s">
        <v>439</v>
      </c>
      <c r="G683" s="28" t="s">
        <v>514</v>
      </c>
      <c r="H683" s="28" t="s">
        <v>511</v>
      </c>
      <c r="I683" s="28" t="s">
        <v>1103</v>
      </c>
      <c r="J683" s="24" t="s">
        <v>1090</v>
      </c>
      <c r="K683" s="24" t="s">
        <v>655</v>
      </c>
      <c r="L683" s="24" t="s">
        <v>2789</v>
      </c>
      <c r="M683" s="24">
        <v>45687</v>
      </c>
      <c r="N683" s="24" t="s">
        <v>1577</v>
      </c>
      <c r="O683" s="24" t="s">
        <v>2790</v>
      </c>
      <c r="P683" s="27" t="s">
        <v>15</v>
      </c>
      <c r="Q683" s="28" t="s">
        <v>681</v>
      </c>
      <c r="R683" s="26" t="s">
        <v>2802</v>
      </c>
      <c r="S683" s="26" t="s">
        <v>2814</v>
      </c>
      <c r="T683" s="27" t="s">
        <v>16</v>
      </c>
      <c r="U683" s="25" t="s">
        <v>1090</v>
      </c>
      <c r="V683" s="25" t="s">
        <v>1342</v>
      </c>
      <c r="W683" s="25" t="s">
        <v>1371</v>
      </c>
      <c r="X683" s="36" t="s">
        <v>2387</v>
      </c>
      <c r="Y683" s="36" t="s">
        <v>2388</v>
      </c>
      <c r="Z683" s="36" t="s">
        <v>2389</v>
      </c>
      <c r="AA683" s="29">
        <v>200</v>
      </c>
      <c r="AB683" s="29">
        <v>200</v>
      </c>
      <c r="AC683" s="30">
        <v>0</v>
      </c>
      <c r="AD683" s="29">
        <v>200</v>
      </c>
      <c r="AE683" s="29">
        <v>200</v>
      </c>
      <c r="AF683" s="31">
        <v>0</v>
      </c>
      <c r="AG683" s="29">
        <v>200</v>
      </c>
      <c r="AI683" s="29">
        <v>200</v>
      </c>
      <c r="AJ683" s="29">
        <v>0</v>
      </c>
      <c r="AK683" s="29">
        <v>0</v>
      </c>
      <c r="AL683" s="29">
        <v>0</v>
      </c>
      <c r="AM683" s="29">
        <v>0</v>
      </c>
      <c r="AN683" s="29">
        <v>0</v>
      </c>
      <c r="AO683" s="29">
        <v>0</v>
      </c>
      <c r="AP683" s="29">
        <v>0</v>
      </c>
      <c r="AQ683" s="29">
        <v>0</v>
      </c>
      <c r="AR683" s="29">
        <v>0</v>
      </c>
      <c r="AS683" s="29">
        <v>0</v>
      </c>
      <c r="AT683" s="122">
        <v>0</v>
      </c>
      <c r="AU683" s="130" t="s">
        <v>2197</v>
      </c>
      <c r="AV683" s="130" t="s">
        <v>2193</v>
      </c>
      <c r="AW683" s="130" t="s">
        <v>2298</v>
      </c>
      <c r="AX683" s="130" t="s">
        <v>1299</v>
      </c>
      <c r="AY683" s="130" t="s">
        <v>1299</v>
      </c>
    </row>
    <row r="684" spans="1:51" x14ac:dyDescent="0.2">
      <c r="A684" s="121">
        <v>45687</v>
      </c>
      <c r="B684" s="27" t="s">
        <v>1564</v>
      </c>
      <c r="C684" s="24" t="s">
        <v>1565</v>
      </c>
      <c r="D684" s="24" t="s">
        <v>1447</v>
      </c>
      <c r="E684" s="28" t="s">
        <v>438</v>
      </c>
      <c r="F684" s="28" t="s">
        <v>439</v>
      </c>
      <c r="G684" s="28" t="s">
        <v>514</v>
      </c>
      <c r="H684" s="28" t="s">
        <v>511</v>
      </c>
      <c r="I684" s="28" t="s">
        <v>1103</v>
      </c>
      <c r="J684" s="24" t="s">
        <v>1091</v>
      </c>
      <c r="K684" s="24" t="s">
        <v>655</v>
      </c>
      <c r="L684" s="24" t="s">
        <v>2789</v>
      </c>
      <c r="M684" s="24">
        <v>45687</v>
      </c>
      <c r="N684" s="24" t="s">
        <v>1577</v>
      </c>
      <c r="O684" s="24" t="s">
        <v>2790</v>
      </c>
      <c r="P684" s="27" t="s">
        <v>15</v>
      </c>
      <c r="Q684" s="28" t="s">
        <v>681</v>
      </c>
      <c r="R684" s="26" t="s">
        <v>2802</v>
      </c>
      <c r="S684" s="26" t="s">
        <v>2814</v>
      </c>
      <c r="T684" s="27" t="s">
        <v>44</v>
      </c>
      <c r="U684" s="25" t="s">
        <v>1091</v>
      </c>
      <c r="V684" s="25" t="s">
        <v>1343</v>
      </c>
      <c r="W684" s="25" t="s">
        <v>1371</v>
      </c>
      <c r="X684" s="36" t="s">
        <v>2387</v>
      </c>
      <c r="Y684" s="36" t="s">
        <v>2388</v>
      </c>
      <c r="Z684" s="36" t="s">
        <v>2389</v>
      </c>
      <c r="AA684" s="29">
        <v>400</v>
      </c>
      <c r="AB684" s="29">
        <v>400</v>
      </c>
      <c r="AC684" s="30">
        <v>0</v>
      </c>
      <c r="AD684" s="29">
        <v>400</v>
      </c>
      <c r="AE684" s="29">
        <v>400</v>
      </c>
      <c r="AF684" s="31">
        <v>0</v>
      </c>
      <c r="AG684" s="29">
        <v>400</v>
      </c>
      <c r="AI684" s="29">
        <v>400</v>
      </c>
      <c r="AJ684" s="29">
        <v>0</v>
      </c>
      <c r="AK684" s="29">
        <v>0</v>
      </c>
      <c r="AL684" s="29">
        <v>0</v>
      </c>
      <c r="AM684" s="29">
        <v>0</v>
      </c>
      <c r="AN684" s="29">
        <v>0</v>
      </c>
      <c r="AO684" s="29">
        <v>0</v>
      </c>
      <c r="AP684" s="29">
        <v>0</v>
      </c>
      <c r="AQ684" s="29">
        <v>0</v>
      </c>
      <c r="AR684" s="29">
        <v>0</v>
      </c>
      <c r="AS684" s="29">
        <v>0</v>
      </c>
      <c r="AT684" s="122">
        <v>0</v>
      </c>
      <c r="AU684" s="130" t="s">
        <v>2197</v>
      </c>
      <c r="AV684" s="130" t="s">
        <v>2193</v>
      </c>
      <c r="AW684" s="130" t="s">
        <v>2298</v>
      </c>
      <c r="AX684" s="130" t="s">
        <v>1299</v>
      </c>
      <c r="AY684" s="130" t="s">
        <v>1299</v>
      </c>
    </row>
    <row r="685" spans="1:51" x14ac:dyDescent="0.2">
      <c r="A685" s="121">
        <v>45687</v>
      </c>
      <c r="B685" s="27" t="s">
        <v>1564</v>
      </c>
      <c r="C685" s="24" t="s">
        <v>1565</v>
      </c>
      <c r="D685" s="24" t="s">
        <v>1447</v>
      </c>
      <c r="E685" s="28" t="s">
        <v>438</v>
      </c>
      <c r="F685" s="28" t="s">
        <v>439</v>
      </c>
      <c r="G685" s="28" t="s">
        <v>514</v>
      </c>
      <c r="H685" s="28" t="s">
        <v>511</v>
      </c>
      <c r="I685" s="28" t="s">
        <v>1103</v>
      </c>
      <c r="J685" s="24" t="s">
        <v>1100</v>
      </c>
      <c r="K685" s="24" t="s">
        <v>655</v>
      </c>
      <c r="L685" s="24" t="s">
        <v>2789</v>
      </c>
      <c r="M685" s="24">
        <v>45687</v>
      </c>
      <c r="N685" s="24" t="s">
        <v>1577</v>
      </c>
      <c r="O685" s="24" t="s">
        <v>2790</v>
      </c>
      <c r="P685" s="27" t="s">
        <v>15</v>
      </c>
      <c r="Q685" s="28" t="s">
        <v>681</v>
      </c>
      <c r="R685" s="26" t="s">
        <v>2802</v>
      </c>
      <c r="S685" s="26" t="s">
        <v>2814</v>
      </c>
      <c r="T685" s="27" t="s">
        <v>47</v>
      </c>
      <c r="U685" s="25" t="s">
        <v>1100</v>
      </c>
      <c r="V685" s="25" t="s">
        <v>1344</v>
      </c>
      <c r="W685" s="25" t="s">
        <v>1371</v>
      </c>
      <c r="X685" s="36" t="s">
        <v>2387</v>
      </c>
      <c r="Y685" s="36" t="s">
        <v>2388</v>
      </c>
      <c r="Z685" s="36" t="s">
        <v>2389</v>
      </c>
      <c r="AA685" s="29">
        <v>200</v>
      </c>
      <c r="AB685" s="29">
        <v>200</v>
      </c>
      <c r="AC685" s="30">
        <v>0</v>
      </c>
      <c r="AD685" s="29">
        <v>200</v>
      </c>
      <c r="AE685" s="29">
        <v>200</v>
      </c>
      <c r="AF685" s="31">
        <v>0</v>
      </c>
      <c r="AG685" s="29">
        <v>200</v>
      </c>
      <c r="AI685" s="29">
        <v>200</v>
      </c>
      <c r="AJ685" s="29">
        <v>0</v>
      </c>
      <c r="AK685" s="29">
        <v>0</v>
      </c>
      <c r="AL685" s="29">
        <v>0</v>
      </c>
      <c r="AM685" s="29">
        <v>0</v>
      </c>
      <c r="AN685" s="29">
        <v>0</v>
      </c>
      <c r="AO685" s="29">
        <v>0</v>
      </c>
      <c r="AP685" s="29">
        <v>0</v>
      </c>
      <c r="AQ685" s="29">
        <v>0</v>
      </c>
      <c r="AR685" s="29">
        <v>0</v>
      </c>
      <c r="AS685" s="29">
        <v>0</v>
      </c>
      <c r="AT685" s="122">
        <v>0</v>
      </c>
      <c r="AU685" s="130" t="s">
        <v>2197</v>
      </c>
      <c r="AV685" s="130" t="s">
        <v>2193</v>
      </c>
      <c r="AW685" s="130" t="s">
        <v>2298</v>
      </c>
      <c r="AX685" s="130" t="s">
        <v>1299</v>
      </c>
      <c r="AY685" s="130" t="s">
        <v>1299</v>
      </c>
    </row>
    <row r="686" spans="1:51" x14ac:dyDescent="0.2">
      <c r="A686" s="121">
        <v>45687</v>
      </c>
      <c r="B686" s="27" t="s">
        <v>1564</v>
      </c>
      <c r="C686" s="24" t="s">
        <v>1565</v>
      </c>
      <c r="D686" s="24" t="s">
        <v>1447</v>
      </c>
      <c r="E686" s="28" t="s">
        <v>438</v>
      </c>
      <c r="F686" s="28" t="s">
        <v>439</v>
      </c>
      <c r="G686" s="28" t="s">
        <v>514</v>
      </c>
      <c r="H686" s="28" t="s">
        <v>511</v>
      </c>
      <c r="I686" s="28" t="s">
        <v>1103</v>
      </c>
      <c r="J686" s="24" t="s">
        <v>1092</v>
      </c>
      <c r="K686" s="24" t="s">
        <v>655</v>
      </c>
      <c r="L686" s="24" t="s">
        <v>2789</v>
      </c>
      <c r="M686" s="24">
        <v>45687</v>
      </c>
      <c r="N686" s="24" t="s">
        <v>1577</v>
      </c>
      <c r="O686" s="24" t="s">
        <v>2790</v>
      </c>
      <c r="P686" s="27" t="s">
        <v>15</v>
      </c>
      <c r="Q686" s="28" t="s">
        <v>681</v>
      </c>
      <c r="R686" s="26" t="s">
        <v>2802</v>
      </c>
      <c r="S686" s="26" t="s">
        <v>2814</v>
      </c>
      <c r="T686" s="27" t="s">
        <v>50</v>
      </c>
      <c r="U686" s="25" t="s">
        <v>1092</v>
      </c>
      <c r="V686" s="25" t="s">
        <v>1345</v>
      </c>
      <c r="W686" s="25" t="s">
        <v>1371</v>
      </c>
      <c r="X686" s="36" t="s">
        <v>2387</v>
      </c>
      <c r="Y686" s="36" t="s">
        <v>2388</v>
      </c>
      <c r="Z686" s="36" t="s">
        <v>2389</v>
      </c>
      <c r="AA686" s="29">
        <v>600</v>
      </c>
      <c r="AB686" s="29">
        <v>600</v>
      </c>
      <c r="AC686" s="30">
        <v>0</v>
      </c>
      <c r="AD686" s="29">
        <v>600</v>
      </c>
      <c r="AE686" s="29">
        <v>600</v>
      </c>
      <c r="AF686" s="31">
        <v>0</v>
      </c>
      <c r="AG686" s="29">
        <v>600</v>
      </c>
      <c r="AI686" s="29">
        <v>600</v>
      </c>
      <c r="AJ686" s="29">
        <v>0</v>
      </c>
      <c r="AK686" s="29">
        <v>0</v>
      </c>
      <c r="AL686" s="29">
        <v>0</v>
      </c>
      <c r="AM686" s="29">
        <v>0</v>
      </c>
      <c r="AN686" s="29">
        <v>0</v>
      </c>
      <c r="AO686" s="29">
        <v>0</v>
      </c>
      <c r="AP686" s="29">
        <v>0</v>
      </c>
      <c r="AQ686" s="29">
        <v>0</v>
      </c>
      <c r="AR686" s="29">
        <v>0</v>
      </c>
      <c r="AS686" s="29">
        <v>0</v>
      </c>
      <c r="AT686" s="122">
        <v>0</v>
      </c>
      <c r="AU686" s="130" t="s">
        <v>2197</v>
      </c>
      <c r="AV686" s="130" t="s">
        <v>2193</v>
      </c>
      <c r="AW686" s="130" t="s">
        <v>2298</v>
      </c>
      <c r="AX686" s="130" t="s">
        <v>1299</v>
      </c>
      <c r="AY686" s="130" t="s">
        <v>1299</v>
      </c>
    </row>
    <row r="687" spans="1:51" x14ac:dyDescent="0.2">
      <c r="A687" s="121">
        <v>45687</v>
      </c>
      <c r="B687" s="27" t="s">
        <v>1564</v>
      </c>
      <c r="C687" s="24" t="s">
        <v>1565</v>
      </c>
      <c r="D687" s="24" t="s">
        <v>1447</v>
      </c>
      <c r="E687" s="28" t="s">
        <v>438</v>
      </c>
      <c r="F687" s="28" t="s">
        <v>439</v>
      </c>
      <c r="G687" s="28" t="s">
        <v>514</v>
      </c>
      <c r="H687" s="28" t="s">
        <v>511</v>
      </c>
      <c r="I687" s="28" t="s">
        <v>1103</v>
      </c>
      <c r="J687" s="24" t="s">
        <v>1093</v>
      </c>
      <c r="K687" s="24" t="s">
        <v>655</v>
      </c>
      <c r="L687" s="24" t="s">
        <v>2789</v>
      </c>
      <c r="M687" s="24">
        <v>45687</v>
      </c>
      <c r="N687" s="24" t="s">
        <v>1577</v>
      </c>
      <c r="O687" s="24" t="s">
        <v>2790</v>
      </c>
      <c r="P687" s="27" t="s">
        <v>15</v>
      </c>
      <c r="Q687" s="28" t="s">
        <v>681</v>
      </c>
      <c r="R687" s="26" t="s">
        <v>2802</v>
      </c>
      <c r="S687" s="26" t="s">
        <v>2814</v>
      </c>
      <c r="T687" s="27" t="s">
        <v>51</v>
      </c>
      <c r="U687" s="25" t="s">
        <v>1093</v>
      </c>
      <c r="V687" s="25" t="s">
        <v>1346</v>
      </c>
      <c r="W687" s="25" t="s">
        <v>1371</v>
      </c>
      <c r="X687" s="36" t="s">
        <v>2387</v>
      </c>
      <c r="Y687" s="36" t="s">
        <v>2388</v>
      </c>
      <c r="Z687" s="36" t="s">
        <v>2389</v>
      </c>
      <c r="AA687" s="29">
        <v>400</v>
      </c>
      <c r="AB687" s="29">
        <v>400</v>
      </c>
      <c r="AC687" s="30">
        <v>0</v>
      </c>
      <c r="AD687" s="29">
        <v>400</v>
      </c>
      <c r="AE687" s="29">
        <v>400</v>
      </c>
      <c r="AF687" s="31">
        <v>0</v>
      </c>
      <c r="AG687" s="29">
        <v>400</v>
      </c>
      <c r="AI687" s="29">
        <v>400</v>
      </c>
      <c r="AJ687" s="29">
        <v>0</v>
      </c>
      <c r="AK687" s="29">
        <v>0</v>
      </c>
      <c r="AL687" s="29">
        <v>0</v>
      </c>
      <c r="AM687" s="29">
        <v>0</v>
      </c>
      <c r="AN687" s="29">
        <v>0</v>
      </c>
      <c r="AO687" s="29">
        <v>0</v>
      </c>
      <c r="AP687" s="29">
        <v>0</v>
      </c>
      <c r="AQ687" s="29">
        <v>0</v>
      </c>
      <c r="AR687" s="29">
        <v>0</v>
      </c>
      <c r="AS687" s="29">
        <v>0</v>
      </c>
      <c r="AT687" s="122">
        <v>0</v>
      </c>
      <c r="AU687" s="130" t="s">
        <v>2197</v>
      </c>
      <c r="AV687" s="130" t="s">
        <v>2193</v>
      </c>
      <c r="AW687" s="130" t="s">
        <v>2298</v>
      </c>
      <c r="AX687" s="130" t="s">
        <v>1299</v>
      </c>
      <c r="AY687" s="130" t="s">
        <v>1299</v>
      </c>
    </row>
    <row r="688" spans="1:51" x14ac:dyDescent="0.2">
      <c r="A688" s="121">
        <v>45687</v>
      </c>
      <c r="B688" s="27" t="s">
        <v>1564</v>
      </c>
      <c r="C688" s="24" t="s">
        <v>1565</v>
      </c>
      <c r="D688" s="24" t="s">
        <v>1447</v>
      </c>
      <c r="E688" s="28" t="s">
        <v>438</v>
      </c>
      <c r="F688" s="28" t="s">
        <v>439</v>
      </c>
      <c r="G688" s="28" t="s">
        <v>514</v>
      </c>
      <c r="H688" s="28" t="s">
        <v>511</v>
      </c>
      <c r="I688" s="28" t="s">
        <v>1103</v>
      </c>
      <c r="J688" s="24" t="s">
        <v>1094</v>
      </c>
      <c r="K688" s="24" t="s">
        <v>655</v>
      </c>
      <c r="L688" s="24" t="s">
        <v>2789</v>
      </c>
      <c r="M688" s="24">
        <v>45687</v>
      </c>
      <c r="N688" s="24" t="s">
        <v>1577</v>
      </c>
      <c r="O688" s="24" t="s">
        <v>2790</v>
      </c>
      <c r="P688" s="27" t="s">
        <v>15</v>
      </c>
      <c r="Q688" s="28" t="s">
        <v>681</v>
      </c>
      <c r="R688" s="26" t="s">
        <v>2802</v>
      </c>
      <c r="S688" s="26" t="s">
        <v>2814</v>
      </c>
      <c r="T688" s="27" t="s">
        <v>54</v>
      </c>
      <c r="U688" s="25" t="s">
        <v>1094</v>
      </c>
      <c r="V688" s="25" t="s">
        <v>1347</v>
      </c>
      <c r="W688" s="25" t="s">
        <v>1371</v>
      </c>
      <c r="X688" s="36" t="s">
        <v>2387</v>
      </c>
      <c r="Y688" s="36" t="s">
        <v>2388</v>
      </c>
      <c r="Z688" s="36" t="s">
        <v>2389</v>
      </c>
      <c r="AA688" s="29">
        <v>400</v>
      </c>
      <c r="AB688" s="29">
        <v>400</v>
      </c>
      <c r="AC688" s="30">
        <v>0</v>
      </c>
      <c r="AD688" s="29">
        <v>400</v>
      </c>
      <c r="AE688" s="29">
        <v>400</v>
      </c>
      <c r="AF688" s="31">
        <v>0</v>
      </c>
      <c r="AG688" s="29">
        <v>400</v>
      </c>
      <c r="AI688" s="29">
        <v>400</v>
      </c>
      <c r="AJ688" s="29">
        <v>0</v>
      </c>
      <c r="AK688" s="29">
        <v>0</v>
      </c>
      <c r="AL688" s="29">
        <v>0</v>
      </c>
      <c r="AM688" s="29">
        <v>0</v>
      </c>
      <c r="AN688" s="29">
        <v>0</v>
      </c>
      <c r="AO688" s="29">
        <v>0</v>
      </c>
      <c r="AP688" s="29">
        <v>0</v>
      </c>
      <c r="AQ688" s="29">
        <v>0</v>
      </c>
      <c r="AR688" s="29">
        <v>0</v>
      </c>
      <c r="AS688" s="29">
        <v>0</v>
      </c>
      <c r="AT688" s="122">
        <v>0</v>
      </c>
      <c r="AU688" s="130" t="s">
        <v>2197</v>
      </c>
      <c r="AV688" s="130" t="s">
        <v>2193</v>
      </c>
      <c r="AW688" s="130" t="s">
        <v>2298</v>
      </c>
      <c r="AX688" s="130" t="s">
        <v>1299</v>
      </c>
      <c r="AY688" s="130" t="s">
        <v>1299</v>
      </c>
    </row>
    <row r="689" spans="1:51" x14ac:dyDescent="0.2">
      <c r="A689" s="121">
        <v>45687</v>
      </c>
      <c r="B689" s="27" t="s">
        <v>1564</v>
      </c>
      <c r="C689" s="24" t="s">
        <v>1565</v>
      </c>
      <c r="D689" s="24" t="s">
        <v>1447</v>
      </c>
      <c r="E689" s="28" t="s">
        <v>438</v>
      </c>
      <c r="F689" s="28" t="s">
        <v>439</v>
      </c>
      <c r="G689" s="28" t="s">
        <v>514</v>
      </c>
      <c r="H689" s="28" t="s">
        <v>511</v>
      </c>
      <c r="I689" s="28" t="s">
        <v>1103</v>
      </c>
      <c r="J689" s="24" t="s">
        <v>1159</v>
      </c>
      <c r="K689" s="24" t="s">
        <v>655</v>
      </c>
      <c r="L689" s="24" t="s">
        <v>2789</v>
      </c>
      <c r="M689" s="24">
        <v>45687</v>
      </c>
      <c r="N689" s="24" t="s">
        <v>1577</v>
      </c>
      <c r="O689" s="24" t="s">
        <v>2790</v>
      </c>
      <c r="P689" s="27" t="s">
        <v>15</v>
      </c>
      <c r="Q689" s="28" t="s">
        <v>681</v>
      </c>
      <c r="R689" s="26" t="s">
        <v>2802</v>
      </c>
      <c r="S689" s="26" t="s">
        <v>2814</v>
      </c>
      <c r="T689" s="27" t="s">
        <v>55</v>
      </c>
      <c r="U689" s="25" t="s">
        <v>1159</v>
      </c>
      <c r="V689" s="25" t="s">
        <v>1348</v>
      </c>
      <c r="W689" s="25" t="s">
        <v>1371</v>
      </c>
      <c r="X689" s="36" t="s">
        <v>2387</v>
      </c>
      <c r="Y689" s="36" t="s">
        <v>2388</v>
      </c>
      <c r="Z689" s="36" t="s">
        <v>2389</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2">
        <v>0</v>
      </c>
      <c r="AU689" s="130" t="s">
        <v>2197</v>
      </c>
      <c r="AV689" s="130" t="s">
        <v>2193</v>
      </c>
      <c r="AW689" s="130" t="s">
        <v>2298</v>
      </c>
      <c r="AX689" s="130" t="s">
        <v>1299</v>
      </c>
      <c r="AY689" s="130" t="s">
        <v>1299</v>
      </c>
    </row>
    <row r="690" spans="1:51" x14ac:dyDescent="0.2">
      <c r="A690" s="121">
        <v>45687</v>
      </c>
      <c r="B690" s="27" t="s">
        <v>1564</v>
      </c>
      <c r="C690" s="24" t="s">
        <v>1565</v>
      </c>
      <c r="D690" s="24" t="s">
        <v>1447</v>
      </c>
      <c r="E690" s="28" t="s">
        <v>438</v>
      </c>
      <c r="F690" s="28" t="s">
        <v>439</v>
      </c>
      <c r="G690" s="28" t="s">
        <v>514</v>
      </c>
      <c r="H690" s="28" t="s">
        <v>511</v>
      </c>
      <c r="I690" s="28" t="s">
        <v>1103</v>
      </c>
      <c r="J690" s="24" t="s">
        <v>1095</v>
      </c>
      <c r="K690" s="24" t="s">
        <v>655</v>
      </c>
      <c r="L690" s="24" t="s">
        <v>2789</v>
      </c>
      <c r="M690" s="24">
        <v>45687</v>
      </c>
      <c r="N690" s="24" t="s">
        <v>1577</v>
      </c>
      <c r="O690" s="24" t="s">
        <v>2790</v>
      </c>
      <c r="P690" s="27" t="s">
        <v>15</v>
      </c>
      <c r="Q690" s="28" t="s">
        <v>681</v>
      </c>
      <c r="R690" s="26" t="s">
        <v>2802</v>
      </c>
      <c r="S690" s="26" t="s">
        <v>2814</v>
      </c>
      <c r="T690" s="27" t="s">
        <v>56</v>
      </c>
      <c r="U690" s="25" t="s">
        <v>1095</v>
      </c>
      <c r="V690" s="25" t="s">
        <v>1349</v>
      </c>
      <c r="W690" s="25" t="s">
        <v>1371</v>
      </c>
      <c r="X690" s="36" t="s">
        <v>2387</v>
      </c>
      <c r="Y690" s="36" t="s">
        <v>2388</v>
      </c>
      <c r="Z690" s="36" t="s">
        <v>2389</v>
      </c>
      <c r="AA690" s="29">
        <v>200</v>
      </c>
      <c r="AB690" s="29">
        <v>200</v>
      </c>
      <c r="AC690" s="30">
        <v>0</v>
      </c>
      <c r="AD690" s="29">
        <v>200</v>
      </c>
      <c r="AE690" s="29">
        <v>200</v>
      </c>
      <c r="AF690" s="31">
        <v>0</v>
      </c>
      <c r="AG690" s="29">
        <v>200</v>
      </c>
      <c r="AI690" s="29">
        <v>200</v>
      </c>
      <c r="AJ690" s="29">
        <v>0</v>
      </c>
      <c r="AK690" s="29">
        <v>0</v>
      </c>
      <c r="AL690" s="29">
        <v>0</v>
      </c>
      <c r="AM690" s="29">
        <v>0</v>
      </c>
      <c r="AN690" s="29">
        <v>0</v>
      </c>
      <c r="AO690" s="29">
        <v>0</v>
      </c>
      <c r="AP690" s="29">
        <v>0</v>
      </c>
      <c r="AQ690" s="29">
        <v>0</v>
      </c>
      <c r="AR690" s="29">
        <v>0</v>
      </c>
      <c r="AS690" s="29">
        <v>0</v>
      </c>
      <c r="AT690" s="122">
        <v>0</v>
      </c>
      <c r="AU690" s="130" t="s">
        <v>2197</v>
      </c>
      <c r="AV690" s="130" t="s">
        <v>2193</v>
      </c>
      <c r="AW690" s="130" t="s">
        <v>2298</v>
      </c>
      <c r="AX690" s="130" t="s">
        <v>1299</v>
      </c>
      <c r="AY690" s="130" t="s">
        <v>1299</v>
      </c>
    </row>
    <row r="691" spans="1:51" x14ac:dyDescent="0.2">
      <c r="A691" s="121">
        <v>45687</v>
      </c>
      <c r="B691" s="27" t="s">
        <v>1564</v>
      </c>
      <c r="C691" s="24" t="s">
        <v>1565</v>
      </c>
      <c r="D691" s="24" t="s">
        <v>1447</v>
      </c>
      <c r="E691" s="28" t="s">
        <v>438</v>
      </c>
      <c r="F691" s="28" t="s">
        <v>439</v>
      </c>
      <c r="G691" s="28" t="s">
        <v>514</v>
      </c>
      <c r="H691" s="28" t="s">
        <v>511</v>
      </c>
      <c r="I691" s="28" t="s">
        <v>1103</v>
      </c>
      <c r="J691" s="24" t="s">
        <v>1160</v>
      </c>
      <c r="K691" s="24" t="s">
        <v>655</v>
      </c>
      <c r="L691" s="24" t="s">
        <v>2789</v>
      </c>
      <c r="M691" s="24">
        <v>45687</v>
      </c>
      <c r="N691" s="24" t="s">
        <v>1577</v>
      </c>
      <c r="O691" s="24" t="s">
        <v>2790</v>
      </c>
      <c r="P691" s="27" t="s">
        <v>15</v>
      </c>
      <c r="Q691" s="28" t="s">
        <v>681</v>
      </c>
      <c r="R691" s="26" t="s">
        <v>2802</v>
      </c>
      <c r="S691" s="26" t="s">
        <v>2814</v>
      </c>
      <c r="T691" s="27" t="s">
        <v>57</v>
      </c>
      <c r="U691" s="25" t="s">
        <v>1160</v>
      </c>
      <c r="V691" s="25" t="s">
        <v>1350</v>
      </c>
      <c r="W691" s="25" t="s">
        <v>1371</v>
      </c>
      <c r="X691" s="36" t="s">
        <v>2387</v>
      </c>
      <c r="Y691" s="36" t="s">
        <v>2388</v>
      </c>
      <c r="Z691" s="36" t="s">
        <v>2389</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2">
        <v>0</v>
      </c>
      <c r="AU691" s="130" t="s">
        <v>2197</v>
      </c>
      <c r="AV691" s="130" t="s">
        <v>2193</v>
      </c>
      <c r="AW691" s="130" t="s">
        <v>2298</v>
      </c>
      <c r="AX691" s="130" t="s">
        <v>1299</v>
      </c>
      <c r="AY691" s="130" t="s">
        <v>1299</v>
      </c>
    </row>
    <row r="692" spans="1:51" x14ac:dyDescent="0.2">
      <c r="A692" s="121">
        <v>45687</v>
      </c>
      <c r="B692" s="27" t="s">
        <v>1564</v>
      </c>
      <c r="C692" s="24" t="s">
        <v>1565</v>
      </c>
      <c r="D692" s="24" t="s">
        <v>1447</v>
      </c>
      <c r="E692" s="28" t="s">
        <v>438</v>
      </c>
      <c r="F692" s="28" t="s">
        <v>439</v>
      </c>
      <c r="G692" s="28" t="s">
        <v>514</v>
      </c>
      <c r="H692" s="28" t="s">
        <v>511</v>
      </c>
      <c r="I692" s="28" t="s">
        <v>1103</v>
      </c>
      <c r="J692" s="24" t="s">
        <v>1101</v>
      </c>
      <c r="K692" s="24" t="s">
        <v>655</v>
      </c>
      <c r="L692" s="24" t="s">
        <v>2789</v>
      </c>
      <c r="M692" s="24">
        <v>45687</v>
      </c>
      <c r="N692" s="24" t="s">
        <v>1577</v>
      </c>
      <c r="O692" s="24" t="s">
        <v>2790</v>
      </c>
      <c r="P692" s="27" t="s">
        <v>15</v>
      </c>
      <c r="Q692" s="28" t="s">
        <v>681</v>
      </c>
      <c r="R692" s="26" t="s">
        <v>2802</v>
      </c>
      <c r="S692" s="26" t="s">
        <v>2814</v>
      </c>
      <c r="T692" s="27" t="s">
        <v>59</v>
      </c>
      <c r="U692" s="25" t="s">
        <v>1101</v>
      </c>
      <c r="V692" s="25" t="s">
        <v>1352</v>
      </c>
      <c r="W692" s="25" t="s">
        <v>1371</v>
      </c>
      <c r="X692" s="36" t="s">
        <v>2387</v>
      </c>
      <c r="Y692" s="36" t="s">
        <v>2388</v>
      </c>
      <c r="Z692" s="36" t="s">
        <v>2389</v>
      </c>
      <c r="AA692" s="29">
        <v>400</v>
      </c>
      <c r="AB692" s="29">
        <v>400</v>
      </c>
      <c r="AC692" s="30">
        <v>0</v>
      </c>
      <c r="AD692" s="29">
        <v>400</v>
      </c>
      <c r="AE692" s="29">
        <v>400</v>
      </c>
      <c r="AF692" s="31">
        <v>0</v>
      </c>
      <c r="AG692" s="29">
        <v>400</v>
      </c>
      <c r="AI692" s="29">
        <v>400</v>
      </c>
      <c r="AJ692" s="29">
        <v>0</v>
      </c>
      <c r="AK692" s="29">
        <v>0</v>
      </c>
      <c r="AL692" s="29">
        <v>0</v>
      </c>
      <c r="AM692" s="29">
        <v>0</v>
      </c>
      <c r="AN692" s="29">
        <v>0</v>
      </c>
      <c r="AO692" s="29">
        <v>0</v>
      </c>
      <c r="AP692" s="29">
        <v>0</v>
      </c>
      <c r="AQ692" s="29">
        <v>0</v>
      </c>
      <c r="AR692" s="29">
        <v>0</v>
      </c>
      <c r="AS692" s="29">
        <v>0</v>
      </c>
      <c r="AT692" s="122">
        <v>0</v>
      </c>
      <c r="AU692" s="130" t="s">
        <v>2197</v>
      </c>
      <c r="AV692" s="130" t="s">
        <v>2193</v>
      </c>
      <c r="AW692" s="130" t="s">
        <v>2298</v>
      </c>
      <c r="AX692" s="130" t="s">
        <v>1299</v>
      </c>
      <c r="AY692" s="130" t="s">
        <v>1299</v>
      </c>
    </row>
    <row r="693" spans="1:51" x14ac:dyDescent="0.2">
      <c r="A693" s="121">
        <v>45687</v>
      </c>
      <c r="B693" s="27" t="s">
        <v>1564</v>
      </c>
      <c r="C693" s="24" t="s">
        <v>1565</v>
      </c>
      <c r="D693" s="24" t="s">
        <v>1447</v>
      </c>
      <c r="E693" s="28" t="s">
        <v>438</v>
      </c>
      <c r="F693" s="28" t="s">
        <v>439</v>
      </c>
      <c r="G693" s="28" t="s">
        <v>514</v>
      </c>
      <c r="H693" s="28" t="s">
        <v>511</v>
      </c>
      <c r="I693" s="28" t="s">
        <v>1103</v>
      </c>
      <c r="J693" s="24" t="s">
        <v>1158</v>
      </c>
      <c r="K693" s="24" t="s">
        <v>655</v>
      </c>
      <c r="L693" s="24" t="s">
        <v>2789</v>
      </c>
      <c r="M693" s="24">
        <v>45687</v>
      </c>
      <c r="N693" s="24" t="s">
        <v>1577</v>
      </c>
      <c r="O693" s="24" t="s">
        <v>2790</v>
      </c>
      <c r="P693" s="27" t="s">
        <v>15</v>
      </c>
      <c r="Q693" s="28" t="s">
        <v>681</v>
      </c>
      <c r="R693" s="26" t="s">
        <v>2802</v>
      </c>
      <c r="S693" s="26" t="s">
        <v>2814</v>
      </c>
      <c r="T693" s="27" t="s">
        <v>60</v>
      </c>
      <c r="U693" s="25" t="s">
        <v>1158</v>
      </c>
      <c r="V693" s="25" t="s">
        <v>1353</v>
      </c>
      <c r="W693" s="25" t="s">
        <v>1371</v>
      </c>
      <c r="X693" s="36" t="s">
        <v>2387</v>
      </c>
      <c r="Y693" s="36" t="s">
        <v>2388</v>
      </c>
      <c r="Z693" s="36" t="s">
        <v>2389</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2">
        <v>0</v>
      </c>
      <c r="AU693" s="130" t="s">
        <v>2197</v>
      </c>
      <c r="AV693" s="130" t="s">
        <v>2193</v>
      </c>
      <c r="AW693" s="130" t="s">
        <v>2298</v>
      </c>
      <c r="AX693" s="130" t="s">
        <v>1299</v>
      </c>
      <c r="AY693" s="130" t="s">
        <v>1299</v>
      </c>
    </row>
    <row r="694" spans="1:51" x14ac:dyDescent="0.2">
      <c r="A694" s="121">
        <v>45687</v>
      </c>
      <c r="B694" s="27" t="s">
        <v>1564</v>
      </c>
      <c r="C694" s="24" t="s">
        <v>1565</v>
      </c>
      <c r="D694" s="24" t="s">
        <v>1447</v>
      </c>
      <c r="E694" s="28" t="s">
        <v>438</v>
      </c>
      <c r="F694" s="28" t="s">
        <v>439</v>
      </c>
      <c r="G694" s="28" t="s">
        <v>514</v>
      </c>
      <c r="H694" s="28" t="s">
        <v>511</v>
      </c>
      <c r="I694" s="28" t="s">
        <v>1103</v>
      </c>
      <c r="J694" s="24" t="s">
        <v>1103</v>
      </c>
      <c r="K694" s="24" t="s">
        <v>655</v>
      </c>
      <c r="L694" s="24" t="s">
        <v>2789</v>
      </c>
      <c r="M694" s="24">
        <v>45687</v>
      </c>
      <c r="N694" s="24" t="s">
        <v>1577</v>
      </c>
      <c r="O694" s="24" t="s">
        <v>2790</v>
      </c>
      <c r="P694" s="27" t="s">
        <v>15</v>
      </c>
      <c r="Q694" s="28" t="s">
        <v>681</v>
      </c>
      <c r="R694" s="26" t="s">
        <v>2802</v>
      </c>
      <c r="S694" s="26" t="s">
        <v>2814</v>
      </c>
      <c r="T694" s="27" t="s">
        <v>61</v>
      </c>
      <c r="U694" s="25" t="s">
        <v>1103</v>
      </c>
      <c r="V694" s="25" t="s">
        <v>1354</v>
      </c>
      <c r="W694" s="25" t="s">
        <v>1371</v>
      </c>
      <c r="X694" s="36" t="s">
        <v>2387</v>
      </c>
      <c r="Y694" s="36" t="s">
        <v>2388</v>
      </c>
      <c r="Z694" s="36" t="s">
        <v>2389</v>
      </c>
      <c r="AA694" s="29">
        <v>5600</v>
      </c>
      <c r="AB694" s="29">
        <v>5600</v>
      </c>
      <c r="AC694" s="30">
        <v>0</v>
      </c>
      <c r="AD694" s="29">
        <v>5600</v>
      </c>
      <c r="AE694" s="29">
        <v>5600</v>
      </c>
      <c r="AF694" s="31">
        <v>0</v>
      </c>
      <c r="AG694" s="29">
        <v>5600</v>
      </c>
      <c r="AI694" s="29">
        <v>5600</v>
      </c>
      <c r="AJ694" s="29">
        <v>0</v>
      </c>
      <c r="AK694" s="29">
        <v>0</v>
      </c>
      <c r="AL694" s="29">
        <v>0</v>
      </c>
      <c r="AM694" s="29">
        <v>0</v>
      </c>
      <c r="AN694" s="29">
        <v>0</v>
      </c>
      <c r="AO694" s="29">
        <v>0</v>
      </c>
      <c r="AP694" s="29">
        <v>0</v>
      </c>
      <c r="AQ694" s="29">
        <v>0</v>
      </c>
      <c r="AR694" s="29">
        <v>0</v>
      </c>
      <c r="AS694" s="29">
        <v>0</v>
      </c>
      <c r="AT694" s="122">
        <v>0</v>
      </c>
      <c r="AU694" s="130" t="s">
        <v>2197</v>
      </c>
      <c r="AV694" s="130" t="s">
        <v>2193</v>
      </c>
      <c r="AW694" s="130" t="s">
        <v>2298</v>
      </c>
      <c r="AX694" s="130" t="s">
        <v>1299</v>
      </c>
      <c r="AY694" s="130" t="s">
        <v>1299</v>
      </c>
    </row>
    <row r="695" spans="1:51" x14ac:dyDescent="0.2">
      <c r="A695" s="121">
        <v>45687</v>
      </c>
      <c r="B695" s="27" t="s">
        <v>1564</v>
      </c>
      <c r="C695" s="24" t="s">
        <v>1565</v>
      </c>
      <c r="D695" s="24" t="s">
        <v>1447</v>
      </c>
      <c r="E695" s="28" t="s">
        <v>438</v>
      </c>
      <c r="F695" s="28" t="s">
        <v>439</v>
      </c>
      <c r="G695" s="28" t="s">
        <v>514</v>
      </c>
      <c r="H695" s="28" t="s">
        <v>511</v>
      </c>
      <c r="I695" s="28" t="s">
        <v>1108</v>
      </c>
      <c r="J695" s="24" t="s">
        <v>1108</v>
      </c>
      <c r="K695" s="24" t="s">
        <v>655</v>
      </c>
      <c r="L695" s="24" t="s">
        <v>2789</v>
      </c>
      <c r="M695" s="24">
        <v>45687</v>
      </c>
      <c r="N695" s="24" t="s">
        <v>1577</v>
      </c>
      <c r="O695" s="24" t="s">
        <v>2790</v>
      </c>
      <c r="P695" s="27" t="s">
        <v>15</v>
      </c>
      <c r="Q695" s="28" t="s">
        <v>681</v>
      </c>
      <c r="R695" s="26" t="s">
        <v>2802</v>
      </c>
      <c r="S695" s="26" t="s">
        <v>2814</v>
      </c>
      <c r="T695" s="27" t="s">
        <v>103</v>
      </c>
      <c r="U695" s="25" t="s">
        <v>1108</v>
      </c>
      <c r="V695" s="25" t="s">
        <v>1363</v>
      </c>
      <c r="W695" s="25" t="s">
        <v>1371</v>
      </c>
      <c r="X695" s="36" t="s">
        <v>2387</v>
      </c>
      <c r="Y695" s="36" t="s">
        <v>2388</v>
      </c>
      <c r="Z695" s="36" t="s">
        <v>2389</v>
      </c>
      <c r="AA695" s="29">
        <v>1000</v>
      </c>
      <c r="AB695" s="29">
        <v>1000</v>
      </c>
      <c r="AC695" s="30">
        <v>0</v>
      </c>
      <c r="AD695" s="29">
        <v>1000</v>
      </c>
      <c r="AE695" s="29">
        <v>1000</v>
      </c>
      <c r="AF695" s="31">
        <v>0</v>
      </c>
      <c r="AG695" s="29">
        <v>1000</v>
      </c>
      <c r="AI695" s="29">
        <v>1000</v>
      </c>
      <c r="AJ695" s="29">
        <v>0</v>
      </c>
      <c r="AK695" s="29">
        <v>0</v>
      </c>
      <c r="AL695" s="29">
        <v>0</v>
      </c>
      <c r="AM695" s="29">
        <v>0</v>
      </c>
      <c r="AN695" s="29">
        <v>0</v>
      </c>
      <c r="AO695" s="29">
        <v>0</v>
      </c>
      <c r="AP695" s="29">
        <v>0</v>
      </c>
      <c r="AQ695" s="29">
        <v>0</v>
      </c>
      <c r="AR695" s="29">
        <v>0</v>
      </c>
      <c r="AS695" s="29">
        <v>0</v>
      </c>
      <c r="AT695" s="122">
        <v>0</v>
      </c>
      <c r="AU695" s="130" t="s">
        <v>2197</v>
      </c>
      <c r="AV695" s="130" t="s">
        <v>2193</v>
      </c>
      <c r="AW695" s="130" t="s">
        <v>2298</v>
      </c>
      <c r="AX695" s="130" t="s">
        <v>1299</v>
      </c>
      <c r="AY695" s="130" t="s">
        <v>1299</v>
      </c>
    </row>
    <row r="696" spans="1:51" x14ac:dyDescent="0.2">
      <c r="A696" s="121">
        <v>45687</v>
      </c>
      <c r="B696" s="27" t="s">
        <v>1564</v>
      </c>
      <c r="C696" s="24" t="s">
        <v>1565</v>
      </c>
      <c r="D696" s="24" t="s">
        <v>1447</v>
      </c>
      <c r="E696" s="28" t="s">
        <v>438</v>
      </c>
      <c r="F696" s="28" t="s">
        <v>439</v>
      </c>
      <c r="G696" s="28" t="s">
        <v>514</v>
      </c>
      <c r="H696" s="28" t="s">
        <v>511</v>
      </c>
      <c r="I696" s="28" t="s">
        <v>1103</v>
      </c>
      <c r="J696" s="24" t="s">
        <v>1157</v>
      </c>
      <c r="K696" s="24" t="s">
        <v>655</v>
      </c>
      <c r="L696" s="24" t="s">
        <v>2789</v>
      </c>
      <c r="M696" s="24">
        <v>45687</v>
      </c>
      <c r="N696" s="24" t="s">
        <v>1577</v>
      </c>
      <c r="O696" s="24" t="s">
        <v>2790</v>
      </c>
      <c r="P696" s="27" t="s">
        <v>15</v>
      </c>
      <c r="Q696" s="28" t="s">
        <v>681</v>
      </c>
      <c r="R696" s="26" t="s">
        <v>2802</v>
      </c>
      <c r="S696" s="26" t="s">
        <v>2814</v>
      </c>
      <c r="T696" s="27" t="s">
        <v>105</v>
      </c>
      <c r="U696" s="25" t="s">
        <v>1435</v>
      </c>
      <c r="V696" s="25" t="s">
        <v>1437</v>
      </c>
      <c r="W696" s="25" t="s">
        <v>1371</v>
      </c>
      <c r="X696" s="36" t="s">
        <v>2387</v>
      </c>
      <c r="Y696" s="36" t="s">
        <v>2388</v>
      </c>
      <c r="Z696" s="36" t="s">
        <v>2389</v>
      </c>
      <c r="AA696" s="29">
        <v>200</v>
      </c>
      <c r="AB696" s="29">
        <v>200</v>
      </c>
      <c r="AC696" s="30">
        <v>0</v>
      </c>
      <c r="AD696" s="29">
        <v>200</v>
      </c>
      <c r="AE696" s="29">
        <v>200</v>
      </c>
      <c r="AF696" s="31">
        <v>0</v>
      </c>
      <c r="AG696" s="29">
        <v>200</v>
      </c>
      <c r="AI696" s="29">
        <v>200</v>
      </c>
      <c r="AJ696" s="29">
        <v>0</v>
      </c>
      <c r="AK696" s="29">
        <v>0</v>
      </c>
      <c r="AL696" s="29">
        <v>0</v>
      </c>
      <c r="AM696" s="29">
        <v>0</v>
      </c>
      <c r="AN696" s="29">
        <v>0</v>
      </c>
      <c r="AO696" s="29">
        <v>0</v>
      </c>
      <c r="AP696" s="29">
        <v>0</v>
      </c>
      <c r="AQ696" s="29">
        <v>0</v>
      </c>
      <c r="AR696" s="29">
        <v>0</v>
      </c>
      <c r="AS696" s="29">
        <v>0</v>
      </c>
      <c r="AT696" s="122">
        <v>0</v>
      </c>
      <c r="AU696" s="130" t="s">
        <v>2197</v>
      </c>
      <c r="AV696" s="130" t="s">
        <v>2193</v>
      </c>
      <c r="AW696" s="130" t="s">
        <v>2298</v>
      </c>
      <c r="AX696" s="130" t="s">
        <v>1299</v>
      </c>
      <c r="AY696" s="130" t="s">
        <v>1299</v>
      </c>
    </row>
    <row r="697" spans="1:51" x14ac:dyDescent="0.2">
      <c r="A697" s="121">
        <v>45687</v>
      </c>
      <c r="B697" s="27" t="s">
        <v>1564</v>
      </c>
      <c r="C697" s="24" t="s">
        <v>1565</v>
      </c>
      <c r="D697" s="24" t="s">
        <v>1447</v>
      </c>
      <c r="E697" s="28" t="s">
        <v>438</v>
      </c>
      <c r="F697" s="28" t="s">
        <v>439</v>
      </c>
      <c r="G697" s="28" t="s">
        <v>514</v>
      </c>
      <c r="H697" s="28" t="s">
        <v>511</v>
      </c>
      <c r="I697" s="28" t="s">
        <v>104</v>
      </c>
      <c r="J697" s="24" t="s">
        <v>104</v>
      </c>
      <c r="K697" s="24" t="s">
        <v>655</v>
      </c>
      <c r="L697" s="24" t="s">
        <v>2789</v>
      </c>
      <c r="M697" s="24">
        <v>45687</v>
      </c>
      <c r="N697" s="24" t="s">
        <v>1577</v>
      </c>
      <c r="O697" s="24" t="s">
        <v>2790</v>
      </c>
      <c r="P697" s="27" t="s">
        <v>15</v>
      </c>
      <c r="Q697" s="28" t="s">
        <v>681</v>
      </c>
      <c r="R697" s="26" t="s">
        <v>2802</v>
      </c>
      <c r="S697" s="26" t="s">
        <v>2814</v>
      </c>
      <c r="T697" s="27" t="s">
        <v>106</v>
      </c>
      <c r="U697" s="25" t="s">
        <v>104</v>
      </c>
      <c r="V697" s="25" t="s">
        <v>1361</v>
      </c>
      <c r="W697" s="25" t="s">
        <v>1371</v>
      </c>
      <c r="X697" s="36" t="s">
        <v>2387</v>
      </c>
      <c r="Y697" s="36" t="s">
        <v>2388</v>
      </c>
      <c r="Z697" s="36" t="s">
        <v>2389</v>
      </c>
      <c r="AA697" s="29">
        <v>800</v>
      </c>
      <c r="AB697" s="29">
        <v>800</v>
      </c>
      <c r="AC697" s="30">
        <v>0</v>
      </c>
      <c r="AD697" s="29">
        <v>800</v>
      </c>
      <c r="AE697" s="29">
        <v>800</v>
      </c>
      <c r="AF697" s="31">
        <v>0</v>
      </c>
      <c r="AG697" s="29">
        <v>800</v>
      </c>
      <c r="AI697" s="29">
        <v>800</v>
      </c>
      <c r="AJ697" s="29">
        <v>0</v>
      </c>
      <c r="AK697" s="29">
        <v>0</v>
      </c>
      <c r="AL697" s="29">
        <v>0</v>
      </c>
      <c r="AM697" s="29">
        <v>0</v>
      </c>
      <c r="AN697" s="29">
        <v>0</v>
      </c>
      <c r="AO697" s="29">
        <v>0</v>
      </c>
      <c r="AP697" s="29">
        <v>0</v>
      </c>
      <c r="AQ697" s="29">
        <v>0</v>
      </c>
      <c r="AR697" s="29">
        <v>0</v>
      </c>
      <c r="AS697" s="29">
        <v>0</v>
      </c>
      <c r="AT697" s="122">
        <v>0</v>
      </c>
      <c r="AU697" s="130" t="s">
        <v>2197</v>
      </c>
      <c r="AV697" s="130" t="s">
        <v>2193</v>
      </c>
      <c r="AW697" s="130" t="s">
        <v>2298</v>
      </c>
      <c r="AX697" s="130" t="s">
        <v>1299</v>
      </c>
      <c r="AY697" s="130" t="s">
        <v>1299</v>
      </c>
    </row>
    <row r="698" spans="1:51" x14ac:dyDescent="0.2">
      <c r="A698" s="121">
        <v>45687</v>
      </c>
      <c r="B698" s="27" t="s">
        <v>1564</v>
      </c>
      <c r="C698" s="24" t="s">
        <v>1565</v>
      </c>
      <c r="D698" s="24" t="s">
        <v>1447</v>
      </c>
      <c r="E698" s="28" t="s">
        <v>438</v>
      </c>
      <c r="F698" s="28" t="s">
        <v>439</v>
      </c>
      <c r="G698" s="28" t="s">
        <v>514</v>
      </c>
      <c r="H698" s="28" t="s">
        <v>511</v>
      </c>
      <c r="I698" s="28" t="s">
        <v>1103</v>
      </c>
      <c r="J698" s="24" t="s">
        <v>1433</v>
      </c>
      <c r="K698" s="24" t="s">
        <v>655</v>
      </c>
      <c r="L698" s="24" t="s">
        <v>2789</v>
      </c>
      <c r="M698" s="24">
        <v>45687</v>
      </c>
      <c r="N698" s="24" t="s">
        <v>1577</v>
      </c>
      <c r="O698" s="24" t="s">
        <v>2790</v>
      </c>
      <c r="P698" s="27" t="s">
        <v>15</v>
      </c>
      <c r="Q698" s="28" t="s">
        <v>681</v>
      </c>
      <c r="R698" s="26" t="s">
        <v>2802</v>
      </c>
      <c r="S698" s="26" t="s">
        <v>2814</v>
      </c>
      <c r="T698" s="27" t="s">
        <v>109</v>
      </c>
      <c r="U698" s="25" t="s">
        <v>1433</v>
      </c>
      <c r="V698" s="25" t="s">
        <v>1438</v>
      </c>
      <c r="W698" s="25" t="s">
        <v>1371</v>
      </c>
      <c r="X698" s="36" t="s">
        <v>2387</v>
      </c>
      <c r="Y698" s="36" t="s">
        <v>2388</v>
      </c>
      <c r="Z698" s="36" t="s">
        <v>2389</v>
      </c>
      <c r="AA698" s="29">
        <v>400</v>
      </c>
      <c r="AB698" s="29">
        <v>400</v>
      </c>
      <c r="AC698" s="30">
        <v>0</v>
      </c>
      <c r="AD698" s="29">
        <v>400</v>
      </c>
      <c r="AE698" s="29">
        <v>400</v>
      </c>
      <c r="AF698" s="31">
        <v>0</v>
      </c>
      <c r="AG698" s="29">
        <v>400</v>
      </c>
      <c r="AI698" s="29">
        <v>400</v>
      </c>
      <c r="AJ698" s="29">
        <v>0</v>
      </c>
      <c r="AK698" s="29">
        <v>0</v>
      </c>
      <c r="AL698" s="29">
        <v>0</v>
      </c>
      <c r="AM698" s="29">
        <v>0</v>
      </c>
      <c r="AN698" s="29">
        <v>0</v>
      </c>
      <c r="AO698" s="29">
        <v>0</v>
      </c>
      <c r="AP698" s="29">
        <v>0</v>
      </c>
      <c r="AQ698" s="29">
        <v>0</v>
      </c>
      <c r="AR698" s="29">
        <v>0</v>
      </c>
      <c r="AS698" s="29">
        <v>0</v>
      </c>
      <c r="AT698" s="122">
        <v>0</v>
      </c>
      <c r="AU698" s="130" t="s">
        <v>2197</v>
      </c>
      <c r="AV698" s="130" t="s">
        <v>2193</v>
      </c>
      <c r="AW698" s="130" t="s">
        <v>2298</v>
      </c>
      <c r="AX698" s="130" t="s">
        <v>1299</v>
      </c>
      <c r="AY698" s="130" t="s">
        <v>1299</v>
      </c>
    </row>
    <row r="699" spans="1:51" x14ac:dyDescent="0.2">
      <c r="A699" s="121">
        <v>45687</v>
      </c>
      <c r="B699" s="27" t="s">
        <v>1564</v>
      </c>
      <c r="C699" s="24" t="s">
        <v>1565</v>
      </c>
      <c r="D699" s="24" t="s">
        <v>1447</v>
      </c>
      <c r="E699" s="28" t="s">
        <v>438</v>
      </c>
      <c r="F699" s="28" t="s">
        <v>439</v>
      </c>
      <c r="G699" s="28" t="s">
        <v>514</v>
      </c>
      <c r="H699" s="28" t="s">
        <v>511</v>
      </c>
      <c r="I699" s="28" t="s">
        <v>1103</v>
      </c>
      <c r="J699" s="24" t="s">
        <v>1098</v>
      </c>
      <c r="K699" s="24" t="s">
        <v>655</v>
      </c>
      <c r="L699" s="24" t="s">
        <v>2789</v>
      </c>
      <c r="M699" s="24">
        <v>45687</v>
      </c>
      <c r="N699" s="24" t="s">
        <v>1577</v>
      </c>
      <c r="O699" s="24" t="s">
        <v>2790</v>
      </c>
      <c r="P699" s="27" t="s">
        <v>15</v>
      </c>
      <c r="Q699" s="28" t="s">
        <v>681</v>
      </c>
      <c r="R699" s="26" t="s">
        <v>2802</v>
      </c>
      <c r="S699" s="26" t="s">
        <v>2814</v>
      </c>
      <c r="T699" s="27" t="s">
        <v>110</v>
      </c>
      <c r="U699" s="25" t="s">
        <v>1098</v>
      </c>
      <c r="V699" s="25" t="s">
        <v>1368</v>
      </c>
      <c r="W699" s="25" t="s">
        <v>1371</v>
      </c>
      <c r="X699" s="36" t="s">
        <v>2387</v>
      </c>
      <c r="Y699" s="36" t="s">
        <v>2388</v>
      </c>
      <c r="Z699" s="36" t="s">
        <v>2389</v>
      </c>
      <c r="AA699" s="29">
        <v>400</v>
      </c>
      <c r="AB699" s="29">
        <v>400</v>
      </c>
      <c r="AC699" s="30">
        <v>0</v>
      </c>
      <c r="AD699" s="29">
        <v>400</v>
      </c>
      <c r="AE699" s="29">
        <v>400</v>
      </c>
      <c r="AF699" s="31">
        <v>0</v>
      </c>
      <c r="AG699" s="29">
        <v>400</v>
      </c>
      <c r="AI699" s="29">
        <v>400</v>
      </c>
      <c r="AJ699" s="29">
        <v>0</v>
      </c>
      <c r="AK699" s="29">
        <v>0</v>
      </c>
      <c r="AL699" s="29">
        <v>0</v>
      </c>
      <c r="AM699" s="29">
        <v>0</v>
      </c>
      <c r="AN699" s="29">
        <v>0</v>
      </c>
      <c r="AO699" s="29">
        <v>0</v>
      </c>
      <c r="AP699" s="29">
        <v>0</v>
      </c>
      <c r="AQ699" s="29">
        <v>0</v>
      </c>
      <c r="AR699" s="29">
        <v>0</v>
      </c>
      <c r="AS699" s="29">
        <v>0</v>
      </c>
      <c r="AT699" s="122">
        <v>0</v>
      </c>
      <c r="AU699" s="130" t="s">
        <v>2197</v>
      </c>
      <c r="AV699" s="130" t="s">
        <v>2193</v>
      </c>
      <c r="AW699" s="130" t="s">
        <v>2298</v>
      </c>
      <c r="AX699" s="130" t="s">
        <v>1299</v>
      </c>
      <c r="AY699" s="130" t="s">
        <v>1299</v>
      </c>
    </row>
    <row r="700" spans="1:51" x14ac:dyDescent="0.2">
      <c r="A700" s="121">
        <v>45687</v>
      </c>
      <c r="B700" s="27" t="s">
        <v>1564</v>
      </c>
      <c r="C700" s="24" t="s">
        <v>1565</v>
      </c>
      <c r="D700" s="24" t="s">
        <v>1447</v>
      </c>
      <c r="E700" s="28" t="s">
        <v>438</v>
      </c>
      <c r="F700" s="28" t="s">
        <v>439</v>
      </c>
      <c r="G700" s="28" t="s">
        <v>514</v>
      </c>
      <c r="H700" s="28" t="s">
        <v>511</v>
      </c>
      <c r="I700" s="28" t="s">
        <v>1103</v>
      </c>
      <c r="J700" s="24" t="s">
        <v>1102</v>
      </c>
      <c r="K700" s="24" t="s">
        <v>655</v>
      </c>
      <c r="L700" s="24" t="s">
        <v>2789</v>
      </c>
      <c r="M700" s="24">
        <v>45687</v>
      </c>
      <c r="N700" s="24" t="s">
        <v>1577</v>
      </c>
      <c r="O700" s="24" t="s">
        <v>2790</v>
      </c>
      <c r="P700" s="27" t="s">
        <v>15</v>
      </c>
      <c r="Q700" s="28" t="s">
        <v>681</v>
      </c>
      <c r="R700" s="26" t="s">
        <v>2802</v>
      </c>
      <c r="S700" s="26" t="s">
        <v>2814</v>
      </c>
      <c r="T700" s="27" t="s">
        <v>111</v>
      </c>
      <c r="U700" s="25" t="s">
        <v>1102</v>
      </c>
      <c r="V700" s="25" t="s">
        <v>1369</v>
      </c>
      <c r="W700" s="25" t="s">
        <v>1371</v>
      </c>
      <c r="X700" s="36" t="s">
        <v>2387</v>
      </c>
      <c r="Y700" s="36" t="s">
        <v>2388</v>
      </c>
      <c r="Z700" s="36" t="s">
        <v>2389</v>
      </c>
      <c r="AA700" s="29">
        <v>200</v>
      </c>
      <c r="AB700" s="29">
        <v>200</v>
      </c>
      <c r="AC700" s="30">
        <v>0</v>
      </c>
      <c r="AD700" s="29">
        <v>200</v>
      </c>
      <c r="AE700" s="29">
        <v>200</v>
      </c>
      <c r="AF700" s="31">
        <v>0</v>
      </c>
      <c r="AG700" s="29">
        <v>200</v>
      </c>
      <c r="AI700" s="29">
        <v>200</v>
      </c>
      <c r="AJ700" s="29">
        <v>0</v>
      </c>
      <c r="AK700" s="29">
        <v>0</v>
      </c>
      <c r="AL700" s="29">
        <v>0</v>
      </c>
      <c r="AM700" s="29">
        <v>0</v>
      </c>
      <c r="AN700" s="29">
        <v>0</v>
      </c>
      <c r="AO700" s="29">
        <v>0</v>
      </c>
      <c r="AP700" s="29">
        <v>0</v>
      </c>
      <c r="AQ700" s="29">
        <v>0</v>
      </c>
      <c r="AR700" s="29">
        <v>0</v>
      </c>
      <c r="AS700" s="29">
        <v>0</v>
      </c>
      <c r="AT700" s="122">
        <v>0</v>
      </c>
      <c r="AU700" s="130" t="s">
        <v>2197</v>
      </c>
      <c r="AV700" s="130" t="s">
        <v>2193</v>
      </c>
      <c r="AW700" s="130" t="s">
        <v>2298</v>
      </c>
      <c r="AX700" s="130" t="s">
        <v>1299</v>
      </c>
      <c r="AY700" s="130" t="s">
        <v>1299</v>
      </c>
    </row>
    <row r="701" spans="1:51" x14ac:dyDescent="0.2">
      <c r="A701" s="121">
        <v>45687</v>
      </c>
      <c r="B701" s="27" t="s">
        <v>1564</v>
      </c>
      <c r="C701" s="24" t="s">
        <v>1565</v>
      </c>
      <c r="D701" s="24" t="s">
        <v>1447</v>
      </c>
      <c r="E701" s="28" t="s">
        <v>442</v>
      </c>
      <c r="F701" s="28" t="s">
        <v>443</v>
      </c>
      <c r="G701" s="28" t="s">
        <v>514</v>
      </c>
      <c r="H701" s="28" t="s">
        <v>511</v>
      </c>
      <c r="I701" s="28" t="s">
        <v>1104</v>
      </c>
      <c r="J701" s="24" t="s">
        <v>1104</v>
      </c>
      <c r="K701" s="24" t="s">
        <v>655</v>
      </c>
      <c r="L701" s="24" t="s">
        <v>2789</v>
      </c>
      <c r="M701" s="24">
        <v>45687</v>
      </c>
      <c r="N701" s="24" t="s">
        <v>1577</v>
      </c>
      <c r="O701" s="24" t="s">
        <v>2790</v>
      </c>
      <c r="P701" s="27" t="s">
        <v>15</v>
      </c>
      <c r="Q701" s="28" t="s">
        <v>681</v>
      </c>
      <c r="R701" s="26" t="s">
        <v>2802</v>
      </c>
      <c r="S701" s="26" t="s">
        <v>2814</v>
      </c>
      <c r="T701" s="27" t="s">
        <v>121</v>
      </c>
      <c r="U701" s="25" t="s">
        <v>1104</v>
      </c>
      <c r="V701" s="25" t="s">
        <v>1514</v>
      </c>
      <c r="W701" s="25" t="s">
        <v>1371</v>
      </c>
      <c r="X701" s="36" t="s">
        <v>2387</v>
      </c>
      <c r="Y701" s="36" t="s">
        <v>2388</v>
      </c>
      <c r="Z701" s="36" t="s">
        <v>2389</v>
      </c>
      <c r="AA701" s="29">
        <v>1000</v>
      </c>
      <c r="AB701" s="29">
        <v>1000</v>
      </c>
      <c r="AC701" s="30">
        <v>0</v>
      </c>
      <c r="AD701" s="29">
        <v>1000</v>
      </c>
      <c r="AE701" s="29">
        <v>1000</v>
      </c>
      <c r="AF701" s="31">
        <v>0</v>
      </c>
      <c r="AG701" s="29">
        <v>1000</v>
      </c>
      <c r="AI701" s="29">
        <v>1000</v>
      </c>
      <c r="AJ701" s="29">
        <v>0</v>
      </c>
      <c r="AK701" s="29">
        <v>0</v>
      </c>
      <c r="AL701" s="29">
        <v>0</v>
      </c>
      <c r="AM701" s="29">
        <v>0</v>
      </c>
      <c r="AN701" s="29">
        <v>0</v>
      </c>
      <c r="AO701" s="29">
        <v>0</v>
      </c>
      <c r="AP701" s="29">
        <v>0</v>
      </c>
      <c r="AQ701" s="29">
        <v>0</v>
      </c>
      <c r="AR701" s="29">
        <v>0</v>
      </c>
      <c r="AS701" s="29">
        <v>0</v>
      </c>
      <c r="AT701" s="122">
        <v>0</v>
      </c>
      <c r="AU701" s="130" t="s">
        <v>2197</v>
      </c>
      <c r="AV701" s="130" t="s">
        <v>2193</v>
      </c>
      <c r="AW701" s="130" t="s">
        <v>2298</v>
      </c>
      <c r="AX701" s="130" t="s">
        <v>1299</v>
      </c>
      <c r="AY701" s="130" t="s">
        <v>1299</v>
      </c>
    </row>
    <row r="702" spans="1:51" x14ac:dyDescent="0.2">
      <c r="A702" s="121">
        <v>45687</v>
      </c>
      <c r="B702" s="27" t="s">
        <v>1564</v>
      </c>
      <c r="C702" s="24" t="s">
        <v>1565</v>
      </c>
      <c r="D702" s="24" t="s">
        <v>1447</v>
      </c>
      <c r="E702" s="28" t="s">
        <v>442</v>
      </c>
      <c r="F702" s="28" t="s">
        <v>445</v>
      </c>
      <c r="G702" s="28" t="s">
        <v>514</v>
      </c>
      <c r="H702" s="28" t="s">
        <v>511</v>
      </c>
      <c r="I702" s="28" t="s">
        <v>1422</v>
      </c>
      <c r="J702" s="24" t="s">
        <v>1091</v>
      </c>
      <c r="K702" s="24" t="s">
        <v>655</v>
      </c>
      <c r="L702" s="24" t="s">
        <v>2789</v>
      </c>
      <c r="M702" s="24">
        <v>45687</v>
      </c>
      <c r="N702" s="24" t="s">
        <v>1577</v>
      </c>
      <c r="O702" s="24" t="s">
        <v>2790</v>
      </c>
      <c r="P702" s="27" t="s">
        <v>15</v>
      </c>
      <c r="Q702" s="28" t="s">
        <v>681</v>
      </c>
      <c r="R702" s="26" t="s">
        <v>2802</v>
      </c>
      <c r="S702" s="26" t="s">
        <v>2814</v>
      </c>
      <c r="T702" s="27" t="s">
        <v>129</v>
      </c>
      <c r="U702" s="25" t="s">
        <v>1091</v>
      </c>
      <c r="V702" s="25" t="s">
        <v>1519</v>
      </c>
      <c r="W702" s="25" t="s">
        <v>1371</v>
      </c>
      <c r="X702" s="36" t="s">
        <v>2387</v>
      </c>
      <c r="Y702" s="36" t="s">
        <v>2388</v>
      </c>
      <c r="Z702" s="36" t="s">
        <v>2389</v>
      </c>
      <c r="AA702" s="29">
        <v>400</v>
      </c>
      <c r="AB702" s="29">
        <v>400</v>
      </c>
      <c r="AC702" s="30">
        <v>0</v>
      </c>
      <c r="AD702" s="29">
        <v>400</v>
      </c>
      <c r="AE702" s="29">
        <v>400</v>
      </c>
      <c r="AF702" s="31">
        <v>0</v>
      </c>
      <c r="AG702" s="29">
        <v>400</v>
      </c>
      <c r="AI702" s="29">
        <v>400</v>
      </c>
      <c r="AJ702" s="29">
        <v>0</v>
      </c>
      <c r="AK702" s="29">
        <v>0</v>
      </c>
      <c r="AL702" s="29">
        <v>0</v>
      </c>
      <c r="AM702" s="29">
        <v>0</v>
      </c>
      <c r="AN702" s="29">
        <v>0</v>
      </c>
      <c r="AO702" s="29">
        <v>0</v>
      </c>
      <c r="AP702" s="29">
        <v>0</v>
      </c>
      <c r="AQ702" s="29">
        <v>0</v>
      </c>
      <c r="AR702" s="29">
        <v>0</v>
      </c>
      <c r="AS702" s="29">
        <v>0</v>
      </c>
      <c r="AT702" s="122">
        <v>0</v>
      </c>
      <c r="AU702" s="130" t="s">
        <v>2197</v>
      </c>
      <c r="AV702" s="130" t="s">
        <v>2193</v>
      </c>
      <c r="AW702" s="130" t="s">
        <v>2298</v>
      </c>
      <c r="AX702" s="130" t="s">
        <v>1299</v>
      </c>
      <c r="AY702" s="130" t="s">
        <v>1299</v>
      </c>
    </row>
    <row r="703" spans="1:51" x14ac:dyDescent="0.2">
      <c r="A703" s="121">
        <v>45687</v>
      </c>
      <c r="B703" s="27" t="s">
        <v>1564</v>
      </c>
      <c r="C703" s="24" t="s">
        <v>1565</v>
      </c>
      <c r="D703" s="24" t="s">
        <v>1447</v>
      </c>
      <c r="E703" s="28" t="s">
        <v>442</v>
      </c>
      <c r="F703" s="28" t="s">
        <v>445</v>
      </c>
      <c r="G703" s="28" t="s">
        <v>514</v>
      </c>
      <c r="H703" s="28" t="s">
        <v>511</v>
      </c>
      <c r="I703" s="28" t="s">
        <v>1422</v>
      </c>
      <c r="J703" s="24" t="s">
        <v>1094</v>
      </c>
      <c r="K703" s="24" t="s">
        <v>655</v>
      </c>
      <c r="L703" s="24" t="s">
        <v>2789</v>
      </c>
      <c r="M703" s="24">
        <v>45687</v>
      </c>
      <c r="N703" s="24" t="s">
        <v>1577</v>
      </c>
      <c r="O703" s="24" t="s">
        <v>2790</v>
      </c>
      <c r="P703" s="27" t="s">
        <v>15</v>
      </c>
      <c r="Q703" s="28" t="s">
        <v>681</v>
      </c>
      <c r="R703" s="26" t="s">
        <v>2802</v>
      </c>
      <c r="S703" s="26" t="s">
        <v>2814</v>
      </c>
      <c r="T703" s="27" t="s">
        <v>133</v>
      </c>
      <c r="U703" s="25" t="s">
        <v>1094</v>
      </c>
      <c r="V703" s="25" t="s">
        <v>1523</v>
      </c>
      <c r="W703" s="25" t="s">
        <v>1371</v>
      </c>
      <c r="X703" s="36" t="s">
        <v>2387</v>
      </c>
      <c r="Y703" s="36" t="s">
        <v>2388</v>
      </c>
      <c r="Z703" s="36" t="s">
        <v>2389</v>
      </c>
      <c r="AA703" s="29">
        <v>600</v>
      </c>
      <c r="AB703" s="29">
        <v>600</v>
      </c>
      <c r="AC703" s="30">
        <v>0</v>
      </c>
      <c r="AD703" s="29">
        <v>600</v>
      </c>
      <c r="AE703" s="29">
        <v>600</v>
      </c>
      <c r="AF703" s="31">
        <v>0</v>
      </c>
      <c r="AG703" s="29">
        <v>600</v>
      </c>
      <c r="AI703" s="29">
        <v>600</v>
      </c>
      <c r="AJ703" s="29">
        <v>0</v>
      </c>
      <c r="AK703" s="29">
        <v>0</v>
      </c>
      <c r="AL703" s="29">
        <v>0</v>
      </c>
      <c r="AM703" s="29">
        <v>0</v>
      </c>
      <c r="AN703" s="29">
        <v>0</v>
      </c>
      <c r="AO703" s="29">
        <v>0</v>
      </c>
      <c r="AP703" s="29">
        <v>0</v>
      </c>
      <c r="AQ703" s="29">
        <v>0</v>
      </c>
      <c r="AR703" s="29">
        <v>0</v>
      </c>
      <c r="AS703" s="29">
        <v>0</v>
      </c>
      <c r="AT703" s="122">
        <v>0</v>
      </c>
      <c r="AU703" s="130" t="s">
        <v>2197</v>
      </c>
      <c r="AV703" s="130" t="s">
        <v>2193</v>
      </c>
      <c r="AW703" s="130" t="s">
        <v>2298</v>
      </c>
      <c r="AX703" s="130" t="s">
        <v>1299</v>
      </c>
      <c r="AY703" s="130" t="s">
        <v>1299</v>
      </c>
    </row>
    <row r="704" spans="1:51" x14ac:dyDescent="0.2">
      <c r="A704" s="121">
        <v>45687</v>
      </c>
      <c r="B704" s="27" t="s">
        <v>1564</v>
      </c>
      <c r="C704" s="24" t="s">
        <v>1565</v>
      </c>
      <c r="D704" s="24" t="s">
        <v>1447</v>
      </c>
      <c r="E704" s="28" t="s">
        <v>442</v>
      </c>
      <c r="F704" s="28" t="s">
        <v>445</v>
      </c>
      <c r="G704" s="28" t="s">
        <v>514</v>
      </c>
      <c r="H704" s="28" t="s">
        <v>511</v>
      </c>
      <c r="I704" s="28" t="s">
        <v>1402</v>
      </c>
      <c r="J704" s="24" t="s">
        <v>1402</v>
      </c>
      <c r="K704" s="24" t="s">
        <v>655</v>
      </c>
      <c r="L704" s="24" t="s">
        <v>2789</v>
      </c>
      <c r="M704" s="24">
        <v>45687</v>
      </c>
      <c r="N704" s="24" t="s">
        <v>1577</v>
      </c>
      <c r="O704" s="24" t="s">
        <v>2790</v>
      </c>
      <c r="P704" s="27" t="s">
        <v>15</v>
      </c>
      <c r="Q704" s="28" t="s">
        <v>681</v>
      </c>
      <c r="R704" s="26" t="s">
        <v>2802</v>
      </c>
      <c r="S704" s="26" t="s">
        <v>2814</v>
      </c>
      <c r="T704" s="27" t="s">
        <v>140</v>
      </c>
      <c r="U704" s="25" t="s">
        <v>1402</v>
      </c>
      <c r="V704" s="25" t="s">
        <v>1530</v>
      </c>
      <c r="W704" s="25" t="s">
        <v>1371</v>
      </c>
      <c r="X704" s="36" t="s">
        <v>2387</v>
      </c>
      <c r="Y704" s="36" t="s">
        <v>2388</v>
      </c>
      <c r="Z704" s="36" t="s">
        <v>2389</v>
      </c>
      <c r="AA704" s="29">
        <v>1000</v>
      </c>
      <c r="AB704" s="29">
        <v>1000</v>
      </c>
      <c r="AC704" s="30">
        <v>0</v>
      </c>
      <c r="AD704" s="29">
        <v>1000</v>
      </c>
      <c r="AE704" s="29">
        <v>1000</v>
      </c>
      <c r="AF704" s="31">
        <v>0</v>
      </c>
      <c r="AG704" s="29">
        <v>1000</v>
      </c>
      <c r="AI704" s="29">
        <v>1000</v>
      </c>
      <c r="AJ704" s="29">
        <v>0</v>
      </c>
      <c r="AK704" s="29">
        <v>0</v>
      </c>
      <c r="AL704" s="29">
        <v>0</v>
      </c>
      <c r="AM704" s="29">
        <v>0</v>
      </c>
      <c r="AN704" s="29">
        <v>0</v>
      </c>
      <c r="AO704" s="29">
        <v>0</v>
      </c>
      <c r="AP704" s="29">
        <v>0</v>
      </c>
      <c r="AQ704" s="29">
        <v>0</v>
      </c>
      <c r="AR704" s="29">
        <v>0</v>
      </c>
      <c r="AS704" s="29">
        <v>0</v>
      </c>
      <c r="AT704" s="122">
        <v>0</v>
      </c>
      <c r="AU704" s="130" t="s">
        <v>2197</v>
      </c>
      <c r="AV704" s="130" t="s">
        <v>2193</v>
      </c>
      <c r="AW704" s="130" t="s">
        <v>2298</v>
      </c>
      <c r="AX704" s="130" t="s">
        <v>1299</v>
      </c>
      <c r="AY704" s="130" t="s">
        <v>1299</v>
      </c>
    </row>
    <row r="705" spans="1:51" x14ac:dyDescent="0.2">
      <c r="A705" s="121">
        <v>45687</v>
      </c>
      <c r="B705" s="27" t="s">
        <v>1564</v>
      </c>
      <c r="C705" s="24" t="s">
        <v>1565</v>
      </c>
      <c r="D705" s="24" t="s">
        <v>1447</v>
      </c>
      <c r="E705" s="28" t="s">
        <v>442</v>
      </c>
      <c r="F705" s="28" t="s">
        <v>445</v>
      </c>
      <c r="G705" s="28" t="s">
        <v>514</v>
      </c>
      <c r="H705" s="28" t="s">
        <v>511</v>
      </c>
      <c r="I705" s="28" t="s">
        <v>1400</v>
      </c>
      <c r="J705" s="24" t="s">
        <v>1400</v>
      </c>
      <c r="K705" s="24" t="s">
        <v>655</v>
      </c>
      <c r="L705" s="24" t="s">
        <v>2789</v>
      </c>
      <c r="M705" s="24">
        <v>45687</v>
      </c>
      <c r="N705" s="24" t="s">
        <v>1577</v>
      </c>
      <c r="O705" s="24" t="s">
        <v>2790</v>
      </c>
      <c r="P705" s="27" t="s">
        <v>15</v>
      </c>
      <c r="Q705" s="28" t="s">
        <v>681</v>
      </c>
      <c r="R705" s="26" t="s">
        <v>2802</v>
      </c>
      <c r="S705" s="26" t="s">
        <v>2814</v>
      </c>
      <c r="T705" s="27" t="s">
        <v>142</v>
      </c>
      <c r="U705" s="25" t="s">
        <v>1400</v>
      </c>
      <c r="V705" s="25" t="s">
        <v>1531</v>
      </c>
      <c r="W705" s="25" t="s">
        <v>1371</v>
      </c>
      <c r="X705" s="36" t="s">
        <v>2387</v>
      </c>
      <c r="Y705" s="36" t="s">
        <v>2388</v>
      </c>
      <c r="Z705" s="36" t="s">
        <v>2389</v>
      </c>
      <c r="AA705" s="29">
        <v>800</v>
      </c>
      <c r="AB705" s="29">
        <v>800</v>
      </c>
      <c r="AC705" s="30">
        <v>0</v>
      </c>
      <c r="AD705" s="29">
        <v>800</v>
      </c>
      <c r="AE705" s="29">
        <v>800</v>
      </c>
      <c r="AF705" s="31">
        <v>0</v>
      </c>
      <c r="AG705" s="29">
        <v>800</v>
      </c>
      <c r="AI705" s="29">
        <v>800</v>
      </c>
      <c r="AJ705" s="29">
        <v>0</v>
      </c>
      <c r="AK705" s="29">
        <v>0</v>
      </c>
      <c r="AL705" s="29">
        <v>0</v>
      </c>
      <c r="AM705" s="29">
        <v>0</v>
      </c>
      <c r="AN705" s="29">
        <v>0</v>
      </c>
      <c r="AO705" s="29">
        <v>0</v>
      </c>
      <c r="AP705" s="29">
        <v>0</v>
      </c>
      <c r="AQ705" s="29">
        <v>0</v>
      </c>
      <c r="AR705" s="29">
        <v>0</v>
      </c>
      <c r="AS705" s="29">
        <v>0</v>
      </c>
      <c r="AT705" s="122">
        <v>0</v>
      </c>
      <c r="AU705" s="130" t="s">
        <v>2197</v>
      </c>
      <c r="AV705" s="130" t="s">
        <v>2193</v>
      </c>
      <c r="AW705" s="130" t="s">
        <v>2298</v>
      </c>
      <c r="AX705" s="130" t="s">
        <v>1299</v>
      </c>
      <c r="AY705" s="130" t="s">
        <v>1299</v>
      </c>
    </row>
    <row r="706" spans="1:51" x14ac:dyDescent="0.2">
      <c r="A706" s="121">
        <v>45687</v>
      </c>
      <c r="B706" s="27" t="s">
        <v>1564</v>
      </c>
      <c r="C706" s="24" t="s">
        <v>1565</v>
      </c>
      <c r="D706" s="24" t="s">
        <v>1447</v>
      </c>
      <c r="E706" s="28" t="s">
        <v>438</v>
      </c>
      <c r="F706" s="28" t="s">
        <v>439</v>
      </c>
      <c r="G706" s="28" t="s">
        <v>514</v>
      </c>
      <c r="H706" s="28" t="s">
        <v>511</v>
      </c>
      <c r="I706" s="28" t="s">
        <v>1105</v>
      </c>
      <c r="J706" s="24" t="s">
        <v>1105</v>
      </c>
      <c r="K706" s="24" t="s">
        <v>655</v>
      </c>
      <c r="L706" s="24" t="s">
        <v>2789</v>
      </c>
      <c r="M706" s="24">
        <v>45687</v>
      </c>
      <c r="N706" s="24" t="s">
        <v>1577</v>
      </c>
      <c r="O706" s="24" t="s">
        <v>2790</v>
      </c>
      <c r="P706" s="27" t="s">
        <v>15</v>
      </c>
      <c r="Q706" s="28" t="s">
        <v>681</v>
      </c>
      <c r="R706" s="26" t="s">
        <v>2802</v>
      </c>
      <c r="S706" s="26" t="s">
        <v>2814</v>
      </c>
      <c r="T706" s="27" t="s">
        <v>99</v>
      </c>
      <c r="U706" s="25" t="s">
        <v>1105</v>
      </c>
      <c r="V706" s="25" t="s">
        <v>1355</v>
      </c>
      <c r="W706" s="25" t="s">
        <v>1371</v>
      </c>
      <c r="X706" s="36" t="s">
        <v>2387</v>
      </c>
      <c r="Y706" s="36" t="s">
        <v>2388</v>
      </c>
      <c r="Z706" s="36" t="s">
        <v>2389</v>
      </c>
      <c r="AA706" s="29">
        <v>800</v>
      </c>
      <c r="AB706" s="29">
        <v>800</v>
      </c>
      <c r="AC706" s="30">
        <v>0</v>
      </c>
      <c r="AD706" s="29">
        <v>800</v>
      </c>
      <c r="AE706" s="29">
        <v>800</v>
      </c>
      <c r="AF706" s="31">
        <v>0</v>
      </c>
      <c r="AG706" s="29">
        <v>800</v>
      </c>
      <c r="AI706" s="29">
        <v>800</v>
      </c>
      <c r="AJ706" s="29">
        <v>0</v>
      </c>
      <c r="AK706" s="29">
        <v>0</v>
      </c>
      <c r="AL706" s="29">
        <v>0</v>
      </c>
      <c r="AM706" s="29">
        <v>0</v>
      </c>
      <c r="AN706" s="29">
        <v>0</v>
      </c>
      <c r="AO706" s="29">
        <v>0</v>
      </c>
      <c r="AP706" s="29">
        <v>0</v>
      </c>
      <c r="AQ706" s="29">
        <v>0</v>
      </c>
      <c r="AR706" s="29">
        <v>0</v>
      </c>
      <c r="AS706" s="29">
        <v>0</v>
      </c>
      <c r="AT706" s="122">
        <v>0</v>
      </c>
      <c r="AU706" s="130" t="s">
        <v>2197</v>
      </c>
      <c r="AV706" s="130" t="s">
        <v>2193</v>
      </c>
      <c r="AW706" s="130" t="s">
        <v>2298</v>
      </c>
      <c r="AX706" s="130" t="s">
        <v>1299</v>
      </c>
      <c r="AY706" s="130" t="s">
        <v>1299</v>
      </c>
    </row>
    <row r="707" spans="1:51" x14ac:dyDescent="0.2">
      <c r="A707" s="121">
        <v>45687</v>
      </c>
      <c r="B707" s="27" t="s">
        <v>1564</v>
      </c>
      <c r="C707" s="24" t="s">
        <v>1565</v>
      </c>
      <c r="D707" s="24" t="s">
        <v>1447</v>
      </c>
      <c r="E707" s="28" t="s">
        <v>438</v>
      </c>
      <c r="F707" s="28" t="s">
        <v>439</v>
      </c>
      <c r="G707" s="28" t="s">
        <v>514</v>
      </c>
      <c r="H707" s="28" t="s">
        <v>511</v>
      </c>
      <c r="I707" s="28" t="s">
        <v>1106</v>
      </c>
      <c r="J707" s="24" t="s">
        <v>1106</v>
      </c>
      <c r="K707" s="24" t="s">
        <v>655</v>
      </c>
      <c r="L707" s="24" t="s">
        <v>2789</v>
      </c>
      <c r="M707" s="24">
        <v>45687</v>
      </c>
      <c r="N707" s="24" t="s">
        <v>1577</v>
      </c>
      <c r="O707" s="24" t="s">
        <v>2790</v>
      </c>
      <c r="P707" s="27" t="s">
        <v>15</v>
      </c>
      <c r="Q707" s="28" t="s">
        <v>681</v>
      </c>
      <c r="R707" s="26" t="s">
        <v>2802</v>
      </c>
      <c r="S707" s="26" t="s">
        <v>2814</v>
      </c>
      <c r="T707" s="27" t="s">
        <v>101</v>
      </c>
      <c r="U707" s="25" t="s">
        <v>1106</v>
      </c>
      <c r="V707" s="25" t="s">
        <v>1356</v>
      </c>
      <c r="W707" s="25" t="s">
        <v>1371</v>
      </c>
      <c r="X707" s="36" t="s">
        <v>2387</v>
      </c>
      <c r="Y707" s="36" t="s">
        <v>2388</v>
      </c>
      <c r="Z707" s="36" t="s">
        <v>2389</v>
      </c>
      <c r="AA707" s="29">
        <v>1200</v>
      </c>
      <c r="AB707" s="29">
        <v>1200</v>
      </c>
      <c r="AC707" s="30">
        <v>0</v>
      </c>
      <c r="AD707" s="29">
        <v>1200</v>
      </c>
      <c r="AE707" s="29">
        <v>1200</v>
      </c>
      <c r="AF707" s="31">
        <v>0</v>
      </c>
      <c r="AG707" s="29">
        <v>1200</v>
      </c>
      <c r="AI707" s="29">
        <v>1200</v>
      </c>
      <c r="AJ707" s="29">
        <v>0</v>
      </c>
      <c r="AK707" s="29">
        <v>0</v>
      </c>
      <c r="AL707" s="29">
        <v>0</v>
      </c>
      <c r="AM707" s="29">
        <v>0</v>
      </c>
      <c r="AN707" s="29">
        <v>0</v>
      </c>
      <c r="AO707" s="29">
        <v>0</v>
      </c>
      <c r="AP707" s="29">
        <v>0</v>
      </c>
      <c r="AQ707" s="29">
        <v>0</v>
      </c>
      <c r="AR707" s="29">
        <v>0</v>
      </c>
      <c r="AS707" s="29">
        <v>0</v>
      </c>
      <c r="AT707" s="122">
        <v>0</v>
      </c>
      <c r="AU707" s="130" t="s">
        <v>2197</v>
      </c>
      <c r="AV707" s="130" t="s">
        <v>2193</v>
      </c>
      <c r="AW707" s="130" t="s">
        <v>2298</v>
      </c>
      <c r="AX707" s="130" t="s">
        <v>1299</v>
      </c>
      <c r="AY707" s="130" t="s">
        <v>1299</v>
      </c>
    </row>
    <row r="708" spans="1:51" x14ac:dyDescent="0.2">
      <c r="A708" s="121">
        <v>45687</v>
      </c>
      <c r="B708" s="27" t="s">
        <v>1564</v>
      </c>
      <c r="C708" s="24" t="s">
        <v>1565</v>
      </c>
      <c r="D708" s="24" t="s">
        <v>1447</v>
      </c>
      <c r="E708" s="28" t="s">
        <v>438</v>
      </c>
      <c r="F708" s="28" t="s">
        <v>439</v>
      </c>
      <c r="G708" s="28" t="s">
        <v>514</v>
      </c>
      <c r="H708" s="28" t="s">
        <v>511</v>
      </c>
      <c r="I708" s="28" t="s">
        <v>1360</v>
      </c>
      <c r="J708" s="24" t="s">
        <v>1360</v>
      </c>
      <c r="K708" s="24" t="s">
        <v>655</v>
      </c>
      <c r="L708" s="24" t="s">
        <v>2789</v>
      </c>
      <c r="M708" s="24">
        <v>45687</v>
      </c>
      <c r="N708" s="24" t="s">
        <v>1577</v>
      </c>
      <c r="O708" s="24" t="s">
        <v>2790</v>
      </c>
      <c r="P708" s="27" t="s">
        <v>15</v>
      </c>
      <c r="Q708" s="28" t="s">
        <v>681</v>
      </c>
      <c r="R708" s="26" t="s">
        <v>2802</v>
      </c>
      <c r="S708" s="26" t="s">
        <v>2814</v>
      </c>
      <c r="T708" s="27" t="s">
        <v>102</v>
      </c>
      <c r="U708" s="25" t="s">
        <v>1360</v>
      </c>
      <c r="V708" s="25" t="s">
        <v>1362</v>
      </c>
      <c r="W708" s="25" t="s">
        <v>1371</v>
      </c>
      <c r="X708" s="36" t="s">
        <v>2387</v>
      </c>
      <c r="Y708" s="36" t="s">
        <v>2388</v>
      </c>
      <c r="Z708" s="36" t="s">
        <v>2389</v>
      </c>
      <c r="AA708" s="29">
        <v>7400</v>
      </c>
      <c r="AB708" s="29">
        <v>7400</v>
      </c>
      <c r="AC708" s="30">
        <v>0</v>
      </c>
      <c r="AD708" s="29">
        <v>1400</v>
      </c>
      <c r="AE708" s="29">
        <v>1400</v>
      </c>
      <c r="AF708" s="31">
        <v>6000</v>
      </c>
      <c r="AG708" s="29">
        <v>1400</v>
      </c>
      <c r="AI708" s="29">
        <v>1400</v>
      </c>
      <c r="AJ708" s="29">
        <v>0</v>
      </c>
      <c r="AK708" s="29">
        <v>0</v>
      </c>
      <c r="AL708" s="29">
        <v>0</v>
      </c>
      <c r="AM708" s="29">
        <v>0</v>
      </c>
      <c r="AN708" s="29">
        <v>0</v>
      </c>
      <c r="AO708" s="29">
        <v>0</v>
      </c>
      <c r="AP708" s="29">
        <v>0</v>
      </c>
      <c r="AQ708" s="29">
        <v>0</v>
      </c>
      <c r="AR708" s="29">
        <v>0</v>
      </c>
      <c r="AS708" s="29">
        <v>0</v>
      </c>
      <c r="AT708" s="122">
        <v>0</v>
      </c>
      <c r="AU708" s="130" t="s">
        <v>2197</v>
      </c>
      <c r="AV708" s="130" t="s">
        <v>2191</v>
      </c>
      <c r="AW708" s="130" t="s">
        <v>2298</v>
      </c>
      <c r="AX708" s="130" t="s">
        <v>1299</v>
      </c>
      <c r="AY708" s="130" t="s">
        <v>1299</v>
      </c>
    </row>
    <row r="709" spans="1:51" x14ac:dyDescent="0.2">
      <c r="A709" s="121">
        <v>45687</v>
      </c>
      <c r="B709" s="27" t="s">
        <v>1564</v>
      </c>
      <c r="C709" s="24" t="s">
        <v>1565</v>
      </c>
      <c r="D709" s="24" t="s">
        <v>1447</v>
      </c>
      <c r="E709" s="28" t="s">
        <v>442</v>
      </c>
      <c r="F709" s="28" t="s">
        <v>443</v>
      </c>
      <c r="G709" s="28" t="s">
        <v>514</v>
      </c>
      <c r="H709" s="28" t="s">
        <v>511</v>
      </c>
      <c r="I709" s="28" t="s">
        <v>1104</v>
      </c>
      <c r="J709" s="24" t="s">
        <v>1091</v>
      </c>
      <c r="K709" s="24" t="s">
        <v>655</v>
      </c>
      <c r="L709" s="24" t="s">
        <v>2789</v>
      </c>
      <c r="M709" s="24">
        <v>45687</v>
      </c>
      <c r="N709" s="24" t="s">
        <v>1577</v>
      </c>
      <c r="O709" s="24" t="s">
        <v>2790</v>
      </c>
      <c r="P709" s="27" t="s">
        <v>15</v>
      </c>
      <c r="Q709" s="28" t="s">
        <v>681</v>
      </c>
      <c r="R709" s="26" t="s">
        <v>2802</v>
      </c>
      <c r="S709" s="26" t="s">
        <v>2814</v>
      </c>
      <c r="T709" s="27" t="s">
        <v>114</v>
      </c>
      <c r="U709" s="25" t="s">
        <v>1091</v>
      </c>
      <c r="V709" s="25" t="s">
        <v>1513</v>
      </c>
      <c r="W709" s="25" t="s">
        <v>1371</v>
      </c>
      <c r="X709" s="36" t="s">
        <v>2387</v>
      </c>
      <c r="Y709" s="36" t="s">
        <v>2388</v>
      </c>
      <c r="Z709" s="36" t="s">
        <v>2389</v>
      </c>
      <c r="AA709" s="29">
        <v>200</v>
      </c>
      <c r="AB709" s="29">
        <v>200</v>
      </c>
      <c r="AC709" s="30">
        <v>0</v>
      </c>
      <c r="AD709" s="29">
        <v>200</v>
      </c>
      <c r="AE709" s="29">
        <v>200</v>
      </c>
      <c r="AF709" s="31">
        <v>0</v>
      </c>
      <c r="AG709" s="29">
        <v>200</v>
      </c>
      <c r="AI709" s="29">
        <v>200</v>
      </c>
      <c r="AJ709" s="29">
        <v>0</v>
      </c>
      <c r="AK709" s="29">
        <v>0</v>
      </c>
      <c r="AL709" s="29">
        <v>0</v>
      </c>
      <c r="AM709" s="29">
        <v>0</v>
      </c>
      <c r="AN709" s="29">
        <v>0</v>
      </c>
      <c r="AO709" s="29">
        <v>0</v>
      </c>
      <c r="AP709" s="29">
        <v>0</v>
      </c>
      <c r="AQ709" s="29">
        <v>0</v>
      </c>
      <c r="AR709" s="29">
        <v>0</v>
      </c>
      <c r="AS709" s="29">
        <v>0</v>
      </c>
      <c r="AT709" s="122">
        <v>0</v>
      </c>
      <c r="AU709" s="130" t="s">
        <v>2197</v>
      </c>
      <c r="AV709" s="130" t="s">
        <v>2193</v>
      </c>
      <c r="AW709" s="130" t="s">
        <v>2298</v>
      </c>
      <c r="AX709" s="130" t="s">
        <v>1299</v>
      </c>
      <c r="AY709" s="130" t="s">
        <v>1299</v>
      </c>
    </row>
    <row r="710" spans="1:51" x14ac:dyDescent="0.2">
      <c r="A710" s="121">
        <v>45687</v>
      </c>
      <c r="B710" s="27" t="s">
        <v>1564</v>
      </c>
      <c r="C710" s="24" t="s">
        <v>1565</v>
      </c>
      <c r="D710" s="24" t="s">
        <v>1447</v>
      </c>
      <c r="E710" s="28" t="s">
        <v>442</v>
      </c>
      <c r="F710" s="28" t="s">
        <v>443</v>
      </c>
      <c r="G710" s="28" t="s">
        <v>514</v>
      </c>
      <c r="H710" s="28" t="s">
        <v>511</v>
      </c>
      <c r="I710" s="28" t="s">
        <v>1104</v>
      </c>
      <c r="J710" s="24" t="s">
        <v>1092</v>
      </c>
      <c r="K710" s="24" t="s">
        <v>655</v>
      </c>
      <c r="L710" s="24" t="s">
        <v>2789</v>
      </c>
      <c r="M710" s="24">
        <v>45687</v>
      </c>
      <c r="N710" s="24" t="s">
        <v>1577</v>
      </c>
      <c r="O710" s="24" t="s">
        <v>2790</v>
      </c>
      <c r="P710" s="27" t="s">
        <v>15</v>
      </c>
      <c r="Q710" s="28" t="s">
        <v>681</v>
      </c>
      <c r="R710" s="26" t="s">
        <v>2802</v>
      </c>
      <c r="S710" s="26" t="s">
        <v>2814</v>
      </c>
      <c r="T710" s="27" t="s">
        <v>116</v>
      </c>
      <c r="U710" s="25" t="s">
        <v>1092</v>
      </c>
      <c r="V710" s="25" t="s">
        <v>1364</v>
      </c>
      <c r="W710" s="25" t="s">
        <v>1371</v>
      </c>
      <c r="X710" s="36" t="s">
        <v>2387</v>
      </c>
      <c r="Y710" s="36" t="s">
        <v>2388</v>
      </c>
      <c r="Z710" s="36" t="s">
        <v>2389</v>
      </c>
      <c r="AA710" s="29">
        <v>200</v>
      </c>
      <c r="AB710" s="29">
        <v>200</v>
      </c>
      <c r="AC710" s="30">
        <v>0</v>
      </c>
      <c r="AD710" s="29">
        <v>200</v>
      </c>
      <c r="AE710" s="29">
        <v>200</v>
      </c>
      <c r="AF710" s="31">
        <v>0</v>
      </c>
      <c r="AG710" s="29">
        <v>200</v>
      </c>
      <c r="AI710" s="29">
        <v>200</v>
      </c>
      <c r="AJ710" s="29">
        <v>0</v>
      </c>
      <c r="AK710" s="29">
        <v>0</v>
      </c>
      <c r="AL710" s="29">
        <v>0</v>
      </c>
      <c r="AM710" s="29">
        <v>0</v>
      </c>
      <c r="AN710" s="29">
        <v>0</v>
      </c>
      <c r="AO710" s="29">
        <v>0</v>
      </c>
      <c r="AP710" s="29">
        <v>0</v>
      </c>
      <c r="AQ710" s="29">
        <v>0</v>
      </c>
      <c r="AR710" s="29">
        <v>0</v>
      </c>
      <c r="AS710" s="29">
        <v>0</v>
      </c>
      <c r="AT710" s="122">
        <v>0</v>
      </c>
      <c r="AU710" s="130" t="s">
        <v>2197</v>
      </c>
      <c r="AV710" s="130" t="s">
        <v>2193</v>
      </c>
      <c r="AW710" s="130" t="s">
        <v>2298</v>
      </c>
      <c r="AX710" s="130" t="s">
        <v>1299</v>
      </c>
      <c r="AY710" s="130" t="s">
        <v>1299</v>
      </c>
    </row>
    <row r="711" spans="1:51" x14ac:dyDescent="0.2">
      <c r="A711" s="121">
        <v>45687</v>
      </c>
      <c r="B711" s="27" t="s">
        <v>1564</v>
      </c>
      <c r="C711" s="24" t="s">
        <v>1565</v>
      </c>
      <c r="D711" s="24" t="s">
        <v>1447</v>
      </c>
      <c r="E711" s="28" t="s">
        <v>442</v>
      </c>
      <c r="F711" s="28" t="s">
        <v>443</v>
      </c>
      <c r="G711" s="28" t="s">
        <v>514</v>
      </c>
      <c r="H711" s="28" t="s">
        <v>511</v>
      </c>
      <c r="I711" s="28" t="s">
        <v>1104</v>
      </c>
      <c r="J711" s="24" t="s">
        <v>1093</v>
      </c>
      <c r="K711" s="24" t="s">
        <v>655</v>
      </c>
      <c r="L711" s="24" t="s">
        <v>2789</v>
      </c>
      <c r="M711" s="24">
        <v>45687</v>
      </c>
      <c r="N711" s="24" t="s">
        <v>1577</v>
      </c>
      <c r="O711" s="24" t="s">
        <v>2790</v>
      </c>
      <c r="P711" s="27" t="s">
        <v>15</v>
      </c>
      <c r="Q711" s="28" t="s">
        <v>681</v>
      </c>
      <c r="R711" s="26" t="s">
        <v>2802</v>
      </c>
      <c r="S711" s="26" t="s">
        <v>2814</v>
      </c>
      <c r="T711" s="27" t="s">
        <v>117</v>
      </c>
      <c r="U711" s="25" t="s">
        <v>1093</v>
      </c>
      <c r="V711" s="25" t="s">
        <v>1365</v>
      </c>
      <c r="W711" s="25" t="s">
        <v>1371</v>
      </c>
      <c r="X711" s="36" t="s">
        <v>2387</v>
      </c>
      <c r="Y711" s="36" t="s">
        <v>2388</v>
      </c>
      <c r="Z711" s="36" t="s">
        <v>2389</v>
      </c>
      <c r="AA711" s="29">
        <v>200</v>
      </c>
      <c r="AB711" s="29">
        <v>200</v>
      </c>
      <c r="AC711" s="30">
        <v>0</v>
      </c>
      <c r="AD711" s="29">
        <v>200</v>
      </c>
      <c r="AE711" s="29">
        <v>200</v>
      </c>
      <c r="AF711" s="31">
        <v>0</v>
      </c>
      <c r="AG711" s="29">
        <v>200</v>
      </c>
      <c r="AI711" s="29">
        <v>200</v>
      </c>
      <c r="AJ711" s="29">
        <v>0</v>
      </c>
      <c r="AK711" s="29">
        <v>0</v>
      </c>
      <c r="AL711" s="29">
        <v>0</v>
      </c>
      <c r="AM711" s="29">
        <v>0</v>
      </c>
      <c r="AN711" s="29">
        <v>0</v>
      </c>
      <c r="AO711" s="29">
        <v>0</v>
      </c>
      <c r="AP711" s="29">
        <v>0</v>
      </c>
      <c r="AQ711" s="29">
        <v>0</v>
      </c>
      <c r="AR711" s="29">
        <v>0</v>
      </c>
      <c r="AS711" s="29">
        <v>0</v>
      </c>
      <c r="AT711" s="122">
        <v>0</v>
      </c>
      <c r="AU711" s="130" t="s">
        <v>2197</v>
      </c>
      <c r="AV711" s="130" t="s">
        <v>2193</v>
      </c>
      <c r="AW711" s="130" t="s">
        <v>2298</v>
      </c>
      <c r="AX711" s="130" t="s">
        <v>1299</v>
      </c>
      <c r="AY711" s="130" t="s">
        <v>1299</v>
      </c>
    </row>
    <row r="712" spans="1:51" x14ac:dyDescent="0.2">
      <c r="A712" s="121">
        <v>45687</v>
      </c>
      <c r="B712" s="27" t="s">
        <v>1564</v>
      </c>
      <c r="C712" s="24" t="s">
        <v>1565</v>
      </c>
      <c r="D712" s="24" t="s">
        <v>1447</v>
      </c>
      <c r="E712" s="28" t="s">
        <v>442</v>
      </c>
      <c r="F712" s="28" t="s">
        <v>443</v>
      </c>
      <c r="G712" s="28" t="s">
        <v>514</v>
      </c>
      <c r="H712" s="28" t="s">
        <v>511</v>
      </c>
      <c r="I712" s="28" t="s">
        <v>1104</v>
      </c>
      <c r="J712" s="24" t="s">
        <v>1159</v>
      </c>
      <c r="K712" s="24" t="s">
        <v>655</v>
      </c>
      <c r="L712" s="24" t="s">
        <v>2789</v>
      </c>
      <c r="M712" s="24">
        <v>45687</v>
      </c>
      <c r="N712" s="24" t="s">
        <v>1577</v>
      </c>
      <c r="O712" s="24" t="s">
        <v>2790</v>
      </c>
      <c r="P712" s="27" t="s">
        <v>15</v>
      </c>
      <c r="Q712" s="28" t="s">
        <v>681</v>
      </c>
      <c r="R712" s="26" t="s">
        <v>2802</v>
      </c>
      <c r="S712" s="26" t="s">
        <v>2814</v>
      </c>
      <c r="T712" s="27" t="s">
        <v>118</v>
      </c>
      <c r="U712" s="25" t="s">
        <v>1159</v>
      </c>
      <c r="V712" s="25" t="s">
        <v>1357</v>
      </c>
      <c r="W712" s="25" t="s">
        <v>1371</v>
      </c>
      <c r="X712" s="36" t="s">
        <v>2387</v>
      </c>
      <c r="Y712" s="36" t="s">
        <v>2388</v>
      </c>
      <c r="Z712" s="36" t="s">
        <v>2389</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2">
        <v>0</v>
      </c>
      <c r="AU712" s="130" t="s">
        <v>2197</v>
      </c>
      <c r="AV712" s="130" t="s">
        <v>2193</v>
      </c>
      <c r="AW712" s="130" t="s">
        <v>2298</v>
      </c>
      <c r="AX712" s="130" t="s">
        <v>1299</v>
      </c>
      <c r="AY712" s="130" t="s">
        <v>1299</v>
      </c>
    </row>
    <row r="713" spans="1:51" x14ac:dyDescent="0.2">
      <c r="A713" s="121">
        <v>45687</v>
      </c>
      <c r="B713" s="27" t="s">
        <v>1564</v>
      </c>
      <c r="C713" s="24" t="s">
        <v>1565</v>
      </c>
      <c r="D713" s="24" t="s">
        <v>1447</v>
      </c>
      <c r="E713" s="28" t="s">
        <v>442</v>
      </c>
      <c r="F713" s="28" t="s">
        <v>443</v>
      </c>
      <c r="G713" s="28" t="s">
        <v>514</v>
      </c>
      <c r="H713" s="28" t="s">
        <v>511</v>
      </c>
      <c r="I713" s="28" t="s">
        <v>1104</v>
      </c>
      <c r="J713" s="24" t="s">
        <v>1095</v>
      </c>
      <c r="K713" s="24" t="s">
        <v>655</v>
      </c>
      <c r="L713" s="24" t="s">
        <v>2789</v>
      </c>
      <c r="M713" s="24">
        <v>45687</v>
      </c>
      <c r="N713" s="24" t="s">
        <v>1577</v>
      </c>
      <c r="O713" s="24" t="s">
        <v>2790</v>
      </c>
      <c r="P713" s="27" t="s">
        <v>15</v>
      </c>
      <c r="Q713" s="28" t="s">
        <v>681</v>
      </c>
      <c r="R713" s="26" t="s">
        <v>2802</v>
      </c>
      <c r="S713" s="26" t="s">
        <v>2814</v>
      </c>
      <c r="T713" s="27" t="s">
        <v>119</v>
      </c>
      <c r="U713" s="25" t="s">
        <v>1095</v>
      </c>
      <c r="V713" s="25" t="s">
        <v>1358</v>
      </c>
      <c r="W713" s="25" t="s">
        <v>1371</v>
      </c>
      <c r="X713" s="36" t="s">
        <v>2387</v>
      </c>
      <c r="Y713" s="36" t="s">
        <v>2388</v>
      </c>
      <c r="Z713" s="36" t="s">
        <v>2389</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2">
        <v>0</v>
      </c>
      <c r="AU713" s="130" t="s">
        <v>2197</v>
      </c>
      <c r="AV713" s="130" t="s">
        <v>2193</v>
      </c>
      <c r="AW713" s="130" t="s">
        <v>2298</v>
      </c>
      <c r="AX713" s="130" t="s">
        <v>1299</v>
      </c>
      <c r="AY713" s="130" t="s">
        <v>1299</v>
      </c>
    </row>
    <row r="714" spans="1:51" x14ac:dyDescent="0.2">
      <c r="A714" s="121">
        <v>45687</v>
      </c>
      <c r="B714" s="27" t="s">
        <v>1564</v>
      </c>
      <c r="C714" s="24" t="s">
        <v>1565</v>
      </c>
      <c r="D714" s="24" t="s">
        <v>1447</v>
      </c>
      <c r="E714" s="28" t="s">
        <v>442</v>
      </c>
      <c r="F714" s="28" t="s">
        <v>443</v>
      </c>
      <c r="G714" s="28" t="s">
        <v>514</v>
      </c>
      <c r="H714" s="28" t="s">
        <v>511</v>
      </c>
      <c r="I714" s="28" t="s">
        <v>1104</v>
      </c>
      <c r="J714" s="24" t="s">
        <v>1160</v>
      </c>
      <c r="K714" s="24" t="s">
        <v>655</v>
      </c>
      <c r="L714" s="24" t="s">
        <v>2789</v>
      </c>
      <c r="M714" s="24">
        <v>45687</v>
      </c>
      <c r="N714" s="24" t="s">
        <v>1577</v>
      </c>
      <c r="O714" s="24" t="s">
        <v>2790</v>
      </c>
      <c r="P714" s="27" t="s">
        <v>15</v>
      </c>
      <c r="Q714" s="28" t="s">
        <v>681</v>
      </c>
      <c r="R714" s="26" t="s">
        <v>2802</v>
      </c>
      <c r="S714" s="26" t="s">
        <v>2814</v>
      </c>
      <c r="T714" s="27" t="s">
        <v>120</v>
      </c>
      <c r="U714" s="25" t="s">
        <v>1160</v>
      </c>
      <c r="V714" s="25" t="s">
        <v>1359</v>
      </c>
      <c r="W714" s="25" t="s">
        <v>1371</v>
      </c>
      <c r="X714" s="36" t="s">
        <v>2387</v>
      </c>
      <c r="Y714" s="36" t="s">
        <v>2388</v>
      </c>
      <c r="Z714" s="36" t="s">
        <v>2389</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2">
        <v>0</v>
      </c>
      <c r="AU714" s="130" t="s">
        <v>2197</v>
      </c>
      <c r="AV714" s="130" t="s">
        <v>2193</v>
      </c>
      <c r="AW714" s="130" t="s">
        <v>2298</v>
      </c>
      <c r="AX714" s="130" t="s">
        <v>1299</v>
      </c>
      <c r="AY714" s="130" t="s">
        <v>1299</v>
      </c>
    </row>
    <row r="715" spans="1:51" x14ac:dyDescent="0.2">
      <c r="A715" s="121">
        <v>45687</v>
      </c>
      <c r="B715" s="27" t="s">
        <v>1564</v>
      </c>
      <c r="C715" s="24" t="s">
        <v>1565</v>
      </c>
      <c r="D715" s="24" t="s">
        <v>1447</v>
      </c>
      <c r="E715" s="28" t="s">
        <v>442</v>
      </c>
      <c r="F715" s="28" t="s">
        <v>443</v>
      </c>
      <c r="G715" s="28" t="s">
        <v>514</v>
      </c>
      <c r="H715" s="28" t="s">
        <v>511</v>
      </c>
      <c r="I715" s="28" t="s">
        <v>1104</v>
      </c>
      <c r="J715" s="24" t="s">
        <v>1157</v>
      </c>
      <c r="K715" s="24" t="s">
        <v>655</v>
      </c>
      <c r="L715" s="24" t="s">
        <v>2789</v>
      </c>
      <c r="M715" s="24">
        <v>45687</v>
      </c>
      <c r="N715" s="24" t="s">
        <v>1577</v>
      </c>
      <c r="O715" s="24" t="s">
        <v>2790</v>
      </c>
      <c r="P715" s="27" t="s">
        <v>15</v>
      </c>
      <c r="Q715" s="28" t="s">
        <v>681</v>
      </c>
      <c r="R715" s="26" t="s">
        <v>2802</v>
      </c>
      <c r="S715" s="26" t="s">
        <v>2814</v>
      </c>
      <c r="T715" s="27" t="s">
        <v>122</v>
      </c>
      <c r="U715" s="25" t="s">
        <v>1435</v>
      </c>
      <c r="V715" s="25" t="s">
        <v>2301</v>
      </c>
      <c r="W715" s="25" t="s">
        <v>1371</v>
      </c>
      <c r="X715" s="36" t="s">
        <v>2387</v>
      </c>
      <c r="Y715" s="36" t="s">
        <v>2388</v>
      </c>
      <c r="Z715" s="36" t="s">
        <v>2389</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2">
        <v>0</v>
      </c>
      <c r="AU715" s="130" t="s">
        <v>2197</v>
      </c>
      <c r="AV715" s="130" t="s">
        <v>2193</v>
      </c>
      <c r="AW715" s="130" t="s">
        <v>2298</v>
      </c>
      <c r="AX715" s="130" t="s">
        <v>1299</v>
      </c>
      <c r="AY715" s="130" t="s">
        <v>1299</v>
      </c>
    </row>
    <row r="716" spans="1:51" x14ac:dyDescent="0.2">
      <c r="A716" s="121">
        <v>45687</v>
      </c>
      <c r="B716" s="27" t="s">
        <v>1564</v>
      </c>
      <c r="C716" s="24" t="s">
        <v>1565</v>
      </c>
      <c r="D716" s="24" t="s">
        <v>1447</v>
      </c>
      <c r="E716" s="28" t="s">
        <v>442</v>
      </c>
      <c r="F716" s="28" t="s">
        <v>443</v>
      </c>
      <c r="G716" s="28" t="s">
        <v>514</v>
      </c>
      <c r="H716" s="28" t="s">
        <v>511</v>
      </c>
      <c r="I716" s="28" t="s">
        <v>1104</v>
      </c>
      <c r="J716" s="24" t="s">
        <v>1096</v>
      </c>
      <c r="K716" s="24" t="s">
        <v>655</v>
      </c>
      <c r="L716" s="24" t="s">
        <v>2789</v>
      </c>
      <c r="M716" s="24">
        <v>45687</v>
      </c>
      <c r="N716" s="24" t="s">
        <v>1577</v>
      </c>
      <c r="O716" s="24" t="s">
        <v>2790</v>
      </c>
      <c r="P716" s="27" t="s">
        <v>15</v>
      </c>
      <c r="Q716" s="28" t="s">
        <v>681</v>
      </c>
      <c r="R716" s="26" t="s">
        <v>2802</v>
      </c>
      <c r="S716" s="26" t="s">
        <v>2814</v>
      </c>
      <c r="T716" s="27" t="s">
        <v>123</v>
      </c>
      <c r="U716" s="25" t="s">
        <v>1096</v>
      </c>
      <c r="V716" s="25" t="s">
        <v>1515</v>
      </c>
      <c r="W716" s="25" t="s">
        <v>1371</v>
      </c>
      <c r="X716" s="36" t="s">
        <v>2387</v>
      </c>
      <c r="Y716" s="36" t="s">
        <v>2388</v>
      </c>
      <c r="Z716" s="36" t="s">
        <v>2389</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2">
        <v>0</v>
      </c>
      <c r="AU716" s="130" t="s">
        <v>2197</v>
      </c>
      <c r="AV716" s="130" t="s">
        <v>2193</v>
      </c>
      <c r="AW716" s="130" t="s">
        <v>2298</v>
      </c>
      <c r="AX716" s="130" t="s">
        <v>1299</v>
      </c>
      <c r="AY716" s="130" t="s">
        <v>1299</v>
      </c>
    </row>
    <row r="717" spans="1:51" x14ac:dyDescent="0.2">
      <c r="A717" s="121">
        <v>45687</v>
      </c>
      <c r="B717" s="27" t="s">
        <v>1564</v>
      </c>
      <c r="C717" s="24" t="s">
        <v>1565</v>
      </c>
      <c r="D717" s="24" t="s">
        <v>1447</v>
      </c>
      <c r="E717" s="28" t="s">
        <v>442</v>
      </c>
      <c r="F717" s="28" t="s">
        <v>443</v>
      </c>
      <c r="G717" s="28" t="s">
        <v>514</v>
      </c>
      <c r="H717" s="28" t="s">
        <v>511</v>
      </c>
      <c r="I717" s="28" t="s">
        <v>1104</v>
      </c>
      <c r="J717" s="24" t="s">
        <v>1433</v>
      </c>
      <c r="K717" s="24" t="s">
        <v>655</v>
      </c>
      <c r="L717" s="24" t="s">
        <v>2789</v>
      </c>
      <c r="M717" s="24">
        <v>45687</v>
      </c>
      <c r="N717" s="24" t="s">
        <v>1577</v>
      </c>
      <c r="O717" s="24" t="s">
        <v>2790</v>
      </c>
      <c r="P717" s="27" t="s">
        <v>15</v>
      </c>
      <c r="Q717" s="28" t="s">
        <v>681</v>
      </c>
      <c r="R717" s="26" t="s">
        <v>2802</v>
      </c>
      <c r="S717" s="26" t="s">
        <v>2814</v>
      </c>
      <c r="T717" s="27" t="s">
        <v>124</v>
      </c>
      <c r="U717" s="25" t="s">
        <v>1433</v>
      </c>
      <c r="V717" s="25" t="s">
        <v>1516</v>
      </c>
      <c r="W717" s="25" t="s">
        <v>1371</v>
      </c>
      <c r="X717" s="36" t="s">
        <v>2387</v>
      </c>
      <c r="Y717" s="36" t="s">
        <v>2388</v>
      </c>
      <c r="Z717" s="36" t="s">
        <v>2389</v>
      </c>
      <c r="AA717" s="29">
        <v>400</v>
      </c>
      <c r="AB717" s="29">
        <v>400</v>
      </c>
      <c r="AC717" s="30">
        <v>0</v>
      </c>
      <c r="AD717" s="29">
        <v>400</v>
      </c>
      <c r="AE717" s="29">
        <v>400</v>
      </c>
      <c r="AF717" s="31">
        <v>0</v>
      </c>
      <c r="AG717" s="29">
        <v>400</v>
      </c>
      <c r="AI717" s="29">
        <v>400</v>
      </c>
      <c r="AJ717" s="29">
        <v>0</v>
      </c>
      <c r="AK717" s="29">
        <v>0</v>
      </c>
      <c r="AL717" s="29">
        <v>0</v>
      </c>
      <c r="AM717" s="29">
        <v>0</v>
      </c>
      <c r="AN717" s="29">
        <v>0</v>
      </c>
      <c r="AO717" s="29">
        <v>0</v>
      </c>
      <c r="AP717" s="29">
        <v>0</v>
      </c>
      <c r="AQ717" s="29">
        <v>0</v>
      </c>
      <c r="AR717" s="29">
        <v>0</v>
      </c>
      <c r="AS717" s="29">
        <v>0</v>
      </c>
      <c r="AT717" s="122">
        <v>0</v>
      </c>
      <c r="AU717" s="130" t="s">
        <v>2197</v>
      </c>
      <c r="AV717" s="130" t="s">
        <v>2193</v>
      </c>
      <c r="AW717" s="130" t="s">
        <v>2298</v>
      </c>
      <c r="AX717" s="130" t="s">
        <v>1299</v>
      </c>
      <c r="AY717" s="130" t="s">
        <v>1299</v>
      </c>
    </row>
    <row r="718" spans="1:51" x14ac:dyDescent="0.2">
      <c r="A718" s="121">
        <v>45687</v>
      </c>
      <c r="B718" s="27" t="s">
        <v>1564</v>
      </c>
      <c r="C718" s="24" t="s">
        <v>1565</v>
      </c>
      <c r="D718" s="24" t="s">
        <v>1447</v>
      </c>
      <c r="E718" s="28" t="s">
        <v>442</v>
      </c>
      <c r="F718" s="28" t="s">
        <v>445</v>
      </c>
      <c r="G718" s="28" t="s">
        <v>514</v>
      </c>
      <c r="H718" s="28" t="s">
        <v>511</v>
      </c>
      <c r="I718" s="28" t="s">
        <v>1422</v>
      </c>
      <c r="J718" s="24" t="s">
        <v>1090</v>
      </c>
      <c r="K718" s="24" t="s">
        <v>655</v>
      </c>
      <c r="L718" s="24" t="s">
        <v>2789</v>
      </c>
      <c r="M718" s="24">
        <v>45687</v>
      </c>
      <c r="N718" s="24" t="s">
        <v>1577</v>
      </c>
      <c r="O718" s="24" t="s">
        <v>2790</v>
      </c>
      <c r="P718" s="27" t="s">
        <v>15</v>
      </c>
      <c r="Q718" s="28" t="s">
        <v>681</v>
      </c>
      <c r="R718" s="26" t="s">
        <v>2802</v>
      </c>
      <c r="S718" s="26" t="s">
        <v>2814</v>
      </c>
      <c r="T718" s="27" t="s">
        <v>128</v>
      </c>
      <c r="U718" s="25" t="s">
        <v>1090</v>
      </c>
      <c r="V718" s="25" t="s">
        <v>1518</v>
      </c>
      <c r="W718" s="25" t="s">
        <v>1371</v>
      </c>
      <c r="X718" s="36" t="s">
        <v>2387</v>
      </c>
      <c r="Y718" s="36" t="s">
        <v>2388</v>
      </c>
      <c r="Z718" s="36" t="s">
        <v>2389</v>
      </c>
      <c r="AA718" s="29">
        <v>600</v>
      </c>
      <c r="AB718" s="29">
        <v>600</v>
      </c>
      <c r="AC718" s="30">
        <v>0</v>
      </c>
      <c r="AD718" s="29">
        <v>600</v>
      </c>
      <c r="AE718" s="29">
        <v>600</v>
      </c>
      <c r="AF718" s="31">
        <v>0</v>
      </c>
      <c r="AG718" s="29">
        <v>600</v>
      </c>
      <c r="AI718" s="29">
        <v>600</v>
      </c>
      <c r="AJ718" s="29">
        <v>0</v>
      </c>
      <c r="AK718" s="29">
        <v>0</v>
      </c>
      <c r="AL718" s="29">
        <v>0</v>
      </c>
      <c r="AM718" s="29">
        <v>0</v>
      </c>
      <c r="AN718" s="29">
        <v>0</v>
      </c>
      <c r="AO718" s="29">
        <v>0</v>
      </c>
      <c r="AP718" s="29">
        <v>0</v>
      </c>
      <c r="AQ718" s="29">
        <v>0</v>
      </c>
      <c r="AR718" s="29">
        <v>0</v>
      </c>
      <c r="AS718" s="29">
        <v>0</v>
      </c>
      <c r="AT718" s="122">
        <v>0</v>
      </c>
      <c r="AU718" s="130" t="s">
        <v>2197</v>
      </c>
      <c r="AV718" s="130" t="s">
        <v>2193</v>
      </c>
      <c r="AW718" s="130" t="s">
        <v>2298</v>
      </c>
      <c r="AX718" s="130" t="s">
        <v>1299</v>
      </c>
      <c r="AY718" s="130" t="s">
        <v>1299</v>
      </c>
    </row>
    <row r="719" spans="1:51" x14ac:dyDescent="0.2">
      <c r="A719" s="121">
        <v>45687</v>
      </c>
      <c r="B719" s="27" t="s">
        <v>1564</v>
      </c>
      <c r="C719" s="24" t="s">
        <v>1565</v>
      </c>
      <c r="D719" s="24" t="s">
        <v>1447</v>
      </c>
      <c r="E719" s="28" t="s">
        <v>442</v>
      </c>
      <c r="F719" s="28" t="s">
        <v>445</v>
      </c>
      <c r="G719" s="28" t="s">
        <v>514</v>
      </c>
      <c r="H719" s="28" t="s">
        <v>511</v>
      </c>
      <c r="I719" s="28" t="s">
        <v>1422</v>
      </c>
      <c r="J719" s="24" t="s">
        <v>1100</v>
      </c>
      <c r="K719" s="24" t="s">
        <v>655</v>
      </c>
      <c r="L719" s="24" t="s">
        <v>2789</v>
      </c>
      <c r="M719" s="24">
        <v>45687</v>
      </c>
      <c r="N719" s="24" t="s">
        <v>1577</v>
      </c>
      <c r="O719" s="24" t="s">
        <v>2790</v>
      </c>
      <c r="P719" s="27" t="s">
        <v>15</v>
      </c>
      <c r="Q719" s="28" t="s">
        <v>681</v>
      </c>
      <c r="R719" s="26" t="s">
        <v>2802</v>
      </c>
      <c r="S719" s="26" t="s">
        <v>2814</v>
      </c>
      <c r="T719" s="27" t="s">
        <v>130</v>
      </c>
      <c r="U719" s="25" t="s">
        <v>1100</v>
      </c>
      <c r="V719" s="25" t="s">
        <v>1520</v>
      </c>
      <c r="W719" s="25" t="s">
        <v>1371</v>
      </c>
      <c r="X719" s="36" t="s">
        <v>2387</v>
      </c>
      <c r="Y719" s="36" t="s">
        <v>2388</v>
      </c>
      <c r="Z719" s="36" t="s">
        <v>2389</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2">
        <v>0</v>
      </c>
      <c r="AU719" s="130" t="s">
        <v>2197</v>
      </c>
      <c r="AV719" s="130" t="s">
        <v>2193</v>
      </c>
      <c r="AW719" s="130" t="s">
        <v>2298</v>
      </c>
      <c r="AX719" s="130" t="s">
        <v>1299</v>
      </c>
      <c r="AY719" s="130" t="s">
        <v>1299</v>
      </c>
    </row>
    <row r="720" spans="1:51" x14ac:dyDescent="0.2">
      <c r="A720" s="121">
        <v>45687</v>
      </c>
      <c r="B720" s="27" t="s">
        <v>1564</v>
      </c>
      <c r="C720" s="24" t="s">
        <v>1565</v>
      </c>
      <c r="D720" s="24" t="s">
        <v>1447</v>
      </c>
      <c r="E720" s="28" t="s">
        <v>442</v>
      </c>
      <c r="F720" s="28" t="s">
        <v>445</v>
      </c>
      <c r="G720" s="28" t="s">
        <v>514</v>
      </c>
      <c r="H720" s="28" t="s">
        <v>511</v>
      </c>
      <c r="I720" s="28" t="s">
        <v>1422</v>
      </c>
      <c r="J720" s="24" t="s">
        <v>1092</v>
      </c>
      <c r="K720" s="24" t="s">
        <v>655</v>
      </c>
      <c r="L720" s="24" t="s">
        <v>2789</v>
      </c>
      <c r="M720" s="24">
        <v>45687</v>
      </c>
      <c r="N720" s="24" t="s">
        <v>1577</v>
      </c>
      <c r="O720" s="24" t="s">
        <v>2790</v>
      </c>
      <c r="P720" s="27" t="s">
        <v>15</v>
      </c>
      <c r="Q720" s="28" t="s">
        <v>681</v>
      </c>
      <c r="R720" s="26" t="s">
        <v>2802</v>
      </c>
      <c r="S720" s="26" t="s">
        <v>2814</v>
      </c>
      <c r="T720" s="27" t="s">
        <v>131</v>
      </c>
      <c r="U720" s="25" t="s">
        <v>1092</v>
      </c>
      <c r="V720" s="25" t="s">
        <v>1521</v>
      </c>
      <c r="W720" s="25" t="s">
        <v>1371</v>
      </c>
      <c r="X720" s="36" t="s">
        <v>2387</v>
      </c>
      <c r="Y720" s="36" t="s">
        <v>2388</v>
      </c>
      <c r="Z720" s="36" t="s">
        <v>2389</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2">
        <v>0</v>
      </c>
      <c r="AU720" s="130" t="s">
        <v>2197</v>
      </c>
      <c r="AV720" s="130" t="s">
        <v>2193</v>
      </c>
      <c r="AW720" s="130" t="s">
        <v>2298</v>
      </c>
      <c r="AX720" s="130" t="s">
        <v>1299</v>
      </c>
      <c r="AY720" s="130" t="s">
        <v>1299</v>
      </c>
    </row>
    <row r="721" spans="1:51" x14ac:dyDescent="0.2">
      <c r="A721" s="121">
        <v>45687</v>
      </c>
      <c r="B721" s="27" t="s">
        <v>1564</v>
      </c>
      <c r="C721" s="24" t="s">
        <v>1565</v>
      </c>
      <c r="D721" s="24" t="s">
        <v>1447</v>
      </c>
      <c r="E721" s="28" t="s">
        <v>442</v>
      </c>
      <c r="F721" s="28" t="s">
        <v>445</v>
      </c>
      <c r="G721" s="28" t="s">
        <v>514</v>
      </c>
      <c r="H721" s="28" t="s">
        <v>511</v>
      </c>
      <c r="I721" s="28" t="s">
        <v>1422</v>
      </c>
      <c r="J721" s="24" t="s">
        <v>1093</v>
      </c>
      <c r="K721" s="24" t="s">
        <v>655</v>
      </c>
      <c r="L721" s="24" t="s">
        <v>2789</v>
      </c>
      <c r="M721" s="24">
        <v>45687</v>
      </c>
      <c r="N721" s="24" t="s">
        <v>1577</v>
      </c>
      <c r="O721" s="24" t="s">
        <v>2790</v>
      </c>
      <c r="P721" s="27" t="s">
        <v>15</v>
      </c>
      <c r="Q721" s="28" t="s">
        <v>681</v>
      </c>
      <c r="R721" s="26" t="s">
        <v>2802</v>
      </c>
      <c r="S721" s="26" t="s">
        <v>2814</v>
      </c>
      <c r="T721" s="27" t="s">
        <v>132</v>
      </c>
      <c r="U721" s="25" t="s">
        <v>1093</v>
      </c>
      <c r="V721" s="25" t="s">
        <v>1522</v>
      </c>
      <c r="W721" s="25" t="s">
        <v>1371</v>
      </c>
      <c r="X721" s="36" t="s">
        <v>2387</v>
      </c>
      <c r="Y721" s="36" t="s">
        <v>2388</v>
      </c>
      <c r="Z721" s="36" t="s">
        <v>2389</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2">
        <v>0</v>
      </c>
      <c r="AU721" s="130" t="s">
        <v>2197</v>
      </c>
      <c r="AV721" s="130" t="s">
        <v>2193</v>
      </c>
      <c r="AW721" s="130" t="s">
        <v>2298</v>
      </c>
      <c r="AX721" s="130" t="s">
        <v>1299</v>
      </c>
      <c r="AY721" s="130" t="s">
        <v>1299</v>
      </c>
    </row>
    <row r="722" spans="1:51" x14ac:dyDescent="0.2">
      <c r="A722" s="121">
        <v>45687</v>
      </c>
      <c r="B722" s="27" t="s">
        <v>1564</v>
      </c>
      <c r="C722" s="24" t="s">
        <v>1565</v>
      </c>
      <c r="D722" s="24" t="s">
        <v>1447</v>
      </c>
      <c r="E722" s="28" t="s">
        <v>442</v>
      </c>
      <c r="F722" s="28" t="s">
        <v>445</v>
      </c>
      <c r="G722" s="28" t="s">
        <v>514</v>
      </c>
      <c r="H722" s="28" t="s">
        <v>511</v>
      </c>
      <c r="I722" s="28" t="s">
        <v>1422</v>
      </c>
      <c r="J722" s="24" t="s">
        <v>1159</v>
      </c>
      <c r="K722" s="24" t="s">
        <v>655</v>
      </c>
      <c r="L722" s="24" t="s">
        <v>2789</v>
      </c>
      <c r="M722" s="24">
        <v>45687</v>
      </c>
      <c r="N722" s="24" t="s">
        <v>1577</v>
      </c>
      <c r="O722" s="24" t="s">
        <v>2790</v>
      </c>
      <c r="P722" s="27" t="s">
        <v>15</v>
      </c>
      <c r="Q722" s="28" t="s">
        <v>681</v>
      </c>
      <c r="R722" s="26" t="s">
        <v>2802</v>
      </c>
      <c r="S722" s="26" t="s">
        <v>2814</v>
      </c>
      <c r="T722" s="27" t="s">
        <v>134</v>
      </c>
      <c r="U722" s="25" t="s">
        <v>1159</v>
      </c>
      <c r="V722" s="25" t="s">
        <v>1524</v>
      </c>
      <c r="W722" s="25" t="s">
        <v>1371</v>
      </c>
      <c r="X722" s="36" t="s">
        <v>2387</v>
      </c>
      <c r="Y722" s="36" t="s">
        <v>2388</v>
      </c>
      <c r="Z722" s="36" t="s">
        <v>2389</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2">
        <v>0</v>
      </c>
      <c r="AU722" s="130" t="s">
        <v>2197</v>
      </c>
      <c r="AV722" s="130" t="s">
        <v>2193</v>
      </c>
      <c r="AW722" s="130" t="s">
        <v>2298</v>
      </c>
      <c r="AX722" s="130" t="s">
        <v>1299</v>
      </c>
      <c r="AY722" s="130" t="s">
        <v>1299</v>
      </c>
    </row>
    <row r="723" spans="1:51" x14ac:dyDescent="0.2">
      <c r="A723" s="121">
        <v>45687</v>
      </c>
      <c r="B723" s="27" t="s">
        <v>1564</v>
      </c>
      <c r="C723" s="24" t="s">
        <v>1565</v>
      </c>
      <c r="D723" s="24" t="s">
        <v>1447</v>
      </c>
      <c r="E723" s="28" t="s">
        <v>442</v>
      </c>
      <c r="F723" s="28" t="s">
        <v>445</v>
      </c>
      <c r="G723" s="28" t="s">
        <v>514</v>
      </c>
      <c r="H723" s="28" t="s">
        <v>511</v>
      </c>
      <c r="I723" s="28" t="s">
        <v>1422</v>
      </c>
      <c r="J723" s="24" t="s">
        <v>1095</v>
      </c>
      <c r="K723" s="24" t="s">
        <v>655</v>
      </c>
      <c r="L723" s="24" t="s">
        <v>2789</v>
      </c>
      <c r="M723" s="24">
        <v>45687</v>
      </c>
      <c r="N723" s="24" t="s">
        <v>1577</v>
      </c>
      <c r="O723" s="24" t="s">
        <v>2790</v>
      </c>
      <c r="P723" s="27" t="s">
        <v>15</v>
      </c>
      <c r="Q723" s="28" t="s">
        <v>681</v>
      </c>
      <c r="R723" s="26" t="s">
        <v>2802</v>
      </c>
      <c r="S723" s="26" t="s">
        <v>2814</v>
      </c>
      <c r="T723" s="27" t="s">
        <v>135</v>
      </c>
      <c r="U723" s="25" t="s">
        <v>1095</v>
      </c>
      <c r="V723" s="25" t="s">
        <v>1525</v>
      </c>
      <c r="W723" s="25" t="s">
        <v>1371</v>
      </c>
      <c r="X723" s="36" t="s">
        <v>2387</v>
      </c>
      <c r="Y723" s="36" t="s">
        <v>2388</v>
      </c>
      <c r="Z723" s="36" t="s">
        <v>2389</v>
      </c>
      <c r="AA723" s="29">
        <v>600</v>
      </c>
      <c r="AB723" s="29">
        <v>600</v>
      </c>
      <c r="AC723" s="30">
        <v>0</v>
      </c>
      <c r="AD723" s="29">
        <v>600</v>
      </c>
      <c r="AE723" s="29">
        <v>600</v>
      </c>
      <c r="AF723" s="31">
        <v>0</v>
      </c>
      <c r="AG723" s="29">
        <v>600</v>
      </c>
      <c r="AI723" s="29">
        <v>600</v>
      </c>
      <c r="AJ723" s="29">
        <v>0</v>
      </c>
      <c r="AK723" s="29">
        <v>0</v>
      </c>
      <c r="AL723" s="29">
        <v>0</v>
      </c>
      <c r="AM723" s="29">
        <v>0</v>
      </c>
      <c r="AN723" s="29">
        <v>0</v>
      </c>
      <c r="AO723" s="29">
        <v>0</v>
      </c>
      <c r="AP723" s="29">
        <v>0</v>
      </c>
      <c r="AQ723" s="29">
        <v>0</v>
      </c>
      <c r="AR723" s="29">
        <v>0</v>
      </c>
      <c r="AS723" s="29">
        <v>0</v>
      </c>
      <c r="AT723" s="122">
        <v>0</v>
      </c>
      <c r="AU723" s="130" t="s">
        <v>2197</v>
      </c>
      <c r="AV723" s="130" t="s">
        <v>2193</v>
      </c>
      <c r="AW723" s="130" t="s">
        <v>2298</v>
      </c>
      <c r="AX723" s="130" t="s">
        <v>1299</v>
      </c>
      <c r="AY723" s="130" t="s">
        <v>1299</v>
      </c>
    </row>
    <row r="724" spans="1:51" x14ac:dyDescent="0.2">
      <c r="A724" s="121">
        <v>45687</v>
      </c>
      <c r="B724" s="27" t="s">
        <v>1564</v>
      </c>
      <c r="C724" s="24" t="s">
        <v>1565</v>
      </c>
      <c r="D724" s="24" t="s">
        <v>1447</v>
      </c>
      <c r="E724" s="28" t="s">
        <v>442</v>
      </c>
      <c r="F724" s="28" t="s">
        <v>445</v>
      </c>
      <c r="G724" s="28" t="s">
        <v>514</v>
      </c>
      <c r="H724" s="28" t="s">
        <v>511</v>
      </c>
      <c r="I724" s="28" t="s">
        <v>1422</v>
      </c>
      <c r="J724" s="24" t="s">
        <v>1160</v>
      </c>
      <c r="K724" s="24" t="s">
        <v>655</v>
      </c>
      <c r="L724" s="24" t="s">
        <v>2789</v>
      </c>
      <c r="M724" s="24">
        <v>45687</v>
      </c>
      <c r="N724" s="24" t="s">
        <v>1577</v>
      </c>
      <c r="O724" s="24" t="s">
        <v>2790</v>
      </c>
      <c r="P724" s="27" t="s">
        <v>15</v>
      </c>
      <c r="Q724" s="28" t="s">
        <v>681</v>
      </c>
      <c r="R724" s="26" t="s">
        <v>2802</v>
      </c>
      <c r="S724" s="26" t="s">
        <v>2814</v>
      </c>
      <c r="T724" s="27" t="s">
        <v>136</v>
      </c>
      <c r="U724" s="25" t="s">
        <v>1160</v>
      </c>
      <c r="V724" s="25" t="s">
        <v>1526</v>
      </c>
      <c r="W724" s="25" t="s">
        <v>1371</v>
      </c>
      <c r="X724" s="36" t="s">
        <v>2387</v>
      </c>
      <c r="Y724" s="36" t="s">
        <v>2388</v>
      </c>
      <c r="Z724" s="36" t="s">
        <v>2389</v>
      </c>
      <c r="AA724" s="29">
        <v>800</v>
      </c>
      <c r="AB724" s="29">
        <v>800</v>
      </c>
      <c r="AC724" s="30">
        <v>0</v>
      </c>
      <c r="AD724" s="29">
        <v>800</v>
      </c>
      <c r="AE724" s="29">
        <v>800</v>
      </c>
      <c r="AF724" s="31">
        <v>0</v>
      </c>
      <c r="AG724" s="29">
        <v>800</v>
      </c>
      <c r="AI724" s="29">
        <v>800</v>
      </c>
      <c r="AJ724" s="29">
        <v>0</v>
      </c>
      <c r="AK724" s="29">
        <v>0</v>
      </c>
      <c r="AL724" s="29">
        <v>0</v>
      </c>
      <c r="AM724" s="29">
        <v>0</v>
      </c>
      <c r="AN724" s="29">
        <v>0</v>
      </c>
      <c r="AO724" s="29">
        <v>0</v>
      </c>
      <c r="AP724" s="29">
        <v>0</v>
      </c>
      <c r="AQ724" s="29">
        <v>0</v>
      </c>
      <c r="AR724" s="29">
        <v>0</v>
      </c>
      <c r="AS724" s="29">
        <v>0</v>
      </c>
      <c r="AT724" s="122">
        <v>0</v>
      </c>
      <c r="AU724" s="130" t="s">
        <v>2197</v>
      </c>
      <c r="AV724" s="130" t="s">
        <v>2193</v>
      </c>
      <c r="AW724" s="130" t="s">
        <v>2298</v>
      </c>
      <c r="AX724" s="130" t="s">
        <v>1299</v>
      </c>
      <c r="AY724" s="130" t="s">
        <v>1299</v>
      </c>
    </row>
    <row r="725" spans="1:51" x14ac:dyDescent="0.2">
      <c r="A725" s="121">
        <v>45687</v>
      </c>
      <c r="B725" s="27" t="s">
        <v>1564</v>
      </c>
      <c r="C725" s="24" t="s">
        <v>1565</v>
      </c>
      <c r="D725" s="24" t="s">
        <v>1447</v>
      </c>
      <c r="E725" s="28" t="s">
        <v>442</v>
      </c>
      <c r="F725" s="28" t="s">
        <v>445</v>
      </c>
      <c r="G725" s="28" t="s">
        <v>514</v>
      </c>
      <c r="H725" s="28" t="s">
        <v>511</v>
      </c>
      <c r="I725" s="28" t="s">
        <v>1422</v>
      </c>
      <c r="J725" s="24" t="s">
        <v>1161</v>
      </c>
      <c r="K725" s="24" t="s">
        <v>655</v>
      </c>
      <c r="L725" s="24" t="s">
        <v>2789</v>
      </c>
      <c r="M725" s="24">
        <v>45687</v>
      </c>
      <c r="N725" s="24" t="s">
        <v>1577</v>
      </c>
      <c r="O725" s="24" t="s">
        <v>2790</v>
      </c>
      <c r="P725" s="27" t="s">
        <v>15</v>
      </c>
      <c r="Q725" s="28" t="s">
        <v>681</v>
      </c>
      <c r="R725" s="26" t="s">
        <v>2802</v>
      </c>
      <c r="S725" s="26" t="s">
        <v>2814</v>
      </c>
      <c r="T725" s="27" t="s">
        <v>137</v>
      </c>
      <c r="U725" s="25" t="s">
        <v>1161</v>
      </c>
      <c r="V725" s="25" t="s">
        <v>1527</v>
      </c>
      <c r="W725" s="25" t="s">
        <v>1371</v>
      </c>
      <c r="X725" s="36" t="s">
        <v>2387</v>
      </c>
      <c r="Y725" s="36" t="s">
        <v>2388</v>
      </c>
      <c r="Z725" s="36" t="s">
        <v>2389</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2">
        <v>0</v>
      </c>
      <c r="AU725" s="130" t="s">
        <v>2197</v>
      </c>
      <c r="AV725" s="130" t="s">
        <v>2193</v>
      </c>
      <c r="AW725" s="130" t="s">
        <v>2298</v>
      </c>
      <c r="AX725" s="130" t="s">
        <v>1299</v>
      </c>
      <c r="AY725" s="130" t="s">
        <v>1299</v>
      </c>
    </row>
    <row r="726" spans="1:51" x14ac:dyDescent="0.2">
      <c r="A726" s="121">
        <v>45687</v>
      </c>
      <c r="B726" s="27" t="s">
        <v>1564</v>
      </c>
      <c r="C726" s="24" t="s">
        <v>1565</v>
      </c>
      <c r="D726" s="24" t="s">
        <v>1447</v>
      </c>
      <c r="E726" s="28" t="s">
        <v>442</v>
      </c>
      <c r="F726" s="28" t="s">
        <v>445</v>
      </c>
      <c r="G726" s="28" t="s">
        <v>514</v>
      </c>
      <c r="H726" s="28" t="s">
        <v>511</v>
      </c>
      <c r="I726" s="28" t="s">
        <v>1422</v>
      </c>
      <c r="J726" s="24" t="s">
        <v>1101</v>
      </c>
      <c r="K726" s="24" t="s">
        <v>655</v>
      </c>
      <c r="L726" s="24" t="s">
        <v>2789</v>
      </c>
      <c r="M726" s="24">
        <v>45687</v>
      </c>
      <c r="N726" s="24" t="s">
        <v>1577</v>
      </c>
      <c r="O726" s="24" t="s">
        <v>2790</v>
      </c>
      <c r="P726" s="27" t="s">
        <v>15</v>
      </c>
      <c r="Q726" s="28" t="s">
        <v>681</v>
      </c>
      <c r="R726" s="26" t="s">
        <v>2802</v>
      </c>
      <c r="S726" s="26" t="s">
        <v>2814</v>
      </c>
      <c r="T726" s="27" t="s">
        <v>138</v>
      </c>
      <c r="U726" s="25" t="s">
        <v>1101</v>
      </c>
      <c r="V726" s="25" t="s">
        <v>1528</v>
      </c>
      <c r="W726" s="25" t="s">
        <v>1371</v>
      </c>
      <c r="X726" s="36" t="s">
        <v>2387</v>
      </c>
      <c r="Y726" s="36" t="s">
        <v>2388</v>
      </c>
      <c r="Z726" s="36" t="s">
        <v>2389</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2">
        <v>0</v>
      </c>
      <c r="AU726" s="130" t="s">
        <v>2197</v>
      </c>
      <c r="AV726" s="130" t="s">
        <v>2193</v>
      </c>
      <c r="AW726" s="130" t="s">
        <v>2298</v>
      </c>
      <c r="AX726" s="130" t="s">
        <v>1299</v>
      </c>
      <c r="AY726" s="130" t="s">
        <v>1299</v>
      </c>
    </row>
    <row r="727" spans="1:51" x14ac:dyDescent="0.2">
      <c r="A727" s="121">
        <v>45687</v>
      </c>
      <c r="B727" s="27" t="s">
        <v>1564</v>
      </c>
      <c r="C727" s="24" t="s">
        <v>1565</v>
      </c>
      <c r="D727" s="24" t="s">
        <v>1447</v>
      </c>
      <c r="E727" s="28" t="s">
        <v>442</v>
      </c>
      <c r="F727" s="28" t="s">
        <v>445</v>
      </c>
      <c r="G727" s="28" t="s">
        <v>514</v>
      </c>
      <c r="H727" s="28" t="s">
        <v>511</v>
      </c>
      <c r="I727" s="28" t="s">
        <v>1422</v>
      </c>
      <c r="J727" s="24" t="s">
        <v>1158</v>
      </c>
      <c r="K727" s="24" t="s">
        <v>655</v>
      </c>
      <c r="L727" s="24" t="s">
        <v>2789</v>
      </c>
      <c r="M727" s="24">
        <v>45687</v>
      </c>
      <c r="N727" s="24" t="s">
        <v>1577</v>
      </c>
      <c r="O727" s="24" t="s">
        <v>2790</v>
      </c>
      <c r="P727" s="27" t="s">
        <v>15</v>
      </c>
      <c r="Q727" s="28" t="s">
        <v>681</v>
      </c>
      <c r="R727" s="26" t="s">
        <v>2802</v>
      </c>
      <c r="S727" s="26" t="s">
        <v>2814</v>
      </c>
      <c r="T727" s="27" t="s">
        <v>139</v>
      </c>
      <c r="U727" s="25" t="s">
        <v>1158</v>
      </c>
      <c r="V727" s="25" t="s">
        <v>1529</v>
      </c>
      <c r="W727" s="25" t="s">
        <v>1371</v>
      </c>
      <c r="X727" s="36" t="s">
        <v>2387</v>
      </c>
      <c r="Y727" s="36" t="s">
        <v>2388</v>
      </c>
      <c r="Z727" s="36" t="s">
        <v>2389</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2">
        <v>0</v>
      </c>
      <c r="AU727" s="130" t="s">
        <v>2197</v>
      </c>
      <c r="AV727" s="130" t="s">
        <v>2193</v>
      </c>
      <c r="AW727" s="130" t="s">
        <v>2298</v>
      </c>
      <c r="AX727" s="130" t="s">
        <v>1299</v>
      </c>
      <c r="AY727" s="130" t="s">
        <v>1299</v>
      </c>
    </row>
    <row r="728" spans="1:51" x14ac:dyDescent="0.2">
      <c r="A728" s="121">
        <v>45687</v>
      </c>
      <c r="B728" s="27" t="s">
        <v>1564</v>
      </c>
      <c r="C728" s="24" t="s">
        <v>1565</v>
      </c>
      <c r="D728" s="24" t="s">
        <v>1447</v>
      </c>
      <c r="E728" s="28" t="s">
        <v>442</v>
      </c>
      <c r="F728" s="28" t="s">
        <v>445</v>
      </c>
      <c r="G728" s="28" t="s">
        <v>514</v>
      </c>
      <c r="H728" s="28" t="s">
        <v>511</v>
      </c>
      <c r="I728" s="28" t="s">
        <v>1422</v>
      </c>
      <c r="J728" s="24" t="s">
        <v>1156</v>
      </c>
      <c r="K728" s="24" t="s">
        <v>655</v>
      </c>
      <c r="L728" s="24" t="s">
        <v>2789</v>
      </c>
      <c r="M728" s="24">
        <v>45687</v>
      </c>
      <c r="N728" s="24" t="s">
        <v>1577</v>
      </c>
      <c r="O728" s="24" t="s">
        <v>2790</v>
      </c>
      <c r="P728" s="27" t="s">
        <v>15</v>
      </c>
      <c r="Q728" s="28" t="s">
        <v>681</v>
      </c>
      <c r="R728" s="26" t="s">
        <v>2802</v>
      </c>
      <c r="S728" s="26" t="s">
        <v>2814</v>
      </c>
      <c r="T728" s="27" t="s">
        <v>141</v>
      </c>
      <c r="U728" s="25" t="s">
        <v>1434</v>
      </c>
      <c r="V728" s="25" t="s">
        <v>2302</v>
      </c>
      <c r="W728" s="25" t="s">
        <v>1371</v>
      </c>
      <c r="X728" s="36" t="s">
        <v>2387</v>
      </c>
      <c r="Y728" s="36" t="s">
        <v>2388</v>
      </c>
      <c r="Z728" s="36" t="s">
        <v>2389</v>
      </c>
      <c r="AA728" s="29">
        <v>400</v>
      </c>
      <c r="AB728" s="29">
        <v>400</v>
      </c>
      <c r="AC728" s="30">
        <v>0</v>
      </c>
      <c r="AD728" s="29">
        <v>400</v>
      </c>
      <c r="AE728" s="29">
        <v>400</v>
      </c>
      <c r="AF728" s="31">
        <v>0</v>
      </c>
      <c r="AG728" s="29">
        <v>400</v>
      </c>
      <c r="AI728" s="29">
        <v>400</v>
      </c>
      <c r="AJ728" s="29">
        <v>0</v>
      </c>
      <c r="AK728" s="29">
        <v>0</v>
      </c>
      <c r="AL728" s="29">
        <v>0</v>
      </c>
      <c r="AM728" s="29">
        <v>0</v>
      </c>
      <c r="AN728" s="29">
        <v>0</v>
      </c>
      <c r="AO728" s="29">
        <v>0</v>
      </c>
      <c r="AP728" s="29">
        <v>0</v>
      </c>
      <c r="AQ728" s="29">
        <v>0</v>
      </c>
      <c r="AR728" s="29">
        <v>0</v>
      </c>
      <c r="AS728" s="29">
        <v>0</v>
      </c>
      <c r="AT728" s="122">
        <v>0</v>
      </c>
      <c r="AU728" s="130" t="s">
        <v>2197</v>
      </c>
      <c r="AV728" s="130" t="s">
        <v>2193</v>
      </c>
      <c r="AW728" s="130" t="s">
        <v>2298</v>
      </c>
      <c r="AX728" s="130" t="s">
        <v>1299</v>
      </c>
      <c r="AY728" s="130" t="s">
        <v>1299</v>
      </c>
    </row>
    <row r="729" spans="1:51" x14ac:dyDescent="0.2">
      <c r="A729" s="121">
        <v>45687</v>
      </c>
      <c r="B729" s="27" t="s">
        <v>1564</v>
      </c>
      <c r="C729" s="24" t="s">
        <v>1565</v>
      </c>
      <c r="D729" s="24" t="s">
        <v>1447</v>
      </c>
      <c r="E729" s="28" t="s">
        <v>442</v>
      </c>
      <c r="F729" s="28" t="s">
        <v>445</v>
      </c>
      <c r="G729" s="28" t="s">
        <v>514</v>
      </c>
      <c r="H729" s="28" t="s">
        <v>511</v>
      </c>
      <c r="I729" s="28" t="s">
        <v>1422</v>
      </c>
      <c r="J729" s="24" t="s">
        <v>1157</v>
      </c>
      <c r="K729" s="24" t="s">
        <v>655</v>
      </c>
      <c r="L729" s="24" t="s">
        <v>2789</v>
      </c>
      <c r="M729" s="24">
        <v>45687</v>
      </c>
      <c r="N729" s="24" t="s">
        <v>1577</v>
      </c>
      <c r="O729" s="24" t="s">
        <v>2790</v>
      </c>
      <c r="P729" s="27" t="s">
        <v>15</v>
      </c>
      <c r="Q729" s="28" t="s">
        <v>681</v>
      </c>
      <c r="R729" s="26" t="s">
        <v>2802</v>
      </c>
      <c r="S729" s="26" t="s">
        <v>2814</v>
      </c>
      <c r="T729" s="27" t="s">
        <v>143</v>
      </c>
      <c r="U729" s="25" t="s">
        <v>1435</v>
      </c>
      <c r="V729" s="25" t="s">
        <v>2303</v>
      </c>
      <c r="W729" s="25" t="s">
        <v>1371</v>
      </c>
      <c r="X729" s="36" t="s">
        <v>2387</v>
      </c>
      <c r="Y729" s="36" t="s">
        <v>2388</v>
      </c>
      <c r="Z729" s="36" t="s">
        <v>2389</v>
      </c>
      <c r="AA729" s="29">
        <v>400</v>
      </c>
      <c r="AB729" s="29">
        <v>400</v>
      </c>
      <c r="AC729" s="30">
        <v>0</v>
      </c>
      <c r="AD729" s="29">
        <v>400</v>
      </c>
      <c r="AE729" s="29">
        <v>400</v>
      </c>
      <c r="AF729" s="31">
        <v>0</v>
      </c>
      <c r="AG729" s="29">
        <v>400</v>
      </c>
      <c r="AI729" s="29">
        <v>400</v>
      </c>
      <c r="AJ729" s="29">
        <v>0</v>
      </c>
      <c r="AK729" s="29">
        <v>0</v>
      </c>
      <c r="AL729" s="29">
        <v>0</v>
      </c>
      <c r="AM729" s="29">
        <v>0</v>
      </c>
      <c r="AN729" s="29">
        <v>0</v>
      </c>
      <c r="AO729" s="29">
        <v>0</v>
      </c>
      <c r="AP729" s="29">
        <v>0</v>
      </c>
      <c r="AQ729" s="29">
        <v>0</v>
      </c>
      <c r="AR729" s="29">
        <v>0</v>
      </c>
      <c r="AS729" s="29">
        <v>0</v>
      </c>
      <c r="AT729" s="122">
        <v>0</v>
      </c>
      <c r="AU729" s="130" t="s">
        <v>2197</v>
      </c>
      <c r="AV729" s="130" t="s">
        <v>2193</v>
      </c>
      <c r="AW729" s="130" t="s">
        <v>2298</v>
      </c>
      <c r="AX729" s="130" t="s">
        <v>1299</v>
      </c>
      <c r="AY729" s="130" t="s">
        <v>1299</v>
      </c>
    </row>
    <row r="730" spans="1:51" x14ac:dyDescent="0.2">
      <c r="A730" s="121">
        <v>45687</v>
      </c>
      <c r="B730" s="27" t="s">
        <v>1564</v>
      </c>
      <c r="C730" s="24" t="s">
        <v>1565</v>
      </c>
      <c r="D730" s="24" t="s">
        <v>1447</v>
      </c>
      <c r="E730" s="28" t="s">
        <v>442</v>
      </c>
      <c r="F730" s="28" t="s">
        <v>445</v>
      </c>
      <c r="G730" s="28" t="s">
        <v>514</v>
      </c>
      <c r="H730" s="28" t="s">
        <v>511</v>
      </c>
      <c r="I730" s="28" t="s">
        <v>1422</v>
      </c>
      <c r="J730" s="24" t="s">
        <v>1096</v>
      </c>
      <c r="K730" s="24" t="s">
        <v>655</v>
      </c>
      <c r="L730" s="24" t="s">
        <v>2789</v>
      </c>
      <c r="M730" s="24">
        <v>45687</v>
      </c>
      <c r="N730" s="24" t="s">
        <v>1577</v>
      </c>
      <c r="O730" s="24" t="s">
        <v>2790</v>
      </c>
      <c r="P730" s="27" t="s">
        <v>15</v>
      </c>
      <c r="Q730" s="28" t="s">
        <v>681</v>
      </c>
      <c r="R730" s="26" t="s">
        <v>2802</v>
      </c>
      <c r="S730" s="26" t="s">
        <v>2814</v>
      </c>
      <c r="T730" s="27" t="s">
        <v>144</v>
      </c>
      <c r="U730" s="25" t="s">
        <v>1096</v>
      </c>
      <c r="V730" s="25" t="s">
        <v>1532</v>
      </c>
      <c r="W730" s="25" t="s">
        <v>1371</v>
      </c>
      <c r="X730" s="36" t="s">
        <v>2387</v>
      </c>
      <c r="Y730" s="36" t="s">
        <v>2388</v>
      </c>
      <c r="Z730" s="36" t="s">
        <v>2389</v>
      </c>
      <c r="AA730" s="29">
        <v>600</v>
      </c>
      <c r="AB730" s="29">
        <v>600</v>
      </c>
      <c r="AC730" s="30">
        <v>0</v>
      </c>
      <c r="AD730" s="29">
        <v>600</v>
      </c>
      <c r="AE730" s="29">
        <v>600</v>
      </c>
      <c r="AF730" s="31">
        <v>0</v>
      </c>
      <c r="AG730" s="29">
        <v>600</v>
      </c>
      <c r="AI730" s="29">
        <v>600</v>
      </c>
      <c r="AJ730" s="29">
        <v>0</v>
      </c>
      <c r="AK730" s="29">
        <v>0</v>
      </c>
      <c r="AL730" s="29">
        <v>0</v>
      </c>
      <c r="AM730" s="29">
        <v>0</v>
      </c>
      <c r="AN730" s="29">
        <v>0</v>
      </c>
      <c r="AO730" s="29">
        <v>0</v>
      </c>
      <c r="AP730" s="29">
        <v>0</v>
      </c>
      <c r="AQ730" s="29">
        <v>0</v>
      </c>
      <c r="AR730" s="29">
        <v>0</v>
      </c>
      <c r="AS730" s="29">
        <v>0</v>
      </c>
      <c r="AT730" s="122">
        <v>0</v>
      </c>
      <c r="AU730" s="130" t="s">
        <v>2197</v>
      </c>
      <c r="AV730" s="130" t="s">
        <v>2193</v>
      </c>
      <c r="AW730" s="130" t="s">
        <v>2298</v>
      </c>
      <c r="AX730" s="130" t="s">
        <v>1299</v>
      </c>
      <c r="AY730" s="130" t="s">
        <v>1299</v>
      </c>
    </row>
    <row r="731" spans="1:51" x14ac:dyDescent="0.2">
      <c r="A731" s="121">
        <v>45687</v>
      </c>
      <c r="B731" s="27" t="s">
        <v>1564</v>
      </c>
      <c r="C731" s="24" t="s">
        <v>1565</v>
      </c>
      <c r="D731" s="24" t="s">
        <v>1447</v>
      </c>
      <c r="E731" s="28" t="s">
        <v>442</v>
      </c>
      <c r="F731" s="28" t="s">
        <v>445</v>
      </c>
      <c r="G731" s="28" t="s">
        <v>514</v>
      </c>
      <c r="H731" s="28" t="s">
        <v>511</v>
      </c>
      <c r="I731" s="28" t="s">
        <v>1422</v>
      </c>
      <c r="J731" s="24" t="s">
        <v>1097</v>
      </c>
      <c r="K731" s="24" t="s">
        <v>655</v>
      </c>
      <c r="L731" s="24" t="s">
        <v>2789</v>
      </c>
      <c r="M731" s="24">
        <v>45687</v>
      </c>
      <c r="N731" s="24" t="s">
        <v>1577</v>
      </c>
      <c r="O731" s="24" t="s">
        <v>2790</v>
      </c>
      <c r="P731" s="27" t="s">
        <v>15</v>
      </c>
      <c r="Q731" s="28" t="s">
        <v>681</v>
      </c>
      <c r="R731" s="26" t="s">
        <v>2802</v>
      </c>
      <c r="S731" s="26" t="s">
        <v>2814</v>
      </c>
      <c r="T731" s="27" t="s">
        <v>145</v>
      </c>
      <c r="U731" s="25" t="s">
        <v>1097</v>
      </c>
      <c r="V731" s="25" t="s">
        <v>1533</v>
      </c>
      <c r="W731" s="25" t="s">
        <v>1371</v>
      </c>
      <c r="X731" s="36" t="s">
        <v>2387</v>
      </c>
      <c r="Y731" s="36" t="s">
        <v>2388</v>
      </c>
      <c r="Z731" s="36" t="s">
        <v>2389</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2">
        <v>0</v>
      </c>
      <c r="AU731" s="130" t="s">
        <v>2197</v>
      </c>
      <c r="AV731" s="130" t="s">
        <v>2193</v>
      </c>
      <c r="AW731" s="130" t="s">
        <v>2298</v>
      </c>
      <c r="AX731" s="130" t="s">
        <v>1299</v>
      </c>
      <c r="AY731" s="130" t="s">
        <v>1299</v>
      </c>
    </row>
    <row r="732" spans="1:51" x14ac:dyDescent="0.2">
      <c r="A732" s="121">
        <v>45687</v>
      </c>
      <c r="B732" s="27" t="s">
        <v>1564</v>
      </c>
      <c r="C732" s="24" t="s">
        <v>1565</v>
      </c>
      <c r="D732" s="24" t="s">
        <v>1447</v>
      </c>
      <c r="E732" s="28" t="s">
        <v>442</v>
      </c>
      <c r="F732" s="28" t="s">
        <v>445</v>
      </c>
      <c r="G732" s="28" t="s">
        <v>514</v>
      </c>
      <c r="H732" s="28" t="s">
        <v>511</v>
      </c>
      <c r="I732" s="28" t="s">
        <v>1422</v>
      </c>
      <c r="J732" s="24" t="s">
        <v>1448</v>
      </c>
      <c r="K732" s="24" t="s">
        <v>655</v>
      </c>
      <c r="L732" s="24" t="s">
        <v>2789</v>
      </c>
      <c r="M732" s="24">
        <v>45687</v>
      </c>
      <c r="N732" s="24" t="s">
        <v>1577</v>
      </c>
      <c r="O732" s="24" t="s">
        <v>2790</v>
      </c>
      <c r="P732" s="27" t="s">
        <v>15</v>
      </c>
      <c r="Q732" s="28" t="s">
        <v>681</v>
      </c>
      <c r="R732" s="26" t="s">
        <v>2802</v>
      </c>
      <c r="S732" s="26" t="s">
        <v>2814</v>
      </c>
      <c r="T732" s="27" t="s">
        <v>146</v>
      </c>
      <c r="U732" s="25" t="s">
        <v>1433</v>
      </c>
      <c r="V732" s="25" t="s">
        <v>1553</v>
      </c>
      <c r="W732" s="25" t="s">
        <v>1371</v>
      </c>
      <c r="X732" s="36" t="s">
        <v>2387</v>
      </c>
      <c r="Y732" s="36" t="s">
        <v>2388</v>
      </c>
      <c r="Z732" s="36" t="s">
        <v>2389</v>
      </c>
      <c r="AA732" s="29">
        <v>200</v>
      </c>
      <c r="AB732" s="29">
        <v>200</v>
      </c>
      <c r="AC732" s="30">
        <v>0</v>
      </c>
      <c r="AD732" s="29">
        <v>200</v>
      </c>
      <c r="AE732" s="29">
        <v>200</v>
      </c>
      <c r="AF732" s="31">
        <v>0</v>
      </c>
      <c r="AG732" s="29">
        <v>200</v>
      </c>
      <c r="AI732" s="29">
        <v>200</v>
      </c>
      <c r="AJ732" s="29">
        <v>0</v>
      </c>
      <c r="AK732" s="29">
        <v>0</v>
      </c>
      <c r="AL732" s="29">
        <v>0</v>
      </c>
      <c r="AM732" s="29">
        <v>0</v>
      </c>
      <c r="AN732" s="29">
        <v>0</v>
      </c>
      <c r="AO732" s="29">
        <v>0</v>
      </c>
      <c r="AP732" s="29">
        <v>0</v>
      </c>
      <c r="AQ732" s="29">
        <v>0</v>
      </c>
      <c r="AR732" s="29">
        <v>0</v>
      </c>
      <c r="AS732" s="29">
        <v>0</v>
      </c>
      <c r="AT732" s="122">
        <v>0</v>
      </c>
      <c r="AU732" s="130" t="s">
        <v>2197</v>
      </c>
      <c r="AV732" s="130" t="s">
        <v>2193</v>
      </c>
      <c r="AW732" s="130" t="s">
        <v>2298</v>
      </c>
      <c r="AX732" s="130" t="s">
        <v>1299</v>
      </c>
      <c r="AY732" s="130" t="s">
        <v>1299</v>
      </c>
    </row>
    <row r="733" spans="1:51" x14ac:dyDescent="0.2">
      <c r="A733" s="121">
        <v>45687</v>
      </c>
      <c r="B733" s="27" t="s">
        <v>1564</v>
      </c>
      <c r="C733" s="24" t="s">
        <v>1565</v>
      </c>
      <c r="D733" s="24" t="s">
        <v>1447</v>
      </c>
      <c r="E733" s="28" t="s">
        <v>442</v>
      </c>
      <c r="F733" s="28" t="s">
        <v>445</v>
      </c>
      <c r="G733" s="28" t="s">
        <v>514</v>
      </c>
      <c r="H733" s="28" t="s">
        <v>511</v>
      </c>
      <c r="I733" s="28" t="s">
        <v>1422</v>
      </c>
      <c r="J733" s="24" t="s">
        <v>1098</v>
      </c>
      <c r="K733" s="24" t="s">
        <v>655</v>
      </c>
      <c r="L733" s="24" t="s">
        <v>2789</v>
      </c>
      <c r="M733" s="24">
        <v>45687</v>
      </c>
      <c r="N733" s="24" t="s">
        <v>1577</v>
      </c>
      <c r="O733" s="24" t="s">
        <v>2790</v>
      </c>
      <c r="P733" s="27" t="s">
        <v>15</v>
      </c>
      <c r="Q733" s="28" t="s">
        <v>681</v>
      </c>
      <c r="R733" s="26" t="s">
        <v>2802</v>
      </c>
      <c r="S733" s="26" t="s">
        <v>2814</v>
      </c>
      <c r="T733" s="27" t="s">
        <v>147</v>
      </c>
      <c r="U733" s="25" t="s">
        <v>1098</v>
      </c>
      <c r="V733" s="25" t="s">
        <v>1534</v>
      </c>
      <c r="W733" s="25" t="s">
        <v>1371</v>
      </c>
      <c r="X733" s="36" t="s">
        <v>2387</v>
      </c>
      <c r="Y733" s="36" t="s">
        <v>2388</v>
      </c>
      <c r="Z733" s="36" t="s">
        <v>2389</v>
      </c>
      <c r="AA733" s="29">
        <v>200</v>
      </c>
      <c r="AB733" s="29">
        <v>200</v>
      </c>
      <c r="AC733" s="30">
        <v>0</v>
      </c>
      <c r="AD733" s="29">
        <v>200</v>
      </c>
      <c r="AE733" s="29">
        <v>200</v>
      </c>
      <c r="AF733" s="31">
        <v>0</v>
      </c>
      <c r="AG733" s="29">
        <v>200</v>
      </c>
      <c r="AI733" s="29">
        <v>200</v>
      </c>
      <c r="AJ733" s="29">
        <v>0</v>
      </c>
      <c r="AK733" s="29">
        <v>0</v>
      </c>
      <c r="AL733" s="29">
        <v>0</v>
      </c>
      <c r="AM733" s="29">
        <v>0</v>
      </c>
      <c r="AN733" s="29">
        <v>0</v>
      </c>
      <c r="AO733" s="29">
        <v>0</v>
      </c>
      <c r="AP733" s="29">
        <v>0</v>
      </c>
      <c r="AQ733" s="29">
        <v>0</v>
      </c>
      <c r="AR733" s="29">
        <v>0</v>
      </c>
      <c r="AS733" s="29">
        <v>0</v>
      </c>
      <c r="AT733" s="122">
        <v>0</v>
      </c>
      <c r="AU733" s="130" t="s">
        <v>2197</v>
      </c>
      <c r="AV733" s="130" t="s">
        <v>2193</v>
      </c>
      <c r="AW733" s="130" t="s">
        <v>2298</v>
      </c>
      <c r="AX733" s="130" t="s">
        <v>1299</v>
      </c>
      <c r="AY733" s="130" t="s">
        <v>1299</v>
      </c>
    </row>
    <row r="734" spans="1:51" x14ac:dyDescent="0.2">
      <c r="A734" s="121">
        <v>45687</v>
      </c>
      <c r="B734" s="27" t="s">
        <v>1564</v>
      </c>
      <c r="C734" s="24" t="s">
        <v>1565</v>
      </c>
      <c r="D734" s="24" t="s">
        <v>1447</v>
      </c>
      <c r="E734" s="28" t="s">
        <v>442</v>
      </c>
      <c r="F734" s="28" t="s">
        <v>445</v>
      </c>
      <c r="G734" s="28" t="s">
        <v>514</v>
      </c>
      <c r="H734" s="28" t="s">
        <v>511</v>
      </c>
      <c r="I734" s="28" t="s">
        <v>1422</v>
      </c>
      <c r="J734" s="24" t="s">
        <v>1102</v>
      </c>
      <c r="K734" s="24" t="s">
        <v>655</v>
      </c>
      <c r="L734" s="24" t="s">
        <v>2789</v>
      </c>
      <c r="M734" s="24">
        <v>45687</v>
      </c>
      <c r="N734" s="24" t="s">
        <v>1577</v>
      </c>
      <c r="O734" s="24" t="s">
        <v>2790</v>
      </c>
      <c r="P734" s="27" t="s">
        <v>15</v>
      </c>
      <c r="Q734" s="28" t="s">
        <v>681</v>
      </c>
      <c r="R734" s="26" t="s">
        <v>2802</v>
      </c>
      <c r="S734" s="26" t="s">
        <v>2814</v>
      </c>
      <c r="T734" s="27" t="s">
        <v>148</v>
      </c>
      <c r="U734" s="25" t="s">
        <v>1102</v>
      </c>
      <c r="V734" s="25" t="s">
        <v>1535</v>
      </c>
      <c r="W734" s="25" t="s">
        <v>1371</v>
      </c>
      <c r="X734" s="36" t="s">
        <v>2387</v>
      </c>
      <c r="Y734" s="36" t="s">
        <v>2388</v>
      </c>
      <c r="Z734" s="36" t="s">
        <v>2389</v>
      </c>
      <c r="AA734" s="29">
        <v>600</v>
      </c>
      <c r="AB734" s="29">
        <v>600</v>
      </c>
      <c r="AC734" s="30">
        <v>0</v>
      </c>
      <c r="AD734" s="29">
        <v>600</v>
      </c>
      <c r="AE734" s="29">
        <v>600</v>
      </c>
      <c r="AF734" s="31">
        <v>0</v>
      </c>
      <c r="AG734" s="29">
        <v>600</v>
      </c>
      <c r="AI734" s="29">
        <v>600</v>
      </c>
      <c r="AJ734" s="29">
        <v>0</v>
      </c>
      <c r="AK734" s="29">
        <v>0</v>
      </c>
      <c r="AL734" s="29">
        <v>0</v>
      </c>
      <c r="AM734" s="29">
        <v>0</v>
      </c>
      <c r="AN734" s="29">
        <v>0</v>
      </c>
      <c r="AO734" s="29">
        <v>0</v>
      </c>
      <c r="AP734" s="29">
        <v>0</v>
      </c>
      <c r="AQ734" s="29">
        <v>0</v>
      </c>
      <c r="AR734" s="29">
        <v>0</v>
      </c>
      <c r="AS734" s="29">
        <v>0</v>
      </c>
      <c r="AT734" s="122">
        <v>0</v>
      </c>
      <c r="AU734" s="130" t="s">
        <v>2197</v>
      </c>
      <c r="AV734" s="130" t="s">
        <v>2193</v>
      </c>
      <c r="AW734" s="130" t="s">
        <v>2298</v>
      </c>
      <c r="AX734" s="130" t="s">
        <v>1299</v>
      </c>
      <c r="AY734" s="130" t="s">
        <v>1299</v>
      </c>
    </row>
    <row r="735" spans="1:51" x14ac:dyDescent="0.2">
      <c r="A735" s="121">
        <v>45687</v>
      </c>
      <c r="B735" s="27" t="s">
        <v>1564</v>
      </c>
      <c r="C735" s="24" t="s">
        <v>1565</v>
      </c>
      <c r="D735" s="24" t="s">
        <v>1447</v>
      </c>
      <c r="E735" s="28" t="s">
        <v>442</v>
      </c>
      <c r="F735" s="28" t="s">
        <v>445</v>
      </c>
      <c r="G735" s="28" t="s">
        <v>514</v>
      </c>
      <c r="H735" s="28" t="s">
        <v>511</v>
      </c>
      <c r="I735" s="28" t="s">
        <v>1422</v>
      </c>
      <c r="J735" s="24" t="s">
        <v>1099</v>
      </c>
      <c r="K735" s="24" t="s">
        <v>655</v>
      </c>
      <c r="L735" s="24" t="s">
        <v>2789</v>
      </c>
      <c r="M735" s="24">
        <v>45687</v>
      </c>
      <c r="N735" s="24" t="s">
        <v>1577</v>
      </c>
      <c r="O735" s="24" t="s">
        <v>2790</v>
      </c>
      <c r="P735" s="27" t="s">
        <v>15</v>
      </c>
      <c r="Q735" s="28" t="s">
        <v>681</v>
      </c>
      <c r="R735" s="26" t="s">
        <v>2802</v>
      </c>
      <c r="S735" s="26" t="s">
        <v>2814</v>
      </c>
      <c r="T735" s="27" t="s">
        <v>153</v>
      </c>
      <c r="U735" s="25" t="s">
        <v>1099</v>
      </c>
      <c r="V735" s="25" t="s">
        <v>1536</v>
      </c>
      <c r="W735" s="25" t="s">
        <v>1371</v>
      </c>
      <c r="X735" s="36" t="s">
        <v>2387</v>
      </c>
      <c r="Y735" s="36" t="s">
        <v>2388</v>
      </c>
      <c r="Z735" s="36" t="s">
        <v>2389</v>
      </c>
      <c r="AA735" s="29">
        <v>400</v>
      </c>
      <c r="AB735" s="29">
        <v>400</v>
      </c>
      <c r="AC735" s="30">
        <v>0</v>
      </c>
      <c r="AD735" s="29">
        <v>400</v>
      </c>
      <c r="AE735" s="29">
        <v>400</v>
      </c>
      <c r="AF735" s="31">
        <v>0</v>
      </c>
      <c r="AG735" s="29">
        <v>400</v>
      </c>
      <c r="AI735" s="29">
        <v>400</v>
      </c>
      <c r="AJ735" s="29">
        <v>0</v>
      </c>
      <c r="AK735" s="29">
        <v>0</v>
      </c>
      <c r="AL735" s="29">
        <v>0</v>
      </c>
      <c r="AM735" s="29">
        <v>0</v>
      </c>
      <c r="AN735" s="29">
        <v>0</v>
      </c>
      <c r="AO735" s="29">
        <v>0</v>
      </c>
      <c r="AP735" s="29">
        <v>0</v>
      </c>
      <c r="AQ735" s="29">
        <v>0</v>
      </c>
      <c r="AR735" s="29">
        <v>0</v>
      </c>
      <c r="AS735" s="29">
        <v>0</v>
      </c>
      <c r="AT735" s="122">
        <v>0</v>
      </c>
      <c r="AU735" s="130" t="s">
        <v>2197</v>
      </c>
      <c r="AV735" s="130" t="s">
        <v>2193</v>
      </c>
      <c r="AW735" s="130" t="s">
        <v>2298</v>
      </c>
      <c r="AX735" s="130" t="s">
        <v>1299</v>
      </c>
      <c r="AY735" s="130" t="s">
        <v>1299</v>
      </c>
    </row>
    <row r="736" spans="1:51" ht="36" x14ac:dyDescent="0.2">
      <c r="A736" s="121">
        <v>45687</v>
      </c>
      <c r="B736" s="27" t="s">
        <v>1564</v>
      </c>
      <c r="C736" s="24" t="s">
        <v>1565</v>
      </c>
      <c r="D736" s="24" t="s">
        <v>1447</v>
      </c>
      <c r="E736" s="28" t="s">
        <v>442</v>
      </c>
      <c r="F736" s="28" t="s">
        <v>445</v>
      </c>
      <c r="G736" s="28" t="s">
        <v>521</v>
      </c>
      <c r="H736" s="28" t="s">
        <v>515</v>
      </c>
      <c r="I736" s="28" t="s">
        <v>1422</v>
      </c>
      <c r="J736" s="24" t="s">
        <v>1100</v>
      </c>
      <c r="K736" s="24" t="s">
        <v>718</v>
      </c>
      <c r="L736" s="24" t="s">
        <v>2896</v>
      </c>
      <c r="M736" s="24">
        <v>45691</v>
      </c>
      <c r="N736" s="24" t="s">
        <v>2897</v>
      </c>
      <c r="O736" s="24" t="s">
        <v>2898</v>
      </c>
      <c r="P736" s="27" t="s">
        <v>15</v>
      </c>
      <c r="Q736" s="28" t="s">
        <v>682</v>
      </c>
      <c r="R736" s="26" t="s">
        <v>3166</v>
      </c>
      <c r="S736" s="26" t="s">
        <v>3271</v>
      </c>
      <c r="T736" s="27" t="s">
        <v>130</v>
      </c>
      <c r="U736" s="25" t="s">
        <v>1100</v>
      </c>
      <c r="V736" s="25" t="s">
        <v>1520</v>
      </c>
      <c r="W736" s="25" t="s">
        <v>552</v>
      </c>
      <c r="X736" s="36" t="s">
        <v>43</v>
      </c>
      <c r="Y736" s="36" t="s">
        <v>1377</v>
      </c>
      <c r="Z736" s="36" t="s">
        <v>1375</v>
      </c>
      <c r="AA736" s="29">
        <v>10000</v>
      </c>
      <c r="AB736" s="29">
        <v>10000</v>
      </c>
      <c r="AC736" s="30">
        <v>0</v>
      </c>
      <c r="AD736" s="29">
        <v>10000</v>
      </c>
      <c r="AE736" s="29">
        <v>5000</v>
      </c>
      <c r="AF736" s="31">
        <v>5000</v>
      </c>
      <c r="AG736" s="29">
        <v>5000</v>
      </c>
      <c r="AI736" s="29">
        <v>0</v>
      </c>
      <c r="AJ736" s="29">
        <v>0</v>
      </c>
      <c r="AK736" s="29">
        <v>5000</v>
      </c>
      <c r="AL736" s="29">
        <v>0</v>
      </c>
      <c r="AM736" s="29">
        <v>0</v>
      </c>
      <c r="AN736" s="29">
        <v>0</v>
      </c>
      <c r="AO736" s="29">
        <v>0</v>
      </c>
      <c r="AP736" s="29">
        <v>0</v>
      </c>
      <c r="AQ736" s="29">
        <v>0</v>
      </c>
      <c r="AR736" s="29">
        <v>0</v>
      </c>
      <c r="AS736" s="29">
        <v>0</v>
      </c>
      <c r="AT736" s="122">
        <v>0</v>
      </c>
      <c r="AU736" s="130" t="s">
        <v>2197</v>
      </c>
      <c r="AV736" s="130" t="s">
        <v>2191</v>
      </c>
      <c r="AW736" s="130" t="s">
        <v>2298</v>
      </c>
      <c r="AX736" s="130" t="s">
        <v>1299</v>
      </c>
      <c r="AY736" s="130" t="s">
        <v>518</v>
      </c>
    </row>
    <row r="737" spans="1:51" ht="36" x14ac:dyDescent="0.2">
      <c r="A737" s="121">
        <v>45687</v>
      </c>
      <c r="B737" s="27" t="s">
        <v>1564</v>
      </c>
      <c r="C737" s="24" t="s">
        <v>1565</v>
      </c>
      <c r="D737" s="24" t="s">
        <v>1447</v>
      </c>
      <c r="E737" s="28" t="s">
        <v>438</v>
      </c>
      <c r="F737" s="28" t="s">
        <v>439</v>
      </c>
      <c r="G737" s="28" t="s">
        <v>521</v>
      </c>
      <c r="H737" s="28" t="s">
        <v>515</v>
      </c>
      <c r="I737" s="28" t="s">
        <v>1103</v>
      </c>
      <c r="J737" s="24" t="s">
        <v>1092</v>
      </c>
      <c r="K737" s="24" t="s">
        <v>702</v>
      </c>
      <c r="L737" s="24" t="s">
        <v>2899</v>
      </c>
      <c r="M737" s="24">
        <v>45688</v>
      </c>
      <c r="N737" s="24" t="s">
        <v>2900</v>
      </c>
      <c r="O737" s="24" t="s">
        <v>2901</v>
      </c>
      <c r="P737" s="27" t="s">
        <v>15</v>
      </c>
      <c r="Q737" s="28" t="s">
        <v>683</v>
      </c>
      <c r="R737" s="26" t="s">
        <v>3167</v>
      </c>
      <c r="S737" s="26" t="s">
        <v>3272</v>
      </c>
      <c r="T737" s="27" t="s">
        <v>50</v>
      </c>
      <c r="U737" s="25" t="s">
        <v>1092</v>
      </c>
      <c r="V737" s="25" t="s">
        <v>1345</v>
      </c>
      <c r="W737" s="25" t="s">
        <v>552</v>
      </c>
      <c r="X737" s="36" t="s">
        <v>43</v>
      </c>
      <c r="Y737" s="36" t="s">
        <v>1377</v>
      </c>
      <c r="Z737" s="36" t="s">
        <v>1375</v>
      </c>
      <c r="AA737" s="29">
        <v>5000</v>
      </c>
      <c r="AB737" s="29">
        <v>5000</v>
      </c>
      <c r="AC737" s="30">
        <v>0</v>
      </c>
      <c r="AD737" s="29">
        <v>5000</v>
      </c>
      <c r="AE737" s="29">
        <v>2500</v>
      </c>
      <c r="AF737" s="31">
        <v>2500</v>
      </c>
      <c r="AG737" s="29">
        <v>2500</v>
      </c>
      <c r="AI737" s="29">
        <v>0</v>
      </c>
      <c r="AJ737" s="29">
        <v>0</v>
      </c>
      <c r="AK737" s="29">
        <v>2500</v>
      </c>
      <c r="AL737" s="29">
        <v>0</v>
      </c>
      <c r="AM737" s="29">
        <v>0</v>
      </c>
      <c r="AN737" s="29">
        <v>0</v>
      </c>
      <c r="AO737" s="29">
        <v>0</v>
      </c>
      <c r="AP737" s="29">
        <v>0</v>
      </c>
      <c r="AQ737" s="29">
        <v>0</v>
      </c>
      <c r="AR737" s="29">
        <v>0</v>
      </c>
      <c r="AS737" s="29">
        <v>0</v>
      </c>
      <c r="AT737" s="122">
        <v>0</v>
      </c>
      <c r="AU737" s="130" t="s">
        <v>2197</v>
      </c>
      <c r="AV737" s="130" t="s">
        <v>2191</v>
      </c>
      <c r="AW737" s="130" t="s">
        <v>2298</v>
      </c>
      <c r="AX737" s="130" t="s">
        <v>1299</v>
      </c>
      <c r="AY737" s="130" t="s">
        <v>1272</v>
      </c>
    </row>
    <row r="738" spans="1:51" ht="36" x14ac:dyDescent="0.2">
      <c r="A738" s="121">
        <v>45687</v>
      </c>
      <c r="B738" s="27" t="s">
        <v>1564</v>
      </c>
      <c r="C738" s="24" t="s">
        <v>1565</v>
      </c>
      <c r="D738" s="24" t="s">
        <v>1447</v>
      </c>
      <c r="E738" s="28" t="s">
        <v>442</v>
      </c>
      <c r="F738" s="28" t="s">
        <v>445</v>
      </c>
      <c r="G738" s="28" t="s">
        <v>521</v>
      </c>
      <c r="H738" s="28" t="s">
        <v>515</v>
      </c>
      <c r="I738" s="28" t="s">
        <v>1422</v>
      </c>
      <c r="J738" s="24" t="s">
        <v>1094</v>
      </c>
      <c r="K738" s="24" t="s">
        <v>716</v>
      </c>
      <c r="L738" s="24" t="s">
        <v>2902</v>
      </c>
      <c r="M738" s="24">
        <v>45691</v>
      </c>
      <c r="N738" s="24" t="s">
        <v>2903</v>
      </c>
      <c r="O738" s="24" t="s">
        <v>2904</v>
      </c>
      <c r="P738" s="27" t="s">
        <v>15</v>
      </c>
      <c r="Q738" s="28" t="s">
        <v>684</v>
      </c>
      <c r="R738" s="26" t="s">
        <v>3168</v>
      </c>
      <c r="S738" s="26" t="s">
        <v>3273</v>
      </c>
      <c r="T738" s="27" t="s">
        <v>133</v>
      </c>
      <c r="U738" s="25" t="s">
        <v>1094</v>
      </c>
      <c r="V738" s="25" t="s">
        <v>1523</v>
      </c>
      <c r="W738" s="25" t="s">
        <v>552</v>
      </c>
      <c r="X738" s="36" t="s">
        <v>43</v>
      </c>
      <c r="Y738" s="36" t="s">
        <v>1377</v>
      </c>
      <c r="Z738" s="36" t="s">
        <v>1375</v>
      </c>
      <c r="AA738" s="29">
        <v>10000</v>
      </c>
      <c r="AB738" s="29">
        <v>10000</v>
      </c>
      <c r="AC738" s="30">
        <v>0</v>
      </c>
      <c r="AD738" s="29">
        <v>10000</v>
      </c>
      <c r="AE738" s="29">
        <v>5000</v>
      </c>
      <c r="AF738" s="31">
        <v>5000</v>
      </c>
      <c r="AG738" s="29">
        <v>5000</v>
      </c>
      <c r="AI738" s="29">
        <v>0</v>
      </c>
      <c r="AJ738" s="29">
        <v>0</v>
      </c>
      <c r="AK738" s="29">
        <v>5000</v>
      </c>
      <c r="AL738" s="29">
        <v>0</v>
      </c>
      <c r="AM738" s="29">
        <v>0</v>
      </c>
      <c r="AN738" s="29">
        <v>0</v>
      </c>
      <c r="AO738" s="29">
        <v>0</v>
      </c>
      <c r="AP738" s="29">
        <v>0</v>
      </c>
      <c r="AQ738" s="29">
        <v>0</v>
      </c>
      <c r="AR738" s="29">
        <v>0</v>
      </c>
      <c r="AS738" s="29">
        <v>0</v>
      </c>
      <c r="AT738" s="122">
        <v>0</v>
      </c>
      <c r="AU738" s="130" t="s">
        <v>2197</v>
      </c>
      <c r="AV738" s="130" t="s">
        <v>2191</v>
      </c>
      <c r="AW738" s="130" t="s">
        <v>2298</v>
      </c>
      <c r="AX738" s="130" t="s">
        <v>1299</v>
      </c>
      <c r="AY738" s="130" t="s">
        <v>518</v>
      </c>
    </row>
    <row r="739" spans="1:51" ht="36" x14ac:dyDescent="0.2">
      <c r="A739" s="121">
        <v>45688</v>
      </c>
      <c r="B739" s="27" t="s">
        <v>1564</v>
      </c>
      <c r="C739" s="24" t="s">
        <v>1565</v>
      </c>
      <c r="D739" s="24" t="s">
        <v>1447</v>
      </c>
      <c r="E739" s="28" t="s">
        <v>442</v>
      </c>
      <c r="F739" s="28" t="s">
        <v>445</v>
      </c>
      <c r="G739" s="28" t="s">
        <v>521</v>
      </c>
      <c r="H739" s="28" t="s">
        <v>515</v>
      </c>
      <c r="I739" s="28" t="s">
        <v>1422</v>
      </c>
      <c r="J739" s="24" t="s">
        <v>1160</v>
      </c>
      <c r="K739" s="24" t="s">
        <v>714</v>
      </c>
      <c r="L739" s="24" t="s">
        <v>2905</v>
      </c>
      <c r="M739" s="24">
        <v>45688</v>
      </c>
      <c r="N739" s="24" t="s">
        <v>2906</v>
      </c>
      <c r="O739" s="24" t="s">
        <v>2907</v>
      </c>
      <c r="P739" s="27" t="s">
        <v>15</v>
      </c>
      <c r="Q739" s="28" t="s">
        <v>685</v>
      </c>
      <c r="R739" s="26" t="s">
        <v>3169</v>
      </c>
      <c r="S739" s="26" t="s">
        <v>3274</v>
      </c>
      <c r="T739" s="27" t="s">
        <v>136</v>
      </c>
      <c r="U739" s="25" t="s">
        <v>1160</v>
      </c>
      <c r="V739" s="25" t="s">
        <v>1526</v>
      </c>
      <c r="W739" s="25" t="s">
        <v>552</v>
      </c>
      <c r="X739" s="36" t="s">
        <v>43</v>
      </c>
      <c r="Y739" s="36" t="s">
        <v>1377</v>
      </c>
      <c r="Z739" s="36" t="s">
        <v>1375</v>
      </c>
      <c r="AA739" s="29">
        <v>10000</v>
      </c>
      <c r="AB739" s="29">
        <v>10000</v>
      </c>
      <c r="AC739" s="30">
        <v>0</v>
      </c>
      <c r="AD739" s="29">
        <v>10000</v>
      </c>
      <c r="AE739" s="29">
        <v>5000</v>
      </c>
      <c r="AF739" s="31">
        <v>5000</v>
      </c>
      <c r="AG739" s="29">
        <v>5000</v>
      </c>
      <c r="AI739" s="29">
        <v>0</v>
      </c>
      <c r="AJ739" s="29">
        <v>0</v>
      </c>
      <c r="AK739" s="29">
        <v>5000</v>
      </c>
      <c r="AL739" s="29">
        <v>0</v>
      </c>
      <c r="AM739" s="29">
        <v>0</v>
      </c>
      <c r="AN739" s="29">
        <v>0</v>
      </c>
      <c r="AO739" s="29">
        <v>0</v>
      </c>
      <c r="AP739" s="29">
        <v>0</v>
      </c>
      <c r="AQ739" s="29">
        <v>0</v>
      </c>
      <c r="AR739" s="29">
        <v>0</v>
      </c>
      <c r="AS739" s="29">
        <v>0</v>
      </c>
      <c r="AT739" s="122">
        <v>0</v>
      </c>
      <c r="AU739" s="130" t="s">
        <v>2197</v>
      </c>
      <c r="AV739" s="130" t="s">
        <v>2191</v>
      </c>
      <c r="AW739" s="130" t="s">
        <v>2298</v>
      </c>
      <c r="AX739" s="130" t="s">
        <v>1299</v>
      </c>
      <c r="AY739" s="130" t="s">
        <v>518</v>
      </c>
    </row>
    <row r="740" spans="1:51" ht="36" x14ac:dyDescent="0.2">
      <c r="A740" s="121">
        <v>45688</v>
      </c>
      <c r="B740" s="27" t="s">
        <v>1564</v>
      </c>
      <c r="C740" s="24" t="s">
        <v>1565</v>
      </c>
      <c r="D740" s="24" t="s">
        <v>1447</v>
      </c>
      <c r="E740" s="28" t="s">
        <v>442</v>
      </c>
      <c r="F740" s="28" t="s">
        <v>445</v>
      </c>
      <c r="G740" s="28" t="s">
        <v>521</v>
      </c>
      <c r="H740" s="28" t="s">
        <v>515</v>
      </c>
      <c r="I740" s="28" t="s">
        <v>1422</v>
      </c>
      <c r="J740" s="24" t="s">
        <v>1102</v>
      </c>
      <c r="K740" s="24" t="s">
        <v>717</v>
      </c>
      <c r="L740" s="24" t="s">
        <v>2908</v>
      </c>
      <c r="M740" s="24">
        <v>45691</v>
      </c>
      <c r="N740" s="24" t="s">
        <v>2909</v>
      </c>
      <c r="O740" s="24" t="s">
        <v>2910</v>
      </c>
      <c r="P740" s="27" t="s">
        <v>15</v>
      </c>
      <c r="Q740" s="28" t="s">
        <v>686</v>
      </c>
      <c r="R740" s="26" t="s">
        <v>3170</v>
      </c>
      <c r="S740" s="26" t="s">
        <v>3275</v>
      </c>
      <c r="T740" s="27" t="s">
        <v>148</v>
      </c>
      <c r="U740" s="25" t="s">
        <v>1102</v>
      </c>
      <c r="V740" s="25" t="s">
        <v>1535</v>
      </c>
      <c r="W740" s="25" t="s">
        <v>552</v>
      </c>
      <c r="X740" s="36" t="s">
        <v>43</v>
      </c>
      <c r="Y740" s="36" t="s">
        <v>1377</v>
      </c>
      <c r="Z740" s="36" t="s">
        <v>1375</v>
      </c>
      <c r="AA740" s="29">
        <v>10000</v>
      </c>
      <c r="AB740" s="29">
        <v>10000</v>
      </c>
      <c r="AC740" s="30">
        <v>0</v>
      </c>
      <c r="AD740" s="29">
        <v>10000</v>
      </c>
      <c r="AE740" s="29">
        <v>5000</v>
      </c>
      <c r="AF740" s="31">
        <v>5000</v>
      </c>
      <c r="AG740" s="29">
        <v>5000</v>
      </c>
      <c r="AI740" s="29">
        <v>0</v>
      </c>
      <c r="AJ740" s="29">
        <v>0</v>
      </c>
      <c r="AK740" s="29">
        <v>5000</v>
      </c>
      <c r="AL740" s="29">
        <v>0</v>
      </c>
      <c r="AM740" s="29">
        <v>0</v>
      </c>
      <c r="AN740" s="29">
        <v>0</v>
      </c>
      <c r="AO740" s="29">
        <v>0</v>
      </c>
      <c r="AP740" s="29">
        <v>0</v>
      </c>
      <c r="AQ740" s="29">
        <v>0</v>
      </c>
      <c r="AR740" s="29">
        <v>0</v>
      </c>
      <c r="AS740" s="29">
        <v>0</v>
      </c>
      <c r="AT740" s="122">
        <v>0</v>
      </c>
      <c r="AU740" s="130" t="s">
        <v>2197</v>
      </c>
      <c r="AV740" s="130" t="s">
        <v>2191</v>
      </c>
      <c r="AW740" s="130" t="s">
        <v>2298</v>
      </c>
      <c r="AX740" s="130" t="s">
        <v>1299</v>
      </c>
      <c r="AY740" s="130" t="s">
        <v>518</v>
      </c>
    </row>
    <row r="741" spans="1:51" ht="36" x14ac:dyDescent="0.2">
      <c r="A741" s="121">
        <v>45688</v>
      </c>
      <c r="B741" s="27" t="s">
        <v>1564</v>
      </c>
      <c r="C741" s="24" t="s">
        <v>1565</v>
      </c>
      <c r="D741" s="24" t="s">
        <v>1447</v>
      </c>
      <c r="E741" s="28" t="s">
        <v>442</v>
      </c>
      <c r="F741" s="28" t="s">
        <v>445</v>
      </c>
      <c r="G741" s="28" t="s">
        <v>521</v>
      </c>
      <c r="H741" s="28" t="s">
        <v>515</v>
      </c>
      <c r="I741" s="28" t="s">
        <v>1422</v>
      </c>
      <c r="J741" s="24" t="s">
        <v>1098</v>
      </c>
      <c r="K741" s="24" t="s">
        <v>730</v>
      </c>
      <c r="L741" s="24" t="s">
        <v>2911</v>
      </c>
      <c r="M741" s="24">
        <v>45692</v>
      </c>
      <c r="N741" s="24" t="s">
        <v>2912</v>
      </c>
      <c r="O741" s="24" t="s">
        <v>2913</v>
      </c>
      <c r="P741" s="27" t="s">
        <v>15</v>
      </c>
      <c r="Q741" s="28" t="s">
        <v>687</v>
      </c>
      <c r="R741" s="26" t="s">
        <v>3171</v>
      </c>
      <c r="S741" s="26" t="s">
        <v>3276</v>
      </c>
      <c r="T741" s="27" t="s">
        <v>147</v>
      </c>
      <c r="U741" s="25" t="s">
        <v>1098</v>
      </c>
      <c r="V741" s="25" t="s">
        <v>1534</v>
      </c>
      <c r="W741" s="25" t="s">
        <v>552</v>
      </c>
      <c r="X741" s="36" t="s">
        <v>43</v>
      </c>
      <c r="Y741" s="36" t="s">
        <v>1377</v>
      </c>
      <c r="Z741" s="36" t="s">
        <v>1375</v>
      </c>
      <c r="AA741" s="29">
        <v>10000</v>
      </c>
      <c r="AB741" s="29">
        <v>10000</v>
      </c>
      <c r="AC741" s="30">
        <v>0</v>
      </c>
      <c r="AD741" s="29">
        <v>10000</v>
      </c>
      <c r="AE741" s="29">
        <v>5000</v>
      </c>
      <c r="AF741" s="31">
        <v>5000</v>
      </c>
      <c r="AG741" s="29">
        <v>5000</v>
      </c>
      <c r="AI741" s="29">
        <v>0</v>
      </c>
      <c r="AJ741" s="29">
        <v>0</v>
      </c>
      <c r="AK741" s="29">
        <v>5000</v>
      </c>
      <c r="AL741" s="29">
        <v>0</v>
      </c>
      <c r="AM741" s="29">
        <v>0</v>
      </c>
      <c r="AN741" s="29">
        <v>0</v>
      </c>
      <c r="AO741" s="29">
        <v>0</v>
      </c>
      <c r="AP741" s="29">
        <v>0</v>
      </c>
      <c r="AQ741" s="29">
        <v>0</v>
      </c>
      <c r="AR741" s="29">
        <v>0</v>
      </c>
      <c r="AS741" s="29">
        <v>0</v>
      </c>
      <c r="AT741" s="122">
        <v>0</v>
      </c>
      <c r="AU741" s="130" t="s">
        <v>2197</v>
      </c>
      <c r="AV741" s="130" t="s">
        <v>2191</v>
      </c>
      <c r="AW741" s="130" t="s">
        <v>2298</v>
      </c>
      <c r="AX741" s="130" t="s">
        <v>1299</v>
      </c>
      <c r="AY741" s="130" t="s">
        <v>518</v>
      </c>
    </row>
    <row r="742" spans="1:51" ht="36" x14ac:dyDescent="0.2">
      <c r="A742" s="121">
        <v>45688</v>
      </c>
      <c r="B742" s="27" t="s">
        <v>1564</v>
      </c>
      <c r="C742" s="24" t="s">
        <v>1565</v>
      </c>
      <c r="D742" s="24" t="s">
        <v>1447</v>
      </c>
      <c r="E742" s="28" t="s">
        <v>442</v>
      </c>
      <c r="F742" s="28" t="s">
        <v>445</v>
      </c>
      <c r="G742" s="28" t="s">
        <v>521</v>
      </c>
      <c r="H742" s="28" t="s">
        <v>515</v>
      </c>
      <c r="I742" s="28" t="s">
        <v>1422</v>
      </c>
      <c r="J742" s="24" t="s">
        <v>1096</v>
      </c>
      <c r="K742" s="24" t="s">
        <v>719</v>
      </c>
      <c r="L742" s="24" t="s">
        <v>2914</v>
      </c>
      <c r="M742" s="24">
        <v>45691</v>
      </c>
      <c r="N742" s="24" t="s">
        <v>2915</v>
      </c>
      <c r="O742" s="24" t="s">
        <v>2916</v>
      </c>
      <c r="P742" s="27" t="s">
        <v>15</v>
      </c>
      <c r="Q742" s="28" t="s">
        <v>688</v>
      </c>
      <c r="R742" s="26" t="s">
        <v>3172</v>
      </c>
      <c r="S742" s="26" t="s">
        <v>3277</v>
      </c>
      <c r="T742" s="27" t="s">
        <v>144</v>
      </c>
      <c r="U742" s="25" t="s">
        <v>1096</v>
      </c>
      <c r="V742" s="25" t="s">
        <v>1532</v>
      </c>
      <c r="W742" s="25" t="s">
        <v>552</v>
      </c>
      <c r="X742" s="36" t="s">
        <v>43</v>
      </c>
      <c r="Y742" s="36" t="s">
        <v>1377</v>
      </c>
      <c r="Z742" s="36" t="s">
        <v>1375</v>
      </c>
      <c r="AA742" s="29">
        <v>15300</v>
      </c>
      <c r="AB742" s="29">
        <v>15300</v>
      </c>
      <c r="AC742" s="30">
        <v>0</v>
      </c>
      <c r="AD742" s="29">
        <v>15300</v>
      </c>
      <c r="AE742" s="29">
        <v>7650</v>
      </c>
      <c r="AF742" s="31">
        <v>7650</v>
      </c>
      <c r="AG742" s="29">
        <v>0</v>
      </c>
      <c r="AI742" s="29">
        <v>0</v>
      </c>
      <c r="AJ742" s="29">
        <v>0</v>
      </c>
      <c r="AK742" s="29">
        <v>7650</v>
      </c>
      <c r="AL742" s="29">
        <v>0</v>
      </c>
      <c r="AM742" s="29">
        <v>0</v>
      </c>
      <c r="AN742" s="29">
        <v>0</v>
      </c>
      <c r="AO742" s="29">
        <v>0</v>
      </c>
      <c r="AP742" s="29">
        <v>0</v>
      </c>
      <c r="AQ742" s="29">
        <v>0</v>
      </c>
      <c r="AR742" s="29">
        <v>0</v>
      </c>
      <c r="AS742" s="29">
        <v>0</v>
      </c>
      <c r="AT742" s="122">
        <v>0</v>
      </c>
      <c r="AU742" s="130" t="s">
        <v>2197</v>
      </c>
      <c r="AV742" s="130" t="s">
        <v>2191</v>
      </c>
      <c r="AW742" s="130" t="s">
        <v>2298</v>
      </c>
      <c r="AX742" s="130" t="s">
        <v>1299</v>
      </c>
      <c r="AY742" s="130" t="s">
        <v>3270</v>
      </c>
    </row>
    <row r="743" spans="1:51" ht="36" x14ac:dyDescent="0.2">
      <c r="A743" s="121">
        <v>45688</v>
      </c>
      <c r="B743" s="27" t="s">
        <v>1564</v>
      </c>
      <c r="C743" s="24" t="s">
        <v>1565</v>
      </c>
      <c r="D743" s="24" t="s">
        <v>1447</v>
      </c>
      <c r="E743" s="28" t="s">
        <v>442</v>
      </c>
      <c r="F743" s="28" t="s">
        <v>445</v>
      </c>
      <c r="G743" s="28" t="s">
        <v>521</v>
      </c>
      <c r="H743" s="28" t="s">
        <v>515</v>
      </c>
      <c r="I743" s="28" t="s">
        <v>1422</v>
      </c>
      <c r="J743" s="24" t="s">
        <v>1096</v>
      </c>
      <c r="K743" s="24" t="s">
        <v>728</v>
      </c>
      <c r="L743" s="24" t="s">
        <v>2917</v>
      </c>
      <c r="M743" s="24">
        <v>45692</v>
      </c>
      <c r="N743" s="24" t="s">
        <v>2918</v>
      </c>
      <c r="O743" s="24" t="s">
        <v>2919</v>
      </c>
      <c r="P743" s="27" t="s">
        <v>15</v>
      </c>
      <c r="Q743" s="28" t="s">
        <v>689</v>
      </c>
      <c r="R743" s="26" t="s">
        <v>3173</v>
      </c>
      <c r="S743" s="26" t="s">
        <v>3278</v>
      </c>
      <c r="T743" s="27" t="s">
        <v>144</v>
      </c>
      <c r="U743" s="25" t="s">
        <v>1096</v>
      </c>
      <c r="V743" s="25" t="s">
        <v>1532</v>
      </c>
      <c r="W743" s="25" t="s">
        <v>552</v>
      </c>
      <c r="X743" s="36" t="s">
        <v>43</v>
      </c>
      <c r="Y743" s="36" t="s">
        <v>1377</v>
      </c>
      <c r="Z743" s="36" t="s">
        <v>1375</v>
      </c>
      <c r="AA743" s="29">
        <v>11050</v>
      </c>
      <c r="AB743" s="29">
        <v>11050</v>
      </c>
      <c r="AC743" s="30">
        <v>0</v>
      </c>
      <c r="AD743" s="29">
        <v>11050</v>
      </c>
      <c r="AE743" s="29">
        <v>0</v>
      </c>
      <c r="AF743" s="31">
        <v>11050</v>
      </c>
      <c r="AG743" s="29">
        <v>0</v>
      </c>
      <c r="AI743" s="29">
        <v>0</v>
      </c>
      <c r="AJ743" s="29">
        <v>0</v>
      </c>
      <c r="AK743" s="29">
        <v>0</v>
      </c>
      <c r="AL743" s="29">
        <v>0</v>
      </c>
      <c r="AM743" s="29">
        <v>0</v>
      </c>
      <c r="AN743" s="29">
        <v>0</v>
      </c>
      <c r="AO743" s="29">
        <v>0</v>
      </c>
      <c r="AP743" s="29">
        <v>0</v>
      </c>
      <c r="AQ743" s="29">
        <v>0</v>
      </c>
      <c r="AR743" s="29">
        <v>0</v>
      </c>
      <c r="AS743" s="29">
        <v>0</v>
      </c>
      <c r="AT743" s="122">
        <v>0</v>
      </c>
      <c r="AU743" s="130" t="s">
        <v>2197</v>
      </c>
      <c r="AV743" s="130" t="s">
        <v>2191</v>
      </c>
      <c r="AW743" s="130" t="s">
        <v>2298</v>
      </c>
      <c r="AX743" s="130" t="s">
        <v>1299</v>
      </c>
      <c r="AY743" s="130" t="s">
        <v>3270</v>
      </c>
    </row>
    <row r="744" spans="1:51" ht="36" x14ac:dyDescent="0.2">
      <c r="A744" s="121">
        <v>45688</v>
      </c>
      <c r="B744" s="27" t="s">
        <v>1564</v>
      </c>
      <c r="C744" s="24" t="s">
        <v>1565</v>
      </c>
      <c r="D744" s="24" t="s">
        <v>1447</v>
      </c>
      <c r="E744" s="28" t="s">
        <v>442</v>
      </c>
      <c r="F744" s="28" t="s">
        <v>445</v>
      </c>
      <c r="G744" s="28" t="s">
        <v>521</v>
      </c>
      <c r="H744" s="28" t="s">
        <v>515</v>
      </c>
      <c r="I744" s="28" t="s">
        <v>1422</v>
      </c>
      <c r="J744" s="24" t="s">
        <v>1158</v>
      </c>
      <c r="K744" s="24" t="s">
        <v>721</v>
      </c>
      <c r="L744" s="24" t="s">
        <v>2920</v>
      </c>
      <c r="M744" s="24">
        <v>45691</v>
      </c>
      <c r="N744" s="24" t="s">
        <v>2921</v>
      </c>
      <c r="O744" s="24" t="s">
        <v>2922</v>
      </c>
      <c r="P744" s="27" t="s">
        <v>15</v>
      </c>
      <c r="Q744" s="28" t="s">
        <v>690</v>
      </c>
      <c r="R744" s="26" t="s">
        <v>3174</v>
      </c>
      <c r="S744" s="26" t="s">
        <v>3279</v>
      </c>
      <c r="T744" s="27" t="s">
        <v>139</v>
      </c>
      <c r="U744" s="25" t="s">
        <v>1158</v>
      </c>
      <c r="V744" s="25" t="s">
        <v>1529</v>
      </c>
      <c r="W744" s="25" t="s">
        <v>552</v>
      </c>
      <c r="X744" s="36" t="s">
        <v>43</v>
      </c>
      <c r="Y744" s="36" t="s">
        <v>1377</v>
      </c>
      <c r="Z744" s="36" t="s">
        <v>1375</v>
      </c>
      <c r="AA744" s="29">
        <v>14025</v>
      </c>
      <c r="AB744" s="29">
        <v>14025</v>
      </c>
      <c r="AC744" s="30">
        <v>0</v>
      </c>
      <c r="AD744" s="29">
        <v>14025</v>
      </c>
      <c r="AE744" s="29">
        <v>7225</v>
      </c>
      <c r="AF744" s="31">
        <v>6800</v>
      </c>
      <c r="AG744" s="29">
        <v>7225</v>
      </c>
      <c r="AI744" s="29">
        <v>0</v>
      </c>
      <c r="AJ744" s="29">
        <v>0</v>
      </c>
      <c r="AK744" s="29">
        <v>7225</v>
      </c>
      <c r="AL744" s="29">
        <v>0</v>
      </c>
      <c r="AM744" s="29">
        <v>0</v>
      </c>
      <c r="AN744" s="29">
        <v>0</v>
      </c>
      <c r="AO744" s="29">
        <v>0</v>
      </c>
      <c r="AP744" s="29">
        <v>0</v>
      </c>
      <c r="AQ744" s="29">
        <v>0</v>
      </c>
      <c r="AR744" s="29">
        <v>0</v>
      </c>
      <c r="AS744" s="29">
        <v>0</v>
      </c>
      <c r="AT744" s="122">
        <v>0</v>
      </c>
      <c r="AU744" s="130" t="s">
        <v>2197</v>
      </c>
      <c r="AV744" s="130" t="s">
        <v>2191</v>
      </c>
      <c r="AW744" s="130" t="s">
        <v>2298</v>
      </c>
      <c r="AX744" s="130" t="s">
        <v>1299</v>
      </c>
      <c r="AY744" s="130" t="s">
        <v>3270</v>
      </c>
    </row>
    <row r="745" spans="1:51" ht="36" x14ac:dyDescent="0.2">
      <c r="A745" s="121">
        <v>45688</v>
      </c>
      <c r="B745" s="27" t="s">
        <v>1564</v>
      </c>
      <c r="C745" s="24" t="s">
        <v>1565</v>
      </c>
      <c r="D745" s="24" t="s">
        <v>1447</v>
      </c>
      <c r="E745" s="28" t="s">
        <v>442</v>
      </c>
      <c r="F745" s="28" t="s">
        <v>445</v>
      </c>
      <c r="G745" s="28" t="s">
        <v>521</v>
      </c>
      <c r="H745" s="28" t="s">
        <v>515</v>
      </c>
      <c r="I745" s="28" t="s">
        <v>1422</v>
      </c>
      <c r="J745" s="24" t="s">
        <v>1157</v>
      </c>
      <c r="K745" s="24" t="s">
        <v>720</v>
      </c>
      <c r="L745" s="24" t="s">
        <v>2923</v>
      </c>
      <c r="M745" s="24">
        <v>45691</v>
      </c>
      <c r="N745" s="24" t="s">
        <v>2924</v>
      </c>
      <c r="O745" s="24" t="s">
        <v>2925</v>
      </c>
      <c r="P745" s="27" t="s">
        <v>15</v>
      </c>
      <c r="Q745" s="28" t="s">
        <v>691</v>
      </c>
      <c r="R745" s="26" t="s">
        <v>3175</v>
      </c>
      <c r="S745" s="26" t="s">
        <v>3280</v>
      </c>
      <c r="T745" s="27" t="s">
        <v>143</v>
      </c>
      <c r="U745" s="25" t="s">
        <v>1435</v>
      </c>
      <c r="V745" s="25" t="s">
        <v>2303</v>
      </c>
      <c r="W745" s="25" t="s">
        <v>552</v>
      </c>
      <c r="X745" s="36" t="s">
        <v>43</v>
      </c>
      <c r="Y745" s="36" t="s">
        <v>1377</v>
      </c>
      <c r="Z745" s="36" t="s">
        <v>1375</v>
      </c>
      <c r="AA745" s="29">
        <v>14025</v>
      </c>
      <c r="AB745" s="29">
        <v>14025</v>
      </c>
      <c r="AC745" s="30">
        <v>0</v>
      </c>
      <c r="AD745" s="29">
        <v>14025</v>
      </c>
      <c r="AE745" s="29">
        <v>6375</v>
      </c>
      <c r="AF745" s="31">
        <v>7650</v>
      </c>
      <c r="AG745" s="29">
        <v>0</v>
      </c>
      <c r="AI745" s="29">
        <v>0</v>
      </c>
      <c r="AJ745" s="29">
        <v>0</v>
      </c>
      <c r="AK745" s="29">
        <v>6375</v>
      </c>
      <c r="AL745" s="29">
        <v>0</v>
      </c>
      <c r="AM745" s="29">
        <v>0</v>
      </c>
      <c r="AN745" s="29">
        <v>0</v>
      </c>
      <c r="AO745" s="29">
        <v>0</v>
      </c>
      <c r="AP745" s="29">
        <v>0</v>
      </c>
      <c r="AQ745" s="29">
        <v>0</v>
      </c>
      <c r="AR745" s="29">
        <v>0</v>
      </c>
      <c r="AS745" s="29">
        <v>0</v>
      </c>
      <c r="AT745" s="122">
        <v>0</v>
      </c>
      <c r="AU745" s="130" t="s">
        <v>2197</v>
      </c>
      <c r="AV745" s="130" t="s">
        <v>2191</v>
      </c>
      <c r="AW745" s="130" t="s">
        <v>2298</v>
      </c>
      <c r="AX745" s="130" t="s">
        <v>1299</v>
      </c>
      <c r="AY745" s="130" t="s">
        <v>3270</v>
      </c>
    </row>
    <row r="746" spans="1:51" ht="24" x14ac:dyDescent="0.2">
      <c r="A746" s="121">
        <v>45691</v>
      </c>
      <c r="B746" s="27" t="s">
        <v>2843</v>
      </c>
      <c r="C746" s="24" t="s">
        <v>1565</v>
      </c>
      <c r="D746" s="24" t="s">
        <v>1447</v>
      </c>
      <c r="E746" s="28" t="s">
        <v>442</v>
      </c>
      <c r="F746" s="28" t="s">
        <v>445</v>
      </c>
      <c r="G746" s="28" t="s">
        <v>521</v>
      </c>
      <c r="H746" s="28" t="s">
        <v>515</v>
      </c>
      <c r="I746" s="28" t="s">
        <v>1422</v>
      </c>
      <c r="J746" s="24" t="s">
        <v>1427</v>
      </c>
      <c r="K746" s="24" t="s">
        <v>732</v>
      </c>
      <c r="L746" s="24" t="s">
        <v>2926</v>
      </c>
      <c r="M746" s="24">
        <v>45692</v>
      </c>
      <c r="N746" s="24" t="s">
        <v>2927</v>
      </c>
      <c r="O746" s="24" t="s">
        <v>2928</v>
      </c>
      <c r="P746" s="27" t="s">
        <v>15</v>
      </c>
      <c r="Q746" s="28" t="s">
        <v>692</v>
      </c>
      <c r="R746" s="26" t="s">
        <v>3176</v>
      </c>
      <c r="S746" s="26" t="s">
        <v>3281</v>
      </c>
      <c r="T746" s="27" t="s">
        <v>178</v>
      </c>
      <c r="U746" s="25" t="s">
        <v>1427</v>
      </c>
      <c r="V746" s="25" t="s">
        <v>1562</v>
      </c>
      <c r="W746" s="25" t="s">
        <v>552</v>
      </c>
      <c r="X746" s="36" t="s">
        <v>43</v>
      </c>
      <c r="Y746" s="36" t="s">
        <v>1377</v>
      </c>
      <c r="Z746" s="36" t="s">
        <v>1375</v>
      </c>
      <c r="AA746" s="29">
        <v>3500</v>
      </c>
      <c r="AB746" s="29">
        <v>3500</v>
      </c>
      <c r="AC746" s="30">
        <v>0</v>
      </c>
      <c r="AD746" s="29">
        <v>3500</v>
      </c>
      <c r="AE746" s="29">
        <v>3500</v>
      </c>
      <c r="AF746" s="31">
        <v>0</v>
      </c>
      <c r="AG746" s="29">
        <v>3500</v>
      </c>
      <c r="AI746" s="29">
        <v>0</v>
      </c>
      <c r="AJ746" s="29">
        <v>0</v>
      </c>
      <c r="AK746" s="29">
        <v>3500</v>
      </c>
      <c r="AL746" s="29">
        <v>0</v>
      </c>
      <c r="AM746" s="29">
        <v>0</v>
      </c>
      <c r="AN746" s="29">
        <v>0</v>
      </c>
      <c r="AO746" s="29">
        <v>0</v>
      </c>
      <c r="AP746" s="29">
        <v>0</v>
      </c>
      <c r="AQ746" s="29">
        <v>0</v>
      </c>
      <c r="AR746" s="29">
        <v>0</v>
      </c>
      <c r="AS746" s="29">
        <v>0</v>
      </c>
      <c r="AT746" s="122">
        <v>0</v>
      </c>
      <c r="AU746" s="130" t="s">
        <v>2197</v>
      </c>
      <c r="AV746" s="130" t="s">
        <v>2193</v>
      </c>
      <c r="AW746" s="130" t="s">
        <v>2298</v>
      </c>
      <c r="AX746" s="130" t="s">
        <v>1299</v>
      </c>
      <c r="AY746" s="130" t="s">
        <v>1272</v>
      </c>
    </row>
    <row r="747" spans="1:51" ht="36" x14ac:dyDescent="0.2">
      <c r="A747" s="121">
        <v>45691</v>
      </c>
      <c r="B747" s="27" t="s">
        <v>2843</v>
      </c>
      <c r="C747" s="24" t="s">
        <v>1565</v>
      </c>
      <c r="D747" s="24" t="s">
        <v>1447</v>
      </c>
      <c r="E747" s="28" t="s">
        <v>442</v>
      </c>
      <c r="F747" s="28" t="s">
        <v>445</v>
      </c>
      <c r="G747" s="28" t="s">
        <v>521</v>
      </c>
      <c r="H747" s="28" t="s">
        <v>515</v>
      </c>
      <c r="I747" s="28" t="s">
        <v>1422</v>
      </c>
      <c r="J747" s="24" t="s">
        <v>1100</v>
      </c>
      <c r="K747" s="24" t="s">
        <v>2929</v>
      </c>
      <c r="L747" s="24" t="s">
        <v>2930</v>
      </c>
      <c r="M747" s="24">
        <v>45693</v>
      </c>
      <c r="N747" s="24" t="s">
        <v>2931</v>
      </c>
      <c r="O747" s="24" t="s">
        <v>2932</v>
      </c>
      <c r="P747" s="27" t="s">
        <v>15</v>
      </c>
      <c r="Q747" s="28" t="s">
        <v>693</v>
      </c>
      <c r="R747" s="26" t="s">
        <v>3177</v>
      </c>
      <c r="S747" s="26" t="s">
        <v>3282</v>
      </c>
      <c r="T747" s="27" t="s">
        <v>130</v>
      </c>
      <c r="U747" s="25" t="s">
        <v>1100</v>
      </c>
      <c r="V747" s="25" t="s">
        <v>1520</v>
      </c>
      <c r="W747" s="25" t="s">
        <v>552</v>
      </c>
      <c r="X747" s="36" t="s">
        <v>43</v>
      </c>
      <c r="Y747" s="36" t="s">
        <v>1377</v>
      </c>
      <c r="Z747" s="36" t="s">
        <v>1375</v>
      </c>
      <c r="AA747" s="29">
        <v>11475</v>
      </c>
      <c r="AB747" s="29">
        <v>11475</v>
      </c>
      <c r="AC747" s="30">
        <v>0</v>
      </c>
      <c r="AD747" s="29">
        <v>11475</v>
      </c>
      <c r="AE747" s="29">
        <v>0</v>
      </c>
      <c r="AF747" s="31">
        <v>11475</v>
      </c>
      <c r="AG747" s="29">
        <v>0</v>
      </c>
      <c r="AI747" s="29">
        <v>0</v>
      </c>
      <c r="AJ747" s="29">
        <v>0</v>
      </c>
      <c r="AK747" s="29">
        <v>0</v>
      </c>
      <c r="AL747" s="29">
        <v>0</v>
      </c>
      <c r="AM747" s="29">
        <v>0</v>
      </c>
      <c r="AN747" s="29">
        <v>0</v>
      </c>
      <c r="AO747" s="29">
        <v>0</v>
      </c>
      <c r="AP747" s="29">
        <v>0</v>
      </c>
      <c r="AQ747" s="29">
        <v>0</v>
      </c>
      <c r="AR747" s="29">
        <v>0</v>
      </c>
      <c r="AS747" s="29">
        <v>0</v>
      </c>
      <c r="AT747" s="122">
        <v>0</v>
      </c>
      <c r="AU747" s="130" t="s">
        <v>2197</v>
      </c>
      <c r="AV747" s="130" t="s">
        <v>2191</v>
      </c>
      <c r="AW747" s="130" t="s">
        <v>2298</v>
      </c>
      <c r="AX747" s="130" t="s">
        <v>1299</v>
      </c>
      <c r="AY747" s="130" t="s">
        <v>3270</v>
      </c>
    </row>
    <row r="748" spans="1:51" ht="36" x14ac:dyDescent="0.2">
      <c r="A748" s="121">
        <v>45691</v>
      </c>
      <c r="B748" s="27" t="s">
        <v>2843</v>
      </c>
      <c r="C748" s="24" t="s">
        <v>1565</v>
      </c>
      <c r="D748" s="24" t="s">
        <v>1447</v>
      </c>
      <c r="E748" s="28" t="s">
        <v>442</v>
      </c>
      <c r="F748" s="28" t="s">
        <v>445</v>
      </c>
      <c r="G748" s="28" t="s">
        <v>521</v>
      </c>
      <c r="H748" s="28" t="s">
        <v>515</v>
      </c>
      <c r="I748" s="28" t="s">
        <v>1422</v>
      </c>
      <c r="J748" s="24" t="s">
        <v>1158</v>
      </c>
      <c r="K748" s="24" t="s">
        <v>726</v>
      </c>
      <c r="L748" s="24" t="s">
        <v>2933</v>
      </c>
      <c r="M748" s="24">
        <v>45692</v>
      </c>
      <c r="N748" s="24" t="s">
        <v>2934</v>
      </c>
      <c r="O748" s="24" t="s">
        <v>2935</v>
      </c>
      <c r="P748" s="27" t="s">
        <v>15</v>
      </c>
      <c r="Q748" s="28" t="s">
        <v>694</v>
      </c>
      <c r="R748" s="26" t="s">
        <v>3178</v>
      </c>
      <c r="S748" s="26" t="s">
        <v>3283</v>
      </c>
      <c r="T748" s="27" t="s">
        <v>139</v>
      </c>
      <c r="U748" s="25" t="s">
        <v>1158</v>
      </c>
      <c r="V748" s="25" t="s">
        <v>1529</v>
      </c>
      <c r="W748" s="25" t="s">
        <v>552</v>
      </c>
      <c r="X748" s="36" t="s">
        <v>43</v>
      </c>
      <c r="Y748" s="36" t="s">
        <v>1377</v>
      </c>
      <c r="Z748" s="36" t="s">
        <v>1375</v>
      </c>
      <c r="AA748" s="29">
        <v>14450</v>
      </c>
      <c r="AB748" s="29">
        <v>14450</v>
      </c>
      <c r="AC748" s="30">
        <v>0</v>
      </c>
      <c r="AD748" s="29">
        <v>14450</v>
      </c>
      <c r="AE748" s="29">
        <v>0</v>
      </c>
      <c r="AF748" s="31">
        <v>14450</v>
      </c>
      <c r="AG748" s="29">
        <v>0</v>
      </c>
      <c r="AI748" s="29">
        <v>0</v>
      </c>
      <c r="AJ748" s="29">
        <v>0</v>
      </c>
      <c r="AK748" s="29">
        <v>0</v>
      </c>
      <c r="AL748" s="29">
        <v>0</v>
      </c>
      <c r="AM748" s="29">
        <v>0</v>
      </c>
      <c r="AN748" s="29">
        <v>0</v>
      </c>
      <c r="AO748" s="29">
        <v>0</v>
      </c>
      <c r="AP748" s="29">
        <v>0</v>
      </c>
      <c r="AQ748" s="29">
        <v>0</v>
      </c>
      <c r="AR748" s="29">
        <v>0</v>
      </c>
      <c r="AS748" s="29">
        <v>0</v>
      </c>
      <c r="AT748" s="122">
        <v>0</v>
      </c>
      <c r="AU748" s="130" t="s">
        <v>2197</v>
      </c>
      <c r="AV748" s="130" t="s">
        <v>2191</v>
      </c>
      <c r="AW748" s="130" t="s">
        <v>2298</v>
      </c>
      <c r="AX748" s="130" t="s">
        <v>1299</v>
      </c>
      <c r="AY748" s="130" t="s">
        <v>3270</v>
      </c>
    </row>
    <row r="749" spans="1:51" ht="36" x14ac:dyDescent="0.2">
      <c r="A749" s="121">
        <v>45691</v>
      </c>
      <c r="B749" s="27" t="s">
        <v>2843</v>
      </c>
      <c r="C749" s="24" t="s">
        <v>1565</v>
      </c>
      <c r="D749" s="24" t="s">
        <v>1447</v>
      </c>
      <c r="E749" s="28" t="s">
        <v>438</v>
      </c>
      <c r="F749" s="28" t="s">
        <v>439</v>
      </c>
      <c r="G749" s="28" t="s">
        <v>2816</v>
      </c>
      <c r="H749" s="28" t="s">
        <v>511</v>
      </c>
      <c r="I749" s="28" t="s">
        <v>1103</v>
      </c>
      <c r="J749" s="24" t="s">
        <v>1427</v>
      </c>
      <c r="K749" s="24" t="s">
        <v>731</v>
      </c>
      <c r="L749" s="24" t="s">
        <v>2936</v>
      </c>
      <c r="M749" s="24">
        <v>45692</v>
      </c>
      <c r="N749" s="24" t="s">
        <v>2937</v>
      </c>
      <c r="O749" s="24" t="s">
        <v>2938</v>
      </c>
      <c r="P749" s="27" t="s">
        <v>15</v>
      </c>
      <c r="Q749" s="28" t="s">
        <v>695</v>
      </c>
      <c r="R749" s="26" t="s">
        <v>3179</v>
      </c>
      <c r="S749" s="26" t="s">
        <v>3284</v>
      </c>
      <c r="T749" s="27" t="s">
        <v>156</v>
      </c>
      <c r="U749" s="25" t="s">
        <v>1427</v>
      </c>
      <c r="V749" s="25" t="s">
        <v>1554</v>
      </c>
      <c r="W749" s="25" t="s">
        <v>552</v>
      </c>
      <c r="X749" s="36" t="s">
        <v>48</v>
      </c>
      <c r="Y749" s="36" t="s">
        <v>49</v>
      </c>
      <c r="Z749" s="36" t="s">
        <v>371</v>
      </c>
      <c r="AA749" s="29">
        <v>4200</v>
      </c>
      <c r="AB749" s="29">
        <v>4200</v>
      </c>
      <c r="AC749" s="30">
        <v>0</v>
      </c>
      <c r="AD749" s="29">
        <v>4200</v>
      </c>
      <c r="AE749" s="29">
        <v>14.8</v>
      </c>
      <c r="AF749" s="31">
        <v>4185.2</v>
      </c>
      <c r="AG749" s="29">
        <v>14.8</v>
      </c>
      <c r="AI749" s="29">
        <v>0</v>
      </c>
      <c r="AJ749" s="29">
        <v>0</v>
      </c>
      <c r="AK749" s="29">
        <v>14.8</v>
      </c>
      <c r="AL749" s="29">
        <v>0</v>
      </c>
      <c r="AM749" s="29">
        <v>0</v>
      </c>
      <c r="AN749" s="29">
        <v>0</v>
      </c>
      <c r="AO749" s="29">
        <v>0</v>
      </c>
      <c r="AP749" s="29">
        <v>0</v>
      </c>
      <c r="AQ749" s="29">
        <v>0</v>
      </c>
      <c r="AR749" s="29">
        <v>0</v>
      </c>
      <c r="AS749" s="29">
        <v>0</v>
      </c>
      <c r="AT749" s="122">
        <v>0</v>
      </c>
      <c r="AU749" s="130" t="s">
        <v>2197</v>
      </c>
      <c r="AV749" s="130" t="s">
        <v>2191</v>
      </c>
      <c r="AW749" s="130" t="s">
        <v>2298</v>
      </c>
      <c r="AX749" s="130" t="s">
        <v>1299</v>
      </c>
      <c r="AY749" s="130" t="s">
        <v>1299</v>
      </c>
    </row>
    <row r="750" spans="1:51" ht="36" x14ac:dyDescent="0.2">
      <c r="A750" s="121">
        <v>45691</v>
      </c>
      <c r="B750" s="27" t="s">
        <v>2843</v>
      </c>
      <c r="C750" s="24" t="s">
        <v>1565</v>
      </c>
      <c r="D750" s="24" t="s">
        <v>1447</v>
      </c>
      <c r="E750" s="28" t="s">
        <v>442</v>
      </c>
      <c r="F750" s="28" t="s">
        <v>445</v>
      </c>
      <c r="G750" s="28" t="s">
        <v>521</v>
      </c>
      <c r="H750" s="28" t="s">
        <v>515</v>
      </c>
      <c r="I750" s="28" t="s">
        <v>1422</v>
      </c>
      <c r="J750" s="24" t="s">
        <v>1098</v>
      </c>
      <c r="K750" s="24" t="s">
        <v>729</v>
      </c>
      <c r="L750" s="24" t="s">
        <v>2939</v>
      </c>
      <c r="M750" s="24">
        <v>45692</v>
      </c>
      <c r="N750" s="24" t="s">
        <v>2940</v>
      </c>
      <c r="O750" s="24" t="s">
        <v>2941</v>
      </c>
      <c r="P750" s="27" t="s">
        <v>15</v>
      </c>
      <c r="Q750" s="28" t="s">
        <v>696</v>
      </c>
      <c r="R750" s="26" t="s">
        <v>3180</v>
      </c>
      <c r="S750" s="26" t="s">
        <v>3285</v>
      </c>
      <c r="T750" s="27" t="s">
        <v>147</v>
      </c>
      <c r="U750" s="25" t="s">
        <v>1098</v>
      </c>
      <c r="V750" s="25" t="s">
        <v>1534</v>
      </c>
      <c r="W750" s="25" t="s">
        <v>552</v>
      </c>
      <c r="X750" s="36" t="s">
        <v>43</v>
      </c>
      <c r="Y750" s="36" t="s">
        <v>1377</v>
      </c>
      <c r="Z750" s="36" t="s">
        <v>1375</v>
      </c>
      <c r="AA750" s="29">
        <v>12750</v>
      </c>
      <c r="AB750" s="29">
        <v>12750</v>
      </c>
      <c r="AC750" s="30">
        <v>0</v>
      </c>
      <c r="AD750" s="29">
        <v>12750</v>
      </c>
      <c r="AE750" s="29">
        <v>0</v>
      </c>
      <c r="AF750" s="31">
        <v>12750</v>
      </c>
      <c r="AG750" s="29">
        <v>0</v>
      </c>
      <c r="AI750" s="29">
        <v>0</v>
      </c>
      <c r="AJ750" s="29">
        <v>0</v>
      </c>
      <c r="AK750" s="29">
        <v>0</v>
      </c>
      <c r="AL750" s="29">
        <v>0</v>
      </c>
      <c r="AM750" s="29">
        <v>0</v>
      </c>
      <c r="AN750" s="29">
        <v>0</v>
      </c>
      <c r="AO750" s="29">
        <v>0</v>
      </c>
      <c r="AP750" s="29">
        <v>0</v>
      </c>
      <c r="AQ750" s="29">
        <v>0</v>
      </c>
      <c r="AR750" s="29">
        <v>0</v>
      </c>
      <c r="AS750" s="29">
        <v>0</v>
      </c>
      <c r="AT750" s="122">
        <v>0</v>
      </c>
      <c r="AU750" s="130" t="s">
        <v>2197</v>
      </c>
      <c r="AV750" s="130" t="s">
        <v>2191</v>
      </c>
      <c r="AW750" s="130" t="s">
        <v>2298</v>
      </c>
      <c r="AX750" s="130" t="s">
        <v>1299</v>
      </c>
      <c r="AY750" s="130" t="s">
        <v>3270</v>
      </c>
    </row>
    <row r="751" spans="1:51" ht="36" x14ac:dyDescent="0.2">
      <c r="A751" s="121">
        <v>45691</v>
      </c>
      <c r="B751" s="27" t="s">
        <v>2843</v>
      </c>
      <c r="C751" s="24" t="s">
        <v>1565</v>
      </c>
      <c r="D751" s="24" t="s">
        <v>1447</v>
      </c>
      <c r="E751" s="28" t="s">
        <v>442</v>
      </c>
      <c r="F751" s="28" t="s">
        <v>445</v>
      </c>
      <c r="G751" s="28" t="s">
        <v>521</v>
      </c>
      <c r="H751" s="28" t="s">
        <v>515</v>
      </c>
      <c r="I751" s="28" t="s">
        <v>1422</v>
      </c>
      <c r="J751" s="24" t="s">
        <v>1098</v>
      </c>
      <c r="K751" s="24" t="s">
        <v>727</v>
      </c>
      <c r="L751" s="24" t="s">
        <v>2942</v>
      </c>
      <c r="M751" s="24">
        <v>45692</v>
      </c>
      <c r="N751" s="24" t="s">
        <v>2943</v>
      </c>
      <c r="O751" s="24" t="s">
        <v>2944</v>
      </c>
      <c r="P751" s="27" t="s">
        <v>15</v>
      </c>
      <c r="Q751" s="28" t="s">
        <v>697</v>
      </c>
      <c r="R751" s="26" t="s">
        <v>3181</v>
      </c>
      <c r="S751" s="26" t="s">
        <v>3286</v>
      </c>
      <c r="T751" s="27" t="s">
        <v>147</v>
      </c>
      <c r="U751" s="25" t="s">
        <v>1098</v>
      </c>
      <c r="V751" s="25" t="s">
        <v>1534</v>
      </c>
      <c r="W751" s="25" t="s">
        <v>552</v>
      </c>
      <c r="X751" s="36" t="s">
        <v>43</v>
      </c>
      <c r="Y751" s="36" t="s">
        <v>1377</v>
      </c>
      <c r="Z751" s="36" t="s">
        <v>1375</v>
      </c>
      <c r="AA751" s="29">
        <v>12750</v>
      </c>
      <c r="AB751" s="29">
        <v>12750</v>
      </c>
      <c r="AC751" s="30">
        <v>0</v>
      </c>
      <c r="AD751" s="29">
        <v>12750</v>
      </c>
      <c r="AE751" s="29">
        <v>0</v>
      </c>
      <c r="AF751" s="31">
        <v>12750</v>
      </c>
      <c r="AG751" s="29">
        <v>0</v>
      </c>
      <c r="AI751" s="29">
        <v>0</v>
      </c>
      <c r="AJ751" s="29">
        <v>0</v>
      </c>
      <c r="AK751" s="29">
        <v>0</v>
      </c>
      <c r="AL751" s="29">
        <v>0</v>
      </c>
      <c r="AM751" s="29">
        <v>0</v>
      </c>
      <c r="AN751" s="29">
        <v>0</v>
      </c>
      <c r="AO751" s="29">
        <v>0</v>
      </c>
      <c r="AP751" s="29">
        <v>0</v>
      </c>
      <c r="AQ751" s="29">
        <v>0</v>
      </c>
      <c r="AR751" s="29">
        <v>0</v>
      </c>
      <c r="AS751" s="29">
        <v>0</v>
      </c>
      <c r="AT751" s="122">
        <v>0</v>
      </c>
      <c r="AU751" s="130" t="s">
        <v>2197</v>
      </c>
      <c r="AV751" s="130" t="s">
        <v>2191</v>
      </c>
      <c r="AW751" s="130" t="s">
        <v>2298</v>
      </c>
      <c r="AX751" s="130" t="s">
        <v>1299</v>
      </c>
      <c r="AY751" s="130" t="s">
        <v>3270</v>
      </c>
    </row>
    <row r="752" spans="1:51" ht="36" x14ac:dyDescent="0.2">
      <c r="A752" s="121">
        <v>45691</v>
      </c>
      <c r="B752" s="27" t="s">
        <v>2843</v>
      </c>
      <c r="C752" s="24" t="s">
        <v>1565</v>
      </c>
      <c r="D752" s="24" t="s">
        <v>1447</v>
      </c>
      <c r="E752" s="28" t="s">
        <v>442</v>
      </c>
      <c r="F752" s="28" t="s">
        <v>445</v>
      </c>
      <c r="G752" s="28" t="s">
        <v>521</v>
      </c>
      <c r="H752" s="28" t="s">
        <v>515</v>
      </c>
      <c r="I752" s="28" t="s">
        <v>1400</v>
      </c>
      <c r="J752" s="24" t="s">
        <v>1400</v>
      </c>
      <c r="K752" s="24" t="s">
        <v>722</v>
      </c>
      <c r="L752" s="24" t="s">
        <v>2945</v>
      </c>
      <c r="M752" s="24">
        <v>45691</v>
      </c>
      <c r="N752" s="24" t="s">
        <v>1789</v>
      </c>
      <c r="O752" s="24" t="s">
        <v>2946</v>
      </c>
      <c r="P752" s="27" t="s">
        <v>15</v>
      </c>
      <c r="Q752" s="28" t="s">
        <v>698</v>
      </c>
      <c r="R752" s="26" t="s">
        <v>3182</v>
      </c>
      <c r="S752" s="26" t="s">
        <v>3287</v>
      </c>
      <c r="T752" s="27" t="s">
        <v>142</v>
      </c>
      <c r="U752" s="25" t="s">
        <v>1400</v>
      </c>
      <c r="V752" s="25" t="s">
        <v>1531</v>
      </c>
      <c r="W752" s="25" t="s">
        <v>552</v>
      </c>
      <c r="X752" s="36" t="s">
        <v>43</v>
      </c>
      <c r="Y752" s="36" t="s">
        <v>1377</v>
      </c>
      <c r="Z752" s="36" t="s">
        <v>1375</v>
      </c>
      <c r="AA752" s="29">
        <v>21000</v>
      </c>
      <c r="AB752" s="29">
        <v>21000</v>
      </c>
      <c r="AC752" s="30">
        <v>0</v>
      </c>
      <c r="AD752" s="29">
        <v>21000</v>
      </c>
      <c r="AE752" s="29">
        <v>7000</v>
      </c>
      <c r="AF752" s="31">
        <v>14000</v>
      </c>
      <c r="AG752" s="29">
        <v>7000</v>
      </c>
      <c r="AI752" s="29">
        <v>0</v>
      </c>
      <c r="AJ752" s="29">
        <v>7000</v>
      </c>
      <c r="AK752" s="29">
        <v>0</v>
      </c>
      <c r="AL752" s="29">
        <v>0</v>
      </c>
      <c r="AM752" s="29">
        <v>0</v>
      </c>
      <c r="AN752" s="29">
        <v>0</v>
      </c>
      <c r="AO752" s="29">
        <v>0</v>
      </c>
      <c r="AP752" s="29">
        <v>0</v>
      </c>
      <c r="AQ752" s="29">
        <v>0</v>
      </c>
      <c r="AR752" s="29">
        <v>0</v>
      </c>
      <c r="AS752" s="29">
        <v>0</v>
      </c>
      <c r="AT752" s="122">
        <v>0</v>
      </c>
      <c r="AU752" s="130" t="s">
        <v>2197</v>
      </c>
      <c r="AV752" s="130" t="s">
        <v>2191</v>
      </c>
      <c r="AW752" s="130" t="s">
        <v>2298</v>
      </c>
      <c r="AX752" s="130" t="s">
        <v>1299</v>
      </c>
      <c r="AY752" s="130" t="s">
        <v>1299</v>
      </c>
    </row>
    <row r="753" spans="1:51" ht="36" x14ac:dyDescent="0.2">
      <c r="A753" s="121">
        <v>45691</v>
      </c>
      <c r="B753" s="27" t="s">
        <v>2843</v>
      </c>
      <c r="C753" s="24" t="s">
        <v>1565</v>
      </c>
      <c r="D753" s="24" t="s">
        <v>1447</v>
      </c>
      <c r="E753" s="28" t="s">
        <v>442</v>
      </c>
      <c r="F753" s="28" t="s">
        <v>445</v>
      </c>
      <c r="G753" s="28" t="s">
        <v>521</v>
      </c>
      <c r="H753" s="28" t="s">
        <v>515</v>
      </c>
      <c r="I753" s="28" t="s">
        <v>1400</v>
      </c>
      <c r="J753" s="24" t="s">
        <v>1400</v>
      </c>
      <c r="K753" s="24" t="s">
        <v>723</v>
      </c>
      <c r="L753" s="24" t="s">
        <v>2947</v>
      </c>
      <c r="M753" s="24">
        <v>45691</v>
      </c>
      <c r="N753" s="24" t="s">
        <v>1629</v>
      </c>
      <c r="O753" s="24" t="s">
        <v>2948</v>
      </c>
      <c r="P753" s="27" t="s">
        <v>15</v>
      </c>
      <c r="Q753" s="28" t="s">
        <v>699</v>
      </c>
      <c r="R753" s="26" t="s">
        <v>3183</v>
      </c>
      <c r="S753" s="26" t="s">
        <v>3288</v>
      </c>
      <c r="T753" s="27" t="s">
        <v>142</v>
      </c>
      <c r="U753" s="25" t="s">
        <v>1400</v>
      </c>
      <c r="V753" s="25" t="s">
        <v>1531</v>
      </c>
      <c r="W753" s="25" t="s">
        <v>552</v>
      </c>
      <c r="X753" s="36" t="s">
        <v>43</v>
      </c>
      <c r="Y753" s="36" t="s">
        <v>1377</v>
      </c>
      <c r="Z753" s="36" t="s">
        <v>1375</v>
      </c>
      <c r="AA753" s="29">
        <v>5000</v>
      </c>
      <c r="AB753" s="29">
        <v>5000</v>
      </c>
      <c r="AC753" s="30">
        <v>0</v>
      </c>
      <c r="AD753" s="29">
        <v>5000</v>
      </c>
      <c r="AE753" s="29">
        <v>5000</v>
      </c>
      <c r="AF753" s="31">
        <v>0</v>
      </c>
      <c r="AG753" s="29">
        <v>5000</v>
      </c>
      <c r="AI753" s="29">
        <v>0</v>
      </c>
      <c r="AJ753" s="29">
        <v>5000</v>
      </c>
      <c r="AK753" s="29">
        <v>0</v>
      </c>
      <c r="AL753" s="29">
        <v>0</v>
      </c>
      <c r="AM753" s="29">
        <v>0</v>
      </c>
      <c r="AN753" s="29">
        <v>0</v>
      </c>
      <c r="AO753" s="29">
        <v>0</v>
      </c>
      <c r="AP753" s="29">
        <v>0</v>
      </c>
      <c r="AQ753" s="29">
        <v>0</v>
      </c>
      <c r="AR753" s="29">
        <v>0</v>
      </c>
      <c r="AS753" s="29">
        <v>0</v>
      </c>
      <c r="AT753" s="122">
        <v>0</v>
      </c>
      <c r="AU753" s="130" t="s">
        <v>2197</v>
      </c>
      <c r="AV753" s="130" t="s">
        <v>2193</v>
      </c>
      <c r="AW753" s="130" t="s">
        <v>2298</v>
      </c>
      <c r="AX753" s="130" t="s">
        <v>1299</v>
      </c>
      <c r="AY753" s="130" t="s">
        <v>1299</v>
      </c>
    </row>
    <row r="754" spans="1:51" ht="36" x14ac:dyDescent="0.2">
      <c r="A754" s="121">
        <v>45691</v>
      </c>
      <c r="B754" s="27" t="s">
        <v>2843</v>
      </c>
      <c r="C754" s="24" t="s">
        <v>1565</v>
      </c>
      <c r="D754" s="24" t="s">
        <v>1447</v>
      </c>
      <c r="E754" s="28" t="s">
        <v>438</v>
      </c>
      <c r="F754" s="28" t="s">
        <v>439</v>
      </c>
      <c r="G754" s="28" t="s">
        <v>42</v>
      </c>
      <c r="H754" s="28" t="s">
        <v>511</v>
      </c>
      <c r="I754" s="28" t="s">
        <v>1103</v>
      </c>
      <c r="J754" s="24" t="s">
        <v>1090</v>
      </c>
      <c r="K754" s="24" t="s">
        <v>725</v>
      </c>
      <c r="L754" s="24" t="s">
        <v>2949</v>
      </c>
      <c r="M754" s="24">
        <v>45691</v>
      </c>
      <c r="N754" s="24" t="s">
        <v>2950</v>
      </c>
      <c r="O754" s="24" t="s">
        <v>2951</v>
      </c>
      <c r="P754" s="27" t="s">
        <v>15</v>
      </c>
      <c r="Q754" s="28" t="s">
        <v>3155</v>
      </c>
      <c r="R754" s="26" t="s">
        <v>3184</v>
      </c>
      <c r="S754" s="26" t="s">
        <v>3289</v>
      </c>
      <c r="T754" s="27" t="s">
        <v>16</v>
      </c>
      <c r="U754" s="25" t="s">
        <v>1090</v>
      </c>
      <c r="V754" s="25" t="s">
        <v>1342</v>
      </c>
      <c r="W754" s="25" t="s">
        <v>552</v>
      </c>
      <c r="X754" s="36" t="s">
        <v>41</v>
      </c>
      <c r="Y754" s="36" t="s">
        <v>42</v>
      </c>
      <c r="Z754" s="36" t="s">
        <v>359</v>
      </c>
      <c r="AA754" s="29">
        <v>4400</v>
      </c>
      <c r="AB754" s="29">
        <v>4400</v>
      </c>
      <c r="AC754" s="30">
        <v>0</v>
      </c>
      <c r="AD754" s="29">
        <v>4400</v>
      </c>
      <c r="AE754" s="29">
        <v>2200</v>
      </c>
      <c r="AF754" s="31">
        <v>2200</v>
      </c>
      <c r="AG754" s="29">
        <v>2200</v>
      </c>
      <c r="AI754" s="29">
        <v>0</v>
      </c>
      <c r="AJ754" s="29">
        <v>0</v>
      </c>
      <c r="AK754" s="29">
        <v>2200</v>
      </c>
      <c r="AL754" s="29">
        <v>0</v>
      </c>
      <c r="AM754" s="29">
        <v>0</v>
      </c>
      <c r="AN754" s="29">
        <v>0</v>
      </c>
      <c r="AO754" s="29">
        <v>0</v>
      </c>
      <c r="AP754" s="29">
        <v>0</v>
      </c>
      <c r="AQ754" s="29">
        <v>0</v>
      </c>
      <c r="AR754" s="29">
        <v>0</v>
      </c>
      <c r="AS754" s="29">
        <v>0</v>
      </c>
      <c r="AT754" s="122">
        <v>0</v>
      </c>
      <c r="AU754" s="130" t="s">
        <v>2197</v>
      </c>
      <c r="AV754" s="130" t="s">
        <v>2191</v>
      </c>
      <c r="AW754" s="130" t="s">
        <v>2298</v>
      </c>
      <c r="AX754" s="130" t="s">
        <v>1299</v>
      </c>
      <c r="AY754" s="130" t="s">
        <v>2646</v>
      </c>
    </row>
    <row r="755" spans="1:51" ht="36" x14ac:dyDescent="0.2">
      <c r="A755" s="121">
        <v>45691</v>
      </c>
      <c r="B755" s="27" t="s">
        <v>2843</v>
      </c>
      <c r="C755" s="24" t="s">
        <v>1565</v>
      </c>
      <c r="D755" s="24" t="s">
        <v>1447</v>
      </c>
      <c r="E755" s="28" t="s">
        <v>442</v>
      </c>
      <c r="F755" s="28" t="s">
        <v>445</v>
      </c>
      <c r="G755" s="28" t="s">
        <v>521</v>
      </c>
      <c r="H755" s="28" t="s">
        <v>515</v>
      </c>
      <c r="I755" s="28" t="s">
        <v>1400</v>
      </c>
      <c r="J755" s="24" t="s">
        <v>1400</v>
      </c>
      <c r="K755" s="24" t="s">
        <v>724</v>
      </c>
      <c r="L755" s="24" t="s">
        <v>2952</v>
      </c>
      <c r="M755" s="24">
        <v>45691</v>
      </c>
      <c r="N755" s="24" t="s">
        <v>1719</v>
      </c>
      <c r="O755" s="24" t="s">
        <v>2953</v>
      </c>
      <c r="P755" s="27" t="s">
        <v>15</v>
      </c>
      <c r="Q755" s="28" t="s">
        <v>3156</v>
      </c>
      <c r="R755" s="26" t="s">
        <v>3185</v>
      </c>
      <c r="S755" s="26" t="s">
        <v>3290</v>
      </c>
      <c r="T755" s="27" t="s">
        <v>142</v>
      </c>
      <c r="U755" s="25" t="s">
        <v>1400</v>
      </c>
      <c r="V755" s="25" t="s">
        <v>1531</v>
      </c>
      <c r="W755" s="25" t="s">
        <v>552</v>
      </c>
      <c r="X755" s="36" t="s">
        <v>43</v>
      </c>
      <c r="Y755" s="36" t="s">
        <v>1377</v>
      </c>
      <c r="Z755" s="36" t="s">
        <v>1375</v>
      </c>
      <c r="AA755" s="29">
        <v>15000</v>
      </c>
      <c r="AB755" s="29">
        <v>15000</v>
      </c>
      <c r="AC755" s="30">
        <v>0</v>
      </c>
      <c r="AD755" s="29">
        <v>15000</v>
      </c>
      <c r="AE755" s="29">
        <v>5000</v>
      </c>
      <c r="AF755" s="31">
        <v>10000</v>
      </c>
      <c r="AG755" s="29">
        <v>5000</v>
      </c>
      <c r="AI755" s="29">
        <v>0</v>
      </c>
      <c r="AJ755" s="29">
        <v>0</v>
      </c>
      <c r="AK755" s="29">
        <v>5000</v>
      </c>
      <c r="AL755" s="29">
        <v>0</v>
      </c>
      <c r="AM755" s="29">
        <v>0</v>
      </c>
      <c r="AN755" s="29">
        <v>0</v>
      </c>
      <c r="AO755" s="29">
        <v>0</v>
      </c>
      <c r="AP755" s="29">
        <v>0</v>
      </c>
      <c r="AQ755" s="29">
        <v>0</v>
      </c>
      <c r="AR755" s="29">
        <v>0</v>
      </c>
      <c r="AS755" s="29">
        <v>0</v>
      </c>
      <c r="AT755" s="122">
        <v>0</v>
      </c>
      <c r="AU755" s="130" t="s">
        <v>2197</v>
      </c>
      <c r="AV755" s="130" t="s">
        <v>2191</v>
      </c>
      <c r="AW755" s="130" t="s">
        <v>2298</v>
      </c>
      <c r="AX755" s="130" t="s">
        <v>1299</v>
      </c>
      <c r="AY755" s="130" t="s">
        <v>1299</v>
      </c>
    </row>
    <row r="756" spans="1:51" ht="36" x14ac:dyDescent="0.2">
      <c r="A756" s="121">
        <v>45691</v>
      </c>
      <c r="B756" s="27" t="s">
        <v>2843</v>
      </c>
      <c r="C756" s="24" t="s">
        <v>1565</v>
      </c>
      <c r="D756" s="24" t="s">
        <v>1447</v>
      </c>
      <c r="E756" s="28" t="s">
        <v>442</v>
      </c>
      <c r="F756" s="28" t="s">
        <v>445</v>
      </c>
      <c r="G756" s="28" t="s">
        <v>521</v>
      </c>
      <c r="H756" s="28" t="s">
        <v>515</v>
      </c>
      <c r="I756" s="28" t="s">
        <v>1422</v>
      </c>
      <c r="J756" s="24" t="s">
        <v>1095</v>
      </c>
      <c r="K756" s="24" t="s">
        <v>743</v>
      </c>
      <c r="L756" s="24" t="s">
        <v>2954</v>
      </c>
      <c r="M756" s="24">
        <v>45693</v>
      </c>
      <c r="N756" s="24" t="s">
        <v>2955</v>
      </c>
      <c r="O756" s="24" t="s">
        <v>2956</v>
      </c>
      <c r="P756" s="27" t="s">
        <v>15</v>
      </c>
      <c r="Q756" s="28" t="s">
        <v>3157</v>
      </c>
      <c r="R756" s="26" t="s">
        <v>3186</v>
      </c>
      <c r="S756" s="26" t="s">
        <v>3291</v>
      </c>
      <c r="T756" s="27" t="s">
        <v>135</v>
      </c>
      <c r="U756" s="25" t="s">
        <v>1095</v>
      </c>
      <c r="V756" s="25" t="s">
        <v>1525</v>
      </c>
      <c r="W756" s="25" t="s">
        <v>552</v>
      </c>
      <c r="X756" s="36" t="s">
        <v>43</v>
      </c>
      <c r="Y756" s="36" t="s">
        <v>1377</v>
      </c>
      <c r="Z756" s="36" t="s">
        <v>1375</v>
      </c>
      <c r="AA756" s="29">
        <v>10000</v>
      </c>
      <c r="AB756" s="29">
        <v>10000</v>
      </c>
      <c r="AC756" s="30">
        <v>0</v>
      </c>
      <c r="AD756" s="29">
        <v>10000</v>
      </c>
      <c r="AE756" s="29">
        <v>5000</v>
      </c>
      <c r="AF756" s="31">
        <v>5000</v>
      </c>
      <c r="AG756" s="29">
        <v>5000</v>
      </c>
      <c r="AI756" s="29">
        <v>0</v>
      </c>
      <c r="AJ756" s="29">
        <v>0</v>
      </c>
      <c r="AK756" s="29">
        <v>5000</v>
      </c>
      <c r="AL756" s="29">
        <v>0</v>
      </c>
      <c r="AM756" s="29">
        <v>0</v>
      </c>
      <c r="AN756" s="29">
        <v>0</v>
      </c>
      <c r="AO756" s="29">
        <v>0</v>
      </c>
      <c r="AP756" s="29">
        <v>0</v>
      </c>
      <c r="AQ756" s="29">
        <v>0</v>
      </c>
      <c r="AR756" s="29">
        <v>0</v>
      </c>
      <c r="AS756" s="29">
        <v>0</v>
      </c>
      <c r="AT756" s="122">
        <v>0</v>
      </c>
      <c r="AU756" s="130" t="s">
        <v>2197</v>
      </c>
      <c r="AV756" s="130" t="s">
        <v>2191</v>
      </c>
      <c r="AW756" s="130" t="s">
        <v>2298</v>
      </c>
      <c r="AX756" s="130" t="s">
        <v>1299</v>
      </c>
      <c r="AY756" s="130" t="s">
        <v>518</v>
      </c>
    </row>
    <row r="757" spans="1:51" ht="36" x14ac:dyDescent="0.2">
      <c r="A757" s="121">
        <v>45691</v>
      </c>
      <c r="B757" s="27" t="s">
        <v>2843</v>
      </c>
      <c r="C757" s="24" t="s">
        <v>1565</v>
      </c>
      <c r="D757" s="24" t="s">
        <v>1447</v>
      </c>
      <c r="E757" s="28" t="s">
        <v>442</v>
      </c>
      <c r="F757" s="28" t="s">
        <v>445</v>
      </c>
      <c r="G757" s="28" t="s">
        <v>521</v>
      </c>
      <c r="H757" s="28" t="s">
        <v>515</v>
      </c>
      <c r="I757" s="28" t="s">
        <v>1422</v>
      </c>
      <c r="J757" s="24" t="s">
        <v>1095</v>
      </c>
      <c r="K757" s="24" t="s">
        <v>744</v>
      </c>
      <c r="L757" s="24" t="s">
        <v>2957</v>
      </c>
      <c r="M757" s="24">
        <v>45693</v>
      </c>
      <c r="N757" s="24" t="s">
        <v>2958</v>
      </c>
      <c r="O757" s="24" t="s">
        <v>2959</v>
      </c>
      <c r="P757" s="27" t="s">
        <v>15</v>
      </c>
      <c r="Q757" s="28" t="s">
        <v>700</v>
      </c>
      <c r="R757" s="26" t="s">
        <v>3187</v>
      </c>
      <c r="S757" s="26" t="s">
        <v>3292</v>
      </c>
      <c r="T757" s="27" t="s">
        <v>135</v>
      </c>
      <c r="U757" s="25" t="s">
        <v>1095</v>
      </c>
      <c r="V757" s="25" t="s">
        <v>1525</v>
      </c>
      <c r="W757" s="25" t="s">
        <v>552</v>
      </c>
      <c r="X757" s="36" t="s">
        <v>43</v>
      </c>
      <c r="Y757" s="36" t="s">
        <v>1377</v>
      </c>
      <c r="Z757" s="36" t="s">
        <v>1375</v>
      </c>
      <c r="AA757" s="29">
        <v>10000</v>
      </c>
      <c r="AB757" s="29">
        <v>10000</v>
      </c>
      <c r="AC757" s="30">
        <v>0</v>
      </c>
      <c r="AD757" s="29">
        <v>10000</v>
      </c>
      <c r="AE757" s="29">
        <v>5000</v>
      </c>
      <c r="AF757" s="31">
        <v>5000</v>
      </c>
      <c r="AG757" s="29">
        <v>5000</v>
      </c>
      <c r="AI757" s="29">
        <v>0</v>
      </c>
      <c r="AJ757" s="29">
        <v>0</v>
      </c>
      <c r="AK757" s="29">
        <v>5000</v>
      </c>
      <c r="AL757" s="29">
        <v>0</v>
      </c>
      <c r="AM757" s="29">
        <v>0</v>
      </c>
      <c r="AN757" s="29">
        <v>0</v>
      </c>
      <c r="AO757" s="29">
        <v>0</v>
      </c>
      <c r="AP757" s="29">
        <v>0</v>
      </c>
      <c r="AQ757" s="29">
        <v>0</v>
      </c>
      <c r="AR757" s="29">
        <v>0</v>
      </c>
      <c r="AS757" s="29">
        <v>0</v>
      </c>
      <c r="AT757" s="122">
        <v>0</v>
      </c>
      <c r="AU757" s="130" t="s">
        <v>2197</v>
      </c>
      <c r="AV757" s="130" t="s">
        <v>2191</v>
      </c>
      <c r="AW757" s="130" t="s">
        <v>2298</v>
      </c>
      <c r="AX757" s="130" t="s">
        <v>1299</v>
      </c>
      <c r="AY757" s="130" t="s">
        <v>518</v>
      </c>
    </row>
    <row r="758" spans="1:51" x14ac:dyDescent="0.2">
      <c r="A758" s="121">
        <v>45691</v>
      </c>
      <c r="B758" s="27" t="s">
        <v>2843</v>
      </c>
      <c r="C758" s="24" t="s">
        <v>1565</v>
      </c>
      <c r="D758" s="24" t="s">
        <v>1447</v>
      </c>
      <c r="E758" s="28" t="s">
        <v>442</v>
      </c>
      <c r="F758" s="28" t="s">
        <v>443</v>
      </c>
      <c r="G758" s="28" t="s">
        <v>521</v>
      </c>
      <c r="H758" s="28" t="s">
        <v>515</v>
      </c>
      <c r="I758" s="28" t="s">
        <v>1104</v>
      </c>
      <c r="J758" s="24" t="s">
        <v>1428</v>
      </c>
      <c r="K758" s="24" t="s">
        <v>758</v>
      </c>
      <c r="L758" s="24" t="s">
        <v>2960</v>
      </c>
      <c r="M758" s="24">
        <v>45693</v>
      </c>
      <c r="N758" s="24" t="s">
        <v>2961</v>
      </c>
      <c r="O758" s="24" t="s">
        <v>2962</v>
      </c>
      <c r="P758" s="27" t="s">
        <v>15</v>
      </c>
      <c r="Q758" s="28" t="s">
        <v>701</v>
      </c>
      <c r="R758" s="26" t="s">
        <v>3188</v>
      </c>
      <c r="S758" s="26" t="s">
        <v>3293</v>
      </c>
      <c r="T758" s="27" t="s">
        <v>177</v>
      </c>
      <c r="U758" s="25" t="s">
        <v>1428</v>
      </c>
      <c r="V758" s="25" t="s">
        <v>1561</v>
      </c>
      <c r="W758" s="25" t="s">
        <v>552</v>
      </c>
      <c r="X758" s="36" t="s">
        <v>43</v>
      </c>
      <c r="Y758" s="36" t="s">
        <v>1377</v>
      </c>
      <c r="Z758" s="36" t="s">
        <v>1375</v>
      </c>
      <c r="AA758" s="29">
        <v>10000</v>
      </c>
      <c r="AB758" s="29">
        <v>10000</v>
      </c>
      <c r="AC758" s="30">
        <v>0</v>
      </c>
      <c r="AD758" s="29">
        <v>10000</v>
      </c>
      <c r="AE758" s="29">
        <v>0</v>
      </c>
      <c r="AF758" s="31">
        <v>10000</v>
      </c>
      <c r="AG758" s="29">
        <v>0</v>
      </c>
      <c r="AI758" s="29">
        <v>0</v>
      </c>
      <c r="AJ758" s="29">
        <v>0</v>
      </c>
      <c r="AK758" s="29">
        <v>0</v>
      </c>
      <c r="AL758" s="29">
        <v>0</v>
      </c>
      <c r="AM758" s="29">
        <v>0</v>
      </c>
      <c r="AN758" s="29">
        <v>0</v>
      </c>
      <c r="AO758" s="29">
        <v>0</v>
      </c>
      <c r="AP758" s="29">
        <v>0</v>
      </c>
      <c r="AQ758" s="29">
        <v>0</v>
      </c>
      <c r="AR758" s="29">
        <v>0</v>
      </c>
      <c r="AS758" s="29">
        <v>0</v>
      </c>
      <c r="AT758" s="122">
        <v>0</v>
      </c>
      <c r="AU758" s="130" t="s">
        <v>2197</v>
      </c>
      <c r="AV758" s="130" t="s">
        <v>2191</v>
      </c>
      <c r="AW758" s="130" t="s">
        <v>2298</v>
      </c>
      <c r="AX758" s="130" t="s">
        <v>1299</v>
      </c>
      <c r="AY758" s="130" t="s">
        <v>1272</v>
      </c>
    </row>
    <row r="759" spans="1:51" ht="36" x14ac:dyDescent="0.2">
      <c r="A759" s="121">
        <v>45691</v>
      </c>
      <c r="B759" s="27" t="s">
        <v>2843</v>
      </c>
      <c r="C759" s="24" t="s">
        <v>1565</v>
      </c>
      <c r="D759" s="24" t="s">
        <v>1447</v>
      </c>
      <c r="E759" s="28" t="s">
        <v>442</v>
      </c>
      <c r="F759" s="28" t="s">
        <v>445</v>
      </c>
      <c r="G759" s="28" t="s">
        <v>521</v>
      </c>
      <c r="H759" s="28" t="s">
        <v>515</v>
      </c>
      <c r="I759" s="28" t="s">
        <v>1422</v>
      </c>
      <c r="J759" s="24" t="s">
        <v>1102</v>
      </c>
      <c r="K759" s="24" t="s">
        <v>750</v>
      </c>
      <c r="L759" s="24" t="s">
        <v>2963</v>
      </c>
      <c r="M759" s="24">
        <v>45693</v>
      </c>
      <c r="N759" s="24" t="s">
        <v>2964</v>
      </c>
      <c r="O759" s="24" t="s">
        <v>2965</v>
      </c>
      <c r="P759" s="27" t="s">
        <v>15</v>
      </c>
      <c r="Q759" s="28" t="s">
        <v>702</v>
      </c>
      <c r="R759" s="26" t="s">
        <v>3189</v>
      </c>
      <c r="S759" s="26" t="s">
        <v>3294</v>
      </c>
      <c r="T759" s="27" t="s">
        <v>148</v>
      </c>
      <c r="U759" s="25" t="s">
        <v>1102</v>
      </c>
      <c r="V759" s="25" t="s">
        <v>1535</v>
      </c>
      <c r="W759" s="25" t="s">
        <v>552</v>
      </c>
      <c r="X759" s="36" t="s">
        <v>43</v>
      </c>
      <c r="Y759" s="36" t="s">
        <v>1377</v>
      </c>
      <c r="Z759" s="36" t="s">
        <v>1375</v>
      </c>
      <c r="AA759" s="29">
        <v>10200</v>
      </c>
      <c r="AB759" s="29">
        <v>10200</v>
      </c>
      <c r="AC759" s="30">
        <v>0</v>
      </c>
      <c r="AD759" s="29">
        <v>10200</v>
      </c>
      <c r="AE759" s="29">
        <v>5100</v>
      </c>
      <c r="AF759" s="31">
        <v>5100</v>
      </c>
      <c r="AG759" s="29">
        <v>5100</v>
      </c>
      <c r="AI759" s="29">
        <v>0</v>
      </c>
      <c r="AJ759" s="29">
        <v>0</v>
      </c>
      <c r="AK759" s="29">
        <v>5100</v>
      </c>
      <c r="AL759" s="29">
        <v>0</v>
      </c>
      <c r="AM759" s="29">
        <v>0</v>
      </c>
      <c r="AN759" s="29">
        <v>0</v>
      </c>
      <c r="AO759" s="29">
        <v>0</v>
      </c>
      <c r="AP759" s="29">
        <v>0</v>
      </c>
      <c r="AQ759" s="29">
        <v>0</v>
      </c>
      <c r="AR759" s="29">
        <v>0</v>
      </c>
      <c r="AS759" s="29">
        <v>0</v>
      </c>
      <c r="AT759" s="122">
        <v>0</v>
      </c>
      <c r="AU759" s="130" t="s">
        <v>2197</v>
      </c>
      <c r="AV759" s="130" t="s">
        <v>2191</v>
      </c>
      <c r="AW759" s="130" t="s">
        <v>2298</v>
      </c>
      <c r="AX759" s="130" t="s">
        <v>1299</v>
      </c>
      <c r="AY759" s="130" t="s">
        <v>3270</v>
      </c>
    </row>
    <row r="760" spans="1:51" ht="36" x14ac:dyDescent="0.2">
      <c r="A760" s="121">
        <v>45691</v>
      </c>
      <c r="B760" s="27" t="s">
        <v>2843</v>
      </c>
      <c r="C760" s="24" t="s">
        <v>1565</v>
      </c>
      <c r="D760" s="24" t="s">
        <v>1447</v>
      </c>
      <c r="E760" s="28" t="s">
        <v>442</v>
      </c>
      <c r="F760" s="28" t="s">
        <v>445</v>
      </c>
      <c r="G760" s="28" t="s">
        <v>521</v>
      </c>
      <c r="H760" s="28" t="s">
        <v>515</v>
      </c>
      <c r="I760" s="28" t="s">
        <v>1422</v>
      </c>
      <c r="J760" s="24" t="s">
        <v>1090</v>
      </c>
      <c r="K760" s="24" t="s">
        <v>747</v>
      </c>
      <c r="L760" s="24" t="s">
        <v>2966</v>
      </c>
      <c r="M760" s="24">
        <v>45693</v>
      </c>
      <c r="N760" s="24" t="s">
        <v>2967</v>
      </c>
      <c r="O760" s="24" t="s">
        <v>2968</v>
      </c>
      <c r="P760" s="27" t="s">
        <v>15</v>
      </c>
      <c r="Q760" s="28" t="s">
        <v>703</v>
      </c>
      <c r="R760" s="26" t="s">
        <v>3190</v>
      </c>
      <c r="S760" s="26" t="s">
        <v>3295</v>
      </c>
      <c r="T760" s="27" t="s">
        <v>128</v>
      </c>
      <c r="U760" s="25" t="s">
        <v>1090</v>
      </c>
      <c r="V760" s="25" t="s">
        <v>1518</v>
      </c>
      <c r="W760" s="25" t="s">
        <v>552</v>
      </c>
      <c r="X760" s="36" t="s">
        <v>43</v>
      </c>
      <c r="Y760" s="36" t="s">
        <v>1377</v>
      </c>
      <c r="Z760" s="36" t="s">
        <v>1375</v>
      </c>
      <c r="AA760" s="29">
        <v>15725</v>
      </c>
      <c r="AB760" s="29">
        <v>15725</v>
      </c>
      <c r="AC760" s="30">
        <v>0</v>
      </c>
      <c r="AD760" s="29">
        <v>15725</v>
      </c>
      <c r="AE760" s="29">
        <v>0</v>
      </c>
      <c r="AF760" s="31">
        <v>15725</v>
      </c>
      <c r="AG760" s="29">
        <v>0</v>
      </c>
      <c r="AI760" s="29">
        <v>0</v>
      </c>
      <c r="AJ760" s="29">
        <v>0</v>
      </c>
      <c r="AK760" s="29">
        <v>0</v>
      </c>
      <c r="AL760" s="29">
        <v>0</v>
      </c>
      <c r="AM760" s="29">
        <v>0</v>
      </c>
      <c r="AN760" s="29">
        <v>0</v>
      </c>
      <c r="AO760" s="29">
        <v>0</v>
      </c>
      <c r="AP760" s="29">
        <v>0</v>
      </c>
      <c r="AQ760" s="29">
        <v>0</v>
      </c>
      <c r="AR760" s="29">
        <v>0</v>
      </c>
      <c r="AS760" s="29">
        <v>0</v>
      </c>
      <c r="AT760" s="122">
        <v>0</v>
      </c>
      <c r="AU760" s="130" t="s">
        <v>2197</v>
      </c>
      <c r="AV760" s="130" t="s">
        <v>2191</v>
      </c>
      <c r="AW760" s="130" t="s">
        <v>2298</v>
      </c>
      <c r="AX760" s="130" t="s">
        <v>1299</v>
      </c>
      <c r="AY760" s="130" t="s">
        <v>3270</v>
      </c>
    </row>
    <row r="761" spans="1:51" ht="36" x14ac:dyDescent="0.2">
      <c r="A761" s="121">
        <v>45691</v>
      </c>
      <c r="B761" s="27" t="s">
        <v>2843</v>
      </c>
      <c r="C761" s="24" t="s">
        <v>1565</v>
      </c>
      <c r="D761" s="24" t="s">
        <v>1447</v>
      </c>
      <c r="E761" s="28" t="s">
        <v>442</v>
      </c>
      <c r="F761" s="28" t="s">
        <v>445</v>
      </c>
      <c r="G761" s="28" t="s">
        <v>521</v>
      </c>
      <c r="H761" s="28" t="s">
        <v>515</v>
      </c>
      <c r="I761" s="28" t="s">
        <v>1422</v>
      </c>
      <c r="J761" s="24" t="s">
        <v>1094</v>
      </c>
      <c r="K761" s="24" t="s">
        <v>751</v>
      </c>
      <c r="L761" s="24" t="s">
        <v>2969</v>
      </c>
      <c r="M761" s="24">
        <v>45693</v>
      </c>
      <c r="N761" s="24" t="s">
        <v>2970</v>
      </c>
      <c r="O761" s="24" t="s">
        <v>2971</v>
      </c>
      <c r="P761" s="27" t="s">
        <v>15</v>
      </c>
      <c r="Q761" s="28" t="s">
        <v>704</v>
      </c>
      <c r="R761" s="26" t="s">
        <v>3191</v>
      </c>
      <c r="S761" s="26" t="s">
        <v>3296</v>
      </c>
      <c r="T761" s="27" t="s">
        <v>133</v>
      </c>
      <c r="U761" s="25" t="s">
        <v>1094</v>
      </c>
      <c r="V761" s="25" t="s">
        <v>1523</v>
      </c>
      <c r="W761" s="25" t="s">
        <v>552</v>
      </c>
      <c r="X761" s="36" t="s">
        <v>43</v>
      </c>
      <c r="Y761" s="36" t="s">
        <v>1377</v>
      </c>
      <c r="Z761" s="36" t="s">
        <v>1375</v>
      </c>
      <c r="AA761" s="29">
        <v>13600</v>
      </c>
      <c r="AB761" s="29">
        <v>13600</v>
      </c>
      <c r="AC761" s="30">
        <v>0</v>
      </c>
      <c r="AD761" s="29">
        <v>13600</v>
      </c>
      <c r="AE761" s="29">
        <v>0</v>
      </c>
      <c r="AF761" s="31">
        <v>13600</v>
      </c>
      <c r="AG761" s="29">
        <v>0</v>
      </c>
      <c r="AI761" s="29">
        <v>0</v>
      </c>
      <c r="AJ761" s="29">
        <v>0</v>
      </c>
      <c r="AK761" s="29">
        <v>0</v>
      </c>
      <c r="AL761" s="29">
        <v>0</v>
      </c>
      <c r="AM761" s="29">
        <v>0</v>
      </c>
      <c r="AN761" s="29">
        <v>0</v>
      </c>
      <c r="AO761" s="29">
        <v>0</v>
      </c>
      <c r="AP761" s="29">
        <v>0</v>
      </c>
      <c r="AQ761" s="29">
        <v>0</v>
      </c>
      <c r="AR761" s="29">
        <v>0</v>
      </c>
      <c r="AS761" s="29">
        <v>0</v>
      </c>
      <c r="AT761" s="122">
        <v>0</v>
      </c>
      <c r="AU761" s="130" t="s">
        <v>2197</v>
      </c>
      <c r="AV761" s="130" t="s">
        <v>2191</v>
      </c>
      <c r="AW761" s="130" t="s">
        <v>2298</v>
      </c>
      <c r="AX761" s="130" t="s">
        <v>1299</v>
      </c>
      <c r="AY761" s="130" t="s">
        <v>3270</v>
      </c>
    </row>
    <row r="762" spans="1:51" ht="36" x14ac:dyDescent="0.2">
      <c r="A762" s="121">
        <v>45691</v>
      </c>
      <c r="B762" s="27" t="s">
        <v>2843</v>
      </c>
      <c r="C762" s="24" t="s">
        <v>1565</v>
      </c>
      <c r="D762" s="24" t="s">
        <v>1447</v>
      </c>
      <c r="E762" s="28" t="s">
        <v>442</v>
      </c>
      <c r="F762" s="28" t="s">
        <v>445</v>
      </c>
      <c r="G762" s="28" t="s">
        <v>521</v>
      </c>
      <c r="H762" s="28" t="s">
        <v>515</v>
      </c>
      <c r="I762" s="28" t="s">
        <v>1422</v>
      </c>
      <c r="J762" s="24" t="s">
        <v>1101</v>
      </c>
      <c r="K762" s="24" t="s">
        <v>740</v>
      </c>
      <c r="L762" s="24" t="s">
        <v>2972</v>
      </c>
      <c r="M762" s="24">
        <v>45693</v>
      </c>
      <c r="N762" s="24" t="s">
        <v>2973</v>
      </c>
      <c r="O762" s="24" t="s">
        <v>2974</v>
      </c>
      <c r="P762" s="27" t="s">
        <v>15</v>
      </c>
      <c r="Q762" s="28" t="s">
        <v>705</v>
      </c>
      <c r="R762" s="26" t="s">
        <v>3192</v>
      </c>
      <c r="S762" s="26" t="s">
        <v>3297</v>
      </c>
      <c r="T762" s="27" t="s">
        <v>138</v>
      </c>
      <c r="U762" s="25" t="s">
        <v>1101</v>
      </c>
      <c r="V762" s="25" t="s">
        <v>1528</v>
      </c>
      <c r="W762" s="25" t="s">
        <v>552</v>
      </c>
      <c r="X762" s="36" t="s">
        <v>43</v>
      </c>
      <c r="Y762" s="36" t="s">
        <v>1377</v>
      </c>
      <c r="Z762" s="36" t="s">
        <v>1375</v>
      </c>
      <c r="AA762" s="29">
        <v>12750</v>
      </c>
      <c r="AB762" s="29">
        <v>12750</v>
      </c>
      <c r="AC762" s="30">
        <v>0</v>
      </c>
      <c r="AD762" s="29">
        <v>12750</v>
      </c>
      <c r="AE762" s="29">
        <v>0</v>
      </c>
      <c r="AF762" s="31">
        <v>12750</v>
      </c>
      <c r="AG762" s="29">
        <v>0</v>
      </c>
      <c r="AI762" s="29">
        <v>0</v>
      </c>
      <c r="AJ762" s="29">
        <v>0</v>
      </c>
      <c r="AK762" s="29">
        <v>0</v>
      </c>
      <c r="AL762" s="29">
        <v>0</v>
      </c>
      <c r="AM762" s="29">
        <v>0</v>
      </c>
      <c r="AN762" s="29">
        <v>0</v>
      </c>
      <c r="AO762" s="29">
        <v>0</v>
      </c>
      <c r="AP762" s="29">
        <v>0</v>
      </c>
      <c r="AQ762" s="29">
        <v>0</v>
      </c>
      <c r="AR762" s="29">
        <v>0</v>
      </c>
      <c r="AS762" s="29">
        <v>0</v>
      </c>
      <c r="AT762" s="122">
        <v>0</v>
      </c>
      <c r="AU762" s="130" t="s">
        <v>2197</v>
      </c>
      <c r="AV762" s="130" t="s">
        <v>2191</v>
      </c>
      <c r="AW762" s="130" t="s">
        <v>2298</v>
      </c>
      <c r="AX762" s="130" t="s">
        <v>1299</v>
      </c>
      <c r="AY762" s="130" t="s">
        <v>3270</v>
      </c>
    </row>
    <row r="763" spans="1:51" ht="36" x14ac:dyDescent="0.2">
      <c r="A763" s="121">
        <v>45691</v>
      </c>
      <c r="B763" s="27" t="s">
        <v>2843</v>
      </c>
      <c r="C763" s="24" t="s">
        <v>1565</v>
      </c>
      <c r="D763" s="24" t="s">
        <v>1447</v>
      </c>
      <c r="E763" s="28" t="s">
        <v>442</v>
      </c>
      <c r="F763" s="28" t="s">
        <v>445</v>
      </c>
      <c r="G763" s="28" t="s">
        <v>521</v>
      </c>
      <c r="H763" s="28" t="s">
        <v>515</v>
      </c>
      <c r="I763" s="28" t="s">
        <v>1422</v>
      </c>
      <c r="J763" s="24" t="s">
        <v>1101</v>
      </c>
      <c r="K763" s="24" t="s">
        <v>746</v>
      </c>
      <c r="L763" s="24" t="s">
        <v>2975</v>
      </c>
      <c r="M763" s="24">
        <v>45693</v>
      </c>
      <c r="N763" s="24" t="s">
        <v>2976</v>
      </c>
      <c r="O763" s="24" t="s">
        <v>2977</v>
      </c>
      <c r="P763" s="27" t="s">
        <v>15</v>
      </c>
      <c r="Q763" s="28" t="s">
        <v>706</v>
      </c>
      <c r="R763" s="26" t="s">
        <v>3193</v>
      </c>
      <c r="S763" s="26" t="s">
        <v>3298</v>
      </c>
      <c r="T763" s="27" t="s">
        <v>138</v>
      </c>
      <c r="U763" s="25" t="s">
        <v>1101</v>
      </c>
      <c r="V763" s="25" t="s">
        <v>1528</v>
      </c>
      <c r="W763" s="25" t="s">
        <v>552</v>
      </c>
      <c r="X763" s="36" t="s">
        <v>43</v>
      </c>
      <c r="Y763" s="36" t="s">
        <v>1377</v>
      </c>
      <c r="Z763" s="36" t="s">
        <v>1375</v>
      </c>
      <c r="AA763" s="29">
        <v>10000</v>
      </c>
      <c r="AB763" s="29">
        <v>10000</v>
      </c>
      <c r="AC763" s="30">
        <v>0</v>
      </c>
      <c r="AD763" s="29">
        <v>10000</v>
      </c>
      <c r="AE763" s="29">
        <v>5000</v>
      </c>
      <c r="AF763" s="31">
        <v>5000</v>
      </c>
      <c r="AG763" s="29">
        <v>0</v>
      </c>
      <c r="AI763" s="29">
        <v>0</v>
      </c>
      <c r="AJ763" s="29">
        <v>0</v>
      </c>
      <c r="AK763" s="29">
        <v>5000</v>
      </c>
      <c r="AL763" s="29">
        <v>0</v>
      </c>
      <c r="AM763" s="29">
        <v>0</v>
      </c>
      <c r="AN763" s="29">
        <v>0</v>
      </c>
      <c r="AO763" s="29">
        <v>0</v>
      </c>
      <c r="AP763" s="29">
        <v>0</v>
      </c>
      <c r="AQ763" s="29">
        <v>0</v>
      </c>
      <c r="AR763" s="29">
        <v>0</v>
      </c>
      <c r="AS763" s="29">
        <v>0</v>
      </c>
      <c r="AT763" s="122">
        <v>0</v>
      </c>
      <c r="AU763" s="130" t="s">
        <v>2197</v>
      </c>
      <c r="AV763" s="130" t="s">
        <v>2191</v>
      </c>
      <c r="AW763" s="130" t="s">
        <v>2298</v>
      </c>
      <c r="AX763" s="130" t="s">
        <v>1299</v>
      </c>
      <c r="AY763" s="130" t="s">
        <v>518</v>
      </c>
    </row>
    <row r="764" spans="1:51" ht="24" x14ac:dyDescent="0.2">
      <c r="A764" s="121">
        <v>45691</v>
      </c>
      <c r="B764" s="27" t="s">
        <v>2843</v>
      </c>
      <c r="C764" s="24" t="s">
        <v>1565</v>
      </c>
      <c r="D764" s="24" t="s">
        <v>1447</v>
      </c>
      <c r="E764" s="28" t="s">
        <v>438</v>
      </c>
      <c r="F764" s="28" t="s">
        <v>439</v>
      </c>
      <c r="G764" s="28" t="s">
        <v>521</v>
      </c>
      <c r="H764" s="28" t="s">
        <v>515</v>
      </c>
      <c r="I764" s="28" t="s">
        <v>1105</v>
      </c>
      <c r="J764" s="24" t="s">
        <v>1105</v>
      </c>
      <c r="K764" s="24" t="s">
        <v>734</v>
      </c>
      <c r="L764" s="24" t="s">
        <v>2978</v>
      </c>
      <c r="M764" s="24">
        <v>45692</v>
      </c>
      <c r="N764" s="24" t="s">
        <v>2979</v>
      </c>
      <c r="O764" s="24" t="s">
        <v>2980</v>
      </c>
      <c r="P764" s="27" t="s">
        <v>15</v>
      </c>
      <c r="Q764" s="28" t="s">
        <v>707</v>
      </c>
      <c r="R764" s="26" t="s">
        <v>3194</v>
      </c>
      <c r="S764" s="26" t="s">
        <v>3299</v>
      </c>
      <c r="T764" s="27" t="s">
        <v>99</v>
      </c>
      <c r="U764" s="25" t="s">
        <v>1105</v>
      </c>
      <c r="V764" s="25" t="s">
        <v>1355</v>
      </c>
      <c r="W764" s="25" t="s">
        <v>552</v>
      </c>
      <c r="X764" s="36" t="s">
        <v>43</v>
      </c>
      <c r="Y764" s="36" t="s">
        <v>1377</v>
      </c>
      <c r="Z764" s="36" t="s">
        <v>1375</v>
      </c>
      <c r="AA764" s="29">
        <v>5000</v>
      </c>
      <c r="AB764" s="29">
        <v>5000</v>
      </c>
      <c r="AC764" s="30">
        <v>0</v>
      </c>
      <c r="AD764" s="29">
        <v>5000</v>
      </c>
      <c r="AE764" s="29">
        <v>2500</v>
      </c>
      <c r="AF764" s="31">
        <v>2500</v>
      </c>
      <c r="AG764" s="29">
        <v>2500</v>
      </c>
      <c r="AI764" s="29">
        <v>0</v>
      </c>
      <c r="AJ764" s="29">
        <v>2500</v>
      </c>
      <c r="AK764" s="29">
        <v>0</v>
      </c>
      <c r="AL764" s="29">
        <v>0</v>
      </c>
      <c r="AM764" s="29">
        <v>0</v>
      </c>
      <c r="AN764" s="29">
        <v>0</v>
      </c>
      <c r="AO764" s="29">
        <v>0</v>
      </c>
      <c r="AP764" s="29">
        <v>0</v>
      </c>
      <c r="AQ764" s="29">
        <v>0</v>
      </c>
      <c r="AR764" s="29">
        <v>0</v>
      </c>
      <c r="AS764" s="29">
        <v>0</v>
      </c>
      <c r="AT764" s="122">
        <v>0</v>
      </c>
      <c r="AU764" s="130" t="s">
        <v>2197</v>
      </c>
      <c r="AV764" s="130" t="s">
        <v>2191</v>
      </c>
      <c r="AW764" s="130" t="s">
        <v>2298</v>
      </c>
      <c r="AX764" s="130" t="s">
        <v>1299</v>
      </c>
      <c r="AY764" s="130" t="s">
        <v>1299</v>
      </c>
    </row>
    <row r="765" spans="1:51" ht="24" x14ac:dyDescent="0.2">
      <c r="A765" s="121">
        <v>45691</v>
      </c>
      <c r="B765" s="27" t="s">
        <v>2843</v>
      </c>
      <c r="C765" s="24" t="s">
        <v>1565</v>
      </c>
      <c r="D765" s="24" t="s">
        <v>1447</v>
      </c>
      <c r="E765" s="28" t="s">
        <v>438</v>
      </c>
      <c r="F765" s="28" t="s">
        <v>439</v>
      </c>
      <c r="G765" s="28" t="s">
        <v>521</v>
      </c>
      <c r="H765" s="28" t="s">
        <v>515</v>
      </c>
      <c r="I765" s="28" t="s">
        <v>1105</v>
      </c>
      <c r="J765" s="24" t="s">
        <v>1105</v>
      </c>
      <c r="K765" s="24" t="s">
        <v>733</v>
      </c>
      <c r="L765" s="24" t="s">
        <v>2981</v>
      </c>
      <c r="M765" s="24">
        <v>45692</v>
      </c>
      <c r="N765" s="24" t="s">
        <v>2982</v>
      </c>
      <c r="O765" s="24" t="s">
        <v>2983</v>
      </c>
      <c r="P765" s="27" t="s">
        <v>15</v>
      </c>
      <c r="Q765" s="28" t="s">
        <v>3158</v>
      </c>
      <c r="R765" s="26" t="s">
        <v>3195</v>
      </c>
      <c r="S765" s="26" t="s">
        <v>3300</v>
      </c>
      <c r="T765" s="27" t="s">
        <v>99</v>
      </c>
      <c r="U765" s="25" t="s">
        <v>1105</v>
      </c>
      <c r="V765" s="25" t="s">
        <v>1355</v>
      </c>
      <c r="W765" s="25" t="s">
        <v>552</v>
      </c>
      <c r="X765" s="36" t="s">
        <v>43</v>
      </c>
      <c r="Y765" s="36" t="s">
        <v>1377</v>
      </c>
      <c r="Z765" s="36" t="s">
        <v>1375</v>
      </c>
      <c r="AA765" s="29">
        <v>5000</v>
      </c>
      <c r="AB765" s="29">
        <v>5000</v>
      </c>
      <c r="AC765" s="30">
        <v>0</v>
      </c>
      <c r="AD765" s="29">
        <v>5000</v>
      </c>
      <c r="AE765" s="29">
        <v>2500</v>
      </c>
      <c r="AF765" s="31">
        <v>2500</v>
      </c>
      <c r="AG765" s="29">
        <v>2500</v>
      </c>
      <c r="AI765" s="29">
        <v>0</v>
      </c>
      <c r="AJ765" s="29">
        <v>2500</v>
      </c>
      <c r="AK765" s="29">
        <v>0</v>
      </c>
      <c r="AL765" s="29">
        <v>0</v>
      </c>
      <c r="AM765" s="29">
        <v>0</v>
      </c>
      <c r="AN765" s="29">
        <v>0</v>
      </c>
      <c r="AO765" s="29">
        <v>0</v>
      </c>
      <c r="AP765" s="29">
        <v>0</v>
      </c>
      <c r="AQ765" s="29">
        <v>0</v>
      </c>
      <c r="AR765" s="29">
        <v>0</v>
      </c>
      <c r="AS765" s="29">
        <v>0</v>
      </c>
      <c r="AT765" s="122">
        <v>0</v>
      </c>
      <c r="AU765" s="130" t="s">
        <v>2197</v>
      </c>
      <c r="AV765" s="130" t="s">
        <v>2191</v>
      </c>
      <c r="AW765" s="130" t="s">
        <v>2298</v>
      </c>
      <c r="AX765" s="130" t="s">
        <v>1299</v>
      </c>
      <c r="AY765" s="130" t="s">
        <v>1299</v>
      </c>
    </row>
    <row r="766" spans="1:51" ht="36" x14ac:dyDescent="0.2">
      <c r="A766" s="121">
        <v>45691</v>
      </c>
      <c r="B766" s="27" t="s">
        <v>2843</v>
      </c>
      <c r="C766" s="24" t="s">
        <v>1565</v>
      </c>
      <c r="D766" s="24" t="s">
        <v>1447</v>
      </c>
      <c r="E766" s="28" t="s">
        <v>442</v>
      </c>
      <c r="F766" s="28" t="s">
        <v>445</v>
      </c>
      <c r="G766" s="28" t="s">
        <v>521</v>
      </c>
      <c r="H766" s="28" t="s">
        <v>515</v>
      </c>
      <c r="I766" s="28" t="s">
        <v>1422</v>
      </c>
      <c r="J766" s="24" t="s">
        <v>1101</v>
      </c>
      <c r="K766" s="24" t="s">
        <v>749</v>
      </c>
      <c r="L766" s="24" t="s">
        <v>2984</v>
      </c>
      <c r="M766" s="24">
        <v>45693</v>
      </c>
      <c r="N766" s="24" t="s">
        <v>2985</v>
      </c>
      <c r="O766" s="24" t="s">
        <v>2986</v>
      </c>
      <c r="P766" s="27" t="s">
        <v>15</v>
      </c>
      <c r="Q766" s="28" t="s">
        <v>3159</v>
      </c>
      <c r="R766" s="26" t="s">
        <v>3196</v>
      </c>
      <c r="S766" s="26" t="s">
        <v>3301</v>
      </c>
      <c r="T766" s="27" t="s">
        <v>138</v>
      </c>
      <c r="U766" s="25" t="s">
        <v>1101</v>
      </c>
      <c r="V766" s="25" t="s">
        <v>1528</v>
      </c>
      <c r="W766" s="25" t="s">
        <v>552</v>
      </c>
      <c r="X766" s="36" t="s">
        <v>43</v>
      </c>
      <c r="Y766" s="36" t="s">
        <v>1377</v>
      </c>
      <c r="Z766" s="36" t="s">
        <v>1375</v>
      </c>
      <c r="AA766" s="29">
        <v>10000</v>
      </c>
      <c r="AB766" s="29">
        <v>10000</v>
      </c>
      <c r="AC766" s="30">
        <v>0</v>
      </c>
      <c r="AD766" s="29">
        <v>10000</v>
      </c>
      <c r="AE766" s="29">
        <v>5000</v>
      </c>
      <c r="AF766" s="31">
        <v>5000</v>
      </c>
      <c r="AG766" s="29">
        <v>0</v>
      </c>
      <c r="AI766" s="29">
        <v>0</v>
      </c>
      <c r="AJ766" s="29">
        <v>0</v>
      </c>
      <c r="AK766" s="29">
        <v>5000</v>
      </c>
      <c r="AL766" s="29">
        <v>0</v>
      </c>
      <c r="AM766" s="29">
        <v>0</v>
      </c>
      <c r="AN766" s="29">
        <v>0</v>
      </c>
      <c r="AO766" s="29">
        <v>0</v>
      </c>
      <c r="AP766" s="29">
        <v>0</v>
      </c>
      <c r="AQ766" s="29">
        <v>0</v>
      </c>
      <c r="AR766" s="29">
        <v>0</v>
      </c>
      <c r="AS766" s="29">
        <v>0</v>
      </c>
      <c r="AT766" s="122">
        <v>0</v>
      </c>
      <c r="AU766" s="130" t="s">
        <v>2197</v>
      </c>
      <c r="AV766" s="130" t="s">
        <v>2191</v>
      </c>
      <c r="AW766" s="130" t="s">
        <v>2298</v>
      </c>
      <c r="AX766" s="130" t="s">
        <v>1299</v>
      </c>
      <c r="AY766" s="130" t="s">
        <v>518</v>
      </c>
    </row>
    <row r="767" spans="1:51" ht="36" x14ac:dyDescent="0.2">
      <c r="A767" s="121">
        <v>45691</v>
      </c>
      <c r="B767" s="27" t="s">
        <v>2843</v>
      </c>
      <c r="C767" s="24" t="s">
        <v>1565</v>
      </c>
      <c r="D767" s="24" t="s">
        <v>1447</v>
      </c>
      <c r="E767" s="28" t="s">
        <v>442</v>
      </c>
      <c r="F767" s="28" t="s">
        <v>445</v>
      </c>
      <c r="G767" s="28" t="s">
        <v>521</v>
      </c>
      <c r="H767" s="28" t="s">
        <v>515</v>
      </c>
      <c r="I767" s="28" t="s">
        <v>1422</v>
      </c>
      <c r="J767" s="24" t="s">
        <v>1100</v>
      </c>
      <c r="K767" s="24" t="s">
        <v>756</v>
      </c>
      <c r="L767" s="24" t="s">
        <v>2987</v>
      </c>
      <c r="M767" s="24">
        <v>45693</v>
      </c>
      <c r="N767" s="24" t="s">
        <v>2988</v>
      </c>
      <c r="O767" s="24" t="s">
        <v>2989</v>
      </c>
      <c r="P767" s="27" t="s">
        <v>15</v>
      </c>
      <c r="Q767" s="28" t="s">
        <v>3160</v>
      </c>
      <c r="R767" s="26" t="s">
        <v>3197</v>
      </c>
      <c r="S767" s="26" t="s">
        <v>3302</v>
      </c>
      <c r="T767" s="27" t="s">
        <v>130</v>
      </c>
      <c r="U767" s="25" t="s">
        <v>1100</v>
      </c>
      <c r="V767" s="25" t="s">
        <v>1520</v>
      </c>
      <c r="W767" s="25" t="s">
        <v>552</v>
      </c>
      <c r="X767" s="36" t="s">
        <v>43</v>
      </c>
      <c r="Y767" s="36" t="s">
        <v>1377</v>
      </c>
      <c r="Z767" s="36" t="s">
        <v>1375</v>
      </c>
      <c r="AA767" s="29">
        <v>11475</v>
      </c>
      <c r="AB767" s="29">
        <v>11475</v>
      </c>
      <c r="AC767" s="30">
        <v>0</v>
      </c>
      <c r="AD767" s="29">
        <v>11475</v>
      </c>
      <c r="AE767" s="29">
        <v>0</v>
      </c>
      <c r="AF767" s="31">
        <v>11475</v>
      </c>
      <c r="AG767" s="29">
        <v>0</v>
      </c>
      <c r="AI767" s="29">
        <v>0</v>
      </c>
      <c r="AJ767" s="29">
        <v>0</v>
      </c>
      <c r="AK767" s="29">
        <v>0</v>
      </c>
      <c r="AL767" s="29">
        <v>0</v>
      </c>
      <c r="AM767" s="29">
        <v>0</v>
      </c>
      <c r="AN767" s="29">
        <v>0</v>
      </c>
      <c r="AO767" s="29">
        <v>0</v>
      </c>
      <c r="AP767" s="29">
        <v>0</v>
      </c>
      <c r="AQ767" s="29">
        <v>0</v>
      </c>
      <c r="AR767" s="29">
        <v>0</v>
      </c>
      <c r="AS767" s="29">
        <v>0</v>
      </c>
      <c r="AT767" s="122">
        <v>0</v>
      </c>
      <c r="AU767" s="130" t="s">
        <v>2197</v>
      </c>
      <c r="AV767" s="130" t="s">
        <v>2191</v>
      </c>
      <c r="AW767" s="130" t="s">
        <v>2298</v>
      </c>
      <c r="AX767" s="130" t="s">
        <v>1299</v>
      </c>
      <c r="AY767" s="130" t="s">
        <v>3270</v>
      </c>
    </row>
    <row r="768" spans="1:51" ht="36" x14ac:dyDescent="0.2">
      <c r="A768" s="121">
        <v>45691</v>
      </c>
      <c r="B768" s="27" t="s">
        <v>2843</v>
      </c>
      <c r="C768" s="24" t="s">
        <v>1565</v>
      </c>
      <c r="D768" s="24" t="s">
        <v>1447</v>
      </c>
      <c r="E768" s="28" t="s">
        <v>442</v>
      </c>
      <c r="F768" s="28" t="s">
        <v>445</v>
      </c>
      <c r="G768" s="28" t="s">
        <v>521</v>
      </c>
      <c r="H768" s="28" t="s">
        <v>515</v>
      </c>
      <c r="I768" s="28" t="s">
        <v>1422</v>
      </c>
      <c r="J768" s="24" t="s">
        <v>1098</v>
      </c>
      <c r="K768" s="24" t="s">
        <v>735</v>
      </c>
      <c r="L768" s="24" t="s">
        <v>2990</v>
      </c>
      <c r="M768" s="24">
        <v>45692</v>
      </c>
      <c r="N768" s="24" t="s">
        <v>2991</v>
      </c>
      <c r="O768" s="24" t="s">
        <v>2992</v>
      </c>
      <c r="P768" s="27" t="s">
        <v>15</v>
      </c>
      <c r="Q768" s="28" t="s">
        <v>3161</v>
      </c>
      <c r="R768" s="26" t="s">
        <v>3198</v>
      </c>
      <c r="S768" s="26" t="s">
        <v>3303</v>
      </c>
      <c r="T768" s="27" t="s">
        <v>147</v>
      </c>
      <c r="U768" s="25" t="s">
        <v>1098</v>
      </c>
      <c r="V768" s="25" t="s">
        <v>1534</v>
      </c>
      <c r="W768" s="25" t="s">
        <v>552</v>
      </c>
      <c r="X768" s="36" t="s">
        <v>43</v>
      </c>
      <c r="Y768" s="36" t="s">
        <v>1377</v>
      </c>
      <c r="Z768" s="36" t="s">
        <v>1375</v>
      </c>
      <c r="AA768" s="29">
        <v>13175</v>
      </c>
      <c r="AB768" s="29">
        <v>13175</v>
      </c>
      <c r="AC768" s="30">
        <v>0</v>
      </c>
      <c r="AD768" s="29">
        <v>13175</v>
      </c>
      <c r="AE768" s="29">
        <v>0</v>
      </c>
      <c r="AF768" s="31">
        <v>13175</v>
      </c>
      <c r="AG768" s="29">
        <v>0</v>
      </c>
      <c r="AI768" s="29">
        <v>0</v>
      </c>
      <c r="AJ768" s="29">
        <v>0</v>
      </c>
      <c r="AK768" s="29">
        <v>0</v>
      </c>
      <c r="AL768" s="29">
        <v>0</v>
      </c>
      <c r="AM768" s="29">
        <v>0</v>
      </c>
      <c r="AN768" s="29">
        <v>0</v>
      </c>
      <c r="AO768" s="29">
        <v>0</v>
      </c>
      <c r="AP768" s="29">
        <v>0</v>
      </c>
      <c r="AQ768" s="29">
        <v>0</v>
      </c>
      <c r="AR768" s="29">
        <v>0</v>
      </c>
      <c r="AS768" s="29">
        <v>0</v>
      </c>
      <c r="AT768" s="122">
        <v>0</v>
      </c>
      <c r="AU768" s="130" t="s">
        <v>2197</v>
      </c>
      <c r="AV768" s="130" t="s">
        <v>2191</v>
      </c>
      <c r="AW768" s="130" t="s">
        <v>2298</v>
      </c>
      <c r="AX768" s="130" t="s">
        <v>1299</v>
      </c>
      <c r="AY768" s="130" t="s">
        <v>3270</v>
      </c>
    </row>
    <row r="769" spans="1:51" ht="36" x14ac:dyDescent="0.2">
      <c r="A769" s="121">
        <v>45691</v>
      </c>
      <c r="B769" s="27" t="s">
        <v>2843</v>
      </c>
      <c r="C769" s="24" t="s">
        <v>1565</v>
      </c>
      <c r="D769" s="24" t="s">
        <v>1447</v>
      </c>
      <c r="E769" s="28" t="s">
        <v>442</v>
      </c>
      <c r="F769" s="28" t="s">
        <v>445</v>
      </c>
      <c r="G769" s="28" t="s">
        <v>521</v>
      </c>
      <c r="H769" s="28" t="s">
        <v>515</v>
      </c>
      <c r="I769" s="28" t="s">
        <v>1422</v>
      </c>
      <c r="J769" s="24" t="s">
        <v>1098</v>
      </c>
      <c r="K769" s="24" t="s">
        <v>736</v>
      </c>
      <c r="L769" s="24" t="s">
        <v>2993</v>
      </c>
      <c r="M769" s="24">
        <v>45692</v>
      </c>
      <c r="N769" s="24" t="s">
        <v>2994</v>
      </c>
      <c r="O769" s="24" t="s">
        <v>2995</v>
      </c>
      <c r="P769" s="27" t="s">
        <v>15</v>
      </c>
      <c r="Q769" s="28" t="s">
        <v>3162</v>
      </c>
      <c r="R769" s="26" t="s">
        <v>3199</v>
      </c>
      <c r="S769" s="26" t="s">
        <v>3304</v>
      </c>
      <c r="T769" s="27" t="s">
        <v>147</v>
      </c>
      <c r="U769" s="25" t="s">
        <v>1098</v>
      </c>
      <c r="V769" s="25" t="s">
        <v>1534</v>
      </c>
      <c r="W769" s="25" t="s">
        <v>552</v>
      </c>
      <c r="X769" s="36" t="s">
        <v>43</v>
      </c>
      <c r="Y769" s="36" t="s">
        <v>1377</v>
      </c>
      <c r="Z769" s="36" t="s">
        <v>1375</v>
      </c>
      <c r="AA769" s="29">
        <v>13175</v>
      </c>
      <c r="AB769" s="29">
        <v>13175</v>
      </c>
      <c r="AC769" s="30">
        <v>0</v>
      </c>
      <c r="AD769" s="29">
        <v>13175</v>
      </c>
      <c r="AE769" s="29">
        <v>0</v>
      </c>
      <c r="AF769" s="31">
        <v>13175</v>
      </c>
      <c r="AG769" s="29">
        <v>0</v>
      </c>
      <c r="AI769" s="29">
        <v>0</v>
      </c>
      <c r="AJ769" s="29">
        <v>0</v>
      </c>
      <c r="AK769" s="29">
        <v>0</v>
      </c>
      <c r="AL769" s="29">
        <v>0</v>
      </c>
      <c r="AM769" s="29">
        <v>0</v>
      </c>
      <c r="AN769" s="29">
        <v>0</v>
      </c>
      <c r="AO769" s="29">
        <v>0</v>
      </c>
      <c r="AP769" s="29">
        <v>0</v>
      </c>
      <c r="AQ769" s="29">
        <v>0</v>
      </c>
      <c r="AR769" s="29">
        <v>0</v>
      </c>
      <c r="AS769" s="29">
        <v>0</v>
      </c>
      <c r="AT769" s="122">
        <v>0</v>
      </c>
      <c r="AU769" s="130" t="s">
        <v>2197</v>
      </c>
      <c r="AV769" s="130" t="s">
        <v>2191</v>
      </c>
      <c r="AW769" s="130" t="s">
        <v>2298</v>
      </c>
      <c r="AX769" s="130" t="s">
        <v>1299</v>
      </c>
      <c r="AY769" s="130" t="s">
        <v>3270</v>
      </c>
    </row>
    <row r="770" spans="1:51" ht="36" x14ac:dyDescent="0.2">
      <c r="A770" s="121">
        <v>45691</v>
      </c>
      <c r="B770" s="27" t="s">
        <v>2843</v>
      </c>
      <c r="C770" s="24" t="s">
        <v>1565</v>
      </c>
      <c r="D770" s="24" t="s">
        <v>1447</v>
      </c>
      <c r="E770" s="28" t="s">
        <v>442</v>
      </c>
      <c r="F770" s="28" t="s">
        <v>445</v>
      </c>
      <c r="G770" s="28" t="s">
        <v>521</v>
      </c>
      <c r="H770" s="28" t="s">
        <v>515</v>
      </c>
      <c r="I770" s="28" t="s">
        <v>1422</v>
      </c>
      <c r="J770" s="24" t="s">
        <v>1101</v>
      </c>
      <c r="K770" s="24" t="s">
        <v>759</v>
      </c>
      <c r="L770" s="24" t="s">
        <v>2996</v>
      </c>
      <c r="M770" s="24">
        <v>45693</v>
      </c>
      <c r="N770" s="24" t="s">
        <v>2997</v>
      </c>
      <c r="O770" s="24" t="s">
        <v>2998</v>
      </c>
      <c r="P770" s="27" t="s">
        <v>15</v>
      </c>
      <c r="Q770" s="28" t="s">
        <v>3163</v>
      </c>
      <c r="R770" s="26" t="s">
        <v>3200</v>
      </c>
      <c r="S770" s="26" t="s">
        <v>3305</v>
      </c>
      <c r="T770" s="27" t="s">
        <v>138</v>
      </c>
      <c r="U770" s="25" t="s">
        <v>1101</v>
      </c>
      <c r="V770" s="25" t="s">
        <v>1528</v>
      </c>
      <c r="W770" s="25" t="s">
        <v>552</v>
      </c>
      <c r="X770" s="36" t="s">
        <v>43</v>
      </c>
      <c r="Y770" s="36" t="s">
        <v>1377</v>
      </c>
      <c r="Z770" s="36" t="s">
        <v>1375</v>
      </c>
      <c r="AA770" s="29">
        <v>12750</v>
      </c>
      <c r="AB770" s="29">
        <v>12750</v>
      </c>
      <c r="AC770" s="30">
        <v>0</v>
      </c>
      <c r="AD770" s="29">
        <v>12750</v>
      </c>
      <c r="AE770" s="29">
        <v>7650</v>
      </c>
      <c r="AF770" s="31">
        <v>5100</v>
      </c>
      <c r="AG770" s="29">
        <v>7650</v>
      </c>
      <c r="AI770" s="29">
        <v>0</v>
      </c>
      <c r="AJ770" s="29">
        <v>0</v>
      </c>
      <c r="AK770" s="29">
        <v>7650</v>
      </c>
      <c r="AL770" s="29">
        <v>0</v>
      </c>
      <c r="AM770" s="29">
        <v>0</v>
      </c>
      <c r="AN770" s="29">
        <v>0</v>
      </c>
      <c r="AO770" s="29">
        <v>0</v>
      </c>
      <c r="AP770" s="29">
        <v>0</v>
      </c>
      <c r="AQ770" s="29">
        <v>0</v>
      </c>
      <c r="AR770" s="29">
        <v>0</v>
      </c>
      <c r="AS770" s="29">
        <v>0</v>
      </c>
      <c r="AT770" s="122">
        <v>0</v>
      </c>
      <c r="AU770" s="130" t="s">
        <v>2197</v>
      </c>
      <c r="AV770" s="130" t="s">
        <v>2191</v>
      </c>
      <c r="AW770" s="130" t="s">
        <v>2298</v>
      </c>
      <c r="AX770" s="130" t="s">
        <v>1299</v>
      </c>
      <c r="AY770" s="130" t="s">
        <v>3270</v>
      </c>
    </row>
    <row r="771" spans="1:51" ht="36" x14ac:dyDescent="0.2">
      <c r="A771" s="121">
        <v>45691</v>
      </c>
      <c r="B771" s="27" t="s">
        <v>2843</v>
      </c>
      <c r="C771" s="24" t="s">
        <v>1565</v>
      </c>
      <c r="D771" s="24" t="s">
        <v>1447</v>
      </c>
      <c r="E771" s="28" t="s">
        <v>442</v>
      </c>
      <c r="F771" s="28" t="s">
        <v>445</v>
      </c>
      <c r="G771" s="28" t="s">
        <v>521</v>
      </c>
      <c r="H771" s="28" t="s">
        <v>515</v>
      </c>
      <c r="I771" s="28" t="s">
        <v>1422</v>
      </c>
      <c r="J771" s="24" t="s">
        <v>1094</v>
      </c>
      <c r="K771" s="24" t="s">
        <v>754</v>
      </c>
      <c r="L771" s="24" t="s">
        <v>2999</v>
      </c>
      <c r="M771" s="24">
        <v>45693</v>
      </c>
      <c r="N771" s="24" t="s">
        <v>3000</v>
      </c>
      <c r="O771" s="24" t="s">
        <v>3001</v>
      </c>
      <c r="P771" s="27" t="s">
        <v>15</v>
      </c>
      <c r="Q771" s="28" t="s">
        <v>3164</v>
      </c>
      <c r="R771" s="26" t="s">
        <v>3201</v>
      </c>
      <c r="S771" s="26" t="s">
        <v>3306</v>
      </c>
      <c r="T771" s="27" t="s">
        <v>133</v>
      </c>
      <c r="U771" s="25" t="s">
        <v>1094</v>
      </c>
      <c r="V771" s="25" t="s">
        <v>1523</v>
      </c>
      <c r="W771" s="25" t="s">
        <v>552</v>
      </c>
      <c r="X771" s="36" t="s">
        <v>43</v>
      </c>
      <c r="Y771" s="36" t="s">
        <v>1377</v>
      </c>
      <c r="Z771" s="36" t="s">
        <v>1375</v>
      </c>
      <c r="AA771" s="29">
        <v>15300</v>
      </c>
      <c r="AB771" s="29">
        <v>15300</v>
      </c>
      <c r="AC771" s="30">
        <v>0</v>
      </c>
      <c r="AD771" s="29">
        <v>15300</v>
      </c>
      <c r="AE771" s="29">
        <v>7650</v>
      </c>
      <c r="AF771" s="31">
        <v>7650</v>
      </c>
      <c r="AG771" s="29">
        <v>0</v>
      </c>
      <c r="AI771" s="29">
        <v>0</v>
      </c>
      <c r="AJ771" s="29">
        <v>0</v>
      </c>
      <c r="AK771" s="29">
        <v>7650</v>
      </c>
      <c r="AL771" s="29">
        <v>0</v>
      </c>
      <c r="AM771" s="29">
        <v>0</v>
      </c>
      <c r="AN771" s="29">
        <v>0</v>
      </c>
      <c r="AO771" s="29">
        <v>0</v>
      </c>
      <c r="AP771" s="29">
        <v>0</v>
      </c>
      <c r="AQ771" s="29">
        <v>0</v>
      </c>
      <c r="AR771" s="29">
        <v>0</v>
      </c>
      <c r="AS771" s="29">
        <v>0</v>
      </c>
      <c r="AT771" s="122">
        <v>0</v>
      </c>
      <c r="AU771" s="130" t="s">
        <v>2197</v>
      </c>
      <c r="AV771" s="130" t="s">
        <v>2191</v>
      </c>
      <c r="AW771" s="130" t="s">
        <v>2298</v>
      </c>
      <c r="AX771" s="130" t="s">
        <v>1299</v>
      </c>
      <c r="AY771" s="130" t="s">
        <v>3270</v>
      </c>
    </row>
    <row r="772" spans="1:51" ht="36" x14ac:dyDescent="0.2">
      <c r="A772" s="121">
        <v>45691</v>
      </c>
      <c r="B772" s="27" t="s">
        <v>2843</v>
      </c>
      <c r="C772" s="24" t="s">
        <v>1565</v>
      </c>
      <c r="D772" s="24" t="s">
        <v>1447</v>
      </c>
      <c r="E772" s="28" t="s">
        <v>442</v>
      </c>
      <c r="F772" s="28" t="s">
        <v>445</v>
      </c>
      <c r="G772" s="28" t="s">
        <v>521</v>
      </c>
      <c r="H772" s="28" t="s">
        <v>515</v>
      </c>
      <c r="I772" s="28" t="s">
        <v>1422</v>
      </c>
      <c r="J772" s="24" t="s">
        <v>1094</v>
      </c>
      <c r="K772" s="24" t="s">
        <v>761</v>
      </c>
      <c r="L772" s="24" t="s">
        <v>3002</v>
      </c>
      <c r="M772" s="24">
        <v>45692</v>
      </c>
      <c r="N772" s="24" t="s">
        <v>3003</v>
      </c>
      <c r="O772" s="24" t="s">
        <v>3004</v>
      </c>
      <c r="P772" s="27" t="s">
        <v>15</v>
      </c>
      <c r="Q772" s="28" t="s">
        <v>3165</v>
      </c>
      <c r="R772" s="26" t="s">
        <v>3202</v>
      </c>
      <c r="S772" s="26" t="s">
        <v>3307</v>
      </c>
      <c r="T772" s="27" t="s">
        <v>133</v>
      </c>
      <c r="U772" s="25" t="s">
        <v>1094</v>
      </c>
      <c r="V772" s="25" t="s">
        <v>1523</v>
      </c>
      <c r="W772" s="25" t="s">
        <v>552</v>
      </c>
      <c r="X772" s="36" t="s">
        <v>43</v>
      </c>
      <c r="Y772" s="36" t="s">
        <v>1377</v>
      </c>
      <c r="Z772" s="36" t="s">
        <v>1375</v>
      </c>
      <c r="AA772" s="29">
        <v>15300</v>
      </c>
      <c r="AB772" s="29">
        <v>15300</v>
      </c>
      <c r="AC772" s="30">
        <v>0</v>
      </c>
      <c r="AD772" s="29">
        <v>15300</v>
      </c>
      <c r="AE772" s="29">
        <v>7650</v>
      </c>
      <c r="AF772" s="31">
        <v>7650</v>
      </c>
      <c r="AG772" s="29">
        <v>7650</v>
      </c>
      <c r="AI772" s="29">
        <v>0</v>
      </c>
      <c r="AJ772" s="29">
        <v>0</v>
      </c>
      <c r="AK772" s="29">
        <v>7650</v>
      </c>
      <c r="AL772" s="29">
        <v>0</v>
      </c>
      <c r="AM772" s="29">
        <v>0</v>
      </c>
      <c r="AN772" s="29">
        <v>0</v>
      </c>
      <c r="AO772" s="29">
        <v>0</v>
      </c>
      <c r="AP772" s="29">
        <v>0</v>
      </c>
      <c r="AQ772" s="29">
        <v>0</v>
      </c>
      <c r="AR772" s="29">
        <v>0</v>
      </c>
      <c r="AS772" s="29">
        <v>0</v>
      </c>
      <c r="AT772" s="122">
        <v>0</v>
      </c>
      <c r="AU772" s="130" t="s">
        <v>2197</v>
      </c>
      <c r="AV772" s="130" t="s">
        <v>2191</v>
      </c>
      <c r="AW772" s="130" t="s">
        <v>2298</v>
      </c>
      <c r="AX772" s="130" t="s">
        <v>1299</v>
      </c>
      <c r="AY772" s="130" t="s">
        <v>3270</v>
      </c>
    </row>
    <row r="773" spans="1:51" ht="36" x14ac:dyDescent="0.2">
      <c r="A773" s="121">
        <v>45692</v>
      </c>
      <c r="B773" s="27" t="s">
        <v>2843</v>
      </c>
      <c r="C773" s="24" t="s">
        <v>1565</v>
      </c>
      <c r="D773" s="24" t="s">
        <v>1447</v>
      </c>
      <c r="E773" s="28" t="s">
        <v>438</v>
      </c>
      <c r="F773" s="28" t="s">
        <v>439</v>
      </c>
      <c r="G773" s="28" t="s">
        <v>521</v>
      </c>
      <c r="H773" s="28" t="s">
        <v>515</v>
      </c>
      <c r="I773" s="28" t="s">
        <v>1103</v>
      </c>
      <c r="J773" s="24" t="s">
        <v>1090</v>
      </c>
      <c r="K773" s="24" t="s">
        <v>737</v>
      </c>
      <c r="L773" s="24" t="s">
        <v>3005</v>
      </c>
      <c r="M773" s="24">
        <v>45692</v>
      </c>
      <c r="N773" s="24" t="s">
        <v>3006</v>
      </c>
      <c r="O773" s="24" t="s">
        <v>3007</v>
      </c>
      <c r="P773" s="27" t="s">
        <v>15</v>
      </c>
      <c r="Q773" s="28" t="s">
        <v>708</v>
      </c>
      <c r="R773" s="26" t="s">
        <v>3203</v>
      </c>
      <c r="S773" s="26" t="s">
        <v>3308</v>
      </c>
      <c r="T773" s="27" t="s">
        <v>16</v>
      </c>
      <c r="U773" s="25" t="s">
        <v>1090</v>
      </c>
      <c r="V773" s="25" t="s">
        <v>1342</v>
      </c>
      <c r="W773" s="25" t="s">
        <v>552</v>
      </c>
      <c r="X773" s="36" t="s">
        <v>43</v>
      </c>
      <c r="Y773" s="36" t="s">
        <v>1377</v>
      </c>
      <c r="Z773" s="36" t="s">
        <v>1375</v>
      </c>
      <c r="AA773" s="29">
        <v>7500</v>
      </c>
      <c r="AB773" s="29">
        <v>7500</v>
      </c>
      <c r="AC773" s="30">
        <v>0</v>
      </c>
      <c r="AD773" s="29">
        <v>7500</v>
      </c>
      <c r="AE773" s="29">
        <v>2500</v>
      </c>
      <c r="AF773" s="31">
        <v>5000</v>
      </c>
      <c r="AG773" s="29">
        <v>2500</v>
      </c>
      <c r="AI773" s="29">
        <v>0</v>
      </c>
      <c r="AJ773" s="29">
        <v>0</v>
      </c>
      <c r="AK773" s="29">
        <v>2500</v>
      </c>
      <c r="AL773" s="29">
        <v>0</v>
      </c>
      <c r="AM773" s="29">
        <v>0</v>
      </c>
      <c r="AN773" s="29">
        <v>0</v>
      </c>
      <c r="AO773" s="29">
        <v>0</v>
      </c>
      <c r="AP773" s="29">
        <v>0</v>
      </c>
      <c r="AQ773" s="29">
        <v>0</v>
      </c>
      <c r="AR773" s="29">
        <v>0</v>
      </c>
      <c r="AS773" s="29">
        <v>0</v>
      </c>
      <c r="AT773" s="122">
        <v>0</v>
      </c>
      <c r="AU773" s="130" t="s">
        <v>2197</v>
      </c>
      <c r="AV773" s="130" t="s">
        <v>2191</v>
      </c>
      <c r="AW773" s="130" t="s">
        <v>2298</v>
      </c>
      <c r="AX773" s="130" t="s">
        <v>1299</v>
      </c>
      <c r="AY773" s="130" t="s">
        <v>2188</v>
      </c>
    </row>
    <row r="774" spans="1:51" ht="24" x14ac:dyDescent="0.2">
      <c r="A774" s="121">
        <v>45692</v>
      </c>
      <c r="B774" s="27" t="s">
        <v>2843</v>
      </c>
      <c r="C774" s="24" t="s">
        <v>1565</v>
      </c>
      <c r="D774" s="24" t="s">
        <v>1447</v>
      </c>
      <c r="E774" s="28" t="s">
        <v>442</v>
      </c>
      <c r="F774" s="28" t="s">
        <v>445</v>
      </c>
      <c r="G774" s="28" t="s">
        <v>521</v>
      </c>
      <c r="H774" s="28" t="s">
        <v>515</v>
      </c>
      <c r="I774" s="28" t="s">
        <v>1422</v>
      </c>
      <c r="J774" s="24" t="s">
        <v>1092</v>
      </c>
      <c r="K774" s="24" t="s">
        <v>757</v>
      </c>
      <c r="L774" s="24" t="s">
        <v>3008</v>
      </c>
      <c r="M774" s="24">
        <v>45693</v>
      </c>
      <c r="N774" s="24" t="s">
        <v>3009</v>
      </c>
      <c r="O774" s="24" t="s">
        <v>3010</v>
      </c>
      <c r="P774" s="27" t="s">
        <v>15</v>
      </c>
      <c r="Q774" s="28" t="s">
        <v>709</v>
      </c>
      <c r="R774" s="26" t="s">
        <v>3204</v>
      </c>
      <c r="S774" s="26" t="s">
        <v>3309</v>
      </c>
      <c r="T774" s="27" t="s">
        <v>131</v>
      </c>
      <c r="U774" s="25" t="s">
        <v>1092</v>
      </c>
      <c r="V774" s="25" t="s">
        <v>1521</v>
      </c>
      <c r="W774" s="25" t="s">
        <v>552</v>
      </c>
      <c r="X774" s="36" t="s">
        <v>43</v>
      </c>
      <c r="Y774" s="36" t="s">
        <v>1377</v>
      </c>
      <c r="Z774" s="36" t="s">
        <v>1375</v>
      </c>
      <c r="AA774" s="29">
        <v>8925</v>
      </c>
      <c r="AB774" s="29">
        <v>8925</v>
      </c>
      <c r="AC774" s="30">
        <v>0</v>
      </c>
      <c r="AD774" s="29">
        <v>8925</v>
      </c>
      <c r="AE774" s="29">
        <v>4250</v>
      </c>
      <c r="AF774" s="31">
        <v>4675</v>
      </c>
      <c r="AG774" s="29">
        <v>4250</v>
      </c>
      <c r="AI774" s="29">
        <v>0</v>
      </c>
      <c r="AJ774" s="29">
        <v>0</v>
      </c>
      <c r="AK774" s="29">
        <v>4250</v>
      </c>
      <c r="AL774" s="29">
        <v>0</v>
      </c>
      <c r="AM774" s="29">
        <v>0</v>
      </c>
      <c r="AN774" s="29">
        <v>0</v>
      </c>
      <c r="AO774" s="29">
        <v>0</v>
      </c>
      <c r="AP774" s="29">
        <v>0</v>
      </c>
      <c r="AQ774" s="29">
        <v>0</v>
      </c>
      <c r="AR774" s="29">
        <v>0</v>
      </c>
      <c r="AS774" s="29">
        <v>0</v>
      </c>
      <c r="AT774" s="122">
        <v>0</v>
      </c>
      <c r="AU774" s="130" t="s">
        <v>2197</v>
      </c>
      <c r="AV774" s="130" t="s">
        <v>2191</v>
      </c>
      <c r="AW774" s="130" t="s">
        <v>2298</v>
      </c>
      <c r="AX774" s="130" t="s">
        <v>1299</v>
      </c>
      <c r="AY774" s="130" t="s">
        <v>3270</v>
      </c>
    </row>
    <row r="775" spans="1:51" ht="24" x14ac:dyDescent="0.2">
      <c r="A775" s="121">
        <v>45692</v>
      </c>
      <c r="B775" s="27" t="s">
        <v>2843</v>
      </c>
      <c r="C775" s="24" t="s">
        <v>1565</v>
      </c>
      <c r="D775" s="24" t="s">
        <v>1447</v>
      </c>
      <c r="E775" s="28" t="s">
        <v>442</v>
      </c>
      <c r="F775" s="28" t="s">
        <v>445</v>
      </c>
      <c r="G775" s="28" t="s">
        <v>521</v>
      </c>
      <c r="H775" s="28" t="s">
        <v>515</v>
      </c>
      <c r="I775" s="28" t="s">
        <v>1422</v>
      </c>
      <c r="J775" s="24" t="s">
        <v>1161</v>
      </c>
      <c r="K775" s="24" t="s">
        <v>755</v>
      </c>
      <c r="L775" s="24" t="s">
        <v>3011</v>
      </c>
      <c r="M775" s="24">
        <v>45693</v>
      </c>
      <c r="N775" s="24" t="s">
        <v>3012</v>
      </c>
      <c r="O775" s="24" t="s">
        <v>3013</v>
      </c>
      <c r="P775" s="27" t="s">
        <v>15</v>
      </c>
      <c r="Q775" s="28" t="s">
        <v>710</v>
      </c>
      <c r="R775" s="26" t="s">
        <v>3205</v>
      </c>
      <c r="S775" s="26" t="s">
        <v>3310</v>
      </c>
      <c r="T775" s="27" t="s">
        <v>137</v>
      </c>
      <c r="U775" s="25" t="s">
        <v>1161</v>
      </c>
      <c r="V775" s="25" t="s">
        <v>1527</v>
      </c>
      <c r="W775" s="25" t="s">
        <v>552</v>
      </c>
      <c r="X775" s="36" t="s">
        <v>43</v>
      </c>
      <c r="Y775" s="36" t="s">
        <v>1377</v>
      </c>
      <c r="Z775" s="36" t="s">
        <v>1375</v>
      </c>
      <c r="AA775" s="29">
        <v>17000</v>
      </c>
      <c r="AB775" s="29">
        <v>17000</v>
      </c>
      <c r="AC775" s="30">
        <v>0</v>
      </c>
      <c r="AD775" s="29">
        <v>17000</v>
      </c>
      <c r="AE775" s="29">
        <v>0</v>
      </c>
      <c r="AF775" s="31">
        <v>17000</v>
      </c>
      <c r="AG775" s="29">
        <v>0</v>
      </c>
      <c r="AI775" s="29">
        <v>0</v>
      </c>
      <c r="AJ775" s="29">
        <v>0</v>
      </c>
      <c r="AK775" s="29">
        <v>0</v>
      </c>
      <c r="AL775" s="29">
        <v>0</v>
      </c>
      <c r="AM775" s="29">
        <v>0</v>
      </c>
      <c r="AN775" s="29">
        <v>0</v>
      </c>
      <c r="AO775" s="29">
        <v>0</v>
      </c>
      <c r="AP775" s="29">
        <v>0</v>
      </c>
      <c r="AQ775" s="29">
        <v>0</v>
      </c>
      <c r="AR775" s="29">
        <v>0</v>
      </c>
      <c r="AS775" s="29">
        <v>0</v>
      </c>
      <c r="AT775" s="122">
        <v>0</v>
      </c>
      <c r="AU775" s="130" t="s">
        <v>2197</v>
      </c>
      <c r="AV775" s="130" t="s">
        <v>2191</v>
      </c>
      <c r="AW775" s="130" t="s">
        <v>2298</v>
      </c>
      <c r="AX775" s="130" t="s">
        <v>1299</v>
      </c>
      <c r="AY775" s="130" t="s">
        <v>3270</v>
      </c>
    </row>
    <row r="776" spans="1:51" ht="36" x14ac:dyDescent="0.2">
      <c r="A776" s="121">
        <v>45692</v>
      </c>
      <c r="B776" s="27" t="s">
        <v>2843</v>
      </c>
      <c r="C776" s="24" t="s">
        <v>1565</v>
      </c>
      <c r="D776" s="24" t="s">
        <v>1447</v>
      </c>
      <c r="E776" s="28" t="s">
        <v>442</v>
      </c>
      <c r="F776" s="28" t="s">
        <v>445</v>
      </c>
      <c r="G776" s="28" t="s">
        <v>521</v>
      </c>
      <c r="H776" s="28" t="s">
        <v>515</v>
      </c>
      <c r="I776" s="28" t="s">
        <v>1422</v>
      </c>
      <c r="J776" s="24" t="s">
        <v>1160</v>
      </c>
      <c r="K776" s="24" t="s">
        <v>767</v>
      </c>
      <c r="L776" s="24" t="s">
        <v>3014</v>
      </c>
      <c r="M776" s="24">
        <v>45693</v>
      </c>
      <c r="N776" s="24" t="s">
        <v>3015</v>
      </c>
      <c r="O776" s="24" t="s">
        <v>3016</v>
      </c>
      <c r="P776" s="27" t="s">
        <v>15</v>
      </c>
      <c r="Q776" s="28" t="s">
        <v>711</v>
      </c>
      <c r="R776" s="26" t="s">
        <v>3206</v>
      </c>
      <c r="S776" s="26" t="s">
        <v>3311</v>
      </c>
      <c r="T776" s="27" t="s">
        <v>136</v>
      </c>
      <c r="U776" s="25" t="s">
        <v>1160</v>
      </c>
      <c r="V776" s="25" t="s">
        <v>1526</v>
      </c>
      <c r="W776" s="25" t="s">
        <v>552</v>
      </c>
      <c r="X776" s="36" t="s">
        <v>43</v>
      </c>
      <c r="Y776" s="36" t="s">
        <v>1377</v>
      </c>
      <c r="Z776" s="36" t="s">
        <v>1375</v>
      </c>
      <c r="AA776" s="29">
        <v>8925</v>
      </c>
      <c r="AB776" s="29">
        <v>8925</v>
      </c>
      <c r="AC776" s="30">
        <v>0</v>
      </c>
      <c r="AD776" s="29">
        <v>8925</v>
      </c>
      <c r="AE776" s="29">
        <v>0</v>
      </c>
      <c r="AF776" s="31">
        <v>8925</v>
      </c>
      <c r="AG776" s="29">
        <v>0</v>
      </c>
      <c r="AI776" s="29">
        <v>0</v>
      </c>
      <c r="AJ776" s="29">
        <v>0</v>
      </c>
      <c r="AK776" s="29">
        <v>0</v>
      </c>
      <c r="AL776" s="29">
        <v>0</v>
      </c>
      <c r="AM776" s="29">
        <v>0</v>
      </c>
      <c r="AN776" s="29">
        <v>0</v>
      </c>
      <c r="AO776" s="29">
        <v>0</v>
      </c>
      <c r="AP776" s="29">
        <v>0</v>
      </c>
      <c r="AQ776" s="29">
        <v>0</v>
      </c>
      <c r="AR776" s="29">
        <v>0</v>
      </c>
      <c r="AS776" s="29">
        <v>0</v>
      </c>
      <c r="AT776" s="122">
        <v>0</v>
      </c>
      <c r="AU776" s="130" t="s">
        <v>2197</v>
      </c>
      <c r="AV776" s="130" t="s">
        <v>2191</v>
      </c>
      <c r="AW776" s="130" t="s">
        <v>2298</v>
      </c>
      <c r="AX776" s="130" t="s">
        <v>1299</v>
      </c>
      <c r="AY776" s="130" t="s">
        <v>3270</v>
      </c>
    </row>
    <row r="777" spans="1:51" ht="36" x14ac:dyDescent="0.2">
      <c r="A777" s="121">
        <v>45692</v>
      </c>
      <c r="B777" s="27" t="s">
        <v>2843</v>
      </c>
      <c r="C777" s="24" t="s">
        <v>1565</v>
      </c>
      <c r="D777" s="24" t="s">
        <v>1447</v>
      </c>
      <c r="E777" s="28" t="s">
        <v>442</v>
      </c>
      <c r="F777" s="28" t="s">
        <v>445</v>
      </c>
      <c r="G777" s="28" t="s">
        <v>521</v>
      </c>
      <c r="H777" s="28" t="s">
        <v>515</v>
      </c>
      <c r="I777" s="28" t="s">
        <v>1422</v>
      </c>
      <c r="J777" s="24" t="s">
        <v>1160</v>
      </c>
      <c r="K777" s="24" t="s">
        <v>768</v>
      </c>
      <c r="L777" s="24" t="s">
        <v>3017</v>
      </c>
      <c r="M777" s="24">
        <v>45693</v>
      </c>
      <c r="N777" s="24" t="s">
        <v>3018</v>
      </c>
      <c r="O777" s="24" t="s">
        <v>3019</v>
      </c>
      <c r="P777" s="27" t="s">
        <v>15</v>
      </c>
      <c r="Q777" s="28" t="s">
        <v>712</v>
      </c>
      <c r="R777" s="26" t="s">
        <v>3207</v>
      </c>
      <c r="S777" s="26" t="s">
        <v>3312</v>
      </c>
      <c r="T777" s="27" t="s">
        <v>136</v>
      </c>
      <c r="U777" s="25" t="s">
        <v>1160</v>
      </c>
      <c r="V777" s="25" t="s">
        <v>1526</v>
      </c>
      <c r="W777" s="25" t="s">
        <v>552</v>
      </c>
      <c r="X777" s="36" t="s">
        <v>43</v>
      </c>
      <c r="Y777" s="36" t="s">
        <v>1377</v>
      </c>
      <c r="Z777" s="36" t="s">
        <v>1375</v>
      </c>
      <c r="AA777" s="29">
        <v>8925</v>
      </c>
      <c r="AB777" s="29">
        <v>8925</v>
      </c>
      <c r="AC777" s="30">
        <v>0</v>
      </c>
      <c r="AD777" s="29">
        <v>8925</v>
      </c>
      <c r="AE777" s="29">
        <v>0</v>
      </c>
      <c r="AF777" s="31">
        <v>8925</v>
      </c>
      <c r="AG777" s="29">
        <v>0</v>
      </c>
      <c r="AI777" s="29">
        <v>0</v>
      </c>
      <c r="AJ777" s="29">
        <v>0</v>
      </c>
      <c r="AK777" s="29">
        <v>0</v>
      </c>
      <c r="AL777" s="29">
        <v>0</v>
      </c>
      <c r="AM777" s="29">
        <v>0</v>
      </c>
      <c r="AN777" s="29">
        <v>0</v>
      </c>
      <c r="AO777" s="29">
        <v>0</v>
      </c>
      <c r="AP777" s="29">
        <v>0</v>
      </c>
      <c r="AQ777" s="29">
        <v>0</v>
      </c>
      <c r="AR777" s="29">
        <v>0</v>
      </c>
      <c r="AS777" s="29">
        <v>0</v>
      </c>
      <c r="AT777" s="122">
        <v>0</v>
      </c>
      <c r="AU777" s="130" t="s">
        <v>2197</v>
      </c>
      <c r="AV777" s="130" t="s">
        <v>2191</v>
      </c>
      <c r="AW777" s="130" t="s">
        <v>2298</v>
      </c>
      <c r="AX777" s="130" t="s">
        <v>1299</v>
      </c>
      <c r="AY777" s="130" t="s">
        <v>3270</v>
      </c>
    </row>
    <row r="778" spans="1:51" ht="36" x14ac:dyDescent="0.2">
      <c r="A778" s="121">
        <v>45692</v>
      </c>
      <c r="B778" s="27" t="s">
        <v>2843</v>
      </c>
      <c r="C778" s="24" t="s">
        <v>1565</v>
      </c>
      <c r="D778" s="24" t="s">
        <v>1447</v>
      </c>
      <c r="E778" s="28" t="s">
        <v>442</v>
      </c>
      <c r="F778" s="28" t="s">
        <v>445</v>
      </c>
      <c r="G778" s="28" t="s">
        <v>521</v>
      </c>
      <c r="H778" s="28" t="s">
        <v>515</v>
      </c>
      <c r="I778" s="28" t="s">
        <v>1422</v>
      </c>
      <c r="J778" s="24" t="s">
        <v>1160</v>
      </c>
      <c r="K778" s="24" t="s">
        <v>770</v>
      </c>
      <c r="L778" s="24" t="s">
        <v>3020</v>
      </c>
      <c r="M778" s="24">
        <v>45693</v>
      </c>
      <c r="N778" s="24" t="s">
        <v>3021</v>
      </c>
      <c r="O778" s="24" t="s">
        <v>3022</v>
      </c>
      <c r="P778" s="27" t="s">
        <v>15</v>
      </c>
      <c r="Q778" s="28" t="s">
        <v>713</v>
      </c>
      <c r="R778" s="26" t="s">
        <v>3208</v>
      </c>
      <c r="S778" s="26" t="s">
        <v>3313</v>
      </c>
      <c r="T778" s="27" t="s">
        <v>136</v>
      </c>
      <c r="U778" s="25" t="s">
        <v>1160</v>
      </c>
      <c r="V778" s="25" t="s">
        <v>1526</v>
      </c>
      <c r="W778" s="25" t="s">
        <v>552</v>
      </c>
      <c r="X778" s="36" t="s">
        <v>43</v>
      </c>
      <c r="Y778" s="36" t="s">
        <v>1377</v>
      </c>
      <c r="Z778" s="36" t="s">
        <v>1375</v>
      </c>
      <c r="AA778" s="29">
        <v>8500</v>
      </c>
      <c r="AB778" s="29">
        <v>8500</v>
      </c>
      <c r="AC778" s="30">
        <v>0</v>
      </c>
      <c r="AD778" s="29">
        <v>8500</v>
      </c>
      <c r="AE778" s="29">
        <v>0</v>
      </c>
      <c r="AF778" s="31">
        <v>8500</v>
      </c>
      <c r="AG778" s="29">
        <v>0</v>
      </c>
      <c r="AI778" s="29">
        <v>0</v>
      </c>
      <c r="AJ778" s="29">
        <v>0</v>
      </c>
      <c r="AK778" s="29">
        <v>0</v>
      </c>
      <c r="AL778" s="29">
        <v>0</v>
      </c>
      <c r="AM778" s="29">
        <v>0</v>
      </c>
      <c r="AN778" s="29">
        <v>0</v>
      </c>
      <c r="AO778" s="29">
        <v>0</v>
      </c>
      <c r="AP778" s="29">
        <v>0</v>
      </c>
      <c r="AQ778" s="29">
        <v>0</v>
      </c>
      <c r="AR778" s="29">
        <v>0</v>
      </c>
      <c r="AS778" s="29">
        <v>0</v>
      </c>
      <c r="AT778" s="122">
        <v>0</v>
      </c>
      <c r="AU778" s="130" t="s">
        <v>2197</v>
      </c>
      <c r="AV778" s="130" t="s">
        <v>2191</v>
      </c>
      <c r="AW778" s="130" t="s">
        <v>2298</v>
      </c>
      <c r="AX778" s="130" t="s">
        <v>1299</v>
      </c>
      <c r="AY778" s="130" t="s">
        <v>3270</v>
      </c>
    </row>
    <row r="779" spans="1:51" ht="36" x14ac:dyDescent="0.2">
      <c r="A779" s="121">
        <v>45692</v>
      </c>
      <c r="B779" s="27" t="s">
        <v>2843</v>
      </c>
      <c r="C779" s="24" t="s">
        <v>1565</v>
      </c>
      <c r="D779" s="24" t="s">
        <v>1447</v>
      </c>
      <c r="E779" s="28" t="s">
        <v>442</v>
      </c>
      <c r="F779" s="28" t="s">
        <v>445</v>
      </c>
      <c r="G779" s="28" t="s">
        <v>521</v>
      </c>
      <c r="H779" s="28" t="s">
        <v>515</v>
      </c>
      <c r="I779" s="28" t="s">
        <v>1422</v>
      </c>
      <c r="J779" s="24" t="s">
        <v>1161</v>
      </c>
      <c r="K779" s="24" t="s">
        <v>748</v>
      </c>
      <c r="L779" s="24" t="s">
        <v>3023</v>
      </c>
      <c r="M779" s="24">
        <v>45693</v>
      </c>
      <c r="N779" s="24" t="s">
        <v>3024</v>
      </c>
      <c r="O779" s="24" t="s">
        <v>3025</v>
      </c>
      <c r="P779" s="27" t="s">
        <v>15</v>
      </c>
      <c r="Q779" s="28" t="s">
        <v>714</v>
      </c>
      <c r="R779" s="26" t="s">
        <v>3209</v>
      </c>
      <c r="S779" s="26" t="s">
        <v>3314</v>
      </c>
      <c r="T779" s="27" t="s">
        <v>137</v>
      </c>
      <c r="U779" s="25" t="s">
        <v>1161</v>
      </c>
      <c r="V779" s="25" t="s">
        <v>1527</v>
      </c>
      <c r="W779" s="25" t="s">
        <v>552</v>
      </c>
      <c r="X779" s="36" t="s">
        <v>43</v>
      </c>
      <c r="Y779" s="36" t="s">
        <v>1377</v>
      </c>
      <c r="Z779" s="36" t="s">
        <v>1375</v>
      </c>
      <c r="AA779" s="29">
        <v>10000</v>
      </c>
      <c r="AB779" s="29">
        <v>10000</v>
      </c>
      <c r="AC779" s="30">
        <v>0</v>
      </c>
      <c r="AD779" s="29">
        <v>10000</v>
      </c>
      <c r="AE779" s="29">
        <v>5000</v>
      </c>
      <c r="AF779" s="31">
        <v>5000</v>
      </c>
      <c r="AG779" s="29">
        <v>5000</v>
      </c>
      <c r="AI779" s="29">
        <v>0</v>
      </c>
      <c r="AJ779" s="29">
        <v>0</v>
      </c>
      <c r="AK779" s="29">
        <v>5000</v>
      </c>
      <c r="AL779" s="29">
        <v>0</v>
      </c>
      <c r="AM779" s="29">
        <v>0</v>
      </c>
      <c r="AN779" s="29">
        <v>0</v>
      </c>
      <c r="AO779" s="29">
        <v>0</v>
      </c>
      <c r="AP779" s="29">
        <v>0</v>
      </c>
      <c r="AQ779" s="29">
        <v>0</v>
      </c>
      <c r="AR779" s="29">
        <v>0</v>
      </c>
      <c r="AS779" s="29">
        <v>0</v>
      </c>
      <c r="AT779" s="122">
        <v>0</v>
      </c>
      <c r="AU779" s="130" t="s">
        <v>2197</v>
      </c>
      <c r="AV779" s="130" t="s">
        <v>2191</v>
      </c>
      <c r="AW779" s="130" t="s">
        <v>2298</v>
      </c>
      <c r="AX779" s="130" t="s">
        <v>1299</v>
      </c>
      <c r="AY779" s="130" t="s">
        <v>518</v>
      </c>
    </row>
    <row r="780" spans="1:51" ht="36" x14ac:dyDescent="0.2">
      <c r="A780" s="121">
        <v>45692</v>
      </c>
      <c r="B780" s="27" t="s">
        <v>2843</v>
      </c>
      <c r="C780" s="24" t="s">
        <v>1565</v>
      </c>
      <c r="D780" s="24" t="s">
        <v>1447</v>
      </c>
      <c r="E780" s="28" t="s">
        <v>442</v>
      </c>
      <c r="F780" s="28" t="s">
        <v>445</v>
      </c>
      <c r="G780" s="28" t="s">
        <v>521</v>
      </c>
      <c r="H780" s="28" t="s">
        <v>515</v>
      </c>
      <c r="I780" s="28" t="s">
        <v>1422</v>
      </c>
      <c r="J780" s="24" t="s">
        <v>1156</v>
      </c>
      <c r="K780" s="24" t="s">
        <v>742</v>
      </c>
      <c r="L780" s="24" t="s">
        <v>3026</v>
      </c>
      <c r="M780" s="24">
        <v>45693</v>
      </c>
      <c r="N780" s="24" t="s">
        <v>3027</v>
      </c>
      <c r="O780" s="24" t="s">
        <v>3028</v>
      </c>
      <c r="P780" s="27" t="s">
        <v>15</v>
      </c>
      <c r="Q780" s="28" t="s">
        <v>715</v>
      </c>
      <c r="R780" s="26" t="s">
        <v>3210</v>
      </c>
      <c r="S780" s="26" t="s">
        <v>3315</v>
      </c>
      <c r="T780" s="27" t="s">
        <v>141</v>
      </c>
      <c r="U780" s="25" t="s">
        <v>1434</v>
      </c>
      <c r="V780" s="25" t="s">
        <v>2302</v>
      </c>
      <c r="W780" s="25" t="s">
        <v>552</v>
      </c>
      <c r="X780" s="36" t="s">
        <v>43</v>
      </c>
      <c r="Y780" s="36" t="s">
        <v>1377</v>
      </c>
      <c r="Z780" s="36" t="s">
        <v>1375</v>
      </c>
      <c r="AA780" s="29">
        <v>8500</v>
      </c>
      <c r="AB780" s="29">
        <v>8500</v>
      </c>
      <c r="AC780" s="30">
        <v>0</v>
      </c>
      <c r="AD780" s="29">
        <v>8500</v>
      </c>
      <c r="AE780" s="29">
        <v>4250</v>
      </c>
      <c r="AF780" s="31">
        <v>4250</v>
      </c>
      <c r="AG780" s="29">
        <v>4250</v>
      </c>
      <c r="AI780" s="29">
        <v>0</v>
      </c>
      <c r="AJ780" s="29">
        <v>0</v>
      </c>
      <c r="AK780" s="29">
        <v>4250</v>
      </c>
      <c r="AL780" s="29">
        <v>0</v>
      </c>
      <c r="AM780" s="29">
        <v>0</v>
      </c>
      <c r="AN780" s="29">
        <v>0</v>
      </c>
      <c r="AO780" s="29">
        <v>0</v>
      </c>
      <c r="AP780" s="29">
        <v>0</v>
      </c>
      <c r="AQ780" s="29">
        <v>0</v>
      </c>
      <c r="AR780" s="29">
        <v>0</v>
      </c>
      <c r="AS780" s="29">
        <v>0</v>
      </c>
      <c r="AT780" s="122">
        <v>0</v>
      </c>
      <c r="AU780" s="130" t="s">
        <v>2197</v>
      </c>
      <c r="AV780" s="130" t="s">
        <v>2191</v>
      </c>
      <c r="AW780" s="130" t="s">
        <v>2298</v>
      </c>
      <c r="AX780" s="130" t="s">
        <v>1299</v>
      </c>
      <c r="AY780" s="130" t="s">
        <v>3270</v>
      </c>
    </row>
    <row r="781" spans="1:51" ht="36" x14ac:dyDescent="0.2">
      <c r="A781" s="121">
        <v>45692</v>
      </c>
      <c r="B781" s="27" t="s">
        <v>2843</v>
      </c>
      <c r="C781" s="24" t="s">
        <v>1565</v>
      </c>
      <c r="D781" s="24" t="s">
        <v>1447</v>
      </c>
      <c r="E781" s="28" t="s">
        <v>438</v>
      </c>
      <c r="F781" s="28" t="s">
        <v>439</v>
      </c>
      <c r="G781" s="28" t="s">
        <v>521</v>
      </c>
      <c r="H781" s="28" t="s">
        <v>515</v>
      </c>
      <c r="I781" s="28" t="s">
        <v>104</v>
      </c>
      <c r="J781" s="24" t="s">
        <v>104</v>
      </c>
      <c r="K781" s="24" t="s">
        <v>739</v>
      </c>
      <c r="L781" s="24" t="s">
        <v>3029</v>
      </c>
      <c r="M781" s="24">
        <v>45692</v>
      </c>
      <c r="N781" s="24" t="s">
        <v>3030</v>
      </c>
      <c r="O781" s="24" t="s">
        <v>3031</v>
      </c>
      <c r="P781" s="27" t="s">
        <v>15</v>
      </c>
      <c r="Q781" s="28" t="s">
        <v>716</v>
      </c>
      <c r="R781" s="26" t="s">
        <v>3211</v>
      </c>
      <c r="S781" s="26" t="s">
        <v>3316</v>
      </c>
      <c r="T781" s="27" t="s">
        <v>106</v>
      </c>
      <c r="U781" s="25" t="s">
        <v>104</v>
      </c>
      <c r="V781" s="25" t="s">
        <v>1361</v>
      </c>
      <c r="W781" s="25" t="s">
        <v>552</v>
      </c>
      <c r="X781" s="36" t="s">
        <v>43</v>
      </c>
      <c r="Y781" s="36" t="s">
        <v>1377</v>
      </c>
      <c r="Z781" s="36" t="s">
        <v>1375</v>
      </c>
      <c r="AA781" s="29">
        <v>4000</v>
      </c>
      <c r="AB781" s="29">
        <v>4000</v>
      </c>
      <c r="AC781" s="30">
        <v>0</v>
      </c>
      <c r="AD781" s="29">
        <v>4000</v>
      </c>
      <c r="AE781" s="29">
        <v>2000</v>
      </c>
      <c r="AF781" s="31">
        <v>2000</v>
      </c>
      <c r="AG781" s="29">
        <v>2000</v>
      </c>
      <c r="AI781" s="29">
        <v>0</v>
      </c>
      <c r="AJ781" s="29">
        <v>0</v>
      </c>
      <c r="AK781" s="29">
        <v>2000</v>
      </c>
      <c r="AL781" s="29">
        <v>0</v>
      </c>
      <c r="AM781" s="29">
        <v>0</v>
      </c>
      <c r="AN781" s="29">
        <v>0</v>
      </c>
      <c r="AO781" s="29">
        <v>0</v>
      </c>
      <c r="AP781" s="29">
        <v>0</v>
      </c>
      <c r="AQ781" s="29">
        <v>0</v>
      </c>
      <c r="AR781" s="29">
        <v>0</v>
      </c>
      <c r="AS781" s="29">
        <v>0</v>
      </c>
      <c r="AT781" s="122">
        <v>0</v>
      </c>
      <c r="AU781" s="130" t="s">
        <v>2197</v>
      </c>
      <c r="AV781" s="130" t="s">
        <v>2191</v>
      </c>
      <c r="AW781" s="130" t="s">
        <v>2298</v>
      </c>
      <c r="AX781" s="130" t="s">
        <v>1299</v>
      </c>
      <c r="AY781" s="130" t="s">
        <v>1299</v>
      </c>
    </row>
    <row r="782" spans="1:51" ht="36" x14ac:dyDescent="0.2">
      <c r="A782" s="121">
        <v>45692</v>
      </c>
      <c r="B782" s="27" t="s">
        <v>2843</v>
      </c>
      <c r="C782" s="24" t="s">
        <v>1565</v>
      </c>
      <c r="D782" s="24" t="s">
        <v>1447</v>
      </c>
      <c r="E782" s="28" t="s">
        <v>442</v>
      </c>
      <c r="F782" s="28" t="s">
        <v>445</v>
      </c>
      <c r="G782" s="28" t="s">
        <v>521</v>
      </c>
      <c r="H782" s="28" t="s">
        <v>515</v>
      </c>
      <c r="I782" s="28" t="s">
        <v>1422</v>
      </c>
      <c r="J782" s="24" t="s">
        <v>1161</v>
      </c>
      <c r="K782" s="24" t="s">
        <v>745</v>
      </c>
      <c r="L782" s="24" t="s">
        <v>3032</v>
      </c>
      <c r="M782" s="24">
        <v>45693</v>
      </c>
      <c r="N782" s="24" t="s">
        <v>3033</v>
      </c>
      <c r="O782" s="24" t="s">
        <v>3034</v>
      </c>
      <c r="P782" s="27" t="s">
        <v>15</v>
      </c>
      <c r="Q782" s="28" t="s">
        <v>717</v>
      </c>
      <c r="R782" s="26" t="s">
        <v>3212</v>
      </c>
      <c r="S782" s="26" t="s">
        <v>3317</v>
      </c>
      <c r="T782" s="27" t="s">
        <v>137</v>
      </c>
      <c r="U782" s="25" t="s">
        <v>1161</v>
      </c>
      <c r="V782" s="25" t="s">
        <v>1527</v>
      </c>
      <c r="W782" s="25" t="s">
        <v>552</v>
      </c>
      <c r="X782" s="36" t="s">
        <v>43</v>
      </c>
      <c r="Y782" s="36" t="s">
        <v>1377</v>
      </c>
      <c r="Z782" s="36" t="s">
        <v>1375</v>
      </c>
      <c r="AA782" s="29">
        <v>10000</v>
      </c>
      <c r="AB782" s="29">
        <v>10000</v>
      </c>
      <c r="AC782" s="30">
        <v>0</v>
      </c>
      <c r="AD782" s="29">
        <v>10000</v>
      </c>
      <c r="AE782" s="29">
        <v>5000</v>
      </c>
      <c r="AF782" s="31">
        <v>5000</v>
      </c>
      <c r="AG782" s="29">
        <v>5000</v>
      </c>
      <c r="AI782" s="29">
        <v>0</v>
      </c>
      <c r="AJ782" s="29">
        <v>0</v>
      </c>
      <c r="AK782" s="29">
        <v>5000</v>
      </c>
      <c r="AL782" s="29">
        <v>0</v>
      </c>
      <c r="AM782" s="29">
        <v>0</v>
      </c>
      <c r="AN782" s="29">
        <v>0</v>
      </c>
      <c r="AO782" s="29">
        <v>0</v>
      </c>
      <c r="AP782" s="29">
        <v>0</v>
      </c>
      <c r="AQ782" s="29">
        <v>0</v>
      </c>
      <c r="AR782" s="29">
        <v>0</v>
      </c>
      <c r="AS782" s="29">
        <v>0</v>
      </c>
      <c r="AT782" s="122">
        <v>0</v>
      </c>
      <c r="AU782" s="130" t="s">
        <v>2197</v>
      </c>
      <c r="AV782" s="130" t="s">
        <v>2191</v>
      </c>
      <c r="AW782" s="130" t="s">
        <v>2298</v>
      </c>
      <c r="AX782" s="130" t="s">
        <v>1299</v>
      </c>
      <c r="AY782" s="130" t="s">
        <v>518</v>
      </c>
    </row>
    <row r="783" spans="1:51" ht="24" x14ac:dyDescent="0.2">
      <c r="A783" s="121">
        <v>45692</v>
      </c>
      <c r="B783" s="27" t="s">
        <v>2843</v>
      </c>
      <c r="C783" s="24" t="s">
        <v>1565</v>
      </c>
      <c r="D783" s="24" t="s">
        <v>1447</v>
      </c>
      <c r="E783" s="28" t="s">
        <v>438</v>
      </c>
      <c r="F783" s="28" t="s">
        <v>439</v>
      </c>
      <c r="G783" s="28" t="s">
        <v>521</v>
      </c>
      <c r="H783" s="28" t="s">
        <v>515</v>
      </c>
      <c r="I783" s="28" t="s">
        <v>1103</v>
      </c>
      <c r="J783" s="24" t="s">
        <v>1103</v>
      </c>
      <c r="K783" s="24" t="s">
        <v>741</v>
      </c>
      <c r="L783" s="24" t="s">
        <v>3035</v>
      </c>
      <c r="M783" s="24">
        <v>45693</v>
      </c>
      <c r="N783" s="24" t="s">
        <v>3036</v>
      </c>
      <c r="O783" s="24" t="s">
        <v>3037</v>
      </c>
      <c r="P783" s="27" t="s">
        <v>15</v>
      </c>
      <c r="Q783" s="28" t="s">
        <v>718</v>
      </c>
      <c r="R783" s="26" t="s">
        <v>3213</v>
      </c>
      <c r="S783" s="26" t="s">
        <v>3318</v>
      </c>
      <c r="T783" s="27" t="s">
        <v>61</v>
      </c>
      <c r="U783" s="25" t="s">
        <v>1103</v>
      </c>
      <c r="V783" s="25" t="s">
        <v>1354</v>
      </c>
      <c r="W783" s="25" t="s">
        <v>552</v>
      </c>
      <c r="X783" s="36" t="s">
        <v>43</v>
      </c>
      <c r="Y783" s="36" t="s">
        <v>1377</v>
      </c>
      <c r="Z783" s="36" t="s">
        <v>1375</v>
      </c>
      <c r="AA783" s="29">
        <v>16000</v>
      </c>
      <c r="AB783" s="29">
        <v>16000</v>
      </c>
      <c r="AC783" s="30">
        <v>0</v>
      </c>
      <c r="AD783" s="29">
        <v>16000</v>
      </c>
      <c r="AE783" s="29">
        <v>8000</v>
      </c>
      <c r="AF783" s="31">
        <v>8000</v>
      </c>
      <c r="AG783" s="29">
        <v>8000</v>
      </c>
      <c r="AI783" s="29">
        <v>0</v>
      </c>
      <c r="AJ783" s="29">
        <v>8000</v>
      </c>
      <c r="AK783" s="29">
        <v>0</v>
      </c>
      <c r="AL783" s="29">
        <v>0</v>
      </c>
      <c r="AM783" s="29">
        <v>0</v>
      </c>
      <c r="AN783" s="29">
        <v>0</v>
      </c>
      <c r="AO783" s="29">
        <v>0</v>
      </c>
      <c r="AP783" s="29">
        <v>0</v>
      </c>
      <c r="AQ783" s="29">
        <v>0</v>
      </c>
      <c r="AR783" s="29">
        <v>0</v>
      </c>
      <c r="AS783" s="29">
        <v>0</v>
      </c>
      <c r="AT783" s="122">
        <v>0</v>
      </c>
      <c r="AU783" s="130" t="s">
        <v>2197</v>
      </c>
      <c r="AV783" s="130" t="s">
        <v>2191</v>
      </c>
      <c r="AW783" s="130" t="s">
        <v>2298</v>
      </c>
      <c r="AX783" s="130" t="s">
        <v>1299</v>
      </c>
      <c r="AY783" s="130" t="s">
        <v>1299</v>
      </c>
    </row>
    <row r="784" spans="1:51" ht="36" x14ac:dyDescent="0.2">
      <c r="A784" s="121">
        <v>45692</v>
      </c>
      <c r="B784" s="27" t="s">
        <v>2843</v>
      </c>
      <c r="C784" s="24" t="s">
        <v>1565</v>
      </c>
      <c r="D784" s="24" t="s">
        <v>1447</v>
      </c>
      <c r="E784" s="28" t="s">
        <v>442</v>
      </c>
      <c r="F784" s="28" t="s">
        <v>445</v>
      </c>
      <c r="G784" s="28" t="s">
        <v>521</v>
      </c>
      <c r="H784" s="28" t="s">
        <v>515</v>
      </c>
      <c r="I784" s="28" t="s">
        <v>1422</v>
      </c>
      <c r="J784" s="24" t="s">
        <v>1428</v>
      </c>
      <c r="K784" s="24" t="s">
        <v>738</v>
      </c>
      <c r="L784" s="24" t="s">
        <v>3038</v>
      </c>
      <c r="M784" s="24">
        <v>45692</v>
      </c>
      <c r="N784" s="24" t="s">
        <v>3039</v>
      </c>
      <c r="O784" s="24" t="s">
        <v>3040</v>
      </c>
      <c r="P784" s="27" t="s">
        <v>15</v>
      </c>
      <c r="Q784" s="28" t="s">
        <v>719</v>
      </c>
      <c r="R784" s="26" t="s">
        <v>3214</v>
      </c>
      <c r="S784" s="26" t="s">
        <v>3319</v>
      </c>
      <c r="T784" s="27" t="s">
        <v>180</v>
      </c>
      <c r="U784" s="25" t="s">
        <v>1428</v>
      </c>
      <c r="V784" s="25" t="s">
        <v>1563</v>
      </c>
      <c r="W784" s="25" t="s">
        <v>552</v>
      </c>
      <c r="X784" s="36" t="s">
        <v>43</v>
      </c>
      <c r="Y784" s="36" t="s">
        <v>1377</v>
      </c>
      <c r="Z784" s="36" t="s">
        <v>1375</v>
      </c>
      <c r="AA784" s="29">
        <v>7500</v>
      </c>
      <c r="AB784" s="29">
        <v>7500</v>
      </c>
      <c r="AC784" s="30">
        <v>0</v>
      </c>
      <c r="AD784" s="29">
        <v>7500</v>
      </c>
      <c r="AE784" s="29">
        <v>7500</v>
      </c>
      <c r="AF784" s="31">
        <v>0</v>
      </c>
      <c r="AG784" s="29">
        <v>7500</v>
      </c>
      <c r="AI784" s="29">
        <v>0</v>
      </c>
      <c r="AJ784" s="29">
        <v>0</v>
      </c>
      <c r="AK784" s="29">
        <v>7500</v>
      </c>
      <c r="AL784" s="29">
        <v>0</v>
      </c>
      <c r="AM784" s="29">
        <v>0</v>
      </c>
      <c r="AN784" s="29">
        <v>0</v>
      </c>
      <c r="AO784" s="29">
        <v>0</v>
      </c>
      <c r="AP784" s="29">
        <v>0</v>
      </c>
      <c r="AQ784" s="29">
        <v>0</v>
      </c>
      <c r="AR784" s="29">
        <v>0</v>
      </c>
      <c r="AS784" s="29">
        <v>0</v>
      </c>
      <c r="AT784" s="122">
        <v>0</v>
      </c>
      <c r="AU784" s="130" t="s">
        <v>2197</v>
      </c>
      <c r="AV784" s="130" t="s">
        <v>2193</v>
      </c>
      <c r="AW784" s="130" t="s">
        <v>2298</v>
      </c>
      <c r="AX784" s="130" t="s">
        <v>1299</v>
      </c>
      <c r="AY784" s="130" t="s">
        <v>518</v>
      </c>
    </row>
    <row r="785" spans="1:51" ht="36" x14ac:dyDescent="0.2">
      <c r="A785" s="121">
        <v>45692</v>
      </c>
      <c r="B785" s="27" t="s">
        <v>2843</v>
      </c>
      <c r="C785" s="24" t="s">
        <v>1565</v>
      </c>
      <c r="D785" s="24" t="s">
        <v>1447</v>
      </c>
      <c r="E785" s="28" t="s">
        <v>442</v>
      </c>
      <c r="F785" s="28" t="s">
        <v>445</v>
      </c>
      <c r="G785" s="28" t="s">
        <v>521</v>
      </c>
      <c r="H785" s="28" t="s">
        <v>515</v>
      </c>
      <c r="I785" s="28" t="s">
        <v>1422</v>
      </c>
      <c r="J785" s="24" t="s">
        <v>1160</v>
      </c>
      <c r="K785" s="24" t="s">
        <v>769</v>
      </c>
      <c r="L785" s="24" t="s">
        <v>3041</v>
      </c>
      <c r="M785" s="24">
        <v>45693</v>
      </c>
      <c r="N785" s="24" t="s">
        <v>3042</v>
      </c>
      <c r="O785" s="24" t="s">
        <v>3043</v>
      </c>
      <c r="P785" s="27" t="s">
        <v>15</v>
      </c>
      <c r="Q785" s="28" t="s">
        <v>720</v>
      </c>
      <c r="R785" s="26" t="s">
        <v>3215</v>
      </c>
      <c r="S785" s="26" t="s">
        <v>3320</v>
      </c>
      <c r="T785" s="27" t="s">
        <v>136</v>
      </c>
      <c r="U785" s="25" t="s">
        <v>1160</v>
      </c>
      <c r="V785" s="25" t="s">
        <v>1526</v>
      </c>
      <c r="W785" s="25" t="s">
        <v>552</v>
      </c>
      <c r="X785" s="36" t="s">
        <v>43</v>
      </c>
      <c r="Y785" s="36" t="s">
        <v>1377</v>
      </c>
      <c r="Z785" s="36" t="s">
        <v>1375</v>
      </c>
      <c r="AA785" s="29">
        <v>8925</v>
      </c>
      <c r="AB785" s="29">
        <v>8925</v>
      </c>
      <c r="AC785" s="30">
        <v>0</v>
      </c>
      <c r="AD785" s="29">
        <v>8925</v>
      </c>
      <c r="AE785" s="29">
        <v>0</v>
      </c>
      <c r="AF785" s="31">
        <v>8925</v>
      </c>
      <c r="AG785" s="29">
        <v>0</v>
      </c>
      <c r="AI785" s="29">
        <v>0</v>
      </c>
      <c r="AJ785" s="29">
        <v>0</v>
      </c>
      <c r="AK785" s="29">
        <v>0</v>
      </c>
      <c r="AL785" s="29">
        <v>0</v>
      </c>
      <c r="AM785" s="29">
        <v>0</v>
      </c>
      <c r="AN785" s="29">
        <v>0</v>
      </c>
      <c r="AO785" s="29">
        <v>0</v>
      </c>
      <c r="AP785" s="29">
        <v>0</v>
      </c>
      <c r="AQ785" s="29">
        <v>0</v>
      </c>
      <c r="AR785" s="29">
        <v>0</v>
      </c>
      <c r="AS785" s="29">
        <v>0</v>
      </c>
      <c r="AT785" s="122">
        <v>0</v>
      </c>
      <c r="AU785" s="130" t="s">
        <v>2197</v>
      </c>
      <c r="AV785" s="130" t="s">
        <v>2191</v>
      </c>
      <c r="AW785" s="130" t="s">
        <v>2298</v>
      </c>
      <c r="AX785" s="130" t="s">
        <v>1299</v>
      </c>
      <c r="AY785" s="130" t="s">
        <v>3270</v>
      </c>
    </row>
    <row r="786" spans="1:51" ht="24" x14ac:dyDescent="0.2">
      <c r="A786" s="121">
        <v>45692</v>
      </c>
      <c r="B786" s="27" t="s">
        <v>2843</v>
      </c>
      <c r="C786" s="24" t="s">
        <v>1565</v>
      </c>
      <c r="D786" s="24" t="s">
        <v>1447</v>
      </c>
      <c r="E786" s="28" t="s">
        <v>442</v>
      </c>
      <c r="F786" s="28" t="s">
        <v>445</v>
      </c>
      <c r="G786" s="28" t="s">
        <v>521</v>
      </c>
      <c r="H786" s="28" t="s">
        <v>515</v>
      </c>
      <c r="I786" s="28" t="s">
        <v>1422</v>
      </c>
      <c r="J786" s="24" t="s">
        <v>1092</v>
      </c>
      <c r="K786" s="24" t="s">
        <v>760</v>
      </c>
      <c r="L786" s="24" t="s">
        <v>3044</v>
      </c>
      <c r="M786" s="24">
        <v>45693</v>
      </c>
      <c r="N786" s="24" t="s">
        <v>3045</v>
      </c>
      <c r="O786" s="24" t="s">
        <v>3046</v>
      </c>
      <c r="P786" s="27" t="s">
        <v>15</v>
      </c>
      <c r="Q786" s="28" t="s">
        <v>721</v>
      </c>
      <c r="R786" s="26" t="s">
        <v>3216</v>
      </c>
      <c r="S786" s="26" t="s">
        <v>3321</v>
      </c>
      <c r="T786" s="27" t="s">
        <v>131</v>
      </c>
      <c r="U786" s="25" t="s">
        <v>1092</v>
      </c>
      <c r="V786" s="25" t="s">
        <v>1521</v>
      </c>
      <c r="W786" s="25" t="s">
        <v>552</v>
      </c>
      <c r="X786" s="36" t="s">
        <v>43</v>
      </c>
      <c r="Y786" s="36" t="s">
        <v>1377</v>
      </c>
      <c r="Z786" s="36" t="s">
        <v>1375</v>
      </c>
      <c r="AA786" s="29">
        <v>11050</v>
      </c>
      <c r="AB786" s="29">
        <v>11050</v>
      </c>
      <c r="AC786" s="30">
        <v>0</v>
      </c>
      <c r="AD786" s="29">
        <v>11050</v>
      </c>
      <c r="AE786" s="29">
        <v>4250</v>
      </c>
      <c r="AF786" s="31">
        <v>6800</v>
      </c>
      <c r="AG786" s="29">
        <v>4250</v>
      </c>
      <c r="AI786" s="29">
        <v>0</v>
      </c>
      <c r="AJ786" s="29">
        <v>0</v>
      </c>
      <c r="AK786" s="29">
        <v>4250</v>
      </c>
      <c r="AL786" s="29">
        <v>0</v>
      </c>
      <c r="AM786" s="29">
        <v>0</v>
      </c>
      <c r="AN786" s="29">
        <v>0</v>
      </c>
      <c r="AO786" s="29">
        <v>0</v>
      </c>
      <c r="AP786" s="29">
        <v>0</v>
      </c>
      <c r="AQ786" s="29">
        <v>0</v>
      </c>
      <c r="AR786" s="29">
        <v>0</v>
      </c>
      <c r="AS786" s="29">
        <v>0</v>
      </c>
      <c r="AT786" s="122">
        <v>0</v>
      </c>
      <c r="AU786" s="130" t="s">
        <v>2197</v>
      </c>
      <c r="AV786" s="130" t="s">
        <v>2191</v>
      </c>
      <c r="AW786" s="130" t="s">
        <v>2298</v>
      </c>
      <c r="AX786" s="130" t="s">
        <v>1299</v>
      </c>
      <c r="AY786" s="130" t="s">
        <v>3270</v>
      </c>
    </row>
    <row r="787" spans="1:51" ht="36" x14ac:dyDescent="0.2">
      <c r="A787" s="121">
        <v>45692</v>
      </c>
      <c r="B787" s="27" t="s">
        <v>2843</v>
      </c>
      <c r="C787" s="24" t="s">
        <v>1565</v>
      </c>
      <c r="D787" s="24" t="s">
        <v>1447</v>
      </c>
      <c r="E787" s="28" t="s">
        <v>442</v>
      </c>
      <c r="F787" s="28" t="s">
        <v>445</v>
      </c>
      <c r="G787" s="28" t="s">
        <v>521</v>
      </c>
      <c r="H787" s="28" t="s">
        <v>515</v>
      </c>
      <c r="I787" s="28" t="s">
        <v>1422</v>
      </c>
      <c r="J787" s="24" t="s">
        <v>1090</v>
      </c>
      <c r="K787" s="24" t="s">
        <v>817</v>
      </c>
      <c r="L787" s="24" t="s">
        <v>3047</v>
      </c>
      <c r="M787" s="24">
        <v>45694</v>
      </c>
      <c r="N787" s="24" t="s">
        <v>3048</v>
      </c>
      <c r="O787" s="24" t="s">
        <v>3049</v>
      </c>
      <c r="P787" s="27" t="s">
        <v>15</v>
      </c>
      <c r="Q787" s="28" t="s">
        <v>722</v>
      </c>
      <c r="R787" s="26" t="s">
        <v>3217</v>
      </c>
      <c r="S787" s="26" t="s">
        <v>3322</v>
      </c>
      <c r="T787" s="27" t="s">
        <v>128</v>
      </c>
      <c r="U787" s="25" t="s">
        <v>1090</v>
      </c>
      <c r="V787" s="25" t="s">
        <v>1518</v>
      </c>
      <c r="W787" s="25" t="s">
        <v>552</v>
      </c>
      <c r="X787" s="36" t="s">
        <v>43</v>
      </c>
      <c r="Y787" s="36" t="s">
        <v>1377</v>
      </c>
      <c r="Z787" s="36" t="s">
        <v>1375</v>
      </c>
      <c r="AA787" s="29">
        <v>15300</v>
      </c>
      <c r="AB787" s="29">
        <v>15300</v>
      </c>
      <c r="AC787" s="30">
        <v>0</v>
      </c>
      <c r="AD787" s="29">
        <v>15300</v>
      </c>
      <c r="AE787" s="29">
        <v>0</v>
      </c>
      <c r="AF787" s="31">
        <v>15300</v>
      </c>
      <c r="AG787" s="29">
        <v>0</v>
      </c>
      <c r="AI787" s="29">
        <v>0</v>
      </c>
      <c r="AJ787" s="29">
        <v>0</v>
      </c>
      <c r="AK787" s="29">
        <v>0</v>
      </c>
      <c r="AL787" s="29">
        <v>0</v>
      </c>
      <c r="AM787" s="29">
        <v>0</v>
      </c>
      <c r="AN787" s="29">
        <v>0</v>
      </c>
      <c r="AO787" s="29">
        <v>0</v>
      </c>
      <c r="AP787" s="29">
        <v>0</v>
      </c>
      <c r="AQ787" s="29">
        <v>0</v>
      </c>
      <c r="AR787" s="29">
        <v>0</v>
      </c>
      <c r="AS787" s="29">
        <v>0</v>
      </c>
      <c r="AT787" s="122">
        <v>0</v>
      </c>
      <c r="AU787" s="130" t="s">
        <v>2197</v>
      </c>
      <c r="AV787" s="130" t="s">
        <v>2191</v>
      </c>
      <c r="AW787" s="130" t="s">
        <v>2298</v>
      </c>
      <c r="AX787" s="130" t="s">
        <v>1299</v>
      </c>
      <c r="AY787" s="130" t="s">
        <v>3270</v>
      </c>
    </row>
    <row r="788" spans="1:51" ht="36" x14ac:dyDescent="0.2">
      <c r="A788" s="121">
        <v>45692</v>
      </c>
      <c r="B788" s="27" t="s">
        <v>2843</v>
      </c>
      <c r="C788" s="24" t="s">
        <v>1565</v>
      </c>
      <c r="D788" s="24" t="s">
        <v>1447</v>
      </c>
      <c r="E788" s="28" t="s">
        <v>442</v>
      </c>
      <c r="F788" s="28" t="s">
        <v>445</v>
      </c>
      <c r="G788" s="28" t="s">
        <v>521</v>
      </c>
      <c r="H788" s="28" t="s">
        <v>515</v>
      </c>
      <c r="I788" s="28" t="s">
        <v>1422</v>
      </c>
      <c r="J788" s="24" t="s">
        <v>1101</v>
      </c>
      <c r="K788" s="24" t="s">
        <v>752</v>
      </c>
      <c r="L788" s="24" t="s">
        <v>3050</v>
      </c>
      <c r="M788" s="24">
        <v>45693</v>
      </c>
      <c r="N788" s="24" t="s">
        <v>3051</v>
      </c>
      <c r="O788" s="24" t="s">
        <v>3052</v>
      </c>
      <c r="P788" s="27" t="s">
        <v>15</v>
      </c>
      <c r="Q788" s="28" t="s">
        <v>723</v>
      </c>
      <c r="R788" s="26" t="s">
        <v>3218</v>
      </c>
      <c r="S788" s="26" t="s">
        <v>3323</v>
      </c>
      <c r="T788" s="27" t="s">
        <v>138</v>
      </c>
      <c r="U788" s="25" t="s">
        <v>1101</v>
      </c>
      <c r="V788" s="25" t="s">
        <v>1528</v>
      </c>
      <c r="W788" s="25" t="s">
        <v>552</v>
      </c>
      <c r="X788" s="36" t="s">
        <v>43</v>
      </c>
      <c r="Y788" s="36" t="s">
        <v>1377</v>
      </c>
      <c r="Z788" s="36" t="s">
        <v>1375</v>
      </c>
      <c r="AA788" s="29">
        <v>12750</v>
      </c>
      <c r="AB788" s="29">
        <v>12750</v>
      </c>
      <c r="AC788" s="30">
        <v>0</v>
      </c>
      <c r="AD788" s="29">
        <v>12750</v>
      </c>
      <c r="AE788" s="29">
        <v>0</v>
      </c>
      <c r="AF788" s="31">
        <v>12750</v>
      </c>
      <c r="AG788" s="29">
        <v>0</v>
      </c>
      <c r="AI788" s="29">
        <v>0</v>
      </c>
      <c r="AJ788" s="29">
        <v>0</v>
      </c>
      <c r="AK788" s="29">
        <v>0</v>
      </c>
      <c r="AL788" s="29">
        <v>0</v>
      </c>
      <c r="AM788" s="29">
        <v>0</v>
      </c>
      <c r="AN788" s="29">
        <v>0</v>
      </c>
      <c r="AO788" s="29">
        <v>0</v>
      </c>
      <c r="AP788" s="29">
        <v>0</v>
      </c>
      <c r="AQ788" s="29">
        <v>0</v>
      </c>
      <c r="AR788" s="29">
        <v>0</v>
      </c>
      <c r="AS788" s="29">
        <v>0</v>
      </c>
      <c r="AT788" s="122">
        <v>0</v>
      </c>
      <c r="AU788" s="130" t="s">
        <v>2197</v>
      </c>
      <c r="AV788" s="130" t="s">
        <v>2191</v>
      </c>
      <c r="AW788" s="130" t="s">
        <v>2298</v>
      </c>
      <c r="AX788" s="130" t="s">
        <v>1299</v>
      </c>
      <c r="AY788" s="130" t="s">
        <v>3270</v>
      </c>
    </row>
    <row r="789" spans="1:51" ht="36" x14ac:dyDescent="0.2">
      <c r="A789" s="121">
        <v>45692</v>
      </c>
      <c r="B789" s="27" t="s">
        <v>2843</v>
      </c>
      <c r="C789" s="24" t="s">
        <v>1565</v>
      </c>
      <c r="D789" s="24" t="s">
        <v>1447</v>
      </c>
      <c r="E789" s="28" t="s">
        <v>442</v>
      </c>
      <c r="F789" s="28" t="s">
        <v>445</v>
      </c>
      <c r="G789" s="28" t="s">
        <v>521</v>
      </c>
      <c r="H789" s="28" t="s">
        <v>515</v>
      </c>
      <c r="I789" s="28" t="s">
        <v>1400</v>
      </c>
      <c r="J789" s="24" t="s">
        <v>1400</v>
      </c>
      <c r="K789" s="24" t="s">
        <v>753</v>
      </c>
      <c r="L789" s="24" t="s">
        <v>3053</v>
      </c>
      <c r="M789" s="24">
        <v>45693</v>
      </c>
      <c r="N789" s="24" t="s">
        <v>1638</v>
      </c>
      <c r="O789" s="24" t="s">
        <v>3054</v>
      </c>
      <c r="P789" s="27" t="s">
        <v>15</v>
      </c>
      <c r="Q789" s="28" t="s">
        <v>724</v>
      </c>
      <c r="R789" s="26" t="s">
        <v>3219</v>
      </c>
      <c r="S789" s="26" t="s">
        <v>3324</v>
      </c>
      <c r="T789" s="27" t="s">
        <v>142</v>
      </c>
      <c r="U789" s="25" t="s">
        <v>1400</v>
      </c>
      <c r="V789" s="25" t="s">
        <v>1531</v>
      </c>
      <c r="W789" s="25" t="s">
        <v>552</v>
      </c>
      <c r="X789" s="36" t="s">
        <v>43</v>
      </c>
      <c r="Y789" s="36" t="s">
        <v>1377</v>
      </c>
      <c r="Z789" s="36" t="s">
        <v>1375</v>
      </c>
      <c r="AA789" s="29">
        <v>18000</v>
      </c>
      <c r="AB789" s="29">
        <v>18000</v>
      </c>
      <c r="AC789" s="30">
        <v>0</v>
      </c>
      <c r="AD789" s="29">
        <v>18000</v>
      </c>
      <c r="AE789" s="29">
        <v>6000</v>
      </c>
      <c r="AF789" s="31">
        <v>12000</v>
      </c>
      <c r="AG789" s="29">
        <v>6000</v>
      </c>
      <c r="AI789" s="29">
        <v>0</v>
      </c>
      <c r="AJ789" s="29">
        <v>0</v>
      </c>
      <c r="AK789" s="29">
        <v>6000</v>
      </c>
      <c r="AL789" s="29">
        <v>0</v>
      </c>
      <c r="AM789" s="29">
        <v>0</v>
      </c>
      <c r="AN789" s="29">
        <v>0</v>
      </c>
      <c r="AO789" s="29">
        <v>0</v>
      </c>
      <c r="AP789" s="29">
        <v>0</v>
      </c>
      <c r="AQ789" s="29">
        <v>0</v>
      </c>
      <c r="AR789" s="29">
        <v>0</v>
      </c>
      <c r="AS789" s="29">
        <v>0</v>
      </c>
      <c r="AT789" s="122">
        <v>0</v>
      </c>
      <c r="AU789" s="130" t="s">
        <v>2197</v>
      </c>
      <c r="AV789" s="130" t="s">
        <v>2191</v>
      </c>
      <c r="AW789" s="130" t="s">
        <v>2298</v>
      </c>
      <c r="AX789" s="130" t="s">
        <v>1299</v>
      </c>
      <c r="AY789" s="130" t="s">
        <v>1299</v>
      </c>
    </row>
    <row r="790" spans="1:51" ht="24" x14ac:dyDescent="0.2">
      <c r="A790" s="121">
        <v>45692</v>
      </c>
      <c r="B790" s="27" t="s">
        <v>2843</v>
      </c>
      <c r="C790" s="24" t="s">
        <v>1565</v>
      </c>
      <c r="D790" s="24" t="s">
        <v>1447</v>
      </c>
      <c r="E790" s="28" t="s">
        <v>442</v>
      </c>
      <c r="F790" s="28" t="s">
        <v>445</v>
      </c>
      <c r="G790" s="28" t="s">
        <v>521</v>
      </c>
      <c r="H790" s="28" t="s">
        <v>515</v>
      </c>
      <c r="I790" s="28" t="s">
        <v>1422</v>
      </c>
      <c r="J790" s="24" t="s">
        <v>1093</v>
      </c>
      <c r="K790" s="24" t="s">
        <v>766</v>
      </c>
      <c r="L790" s="24" t="s">
        <v>3055</v>
      </c>
      <c r="M790" s="24">
        <v>45693</v>
      </c>
      <c r="N790" s="24" t="s">
        <v>3056</v>
      </c>
      <c r="O790" s="24" t="s">
        <v>3057</v>
      </c>
      <c r="P790" s="27" t="s">
        <v>15</v>
      </c>
      <c r="Q790" s="28" t="s">
        <v>725</v>
      </c>
      <c r="R790" s="26" t="s">
        <v>3220</v>
      </c>
      <c r="S790" s="26" t="s">
        <v>3325</v>
      </c>
      <c r="T790" s="27" t="s">
        <v>132</v>
      </c>
      <c r="U790" s="25" t="s">
        <v>1093</v>
      </c>
      <c r="V790" s="25" t="s">
        <v>1522</v>
      </c>
      <c r="W790" s="25" t="s">
        <v>552</v>
      </c>
      <c r="X790" s="36" t="s">
        <v>43</v>
      </c>
      <c r="Y790" s="36" t="s">
        <v>1377</v>
      </c>
      <c r="Z790" s="36" t="s">
        <v>1375</v>
      </c>
      <c r="AA790" s="29">
        <v>10000</v>
      </c>
      <c r="AB790" s="29">
        <v>10000</v>
      </c>
      <c r="AC790" s="30">
        <v>0</v>
      </c>
      <c r="AD790" s="29">
        <v>10000</v>
      </c>
      <c r="AE790" s="29">
        <v>5000</v>
      </c>
      <c r="AF790" s="31">
        <v>5000</v>
      </c>
      <c r="AG790" s="29">
        <v>5000</v>
      </c>
      <c r="AI790" s="29">
        <v>0</v>
      </c>
      <c r="AJ790" s="29">
        <v>0</v>
      </c>
      <c r="AK790" s="29">
        <v>5000</v>
      </c>
      <c r="AL790" s="29">
        <v>0</v>
      </c>
      <c r="AM790" s="29">
        <v>0</v>
      </c>
      <c r="AN790" s="29">
        <v>0</v>
      </c>
      <c r="AO790" s="29">
        <v>0</v>
      </c>
      <c r="AP790" s="29">
        <v>0</v>
      </c>
      <c r="AQ790" s="29">
        <v>0</v>
      </c>
      <c r="AR790" s="29">
        <v>0</v>
      </c>
      <c r="AS790" s="29">
        <v>0</v>
      </c>
      <c r="AT790" s="122">
        <v>0</v>
      </c>
      <c r="AU790" s="130" t="s">
        <v>2197</v>
      </c>
      <c r="AV790" s="130" t="s">
        <v>2191</v>
      </c>
      <c r="AW790" s="130" t="s">
        <v>2298</v>
      </c>
      <c r="AX790" s="130" t="s">
        <v>1299</v>
      </c>
      <c r="AY790" s="130" t="s">
        <v>518</v>
      </c>
    </row>
    <row r="791" spans="1:51" ht="36" x14ac:dyDescent="0.2">
      <c r="A791" s="121">
        <v>45692</v>
      </c>
      <c r="B791" s="27" t="s">
        <v>2843</v>
      </c>
      <c r="C791" s="24" t="s">
        <v>1565</v>
      </c>
      <c r="D791" s="24" t="s">
        <v>1447</v>
      </c>
      <c r="E791" s="28" t="s">
        <v>438</v>
      </c>
      <c r="F791" s="28" t="s">
        <v>439</v>
      </c>
      <c r="G791" s="28" t="s">
        <v>521</v>
      </c>
      <c r="H791" s="28" t="s">
        <v>515</v>
      </c>
      <c r="I791" s="28" t="s">
        <v>1103</v>
      </c>
      <c r="J791" s="24" t="s">
        <v>1103</v>
      </c>
      <c r="K791" s="24" t="s">
        <v>765</v>
      </c>
      <c r="L791" s="24" t="s">
        <v>3058</v>
      </c>
      <c r="M791" s="24">
        <v>45693</v>
      </c>
      <c r="N791" s="24" t="s">
        <v>1656</v>
      </c>
      <c r="O791" s="24" t="s">
        <v>3059</v>
      </c>
      <c r="P791" s="27" t="s">
        <v>15</v>
      </c>
      <c r="Q791" s="28" t="s">
        <v>726</v>
      </c>
      <c r="R791" s="26" t="s">
        <v>3221</v>
      </c>
      <c r="S791" s="26" t="s">
        <v>3326</v>
      </c>
      <c r="T791" s="27" t="s">
        <v>61</v>
      </c>
      <c r="U791" s="25" t="s">
        <v>1103</v>
      </c>
      <c r="V791" s="25" t="s">
        <v>1354</v>
      </c>
      <c r="W791" s="25" t="s">
        <v>552</v>
      </c>
      <c r="X791" s="36" t="s">
        <v>43</v>
      </c>
      <c r="Y791" s="36" t="s">
        <v>1377</v>
      </c>
      <c r="Z791" s="36" t="s">
        <v>1375</v>
      </c>
      <c r="AA791" s="29">
        <v>12000</v>
      </c>
      <c r="AB791" s="29">
        <v>12000</v>
      </c>
      <c r="AC791" s="30">
        <v>0</v>
      </c>
      <c r="AD791" s="29">
        <v>12000</v>
      </c>
      <c r="AE791" s="29">
        <v>6000</v>
      </c>
      <c r="AF791" s="31">
        <v>6000</v>
      </c>
      <c r="AG791" s="29">
        <v>6000</v>
      </c>
      <c r="AI791" s="29">
        <v>0</v>
      </c>
      <c r="AJ791" s="29">
        <v>0</v>
      </c>
      <c r="AK791" s="29">
        <v>6000</v>
      </c>
      <c r="AL791" s="29">
        <v>0</v>
      </c>
      <c r="AM791" s="29">
        <v>0</v>
      </c>
      <c r="AN791" s="29">
        <v>0</v>
      </c>
      <c r="AO791" s="29">
        <v>0</v>
      </c>
      <c r="AP791" s="29">
        <v>0</v>
      </c>
      <c r="AQ791" s="29">
        <v>0</v>
      </c>
      <c r="AR791" s="29">
        <v>0</v>
      </c>
      <c r="AS791" s="29">
        <v>0</v>
      </c>
      <c r="AT791" s="122">
        <v>0</v>
      </c>
      <c r="AU791" s="130" t="s">
        <v>2197</v>
      </c>
      <c r="AV791" s="130" t="s">
        <v>2191</v>
      </c>
      <c r="AW791" s="130" t="s">
        <v>2298</v>
      </c>
      <c r="AX791" s="130" t="s">
        <v>1299</v>
      </c>
      <c r="AY791" s="130" t="s">
        <v>1299</v>
      </c>
    </row>
    <row r="792" spans="1:51" ht="36" x14ac:dyDescent="0.2">
      <c r="A792" s="121">
        <v>45692</v>
      </c>
      <c r="B792" s="27" t="s">
        <v>2843</v>
      </c>
      <c r="C792" s="24" t="s">
        <v>1565</v>
      </c>
      <c r="D792" s="24" t="s">
        <v>1447</v>
      </c>
      <c r="E792" s="28" t="s">
        <v>438</v>
      </c>
      <c r="F792" s="28" t="s">
        <v>439</v>
      </c>
      <c r="G792" s="28" t="s">
        <v>2816</v>
      </c>
      <c r="H792" s="28" t="s">
        <v>511</v>
      </c>
      <c r="I792" s="28" t="s">
        <v>1103</v>
      </c>
      <c r="J792" s="24" t="s">
        <v>1427</v>
      </c>
      <c r="K792" s="24" t="s">
        <v>845</v>
      </c>
      <c r="L792" s="24" t="s">
        <v>3060</v>
      </c>
      <c r="M792" s="24">
        <v>45695</v>
      </c>
      <c r="N792" s="24" t="s">
        <v>3061</v>
      </c>
      <c r="O792" s="24" t="s">
        <v>3062</v>
      </c>
      <c r="P792" s="27" t="s">
        <v>15</v>
      </c>
      <c r="Q792" s="28" t="s">
        <v>727</v>
      </c>
      <c r="R792" s="26" t="s">
        <v>3222</v>
      </c>
      <c r="S792" s="26" t="s">
        <v>3327</v>
      </c>
      <c r="T792" s="27" t="s">
        <v>156</v>
      </c>
      <c r="U792" s="25" t="s">
        <v>1427</v>
      </c>
      <c r="V792" s="25" t="s">
        <v>1554</v>
      </c>
      <c r="W792" s="25" t="s">
        <v>552</v>
      </c>
      <c r="X792" s="36" t="s">
        <v>45</v>
      </c>
      <c r="Y792" s="36" t="s">
        <v>46</v>
      </c>
      <c r="Z792" s="36" t="s">
        <v>370</v>
      </c>
      <c r="AA792" s="29">
        <v>4200</v>
      </c>
      <c r="AB792" s="29">
        <v>4200</v>
      </c>
      <c r="AC792" s="30">
        <v>0</v>
      </c>
      <c r="AD792" s="29">
        <v>4200</v>
      </c>
      <c r="AE792" s="29">
        <v>53.9</v>
      </c>
      <c r="AF792" s="31">
        <v>4146.1000000000004</v>
      </c>
      <c r="AG792" s="29">
        <v>53.9</v>
      </c>
      <c r="AI792" s="29">
        <v>0</v>
      </c>
      <c r="AJ792" s="29">
        <v>0</v>
      </c>
      <c r="AK792" s="29">
        <v>53.9</v>
      </c>
      <c r="AL792" s="29">
        <v>0</v>
      </c>
      <c r="AM792" s="29">
        <v>0</v>
      </c>
      <c r="AN792" s="29">
        <v>0</v>
      </c>
      <c r="AO792" s="29">
        <v>0</v>
      </c>
      <c r="AP792" s="29">
        <v>0</v>
      </c>
      <c r="AQ792" s="29">
        <v>0</v>
      </c>
      <c r="AR792" s="29">
        <v>0</v>
      </c>
      <c r="AS792" s="29">
        <v>0</v>
      </c>
      <c r="AT792" s="122">
        <v>0</v>
      </c>
      <c r="AU792" s="130" t="s">
        <v>2197</v>
      </c>
      <c r="AV792" s="130" t="s">
        <v>2191</v>
      </c>
      <c r="AW792" s="130" t="s">
        <v>2298</v>
      </c>
      <c r="AX792" s="130" t="s">
        <v>1299</v>
      </c>
      <c r="AY792" s="130" t="s">
        <v>1299</v>
      </c>
    </row>
    <row r="793" spans="1:51" ht="36" x14ac:dyDescent="0.2">
      <c r="A793" s="121">
        <v>45693</v>
      </c>
      <c r="B793" s="27" t="s">
        <v>2843</v>
      </c>
      <c r="C793" s="24" t="s">
        <v>1565</v>
      </c>
      <c r="D793" s="24" t="s">
        <v>1447</v>
      </c>
      <c r="E793" s="28" t="s">
        <v>438</v>
      </c>
      <c r="F793" s="28" t="s">
        <v>439</v>
      </c>
      <c r="G793" s="28" t="s">
        <v>2816</v>
      </c>
      <c r="H793" s="28" t="s">
        <v>511</v>
      </c>
      <c r="I793" s="28" t="s">
        <v>1103</v>
      </c>
      <c r="J793" s="24" t="s">
        <v>1102</v>
      </c>
      <c r="K793" s="24" t="s">
        <v>821</v>
      </c>
      <c r="L793" s="24" t="s">
        <v>3063</v>
      </c>
      <c r="M793" s="24">
        <v>45694</v>
      </c>
      <c r="N793" s="24" t="s">
        <v>3064</v>
      </c>
      <c r="O793" s="24" t="s">
        <v>3065</v>
      </c>
      <c r="P793" s="27" t="s">
        <v>15</v>
      </c>
      <c r="Q793" s="28" t="s">
        <v>728</v>
      </c>
      <c r="R793" s="26" t="s">
        <v>3223</v>
      </c>
      <c r="S793" s="26" t="s">
        <v>3328</v>
      </c>
      <c r="T793" s="27" t="s">
        <v>111</v>
      </c>
      <c r="U793" s="25" t="s">
        <v>1102</v>
      </c>
      <c r="V793" s="25" t="s">
        <v>1369</v>
      </c>
      <c r="W793" s="25" t="s">
        <v>552</v>
      </c>
      <c r="X793" s="36" t="s">
        <v>48</v>
      </c>
      <c r="Y793" s="36" t="s">
        <v>49</v>
      </c>
      <c r="Z793" s="36" t="s">
        <v>371</v>
      </c>
      <c r="AA793" s="29">
        <v>400</v>
      </c>
      <c r="AB793" s="29">
        <v>400</v>
      </c>
      <c r="AC793" s="30">
        <v>0</v>
      </c>
      <c r="AD793" s="29">
        <v>400</v>
      </c>
      <c r="AE793" s="29">
        <v>54</v>
      </c>
      <c r="AF793" s="31">
        <v>346</v>
      </c>
      <c r="AG793" s="29">
        <v>54</v>
      </c>
      <c r="AI793" s="29">
        <v>0</v>
      </c>
      <c r="AJ793" s="29">
        <v>33.700000000000003</v>
      </c>
      <c r="AK793" s="29">
        <v>20.3</v>
      </c>
      <c r="AL793" s="29">
        <v>0</v>
      </c>
      <c r="AM793" s="29">
        <v>0</v>
      </c>
      <c r="AN793" s="29">
        <v>0</v>
      </c>
      <c r="AO793" s="29">
        <v>0</v>
      </c>
      <c r="AP793" s="29">
        <v>0</v>
      </c>
      <c r="AQ793" s="29">
        <v>0</v>
      </c>
      <c r="AR793" s="29">
        <v>0</v>
      </c>
      <c r="AS793" s="29">
        <v>0</v>
      </c>
      <c r="AT793" s="122">
        <v>0</v>
      </c>
      <c r="AU793" s="130" t="s">
        <v>2197</v>
      </c>
      <c r="AV793" s="130" t="s">
        <v>2191</v>
      </c>
      <c r="AW793" s="130" t="s">
        <v>2298</v>
      </c>
      <c r="AX793" s="130" t="s">
        <v>1299</v>
      </c>
      <c r="AY793" s="130" t="s">
        <v>1299</v>
      </c>
    </row>
    <row r="794" spans="1:51" ht="24" x14ac:dyDescent="0.2">
      <c r="A794" s="121">
        <v>45693</v>
      </c>
      <c r="B794" s="27" t="s">
        <v>2843</v>
      </c>
      <c r="C794" s="24" t="s">
        <v>1565</v>
      </c>
      <c r="D794" s="24" t="s">
        <v>1447</v>
      </c>
      <c r="E794" s="28" t="s">
        <v>442</v>
      </c>
      <c r="F794" s="28" t="s">
        <v>445</v>
      </c>
      <c r="G794" s="28" t="s">
        <v>521</v>
      </c>
      <c r="H794" s="28" t="s">
        <v>515</v>
      </c>
      <c r="I794" s="28" t="s">
        <v>1400</v>
      </c>
      <c r="J794" s="24" t="s">
        <v>1400</v>
      </c>
      <c r="K794" s="24" t="s">
        <v>764</v>
      </c>
      <c r="L794" s="24" t="s">
        <v>3066</v>
      </c>
      <c r="M794" s="24">
        <v>45693</v>
      </c>
      <c r="N794" s="24" t="s">
        <v>1674</v>
      </c>
      <c r="O794" s="24" t="s">
        <v>3067</v>
      </c>
      <c r="P794" s="27" t="s">
        <v>15</v>
      </c>
      <c r="Q794" s="28" t="s">
        <v>729</v>
      </c>
      <c r="R794" s="26" t="s">
        <v>3224</v>
      </c>
      <c r="S794" s="26" t="s">
        <v>3329</v>
      </c>
      <c r="T794" s="27" t="s">
        <v>142</v>
      </c>
      <c r="U794" s="25" t="s">
        <v>1400</v>
      </c>
      <c r="V794" s="25" t="s">
        <v>1531</v>
      </c>
      <c r="W794" s="25" t="s">
        <v>552</v>
      </c>
      <c r="X794" s="36" t="s">
        <v>43</v>
      </c>
      <c r="Y794" s="36" t="s">
        <v>1377</v>
      </c>
      <c r="Z794" s="36" t="s">
        <v>1375</v>
      </c>
      <c r="AA794" s="29">
        <v>18000</v>
      </c>
      <c r="AB794" s="29">
        <v>18000</v>
      </c>
      <c r="AC794" s="30">
        <v>0</v>
      </c>
      <c r="AD794" s="29">
        <v>18000</v>
      </c>
      <c r="AE794" s="29">
        <v>6000</v>
      </c>
      <c r="AF794" s="31">
        <v>12000</v>
      </c>
      <c r="AG794" s="29">
        <v>6000</v>
      </c>
      <c r="AI794" s="29">
        <v>0</v>
      </c>
      <c r="AJ794" s="29">
        <v>6000</v>
      </c>
      <c r="AK794" s="29">
        <v>0</v>
      </c>
      <c r="AL794" s="29">
        <v>0</v>
      </c>
      <c r="AM794" s="29">
        <v>0</v>
      </c>
      <c r="AN794" s="29">
        <v>0</v>
      </c>
      <c r="AO794" s="29">
        <v>0</v>
      </c>
      <c r="AP794" s="29">
        <v>0</v>
      </c>
      <c r="AQ794" s="29">
        <v>0</v>
      </c>
      <c r="AR794" s="29">
        <v>0</v>
      </c>
      <c r="AS794" s="29">
        <v>0</v>
      </c>
      <c r="AT794" s="122">
        <v>0</v>
      </c>
      <c r="AU794" s="130" t="s">
        <v>2197</v>
      </c>
      <c r="AV794" s="130" t="s">
        <v>2191</v>
      </c>
      <c r="AW794" s="130" t="s">
        <v>2298</v>
      </c>
      <c r="AX794" s="130" t="s">
        <v>1299</v>
      </c>
      <c r="AY794" s="130" t="s">
        <v>1299</v>
      </c>
    </row>
    <row r="795" spans="1:51" ht="36" x14ac:dyDescent="0.2">
      <c r="A795" s="121">
        <v>45693</v>
      </c>
      <c r="B795" s="27" t="s">
        <v>2843</v>
      </c>
      <c r="C795" s="24" t="s">
        <v>1565</v>
      </c>
      <c r="D795" s="24" t="s">
        <v>1447</v>
      </c>
      <c r="E795" s="28" t="s">
        <v>442</v>
      </c>
      <c r="F795" s="28" t="s">
        <v>445</v>
      </c>
      <c r="G795" s="28" t="s">
        <v>521</v>
      </c>
      <c r="H795" s="28" t="s">
        <v>515</v>
      </c>
      <c r="I795" s="28" t="s">
        <v>1400</v>
      </c>
      <c r="J795" s="24" t="s">
        <v>1400</v>
      </c>
      <c r="K795" s="24" t="s">
        <v>763</v>
      </c>
      <c r="L795" s="24" t="s">
        <v>3068</v>
      </c>
      <c r="M795" s="24">
        <v>45693</v>
      </c>
      <c r="N795" s="24" t="s">
        <v>1677</v>
      </c>
      <c r="O795" s="24" t="s">
        <v>3069</v>
      </c>
      <c r="P795" s="27" t="s">
        <v>15</v>
      </c>
      <c r="Q795" s="28" t="s">
        <v>730</v>
      </c>
      <c r="R795" s="26" t="s">
        <v>3225</v>
      </c>
      <c r="S795" s="26" t="s">
        <v>3330</v>
      </c>
      <c r="T795" s="27" t="s">
        <v>142</v>
      </c>
      <c r="U795" s="25" t="s">
        <v>1400</v>
      </c>
      <c r="V795" s="25" t="s">
        <v>1531</v>
      </c>
      <c r="W795" s="25" t="s">
        <v>552</v>
      </c>
      <c r="X795" s="36" t="s">
        <v>43</v>
      </c>
      <c r="Y795" s="36" t="s">
        <v>1377</v>
      </c>
      <c r="Z795" s="36" t="s">
        <v>1375</v>
      </c>
      <c r="AA795" s="29">
        <v>19500</v>
      </c>
      <c r="AB795" s="29">
        <v>19500</v>
      </c>
      <c r="AC795" s="30">
        <v>0</v>
      </c>
      <c r="AD795" s="29">
        <v>19500</v>
      </c>
      <c r="AE795" s="29">
        <v>13000</v>
      </c>
      <c r="AF795" s="31">
        <v>6500</v>
      </c>
      <c r="AG795" s="29">
        <v>13000</v>
      </c>
      <c r="AI795" s="29">
        <v>0</v>
      </c>
      <c r="AJ795" s="29">
        <v>6500</v>
      </c>
      <c r="AK795" s="29">
        <v>6500</v>
      </c>
      <c r="AL795" s="29">
        <v>0</v>
      </c>
      <c r="AM795" s="29">
        <v>0</v>
      </c>
      <c r="AN795" s="29">
        <v>0</v>
      </c>
      <c r="AO795" s="29">
        <v>0</v>
      </c>
      <c r="AP795" s="29">
        <v>0</v>
      </c>
      <c r="AQ795" s="29">
        <v>0</v>
      </c>
      <c r="AR795" s="29">
        <v>0</v>
      </c>
      <c r="AS795" s="29">
        <v>0</v>
      </c>
      <c r="AT795" s="122">
        <v>0</v>
      </c>
      <c r="AU795" s="130" t="s">
        <v>2197</v>
      </c>
      <c r="AV795" s="130" t="s">
        <v>2191</v>
      </c>
      <c r="AW795" s="130" t="s">
        <v>2298</v>
      </c>
      <c r="AX795" s="130" t="s">
        <v>1299</v>
      </c>
      <c r="AY795" s="130" t="s">
        <v>1299</v>
      </c>
    </row>
    <row r="796" spans="1:51" ht="36" x14ac:dyDescent="0.2">
      <c r="A796" s="121">
        <v>45693</v>
      </c>
      <c r="B796" s="27" t="s">
        <v>2843</v>
      </c>
      <c r="C796" s="24" t="s">
        <v>1565</v>
      </c>
      <c r="D796" s="24" t="s">
        <v>1447</v>
      </c>
      <c r="E796" s="28" t="s">
        <v>442</v>
      </c>
      <c r="F796" s="28" t="s">
        <v>445</v>
      </c>
      <c r="G796" s="28" t="s">
        <v>521</v>
      </c>
      <c r="H796" s="28" t="s">
        <v>515</v>
      </c>
      <c r="I796" s="28" t="s">
        <v>1422</v>
      </c>
      <c r="J796" s="24" t="s">
        <v>1095</v>
      </c>
      <c r="K796" s="24" t="s">
        <v>818</v>
      </c>
      <c r="L796" s="24" t="s">
        <v>3070</v>
      </c>
      <c r="M796" s="24">
        <v>45694</v>
      </c>
      <c r="N796" s="24" t="s">
        <v>3071</v>
      </c>
      <c r="O796" s="24" t="s">
        <v>3072</v>
      </c>
      <c r="P796" s="27" t="s">
        <v>15</v>
      </c>
      <c r="Q796" s="28" t="s">
        <v>731</v>
      </c>
      <c r="R796" s="26" t="s">
        <v>3226</v>
      </c>
      <c r="S796" s="26" t="s">
        <v>3331</v>
      </c>
      <c r="T796" s="27" t="s">
        <v>135</v>
      </c>
      <c r="U796" s="25" t="s">
        <v>1095</v>
      </c>
      <c r="V796" s="25" t="s">
        <v>1525</v>
      </c>
      <c r="W796" s="25" t="s">
        <v>552</v>
      </c>
      <c r="X796" s="36" t="s">
        <v>43</v>
      </c>
      <c r="Y796" s="36" t="s">
        <v>1377</v>
      </c>
      <c r="Z796" s="36" t="s">
        <v>1375</v>
      </c>
      <c r="AA796" s="29">
        <v>12325</v>
      </c>
      <c r="AB796" s="29">
        <v>12325</v>
      </c>
      <c r="AC796" s="30">
        <v>0</v>
      </c>
      <c r="AD796" s="29">
        <v>12325</v>
      </c>
      <c r="AE796" s="29">
        <v>0</v>
      </c>
      <c r="AF796" s="31">
        <v>12325</v>
      </c>
      <c r="AG796" s="29">
        <v>0</v>
      </c>
      <c r="AI796" s="29">
        <v>0</v>
      </c>
      <c r="AJ796" s="29">
        <v>0</v>
      </c>
      <c r="AK796" s="29">
        <v>0</v>
      </c>
      <c r="AL796" s="29">
        <v>0</v>
      </c>
      <c r="AM796" s="29">
        <v>0</v>
      </c>
      <c r="AN796" s="29">
        <v>0</v>
      </c>
      <c r="AO796" s="29">
        <v>0</v>
      </c>
      <c r="AP796" s="29">
        <v>0</v>
      </c>
      <c r="AQ796" s="29">
        <v>0</v>
      </c>
      <c r="AR796" s="29">
        <v>0</v>
      </c>
      <c r="AS796" s="29">
        <v>0</v>
      </c>
      <c r="AT796" s="122">
        <v>0</v>
      </c>
      <c r="AU796" s="130" t="s">
        <v>2197</v>
      </c>
      <c r="AV796" s="130" t="s">
        <v>2191</v>
      </c>
      <c r="AW796" s="130" t="s">
        <v>2298</v>
      </c>
      <c r="AX796" s="130" t="s">
        <v>1299</v>
      </c>
      <c r="AY796" s="130" t="s">
        <v>3270</v>
      </c>
    </row>
    <row r="797" spans="1:51" ht="36" x14ac:dyDescent="0.2">
      <c r="A797" s="121">
        <v>45693</v>
      </c>
      <c r="B797" s="27" t="s">
        <v>2843</v>
      </c>
      <c r="C797" s="24" t="s">
        <v>1565</v>
      </c>
      <c r="D797" s="24" t="s">
        <v>1447</v>
      </c>
      <c r="E797" s="28" t="s">
        <v>442</v>
      </c>
      <c r="F797" s="28" t="s">
        <v>445</v>
      </c>
      <c r="G797" s="28" t="s">
        <v>521</v>
      </c>
      <c r="H797" s="28" t="s">
        <v>515</v>
      </c>
      <c r="I797" s="28" t="s">
        <v>1422</v>
      </c>
      <c r="J797" s="24" t="s">
        <v>1095</v>
      </c>
      <c r="K797" s="24" t="s">
        <v>819</v>
      </c>
      <c r="L797" s="24" t="s">
        <v>3073</v>
      </c>
      <c r="M797" s="24">
        <v>45694</v>
      </c>
      <c r="N797" s="24" t="s">
        <v>3074</v>
      </c>
      <c r="O797" s="24" t="s">
        <v>3075</v>
      </c>
      <c r="P797" s="27" t="s">
        <v>15</v>
      </c>
      <c r="Q797" s="28" t="s">
        <v>732</v>
      </c>
      <c r="R797" s="26" t="s">
        <v>3227</v>
      </c>
      <c r="S797" s="26" t="s">
        <v>3332</v>
      </c>
      <c r="T797" s="27" t="s">
        <v>135</v>
      </c>
      <c r="U797" s="25" t="s">
        <v>1095</v>
      </c>
      <c r="V797" s="25" t="s">
        <v>1525</v>
      </c>
      <c r="W797" s="25" t="s">
        <v>552</v>
      </c>
      <c r="X797" s="36" t="s">
        <v>43</v>
      </c>
      <c r="Y797" s="36" t="s">
        <v>1377</v>
      </c>
      <c r="Z797" s="36" t="s">
        <v>1375</v>
      </c>
      <c r="AA797" s="29">
        <v>12325</v>
      </c>
      <c r="AB797" s="29">
        <v>12325</v>
      </c>
      <c r="AC797" s="30">
        <v>0</v>
      </c>
      <c r="AD797" s="29">
        <v>12325</v>
      </c>
      <c r="AE797" s="29">
        <v>0</v>
      </c>
      <c r="AF797" s="31">
        <v>12325</v>
      </c>
      <c r="AG797" s="29">
        <v>0</v>
      </c>
      <c r="AI797" s="29">
        <v>0</v>
      </c>
      <c r="AJ797" s="29">
        <v>0</v>
      </c>
      <c r="AK797" s="29">
        <v>0</v>
      </c>
      <c r="AL797" s="29">
        <v>0</v>
      </c>
      <c r="AM797" s="29">
        <v>0</v>
      </c>
      <c r="AN797" s="29">
        <v>0</v>
      </c>
      <c r="AO797" s="29">
        <v>0</v>
      </c>
      <c r="AP797" s="29">
        <v>0</v>
      </c>
      <c r="AQ797" s="29">
        <v>0</v>
      </c>
      <c r="AR797" s="29">
        <v>0</v>
      </c>
      <c r="AS797" s="29">
        <v>0</v>
      </c>
      <c r="AT797" s="122">
        <v>0</v>
      </c>
      <c r="AU797" s="130" t="s">
        <v>2197</v>
      </c>
      <c r="AV797" s="130" t="s">
        <v>2191</v>
      </c>
      <c r="AW797" s="130" t="s">
        <v>2298</v>
      </c>
      <c r="AX797" s="130" t="s">
        <v>1299</v>
      </c>
      <c r="AY797" s="130" t="s">
        <v>3270</v>
      </c>
    </row>
    <row r="798" spans="1:51" ht="36" x14ac:dyDescent="0.2">
      <c r="A798" s="121">
        <v>45693</v>
      </c>
      <c r="B798" s="27" t="s">
        <v>2843</v>
      </c>
      <c r="C798" s="24" t="s">
        <v>1565</v>
      </c>
      <c r="D798" s="24" t="s">
        <v>1447</v>
      </c>
      <c r="E798" s="28" t="s">
        <v>442</v>
      </c>
      <c r="F798" s="28" t="s">
        <v>445</v>
      </c>
      <c r="G798" s="28" t="s">
        <v>521</v>
      </c>
      <c r="H798" s="28" t="s">
        <v>515</v>
      </c>
      <c r="I798" s="28" t="s">
        <v>1400</v>
      </c>
      <c r="J798" s="24" t="s">
        <v>1400</v>
      </c>
      <c r="K798" s="24" t="s">
        <v>771</v>
      </c>
      <c r="L798" s="24" t="s">
        <v>3076</v>
      </c>
      <c r="M798" s="24">
        <v>45694</v>
      </c>
      <c r="N798" s="24" t="s">
        <v>1668</v>
      </c>
      <c r="O798" s="24" t="s">
        <v>3077</v>
      </c>
      <c r="P798" s="27" t="s">
        <v>15</v>
      </c>
      <c r="Q798" s="28" t="s">
        <v>733</v>
      </c>
      <c r="R798" s="26" t="s">
        <v>3228</v>
      </c>
      <c r="S798" s="26" t="s">
        <v>3333</v>
      </c>
      <c r="T798" s="27" t="s">
        <v>142</v>
      </c>
      <c r="U798" s="25" t="s">
        <v>1400</v>
      </c>
      <c r="V798" s="25" t="s">
        <v>1531</v>
      </c>
      <c r="W798" s="25" t="s">
        <v>552</v>
      </c>
      <c r="X798" s="36" t="s">
        <v>43</v>
      </c>
      <c r="Y798" s="36" t="s">
        <v>1377</v>
      </c>
      <c r="Z798" s="36" t="s">
        <v>1375</v>
      </c>
      <c r="AA798" s="29">
        <v>7500</v>
      </c>
      <c r="AB798" s="29">
        <v>7500</v>
      </c>
      <c r="AC798" s="30">
        <v>0</v>
      </c>
      <c r="AD798" s="29">
        <v>7500</v>
      </c>
      <c r="AE798" s="29">
        <v>2500</v>
      </c>
      <c r="AF798" s="31">
        <v>5000</v>
      </c>
      <c r="AG798" s="29">
        <v>2500</v>
      </c>
      <c r="AI798" s="29">
        <v>0</v>
      </c>
      <c r="AJ798" s="29">
        <v>2500</v>
      </c>
      <c r="AK798" s="29">
        <v>0</v>
      </c>
      <c r="AL798" s="29">
        <v>0</v>
      </c>
      <c r="AM798" s="29">
        <v>0</v>
      </c>
      <c r="AN798" s="29">
        <v>0</v>
      </c>
      <c r="AO798" s="29">
        <v>0</v>
      </c>
      <c r="AP798" s="29">
        <v>0</v>
      </c>
      <c r="AQ798" s="29">
        <v>0</v>
      </c>
      <c r="AR798" s="29">
        <v>0</v>
      </c>
      <c r="AS798" s="29">
        <v>0</v>
      </c>
      <c r="AT798" s="122">
        <v>0</v>
      </c>
      <c r="AU798" s="130" t="s">
        <v>2197</v>
      </c>
      <c r="AV798" s="130" t="s">
        <v>2191</v>
      </c>
      <c r="AW798" s="130" t="s">
        <v>2298</v>
      </c>
      <c r="AX798" s="130" t="s">
        <v>1299</v>
      </c>
      <c r="AY798" s="130" t="s">
        <v>1299</v>
      </c>
    </row>
    <row r="799" spans="1:51" ht="36" x14ac:dyDescent="0.2">
      <c r="A799" s="121">
        <v>45693</v>
      </c>
      <c r="B799" s="27" t="s">
        <v>2843</v>
      </c>
      <c r="C799" s="24" t="s">
        <v>1565</v>
      </c>
      <c r="D799" s="24" t="s">
        <v>1447</v>
      </c>
      <c r="E799" s="28" t="s">
        <v>442</v>
      </c>
      <c r="F799" s="28" t="s">
        <v>445</v>
      </c>
      <c r="G799" s="28" t="s">
        <v>521</v>
      </c>
      <c r="H799" s="28" t="s">
        <v>515</v>
      </c>
      <c r="I799" s="28" t="s">
        <v>1422</v>
      </c>
      <c r="J799" s="24" t="s">
        <v>1102</v>
      </c>
      <c r="K799" s="24" t="s">
        <v>797</v>
      </c>
      <c r="L799" s="24" t="s">
        <v>3078</v>
      </c>
      <c r="M799" s="24">
        <v>45694</v>
      </c>
      <c r="N799" s="24" t="s">
        <v>3079</v>
      </c>
      <c r="O799" s="24" t="s">
        <v>3080</v>
      </c>
      <c r="P799" s="27" t="s">
        <v>15</v>
      </c>
      <c r="Q799" s="28" t="s">
        <v>734</v>
      </c>
      <c r="R799" s="26" t="s">
        <v>3229</v>
      </c>
      <c r="S799" s="26" t="s">
        <v>3334</v>
      </c>
      <c r="T799" s="27" t="s">
        <v>148</v>
      </c>
      <c r="U799" s="25" t="s">
        <v>1102</v>
      </c>
      <c r="V799" s="25" t="s">
        <v>1535</v>
      </c>
      <c r="W799" s="25" t="s">
        <v>552</v>
      </c>
      <c r="X799" s="36" t="s">
        <v>43</v>
      </c>
      <c r="Y799" s="36" t="s">
        <v>1377</v>
      </c>
      <c r="Z799" s="36" t="s">
        <v>1375</v>
      </c>
      <c r="AA799" s="29">
        <v>10200</v>
      </c>
      <c r="AB799" s="29">
        <v>10200</v>
      </c>
      <c r="AC799" s="30">
        <v>0</v>
      </c>
      <c r="AD799" s="29">
        <v>10200</v>
      </c>
      <c r="AE799" s="29">
        <v>5100</v>
      </c>
      <c r="AF799" s="31">
        <v>5100</v>
      </c>
      <c r="AG799" s="29">
        <v>5100</v>
      </c>
      <c r="AI799" s="29">
        <v>0</v>
      </c>
      <c r="AJ799" s="29">
        <v>0</v>
      </c>
      <c r="AK799" s="29">
        <v>5100</v>
      </c>
      <c r="AL799" s="29">
        <v>0</v>
      </c>
      <c r="AM799" s="29">
        <v>0</v>
      </c>
      <c r="AN799" s="29">
        <v>0</v>
      </c>
      <c r="AO799" s="29">
        <v>0</v>
      </c>
      <c r="AP799" s="29">
        <v>0</v>
      </c>
      <c r="AQ799" s="29">
        <v>0</v>
      </c>
      <c r="AR799" s="29">
        <v>0</v>
      </c>
      <c r="AS799" s="29">
        <v>0</v>
      </c>
      <c r="AT799" s="122">
        <v>0</v>
      </c>
      <c r="AU799" s="130" t="s">
        <v>2197</v>
      </c>
      <c r="AV799" s="130" t="s">
        <v>2191</v>
      </c>
      <c r="AW799" s="130" t="s">
        <v>2298</v>
      </c>
      <c r="AX799" s="130" t="s">
        <v>1299</v>
      </c>
      <c r="AY799" s="130" t="s">
        <v>3270</v>
      </c>
    </row>
    <row r="800" spans="1:51" ht="36" x14ac:dyDescent="0.2">
      <c r="A800" s="121">
        <v>45693</v>
      </c>
      <c r="B800" s="27" t="s">
        <v>2843</v>
      </c>
      <c r="C800" s="24" t="s">
        <v>1565</v>
      </c>
      <c r="D800" s="24" t="s">
        <v>1447</v>
      </c>
      <c r="E800" s="28" t="s">
        <v>442</v>
      </c>
      <c r="F800" s="28" t="s">
        <v>445</v>
      </c>
      <c r="G800" s="28" t="s">
        <v>521</v>
      </c>
      <c r="H800" s="28" t="s">
        <v>515</v>
      </c>
      <c r="I800" s="28" t="s">
        <v>1422</v>
      </c>
      <c r="J800" s="24" t="s">
        <v>1091</v>
      </c>
      <c r="K800" s="24" t="s">
        <v>829</v>
      </c>
      <c r="L800" s="24" t="s">
        <v>3081</v>
      </c>
      <c r="M800" s="24">
        <v>45694</v>
      </c>
      <c r="N800" s="24" t="s">
        <v>3082</v>
      </c>
      <c r="O800" s="24" t="s">
        <v>3083</v>
      </c>
      <c r="P800" s="27" t="s">
        <v>15</v>
      </c>
      <c r="Q800" s="28" t="s">
        <v>735</v>
      </c>
      <c r="R800" s="26" t="s">
        <v>3230</v>
      </c>
      <c r="S800" s="26" t="s">
        <v>3335</v>
      </c>
      <c r="T800" s="27" t="s">
        <v>129</v>
      </c>
      <c r="U800" s="25" t="s">
        <v>1091</v>
      </c>
      <c r="V800" s="25" t="s">
        <v>1519</v>
      </c>
      <c r="W800" s="25" t="s">
        <v>552</v>
      </c>
      <c r="X800" s="36" t="s">
        <v>43</v>
      </c>
      <c r="Y800" s="36" t="s">
        <v>1377</v>
      </c>
      <c r="Z800" s="36" t="s">
        <v>1375</v>
      </c>
      <c r="AA800" s="29">
        <v>14450</v>
      </c>
      <c r="AB800" s="29">
        <v>14450</v>
      </c>
      <c r="AC800" s="30">
        <v>0</v>
      </c>
      <c r="AD800" s="29">
        <v>14450</v>
      </c>
      <c r="AE800" s="29">
        <v>0</v>
      </c>
      <c r="AF800" s="31">
        <v>14450</v>
      </c>
      <c r="AG800" s="29">
        <v>0</v>
      </c>
      <c r="AI800" s="29">
        <v>0</v>
      </c>
      <c r="AJ800" s="29">
        <v>0</v>
      </c>
      <c r="AK800" s="29">
        <v>0</v>
      </c>
      <c r="AL800" s="29">
        <v>0</v>
      </c>
      <c r="AM800" s="29">
        <v>0</v>
      </c>
      <c r="AN800" s="29">
        <v>0</v>
      </c>
      <c r="AO800" s="29">
        <v>0</v>
      </c>
      <c r="AP800" s="29">
        <v>0</v>
      </c>
      <c r="AQ800" s="29">
        <v>0</v>
      </c>
      <c r="AR800" s="29">
        <v>0</v>
      </c>
      <c r="AS800" s="29">
        <v>0</v>
      </c>
      <c r="AT800" s="122">
        <v>0</v>
      </c>
      <c r="AU800" s="130" t="s">
        <v>2197</v>
      </c>
      <c r="AV800" s="130" t="s">
        <v>2191</v>
      </c>
      <c r="AW800" s="130" t="s">
        <v>2298</v>
      </c>
      <c r="AX800" s="130" t="s">
        <v>1299</v>
      </c>
      <c r="AY800" s="130" t="s">
        <v>3270</v>
      </c>
    </row>
    <row r="801" spans="1:51" ht="36" x14ac:dyDescent="0.2">
      <c r="A801" s="121">
        <v>45693</v>
      </c>
      <c r="B801" s="27" t="s">
        <v>2843</v>
      </c>
      <c r="C801" s="24" t="s">
        <v>1565</v>
      </c>
      <c r="D801" s="24" t="s">
        <v>1447</v>
      </c>
      <c r="E801" s="28" t="s">
        <v>442</v>
      </c>
      <c r="F801" s="28" t="s">
        <v>445</v>
      </c>
      <c r="G801" s="28" t="s">
        <v>521</v>
      </c>
      <c r="H801" s="28" t="s">
        <v>515</v>
      </c>
      <c r="I801" s="28" t="s">
        <v>1422</v>
      </c>
      <c r="J801" s="24" t="s">
        <v>1091</v>
      </c>
      <c r="K801" s="24" t="s">
        <v>854</v>
      </c>
      <c r="L801" s="24" t="s">
        <v>3084</v>
      </c>
      <c r="M801" s="24">
        <v>45695</v>
      </c>
      <c r="N801" s="24" t="s">
        <v>3085</v>
      </c>
      <c r="O801" s="24" t="s">
        <v>3086</v>
      </c>
      <c r="P801" s="27" t="s">
        <v>15</v>
      </c>
      <c r="Q801" s="28" t="s">
        <v>736</v>
      </c>
      <c r="R801" s="26" t="s">
        <v>3231</v>
      </c>
      <c r="S801" s="26" t="s">
        <v>3336</v>
      </c>
      <c r="T801" s="27" t="s">
        <v>129</v>
      </c>
      <c r="U801" s="25" t="s">
        <v>1091</v>
      </c>
      <c r="V801" s="25" t="s">
        <v>1519</v>
      </c>
      <c r="W801" s="25" t="s">
        <v>552</v>
      </c>
      <c r="X801" s="36" t="s">
        <v>43</v>
      </c>
      <c r="Y801" s="36" t="s">
        <v>1377</v>
      </c>
      <c r="Z801" s="36" t="s">
        <v>1375</v>
      </c>
      <c r="AA801" s="29">
        <v>14025</v>
      </c>
      <c r="AB801" s="29">
        <v>14025</v>
      </c>
      <c r="AC801" s="30">
        <v>0</v>
      </c>
      <c r="AD801" s="29">
        <v>14025</v>
      </c>
      <c r="AE801" s="29">
        <v>0</v>
      </c>
      <c r="AF801" s="31">
        <v>14025</v>
      </c>
      <c r="AG801" s="29">
        <v>0</v>
      </c>
      <c r="AI801" s="29">
        <v>0</v>
      </c>
      <c r="AJ801" s="29">
        <v>0</v>
      </c>
      <c r="AK801" s="29">
        <v>0</v>
      </c>
      <c r="AL801" s="29">
        <v>0</v>
      </c>
      <c r="AM801" s="29">
        <v>0</v>
      </c>
      <c r="AN801" s="29">
        <v>0</v>
      </c>
      <c r="AO801" s="29">
        <v>0</v>
      </c>
      <c r="AP801" s="29">
        <v>0</v>
      </c>
      <c r="AQ801" s="29">
        <v>0</v>
      </c>
      <c r="AR801" s="29">
        <v>0</v>
      </c>
      <c r="AS801" s="29">
        <v>0</v>
      </c>
      <c r="AT801" s="122">
        <v>0</v>
      </c>
      <c r="AU801" s="130" t="s">
        <v>2197</v>
      </c>
      <c r="AV801" s="130" t="s">
        <v>2191</v>
      </c>
      <c r="AW801" s="130" t="s">
        <v>2298</v>
      </c>
      <c r="AX801" s="130" t="s">
        <v>1299</v>
      </c>
      <c r="AY801" s="130" t="s">
        <v>3270</v>
      </c>
    </row>
    <row r="802" spans="1:51" ht="36" x14ac:dyDescent="0.2">
      <c r="A802" s="121">
        <v>45693</v>
      </c>
      <c r="B802" s="27" t="s">
        <v>2843</v>
      </c>
      <c r="C802" s="24" t="s">
        <v>1565</v>
      </c>
      <c r="D802" s="24" t="s">
        <v>1447</v>
      </c>
      <c r="E802" s="28" t="s">
        <v>442</v>
      </c>
      <c r="F802" s="28" t="s">
        <v>445</v>
      </c>
      <c r="G802" s="28" t="s">
        <v>521</v>
      </c>
      <c r="H802" s="28" t="s">
        <v>515</v>
      </c>
      <c r="I802" s="28" t="s">
        <v>1422</v>
      </c>
      <c r="J802" s="24" t="s">
        <v>1091</v>
      </c>
      <c r="K802" s="24" t="s">
        <v>828</v>
      </c>
      <c r="L802" s="24" t="s">
        <v>3087</v>
      </c>
      <c r="M802" s="24">
        <v>45694</v>
      </c>
      <c r="N802" s="24" t="s">
        <v>3088</v>
      </c>
      <c r="O802" s="24" t="s">
        <v>3089</v>
      </c>
      <c r="P802" s="27" t="s">
        <v>15</v>
      </c>
      <c r="Q802" s="28" t="s">
        <v>737</v>
      </c>
      <c r="R802" s="26" t="s">
        <v>3232</v>
      </c>
      <c r="S802" s="26" t="s">
        <v>3337</v>
      </c>
      <c r="T802" s="27" t="s">
        <v>129</v>
      </c>
      <c r="U802" s="25" t="s">
        <v>1091</v>
      </c>
      <c r="V802" s="25" t="s">
        <v>1519</v>
      </c>
      <c r="W802" s="25" t="s">
        <v>552</v>
      </c>
      <c r="X802" s="36" t="s">
        <v>43</v>
      </c>
      <c r="Y802" s="36" t="s">
        <v>1377</v>
      </c>
      <c r="Z802" s="36" t="s">
        <v>1375</v>
      </c>
      <c r="AA802" s="29">
        <v>14025</v>
      </c>
      <c r="AB802" s="29">
        <v>14025</v>
      </c>
      <c r="AC802" s="30">
        <v>0</v>
      </c>
      <c r="AD802" s="29">
        <v>14025</v>
      </c>
      <c r="AE802" s="29">
        <v>0</v>
      </c>
      <c r="AF802" s="31">
        <v>14025</v>
      </c>
      <c r="AG802" s="29">
        <v>0</v>
      </c>
      <c r="AI802" s="29">
        <v>0</v>
      </c>
      <c r="AJ802" s="29">
        <v>0</v>
      </c>
      <c r="AK802" s="29">
        <v>0</v>
      </c>
      <c r="AL802" s="29">
        <v>0</v>
      </c>
      <c r="AM802" s="29">
        <v>0</v>
      </c>
      <c r="AN802" s="29">
        <v>0</v>
      </c>
      <c r="AO802" s="29">
        <v>0</v>
      </c>
      <c r="AP802" s="29">
        <v>0</v>
      </c>
      <c r="AQ802" s="29">
        <v>0</v>
      </c>
      <c r="AR802" s="29">
        <v>0</v>
      </c>
      <c r="AS802" s="29">
        <v>0</v>
      </c>
      <c r="AT802" s="122">
        <v>0</v>
      </c>
      <c r="AU802" s="130" t="s">
        <v>2197</v>
      </c>
      <c r="AV802" s="130" t="s">
        <v>2191</v>
      </c>
      <c r="AW802" s="130" t="s">
        <v>2298</v>
      </c>
      <c r="AX802" s="130" t="s">
        <v>1299</v>
      </c>
      <c r="AY802" s="130" t="s">
        <v>3270</v>
      </c>
    </row>
    <row r="803" spans="1:51" ht="36" x14ac:dyDescent="0.2">
      <c r="A803" s="121">
        <v>45693</v>
      </c>
      <c r="B803" s="27" t="s">
        <v>2843</v>
      </c>
      <c r="C803" s="24" t="s">
        <v>1565</v>
      </c>
      <c r="D803" s="24" t="s">
        <v>1447</v>
      </c>
      <c r="E803" s="28" t="s">
        <v>442</v>
      </c>
      <c r="F803" s="28" t="s">
        <v>445</v>
      </c>
      <c r="G803" s="28" t="s">
        <v>521</v>
      </c>
      <c r="H803" s="28" t="s">
        <v>515</v>
      </c>
      <c r="I803" s="28" t="s">
        <v>1422</v>
      </c>
      <c r="J803" s="24" t="s">
        <v>1091</v>
      </c>
      <c r="K803" s="24" t="s">
        <v>827</v>
      </c>
      <c r="L803" s="24" t="s">
        <v>3090</v>
      </c>
      <c r="M803" s="24">
        <v>45694</v>
      </c>
      <c r="N803" s="24" t="s">
        <v>3091</v>
      </c>
      <c r="O803" s="24" t="s">
        <v>3092</v>
      </c>
      <c r="P803" s="27" t="s">
        <v>15</v>
      </c>
      <c r="Q803" s="28" t="s">
        <v>739</v>
      </c>
      <c r="R803" s="26" t="s">
        <v>3233</v>
      </c>
      <c r="S803" s="26" t="s">
        <v>3338</v>
      </c>
      <c r="T803" s="27" t="s">
        <v>129</v>
      </c>
      <c r="U803" s="25" t="s">
        <v>1091</v>
      </c>
      <c r="V803" s="25" t="s">
        <v>1519</v>
      </c>
      <c r="W803" s="25" t="s">
        <v>552</v>
      </c>
      <c r="X803" s="36" t="s">
        <v>43</v>
      </c>
      <c r="Y803" s="36" t="s">
        <v>1377</v>
      </c>
      <c r="Z803" s="36" t="s">
        <v>1375</v>
      </c>
      <c r="AA803" s="29">
        <v>14025</v>
      </c>
      <c r="AB803" s="29">
        <v>14025</v>
      </c>
      <c r="AC803" s="30">
        <v>0</v>
      </c>
      <c r="AD803" s="29">
        <v>14025</v>
      </c>
      <c r="AE803" s="29">
        <v>0</v>
      </c>
      <c r="AF803" s="31">
        <v>14025</v>
      </c>
      <c r="AG803" s="29">
        <v>0</v>
      </c>
      <c r="AI803" s="29">
        <v>0</v>
      </c>
      <c r="AJ803" s="29">
        <v>0</v>
      </c>
      <c r="AK803" s="29">
        <v>0</v>
      </c>
      <c r="AL803" s="29">
        <v>0</v>
      </c>
      <c r="AM803" s="29">
        <v>0</v>
      </c>
      <c r="AN803" s="29">
        <v>0</v>
      </c>
      <c r="AO803" s="29">
        <v>0</v>
      </c>
      <c r="AP803" s="29">
        <v>0</v>
      </c>
      <c r="AQ803" s="29">
        <v>0</v>
      </c>
      <c r="AR803" s="29">
        <v>0</v>
      </c>
      <c r="AS803" s="29">
        <v>0</v>
      </c>
      <c r="AT803" s="122">
        <v>0</v>
      </c>
      <c r="AU803" s="130" t="s">
        <v>2197</v>
      </c>
      <c r="AV803" s="130" t="s">
        <v>2191</v>
      </c>
      <c r="AW803" s="130" t="s">
        <v>2298</v>
      </c>
      <c r="AX803" s="130" t="s">
        <v>1299</v>
      </c>
      <c r="AY803" s="130" t="s">
        <v>3270</v>
      </c>
    </row>
    <row r="804" spans="1:51" ht="36" x14ac:dyDescent="0.2">
      <c r="A804" s="121">
        <v>45693</v>
      </c>
      <c r="B804" s="27" t="s">
        <v>2843</v>
      </c>
      <c r="C804" s="24" t="s">
        <v>1565</v>
      </c>
      <c r="D804" s="24" t="s">
        <v>1447</v>
      </c>
      <c r="E804" s="28" t="s">
        <v>442</v>
      </c>
      <c r="F804" s="28" t="s">
        <v>445</v>
      </c>
      <c r="G804" s="28" t="s">
        <v>521</v>
      </c>
      <c r="H804" s="28" t="s">
        <v>515</v>
      </c>
      <c r="I804" s="28" t="s">
        <v>1422</v>
      </c>
      <c r="J804" s="24" t="s">
        <v>1099</v>
      </c>
      <c r="K804" s="24" t="s">
        <v>816</v>
      </c>
      <c r="L804" s="24" t="s">
        <v>3093</v>
      </c>
      <c r="M804" s="24">
        <v>45694</v>
      </c>
      <c r="N804" s="24" t="s">
        <v>3094</v>
      </c>
      <c r="O804" s="24" t="s">
        <v>3095</v>
      </c>
      <c r="P804" s="27" t="s">
        <v>15</v>
      </c>
      <c r="Q804" s="28" t="s">
        <v>740</v>
      </c>
      <c r="R804" s="26" t="s">
        <v>3234</v>
      </c>
      <c r="S804" s="26" t="s">
        <v>3339</v>
      </c>
      <c r="T804" s="27" t="s">
        <v>153</v>
      </c>
      <c r="U804" s="25" t="s">
        <v>1099</v>
      </c>
      <c r="V804" s="25" t="s">
        <v>1536</v>
      </c>
      <c r="W804" s="25" t="s">
        <v>552</v>
      </c>
      <c r="X804" s="36" t="s">
        <v>43</v>
      </c>
      <c r="Y804" s="36" t="s">
        <v>1377</v>
      </c>
      <c r="Z804" s="36" t="s">
        <v>1375</v>
      </c>
      <c r="AA804" s="29">
        <v>8050</v>
      </c>
      <c r="AB804" s="29">
        <v>8050</v>
      </c>
      <c r="AC804" s="30">
        <v>0</v>
      </c>
      <c r="AD804" s="29">
        <v>8050</v>
      </c>
      <c r="AE804" s="29">
        <v>0</v>
      </c>
      <c r="AF804" s="31">
        <v>8050</v>
      </c>
      <c r="AG804" s="29">
        <v>0</v>
      </c>
      <c r="AI804" s="29">
        <v>0</v>
      </c>
      <c r="AJ804" s="29">
        <v>0</v>
      </c>
      <c r="AK804" s="29">
        <v>0</v>
      </c>
      <c r="AL804" s="29">
        <v>0</v>
      </c>
      <c r="AM804" s="29">
        <v>0</v>
      </c>
      <c r="AN804" s="29">
        <v>0</v>
      </c>
      <c r="AO804" s="29">
        <v>0</v>
      </c>
      <c r="AP804" s="29">
        <v>0</v>
      </c>
      <c r="AQ804" s="29">
        <v>0</v>
      </c>
      <c r="AR804" s="29">
        <v>0</v>
      </c>
      <c r="AS804" s="29">
        <v>0</v>
      </c>
      <c r="AT804" s="122">
        <v>0</v>
      </c>
      <c r="AU804" s="130" t="s">
        <v>2197</v>
      </c>
      <c r="AV804" s="130" t="s">
        <v>2191</v>
      </c>
      <c r="AW804" s="130" t="s">
        <v>2298</v>
      </c>
      <c r="AX804" s="130" t="s">
        <v>1299</v>
      </c>
      <c r="AY804" s="130" t="s">
        <v>3270</v>
      </c>
    </row>
    <row r="805" spans="1:51" ht="36" x14ac:dyDescent="0.2">
      <c r="A805" s="121">
        <v>45693</v>
      </c>
      <c r="B805" s="27" t="s">
        <v>2843</v>
      </c>
      <c r="C805" s="24" t="s">
        <v>1565</v>
      </c>
      <c r="D805" s="24" t="s">
        <v>1447</v>
      </c>
      <c r="E805" s="28" t="s">
        <v>442</v>
      </c>
      <c r="F805" s="28" t="s">
        <v>445</v>
      </c>
      <c r="G805" s="28" t="s">
        <v>521</v>
      </c>
      <c r="H805" s="28" t="s">
        <v>515</v>
      </c>
      <c r="I805" s="28" t="s">
        <v>1422</v>
      </c>
      <c r="J805" s="24" t="s">
        <v>1091</v>
      </c>
      <c r="K805" s="24" t="s">
        <v>851</v>
      </c>
      <c r="L805" s="24" t="s">
        <v>3096</v>
      </c>
      <c r="M805" s="24">
        <v>45694</v>
      </c>
      <c r="N805" s="24" t="s">
        <v>3097</v>
      </c>
      <c r="O805" s="24" t="s">
        <v>3098</v>
      </c>
      <c r="P805" s="27" t="s">
        <v>15</v>
      </c>
      <c r="Q805" s="28" t="s">
        <v>741</v>
      </c>
      <c r="R805" s="26" t="s">
        <v>3235</v>
      </c>
      <c r="S805" s="26" t="s">
        <v>3340</v>
      </c>
      <c r="T805" s="27" t="s">
        <v>129</v>
      </c>
      <c r="U805" s="25" t="s">
        <v>1091</v>
      </c>
      <c r="V805" s="25" t="s">
        <v>1519</v>
      </c>
      <c r="W805" s="25" t="s">
        <v>552</v>
      </c>
      <c r="X805" s="36" t="s">
        <v>43</v>
      </c>
      <c r="Y805" s="36" t="s">
        <v>1377</v>
      </c>
      <c r="Z805" s="36" t="s">
        <v>1375</v>
      </c>
      <c r="AA805" s="29">
        <v>7000</v>
      </c>
      <c r="AB805" s="29">
        <v>7000</v>
      </c>
      <c r="AC805" s="30">
        <v>0</v>
      </c>
      <c r="AD805" s="29">
        <v>7000</v>
      </c>
      <c r="AE805" s="29">
        <v>3500</v>
      </c>
      <c r="AF805" s="31">
        <v>3500</v>
      </c>
      <c r="AG805" s="29">
        <v>3500</v>
      </c>
      <c r="AI805" s="29">
        <v>0</v>
      </c>
      <c r="AJ805" s="29">
        <v>0</v>
      </c>
      <c r="AK805" s="29">
        <v>3500</v>
      </c>
      <c r="AL805" s="29">
        <v>0</v>
      </c>
      <c r="AM805" s="29">
        <v>0</v>
      </c>
      <c r="AN805" s="29">
        <v>0</v>
      </c>
      <c r="AO805" s="29">
        <v>0</v>
      </c>
      <c r="AP805" s="29">
        <v>0</v>
      </c>
      <c r="AQ805" s="29">
        <v>0</v>
      </c>
      <c r="AR805" s="29">
        <v>0</v>
      </c>
      <c r="AS805" s="29">
        <v>0</v>
      </c>
      <c r="AT805" s="122">
        <v>0</v>
      </c>
      <c r="AU805" s="130" t="s">
        <v>2197</v>
      </c>
      <c r="AV805" s="130" t="s">
        <v>2191</v>
      </c>
      <c r="AW805" s="130" t="s">
        <v>2298</v>
      </c>
      <c r="AX805" s="130" t="s">
        <v>1299</v>
      </c>
      <c r="AY805" s="130" t="s">
        <v>518</v>
      </c>
    </row>
    <row r="806" spans="1:51" ht="36" x14ac:dyDescent="0.2">
      <c r="A806" s="121">
        <v>45693</v>
      </c>
      <c r="B806" s="27" t="s">
        <v>2843</v>
      </c>
      <c r="C806" s="24" t="s">
        <v>1565</v>
      </c>
      <c r="D806" s="24" t="s">
        <v>1447</v>
      </c>
      <c r="E806" s="28" t="s">
        <v>438</v>
      </c>
      <c r="F806" s="28" t="s">
        <v>439</v>
      </c>
      <c r="G806" s="28" t="s">
        <v>521</v>
      </c>
      <c r="H806" s="28" t="s">
        <v>515</v>
      </c>
      <c r="I806" s="28" t="s">
        <v>1103</v>
      </c>
      <c r="J806" s="24" t="s">
        <v>1103</v>
      </c>
      <c r="K806" s="24" t="s">
        <v>850</v>
      </c>
      <c r="L806" s="24" t="s">
        <v>3099</v>
      </c>
      <c r="M806" s="24">
        <v>45694</v>
      </c>
      <c r="N806" s="24" t="s">
        <v>1680</v>
      </c>
      <c r="O806" s="24" t="s">
        <v>3100</v>
      </c>
      <c r="P806" s="27" t="s">
        <v>15</v>
      </c>
      <c r="Q806" s="28" t="s">
        <v>742</v>
      </c>
      <c r="R806" s="26" t="s">
        <v>3236</v>
      </c>
      <c r="S806" s="26" t="s">
        <v>3341</v>
      </c>
      <c r="T806" s="27" t="s">
        <v>61</v>
      </c>
      <c r="U806" s="25" t="s">
        <v>1103</v>
      </c>
      <c r="V806" s="25" t="s">
        <v>1354</v>
      </c>
      <c r="W806" s="25" t="s">
        <v>552</v>
      </c>
      <c r="X806" s="36" t="s">
        <v>43</v>
      </c>
      <c r="Y806" s="36" t="s">
        <v>1377</v>
      </c>
      <c r="Z806" s="36" t="s">
        <v>1375</v>
      </c>
      <c r="AA806" s="29">
        <v>5000</v>
      </c>
      <c r="AB806" s="29">
        <v>5000</v>
      </c>
      <c r="AC806" s="30">
        <v>0</v>
      </c>
      <c r="AD806" s="29">
        <v>5000</v>
      </c>
      <c r="AE806" s="29">
        <v>2500</v>
      </c>
      <c r="AF806" s="31">
        <v>2500</v>
      </c>
      <c r="AG806" s="29">
        <v>2500</v>
      </c>
      <c r="AI806" s="29">
        <v>0</v>
      </c>
      <c r="AJ806" s="29">
        <v>0</v>
      </c>
      <c r="AK806" s="29">
        <v>2500</v>
      </c>
      <c r="AL806" s="29">
        <v>0</v>
      </c>
      <c r="AM806" s="29">
        <v>0</v>
      </c>
      <c r="AN806" s="29">
        <v>0</v>
      </c>
      <c r="AO806" s="29">
        <v>0</v>
      </c>
      <c r="AP806" s="29">
        <v>0</v>
      </c>
      <c r="AQ806" s="29">
        <v>0</v>
      </c>
      <c r="AR806" s="29">
        <v>0</v>
      </c>
      <c r="AS806" s="29">
        <v>0</v>
      </c>
      <c r="AT806" s="122">
        <v>0</v>
      </c>
      <c r="AU806" s="130" t="s">
        <v>2197</v>
      </c>
      <c r="AV806" s="130" t="s">
        <v>2191</v>
      </c>
      <c r="AW806" s="130" t="s">
        <v>2298</v>
      </c>
      <c r="AX806" s="130" t="s">
        <v>1299</v>
      </c>
      <c r="AY806" s="130" t="s">
        <v>1299</v>
      </c>
    </row>
    <row r="807" spans="1:51" ht="36" x14ac:dyDescent="0.2">
      <c r="A807" s="121">
        <v>45693</v>
      </c>
      <c r="B807" s="27" t="s">
        <v>2843</v>
      </c>
      <c r="C807" s="24" t="s">
        <v>1565</v>
      </c>
      <c r="D807" s="24" t="s">
        <v>1447</v>
      </c>
      <c r="E807" s="28" t="s">
        <v>442</v>
      </c>
      <c r="F807" s="28" t="s">
        <v>445</v>
      </c>
      <c r="G807" s="28" t="s">
        <v>1407</v>
      </c>
      <c r="H807" s="28" t="s">
        <v>515</v>
      </c>
      <c r="I807" s="28" t="s">
        <v>1402</v>
      </c>
      <c r="J807" s="24" t="s">
        <v>1402</v>
      </c>
      <c r="K807" s="24" t="s">
        <v>852</v>
      </c>
      <c r="L807" s="24" t="s">
        <v>3101</v>
      </c>
      <c r="M807" s="24">
        <v>45695</v>
      </c>
      <c r="N807" s="24" t="s">
        <v>1577</v>
      </c>
      <c r="O807" s="24" t="s">
        <v>3102</v>
      </c>
      <c r="P807" s="27" t="s">
        <v>15</v>
      </c>
      <c r="Q807" s="28" t="s">
        <v>743</v>
      </c>
      <c r="R807" s="26" t="s">
        <v>3237</v>
      </c>
      <c r="S807" s="26" t="s">
        <v>3342</v>
      </c>
      <c r="T807" s="27" t="s">
        <v>140</v>
      </c>
      <c r="U807" s="25" t="s">
        <v>1402</v>
      </c>
      <c r="V807" s="25" t="s">
        <v>1530</v>
      </c>
      <c r="W807" s="25" t="s">
        <v>552</v>
      </c>
      <c r="X807" s="36" t="s">
        <v>24</v>
      </c>
      <c r="Y807" s="36" t="s">
        <v>25</v>
      </c>
      <c r="Z807" s="36" t="s">
        <v>357</v>
      </c>
      <c r="AA807" s="29">
        <v>6700</v>
      </c>
      <c r="AB807" s="29">
        <v>2150</v>
      </c>
      <c r="AC807" s="30">
        <v>4550</v>
      </c>
      <c r="AD807" s="29">
        <v>2150</v>
      </c>
      <c r="AE807" s="29">
        <v>2150</v>
      </c>
      <c r="AF807" s="31">
        <v>4550</v>
      </c>
      <c r="AG807" s="29">
        <v>1650</v>
      </c>
      <c r="AI807" s="29">
        <v>0</v>
      </c>
      <c r="AJ807" s="29">
        <v>0</v>
      </c>
      <c r="AK807" s="29">
        <v>2150</v>
      </c>
      <c r="AL807" s="29">
        <v>0</v>
      </c>
      <c r="AM807" s="29">
        <v>0</v>
      </c>
      <c r="AN807" s="29">
        <v>0</v>
      </c>
      <c r="AO807" s="29">
        <v>0</v>
      </c>
      <c r="AP807" s="29">
        <v>0</v>
      </c>
      <c r="AQ807" s="29">
        <v>0</v>
      </c>
      <c r="AR807" s="29">
        <v>0</v>
      </c>
      <c r="AS807" s="29">
        <v>0</v>
      </c>
      <c r="AT807" s="122">
        <v>0</v>
      </c>
      <c r="AU807" s="130" t="s">
        <v>2195</v>
      </c>
      <c r="AV807" s="130" t="s">
        <v>2191</v>
      </c>
      <c r="AW807" s="130" t="s">
        <v>2298</v>
      </c>
      <c r="AX807" s="130" t="s">
        <v>1299</v>
      </c>
      <c r="AY807" s="130" t="s">
        <v>1299</v>
      </c>
    </row>
    <row r="808" spans="1:51" ht="36" x14ac:dyDescent="0.2">
      <c r="A808" s="121">
        <v>45693</v>
      </c>
      <c r="B808" s="27" t="s">
        <v>2843</v>
      </c>
      <c r="C808" s="24" t="s">
        <v>1565</v>
      </c>
      <c r="D808" s="24" t="s">
        <v>1447</v>
      </c>
      <c r="E808" s="28" t="s">
        <v>442</v>
      </c>
      <c r="F808" s="28" t="s">
        <v>445</v>
      </c>
      <c r="G808" s="28" t="s">
        <v>1407</v>
      </c>
      <c r="H808" s="28" t="s">
        <v>515</v>
      </c>
      <c r="I808" s="28" t="s">
        <v>1402</v>
      </c>
      <c r="J808" s="24" t="s">
        <v>1402</v>
      </c>
      <c r="K808" s="24" t="s">
        <v>852</v>
      </c>
      <c r="L808" s="24" t="s">
        <v>3101</v>
      </c>
      <c r="M808" s="24">
        <v>45695</v>
      </c>
      <c r="N808" s="24" t="s">
        <v>1577</v>
      </c>
      <c r="O808" s="24" t="s">
        <v>3102</v>
      </c>
      <c r="P808" s="27" t="s">
        <v>15</v>
      </c>
      <c r="Q808" s="28" t="s">
        <v>743</v>
      </c>
      <c r="R808" s="26" t="s">
        <v>3237</v>
      </c>
      <c r="S808" s="26" t="s">
        <v>3342</v>
      </c>
      <c r="T808" s="27" t="s">
        <v>140</v>
      </c>
      <c r="U808" s="25" t="s">
        <v>1402</v>
      </c>
      <c r="V808" s="25" t="s">
        <v>1530</v>
      </c>
      <c r="W808" s="25" t="s">
        <v>552</v>
      </c>
      <c r="X808" s="36" t="s">
        <v>26</v>
      </c>
      <c r="Y808" s="36" t="s">
        <v>27</v>
      </c>
      <c r="Z808" s="36" t="s">
        <v>358</v>
      </c>
      <c r="AA808" s="29">
        <v>43200</v>
      </c>
      <c r="AB808" s="29">
        <v>9483</v>
      </c>
      <c r="AC808" s="30">
        <v>33717</v>
      </c>
      <c r="AD808" s="29">
        <v>9483</v>
      </c>
      <c r="AE808" s="29">
        <v>9483</v>
      </c>
      <c r="AF808" s="31">
        <v>33717</v>
      </c>
      <c r="AG808" s="29">
        <v>7883</v>
      </c>
      <c r="AI808" s="29">
        <v>0</v>
      </c>
      <c r="AJ808" s="29">
        <v>320</v>
      </c>
      <c r="AK808" s="29">
        <v>9163</v>
      </c>
      <c r="AL808" s="29">
        <v>0</v>
      </c>
      <c r="AM808" s="29">
        <v>0</v>
      </c>
      <c r="AN808" s="29">
        <v>0</v>
      </c>
      <c r="AO808" s="29">
        <v>0</v>
      </c>
      <c r="AP808" s="29">
        <v>0</v>
      </c>
      <c r="AQ808" s="29">
        <v>0</v>
      </c>
      <c r="AR808" s="29">
        <v>0</v>
      </c>
      <c r="AS808" s="29">
        <v>0</v>
      </c>
      <c r="AT808" s="122">
        <v>0</v>
      </c>
      <c r="AU808" s="130" t="s">
        <v>2195</v>
      </c>
      <c r="AV808" s="130" t="s">
        <v>2191</v>
      </c>
      <c r="AW808" s="130" t="s">
        <v>2298</v>
      </c>
      <c r="AX808" s="130" t="s">
        <v>1299</v>
      </c>
      <c r="AY808" s="130" t="s">
        <v>1299</v>
      </c>
    </row>
    <row r="809" spans="1:51" ht="36" x14ac:dyDescent="0.2">
      <c r="A809" s="121">
        <v>45693</v>
      </c>
      <c r="B809" s="27" t="s">
        <v>2843</v>
      </c>
      <c r="C809" s="24" t="s">
        <v>1565</v>
      </c>
      <c r="D809" s="24" t="s">
        <v>1447</v>
      </c>
      <c r="E809" s="28" t="s">
        <v>442</v>
      </c>
      <c r="F809" s="28" t="s">
        <v>445</v>
      </c>
      <c r="G809" s="28" t="s">
        <v>519</v>
      </c>
      <c r="H809" s="28" t="s">
        <v>515</v>
      </c>
      <c r="I809" s="28" t="s">
        <v>1402</v>
      </c>
      <c r="J809" s="24" t="s">
        <v>1402</v>
      </c>
      <c r="K809" s="24" t="s">
        <v>852</v>
      </c>
      <c r="L809" s="24" t="s">
        <v>3101</v>
      </c>
      <c r="M809" s="24">
        <v>45695</v>
      </c>
      <c r="N809" s="24" t="s">
        <v>1577</v>
      </c>
      <c r="O809" s="24" t="s">
        <v>3102</v>
      </c>
      <c r="P809" s="27" t="s">
        <v>15</v>
      </c>
      <c r="Q809" s="28" t="s">
        <v>743</v>
      </c>
      <c r="R809" s="26" t="s">
        <v>3237</v>
      </c>
      <c r="S809" s="26" t="s">
        <v>3342</v>
      </c>
      <c r="T809" s="27" t="s">
        <v>140</v>
      </c>
      <c r="U809" s="25" t="s">
        <v>1402</v>
      </c>
      <c r="V809" s="25" t="s">
        <v>1530</v>
      </c>
      <c r="W809" s="25" t="s">
        <v>552</v>
      </c>
      <c r="X809" s="36" t="s">
        <v>22</v>
      </c>
      <c r="Y809" s="36" t="s">
        <v>23</v>
      </c>
      <c r="Z809" s="36" t="s">
        <v>361</v>
      </c>
      <c r="AA809" s="29">
        <v>16800</v>
      </c>
      <c r="AB809" s="29">
        <v>0</v>
      </c>
      <c r="AC809" s="30">
        <v>16800</v>
      </c>
      <c r="AD809" s="29">
        <v>0</v>
      </c>
      <c r="AE809" s="29">
        <v>0</v>
      </c>
      <c r="AF809" s="31">
        <v>16800</v>
      </c>
      <c r="AG809" s="29">
        <v>0</v>
      </c>
      <c r="AI809" s="29">
        <v>0</v>
      </c>
      <c r="AJ809" s="29">
        <v>0</v>
      </c>
      <c r="AK809" s="29">
        <v>0</v>
      </c>
      <c r="AL809" s="29">
        <v>0</v>
      </c>
      <c r="AM809" s="29">
        <v>0</v>
      </c>
      <c r="AN809" s="29">
        <v>0</v>
      </c>
      <c r="AO809" s="29">
        <v>0</v>
      </c>
      <c r="AP809" s="29">
        <v>0</v>
      </c>
      <c r="AQ809" s="29">
        <v>0</v>
      </c>
      <c r="AR809" s="29">
        <v>0</v>
      </c>
      <c r="AS809" s="29">
        <v>0</v>
      </c>
      <c r="AT809" s="122">
        <v>0</v>
      </c>
      <c r="AU809" s="130" t="s">
        <v>2190</v>
      </c>
      <c r="AV809" s="130" t="s">
        <v>2191</v>
      </c>
      <c r="AW809" s="130" t="s">
        <v>2298</v>
      </c>
      <c r="AX809" s="130" t="s">
        <v>1299</v>
      </c>
      <c r="AY809" s="130" t="s">
        <v>1299</v>
      </c>
    </row>
    <row r="810" spans="1:51" ht="36" x14ac:dyDescent="0.2">
      <c r="A810" s="121">
        <v>45693</v>
      </c>
      <c r="B810" s="27" t="s">
        <v>2843</v>
      </c>
      <c r="C810" s="24" t="s">
        <v>1565</v>
      </c>
      <c r="D810" s="24" t="s">
        <v>1447</v>
      </c>
      <c r="E810" s="28" t="s">
        <v>442</v>
      </c>
      <c r="F810" s="28" t="s">
        <v>445</v>
      </c>
      <c r="G810" s="28" t="s">
        <v>42</v>
      </c>
      <c r="H810" s="28" t="s">
        <v>511</v>
      </c>
      <c r="I810" s="28" t="s">
        <v>1402</v>
      </c>
      <c r="J810" s="24" t="s">
        <v>1402</v>
      </c>
      <c r="K810" s="24" t="s">
        <v>852</v>
      </c>
      <c r="L810" s="24" t="s">
        <v>3101</v>
      </c>
      <c r="M810" s="24">
        <v>45695</v>
      </c>
      <c r="N810" s="24" t="s">
        <v>1577</v>
      </c>
      <c r="O810" s="24" t="s">
        <v>3102</v>
      </c>
      <c r="P810" s="27" t="s">
        <v>15</v>
      </c>
      <c r="Q810" s="28" t="s">
        <v>743</v>
      </c>
      <c r="R810" s="26" t="s">
        <v>3237</v>
      </c>
      <c r="S810" s="26" t="s">
        <v>3342</v>
      </c>
      <c r="T810" s="27" t="s">
        <v>140</v>
      </c>
      <c r="U810" s="25" t="s">
        <v>1402</v>
      </c>
      <c r="V810" s="25" t="s">
        <v>1530</v>
      </c>
      <c r="W810" s="25" t="s">
        <v>552</v>
      </c>
      <c r="X810" s="36" t="s">
        <v>41</v>
      </c>
      <c r="Y810" s="36" t="s">
        <v>42</v>
      </c>
      <c r="Z810" s="36" t="s">
        <v>359</v>
      </c>
      <c r="AA810" s="29">
        <v>5000</v>
      </c>
      <c r="AB810" s="29">
        <v>0</v>
      </c>
      <c r="AC810" s="30">
        <v>5000</v>
      </c>
      <c r="AD810" s="29">
        <v>0</v>
      </c>
      <c r="AE810" s="29">
        <v>0</v>
      </c>
      <c r="AF810" s="31">
        <v>5000</v>
      </c>
      <c r="AG810" s="29">
        <v>0</v>
      </c>
      <c r="AI810" s="29">
        <v>0</v>
      </c>
      <c r="AJ810" s="29">
        <v>0</v>
      </c>
      <c r="AK810" s="29">
        <v>0</v>
      </c>
      <c r="AL810" s="29">
        <v>0</v>
      </c>
      <c r="AM810" s="29">
        <v>0</v>
      </c>
      <c r="AN810" s="29">
        <v>0</v>
      </c>
      <c r="AO810" s="29">
        <v>0</v>
      </c>
      <c r="AP810" s="29">
        <v>0</v>
      </c>
      <c r="AQ810" s="29">
        <v>0</v>
      </c>
      <c r="AR810" s="29">
        <v>0</v>
      </c>
      <c r="AS810" s="29">
        <v>0</v>
      </c>
      <c r="AT810" s="122">
        <v>0</v>
      </c>
      <c r="AU810" s="130" t="s">
        <v>2190</v>
      </c>
      <c r="AV810" s="130" t="s">
        <v>2191</v>
      </c>
      <c r="AW810" s="130" t="s">
        <v>2298</v>
      </c>
      <c r="AX810" s="130" t="s">
        <v>1299</v>
      </c>
      <c r="AY810" s="130" t="s">
        <v>1299</v>
      </c>
    </row>
    <row r="811" spans="1:51" ht="36" x14ac:dyDescent="0.2">
      <c r="A811" s="121">
        <v>45693</v>
      </c>
      <c r="B811" s="27" t="s">
        <v>2843</v>
      </c>
      <c r="C811" s="24" t="s">
        <v>1565</v>
      </c>
      <c r="D811" s="24" t="s">
        <v>1447</v>
      </c>
      <c r="E811" s="28" t="s">
        <v>438</v>
      </c>
      <c r="F811" s="28" t="s">
        <v>439</v>
      </c>
      <c r="G811" s="28" t="s">
        <v>2816</v>
      </c>
      <c r="H811" s="28" t="s">
        <v>511</v>
      </c>
      <c r="I811" s="28" t="s">
        <v>1103</v>
      </c>
      <c r="J811" s="24" t="s">
        <v>1094</v>
      </c>
      <c r="K811" s="24" t="s">
        <v>846</v>
      </c>
      <c r="L811" s="24" t="s">
        <v>3103</v>
      </c>
      <c r="M811" s="24">
        <v>45695</v>
      </c>
      <c r="N811" s="24" t="s">
        <v>2522</v>
      </c>
      <c r="O811" s="24" t="s">
        <v>3104</v>
      </c>
      <c r="P811" s="27" t="s">
        <v>15</v>
      </c>
      <c r="Q811" s="28" t="s">
        <v>744</v>
      </c>
      <c r="R811" s="26" t="s">
        <v>3238</v>
      </c>
      <c r="S811" s="26" t="s">
        <v>3343</v>
      </c>
      <c r="T811" s="27" t="s">
        <v>54</v>
      </c>
      <c r="U811" s="25" t="s">
        <v>1094</v>
      </c>
      <c r="V811" s="25" t="s">
        <v>1347</v>
      </c>
      <c r="W811" s="25" t="s">
        <v>552</v>
      </c>
      <c r="X811" s="36" t="s">
        <v>45</v>
      </c>
      <c r="Y811" s="36" t="s">
        <v>46</v>
      </c>
      <c r="Z811" s="36" t="s">
        <v>370</v>
      </c>
      <c r="AA811" s="29">
        <v>4800</v>
      </c>
      <c r="AB811" s="29">
        <v>4800</v>
      </c>
      <c r="AC811" s="30">
        <v>0</v>
      </c>
      <c r="AD811" s="29">
        <v>4800</v>
      </c>
      <c r="AE811" s="29">
        <v>1201.5999999999999</v>
      </c>
      <c r="AF811" s="31">
        <v>3598.4</v>
      </c>
      <c r="AG811" s="29">
        <v>1201.5999999999999</v>
      </c>
      <c r="AI811" s="29">
        <v>0</v>
      </c>
      <c r="AJ811" s="29">
        <v>873.2</v>
      </c>
      <c r="AK811" s="29">
        <v>328.4</v>
      </c>
      <c r="AL811" s="29">
        <v>0</v>
      </c>
      <c r="AM811" s="29">
        <v>0</v>
      </c>
      <c r="AN811" s="29">
        <v>0</v>
      </c>
      <c r="AO811" s="29">
        <v>0</v>
      </c>
      <c r="AP811" s="29">
        <v>0</v>
      </c>
      <c r="AQ811" s="29">
        <v>0</v>
      </c>
      <c r="AR811" s="29">
        <v>0</v>
      </c>
      <c r="AS811" s="29">
        <v>0</v>
      </c>
      <c r="AT811" s="122">
        <v>0</v>
      </c>
      <c r="AU811" s="130" t="s">
        <v>2197</v>
      </c>
      <c r="AV811" s="130" t="s">
        <v>2191</v>
      </c>
      <c r="AW811" s="130" t="s">
        <v>2298</v>
      </c>
      <c r="AX811" s="130" t="s">
        <v>1299</v>
      </c>
      <c r="AY811" s="130" t="s">
        <v>1299</v>
      </c>
    </row>
    <row r="812" spans="1:51" ht="36" x14ac:dyDescent="0.2">
      <c r="A812" s="121">
        <v>45694</v>
      </c>
      <c r="B812" s="27" t="s">
        <v>2843</v>
      </c>
      <c r="C812" s="24" t="s">
        <v>1565</v>
      </c>
      <c r="D812" s="24" t="s">
        <v>1447</v>
      </c>
      <c r="E812" s="28" t="s">
        <v>438</v>
      </c>
      <c r="F812" s="28" t="s">
        <v>439</v>
      </c>
      <c r="G812" s="28" t="s">
        <v>2816</v>
      </c>
      <c r="H812" s="28" t="s">
        <v>511</v>
      </c>
      <c r="I812" s="28" t="s">
        <v>1103</v>
      </c>
      <c r="J812" s="24" t="s">
        <v>1094</v>
      </c>
      <c r="K812" s="24" t="s">
        <v>857</v>
      </c>
      <c r="L812" s="24" t="s">
        <v>3105</v>
      </c>
      <c r="M812" s="24">
        <v>45695</v>
      </c>
      <c r="N812" s="24" t="s">
        <v>3106</v>
      </c>
      <c r="O812" s="24" t="s">
        <v>3107</v>
      </c>
      <c r="P812" s="27" t="s">
        <v>15</v>
      </c>
      <c r="Q812" s="28" t="s">
        <v>745</v>
      </c>
      <c r="R812" s="26" t="s">
        <v>3239</v>
      </c>
      <c r="S812" s="26" t="s">
        <v>3344</v>
      </c>
      <c r="T812" s="27" t="s">
        <v>54</v>
      </c>
      <c r="U812" s="25" t="s">
        <v>1094</v>
      </c>
      <c r="V812" s="25" t="s">
        <v>1347</v>
      </c>
      <c r="W812" s="25" t="s">
        <v>552</v>
      </c>
      <c r="X812" s="36" t="s">
        <v>48</v>
      </c>
      <c r="Y812" s="36" t="s">
        <v>49</v>
      </c>
      <c r="Z812" s="36" t="s">
        <v>371</v>
      </c>
      <c r="AA812" s="29">
        <v>1200</v>
      </c>
      <c r="AB812" s="29">
        <v>1200</v>
      </c>
      <c r="AC812" s="30">
        <v>0</v>
      </c>
      <c r="AD812" s="29">
        <v>1200</v>
      </c>
      <c r="AE812" s="29">
        <v>390</v>
      </c>
      <c r="AF812" s="31">
        <v>810</v>
      </c>
      <c r="AG812" s="29">
        <v>390</v>
      </c>
      <c r="AI812" s="29">
        <v>0</v>
      </c>
      <c r="AJ812" s="29">
        <v>222.60000000000002</v>
      </c>
      <c r="AK812" s="29">
        <v>167.4</v>
      </c>
      <c r="AL812" s="29">
        <v>0</v>
      </c>
      <c r="AM812" s="29">
        <v>0</v>
      </c>
      <c r="AN812" s="29">
        <v>0</v>
      </c>
      <c r="AO812" s="29">
        <v>0</v>
      </c>
      <c r="AP812" s="29">
        <v>0</v>
      </c>
      <c r="AQ812" s="29">
        <v>0</v>
      </c>
      <c r="AR812" s="29">
        <v>0</v>
      </c>
      <c r="AS812" s="29">
        <v>0</v>
      </c>
      <c r="AT812" s="122">
        <v>0</v>
      </c>
      <c r="AU812" s="130" t="s">
        <v>2197</v>
      </c>
      <c r="AV812" s="130" t="s">
        <v>2191</v>
      </c>
      <c r="AW812" s="130" t="s">
        <v>2298</v>
      </c>
      <c r="AX812" s="130" t="s">
        <v>1299</v>
      </c>
      <c r="AY812" s="130" t="s">
        <v>1299</v>
      </c>
    </row>
    <row r="813" spans="1:51" ht="36" x14ac:dyDescent="0.2">
      <c r="A813" s="121">
        <v>45694</v>
      </c>
      <c r="B813" s="27" t="s">
        <v>2843</v>
      </c>
      <c r="C813" s="24" t="s">
        <v>1565</v>
      </c>
      <c r="D813" s="24" t="s">
        <v>1447</v>
      </c>
      <c r="E813" s="28" t="s">
        <v>442</v>
      </c>
      <c r="F813" s="28" t="s">
        <v>445</v>
      </c>
      <c r="G813" s="28" t="s">
        <v>521</v>
      </c>
      <c r="H813" s="28" t="s">
        <v>515</v>
      </c>
      <c r="I813" s="28" t="s">
        <v>1422</v>
      </c>
      <c r="J813" s="24" t="s">
        <v>1159</v>
      </c>
      <c r="K813" s="24" t="s">
        <v>855</v>
      </c>
      <c r="L813" s="24" t="s">
        <v>3108</v>
      </c>
      <c r="M813" s="24">
        <v>45695</v>
      </c>
      <c r="N813" s="24" t="s">
        <v>3109</v>
      </c>
      <c r="O813" s="24" t="s">
        <v>3110</v>
      </c>
      <c r="P813" s="27" t="s">
        <v>15</v>
      </c>
      <c r="Q813" s="28" t="s">
        <v>746</v>
      </c>
      <c r="R813" s="26" t="s">
        <v>3240</v>
      </c>
      <c r="S813" s="26" t="s">
        <v>3345</v>
      </c>
      <c r="T813" s="27" t="s">
        <v>134</v>
      </c>
      <c r="U813" s="25" t="s">
        <v>1159</v>
      </c>
      <c r="V813" s="25" t="s">
        <v>1524</v>
      </c>
      <c r="W813" s="25" t="s">
        <v>552</v>
      </c>
      <c r="X813" s="36" t="s">
        <v>43</v>
      </c>
      <c r="Y813" s="36" t="s">
        <v>1377</v>
      </c>
      <c r="Z813" s="36" t="s">
        <v>1375</v>
      </c>
      <c r="AA813" s="29">
        <v>10200</v>
      </c>
      <c r="AB813" s="29">
        <v>10200</v>
      </c>
      <c r="AC813" s="30">
        <v>0</v>
      </c>
      <c r="AD813" s="29">
        <v>10200</v>
      </c>
      <c r="AE813" s="29">
        <v>0</v>
      </c>
      <c r="AF813" s="31">
        <v>10200</v>
      </c>
      <c r="AG813" s="29">
        <v>0</v>
      </c>
      <c r="AI813" s="29">
        <v>0</v>
      </c>
      <c r="AJ813" s="29">
        <v>0</v>
      </c>
      <c r="AK813" s="29">
        <v>0</v>
      </c>
      <c r="AL813" s="29">
        <v>0</v>
      </c>
      <c r="AM813" s="29">
        <v>0</v>
      </c>
      <c r="AN813" s="29">
        <v>0</v>
      </c>
      <c r="AO813" s="29">
        <v>0</v>
      </c>
      <c r="AP813" s="29">
        <v>0</v>
      </c>
      <c r="AQ813" s="29">
        <v>0</v>
      </c>
      <c r="AR813" s="29">
        <v>0</v>
      </c>
      <c r="AS813" s="29">
        <v>0</v>
      </c>
      <c r="AT813" s="122">
        <v>0</v>
      </c>
      <c r="AU813" s="130" t="s">
        <v>2197</v>
      </c>
      <c r="AV813" s="130" t="s">
        <v>2191</v>
      </c>
      <c r="AW813" s="130" t="s">
        <v>2298</v>
      </c>
      <c r="AX813" s="130" t="s">
        <v>1299</v>
      </c>
      <c r="AY813" s="130" t="s">
        <v>3270</v>
      </c>
    </row>
    <row r="814" spans="1:51" ht="36" x14ac:dyDescent="0.2">
      <c r="A814" s="121">
        <v>45694</v>
      </c>
      <c r="B814" s="27" t="s">
        <v>2843</v>
      </c>
      <c r="C814" s="24" t="s">
        <v>1565</v>
      </c>
      <c r="D814" s="24" t="s">
        <v>1447</v>
      </c>
      <c r="E814" s="28" t="s">
        <v>442</v>
      </c>
      <c r="F814" s="28" t="s">
        <v>445</v>
      </c>
      <c r="G814" s="28" t="s">
        <v>521</v>
      </c>
      <c r="H814" s="28" t="s">
        <v>515</v>
      </c>
      <c r="I814" s="28" t="s">
        <v>1400</v>
      </c>
      <c r="J814" s="24" t="s">
        <v>1400</v>
      </c>
      <c r="K814" s="24" t="s">
        <v>810</v>
      </c>
      <c r="L814" s="24" t="s">
        <v>3111</v>
      </c>
      <c r="M814" s="24">
        <v>45694</v>
      </c>
      <c r="N814" s="24" t="s">
        <v>1650</v>
      </c>
      <c r="O814" s="24" t="s">
        <v>3112</v>
      </c>
      <c r="P814" s="27" t="s">
        <v>15</v>
      </c>
      <c r="Q814" s="28" t="s">
        <v>747</v>
      </c>
      <c r="R814" s="26" t="s">
        <v>3241</v>
      </c>
      <c r="S814" s="26" t="s">
        <v>3346</v>
      </c>
      <c r="T814" s="27" t="s">
        <v>142</v>
      </c>
      <c r="U814" s="25" t="s">
        <v>1400</v>
      </c>
      <c r="V814" s="25" t="s">
        <v>1531</v>
      </c>
      <c r="W814" s="25" t="s">
        <v>552</v>
      </c>
      <c r="X814" s="36" t="s">
        <v>43</v>
      </c>
      <c r="Y814" s="36" t="s">
        <v>1377</v>
      </c>
      <c r="Z814" s="36" t="s">
        <v>1375</v>
      </c>
      <c r="AA814" s="29">
        <v>30000</v>
      </c>
      <c r="AB814" s="29">
        <v>30000</v>
      </c>
      <c r="AC814" s="30">
        <v>0</v>
      </c>
      <c r="AD814" s="29">
        <v>30000</v>
      </c>
      <c r="AE814" s="29">
        <v>10000</v>
      </c>
      <c r="AF814" s="31">
        <v>20000</v>
      </c>
      <c r="AG814" s="29">
        <v>10000</v>
      </c>
      <c r="AI814" s="29">
        <v>0</v>
      </c>
      <c r="AJ814" s="29">
        <v>0</v>
      </c>
      <c r="AK814" s="29">
        <v>10000</v>
      </c>
      <c r="AL814" s="29">
        <v>0</v>
      </c>
      <c r="AM814" s="29">
        <v>0</v>
      </c>
      <c r="AN814" s="29">
        <v>0</v>
      </c>
      <c r="AO814" s="29">
        <v>0</v>
      </c>
      <c r="AP814" s="29">
        <v>0</v>
      </c>
      <c r="AQ814" s="29">
        <v>0</v>
      </c>
      <c r="AR814" s="29">
        <v>0</v>
      </c>
      <c r="AS814" s="29">
        <v>0</v>
      </c>
      <c r="AT814" s="122">
        <v>0</v>
      </c>
      <c r="AU814" s="130" t="s">
        <v>2197</v>
      </c>
      <c r="AV814" s="130" t="s">
        <v>2191</v>
      </c>
      <c r="AW814" s="130" t="s">
        <v>2298</v>
      </c>
      <c r="AX814" s="130" t="s">
        <v>1299</v>
      </c>
      <c r="AY814" s="130" t="s">
        <v>1299</v>
      </c>
    </row>
    <row r="815" spans="1:51" ht="24" x14ac:dyDescent="0.2">
      <c r="A815" s="121">
        <v>45694</v>
      </c>
      <c r="B815" s="27" t="s">
        <v>2843</v>
      </c>
      <c r="C815" s="24" t="s">
        <v>1565</v>
      </c>
      <c r="D815" s="24" t="s">
        <v>1447</v>
      </c>
      <c r="E815" s="28" t="s">
        <v>438</v>
      </c>
      <c r="F815" s="28" t="s">
        <v>439</v>
      </c>
      <c r="G815" s="28" t="s">
        <v>42</v>
      </c>
      <c r="H815" s="28" t="s">
        <v>511</v>
      </c>
      <c r="I815" s="28" t="s">
        <v>1103</v>
      </c>
      <c r="J815" s="24" t="s">
        <v>1103</v>
      </c>
      <c r="K815" s="24" t="s">
        <v>842</v>
      </c>
      <c r="L815" s="24" t="s">
        <v>3113</v>
      </c>
      <c r="M815" s="24">
        <v>45694</v>
      </c>
      <c r="N815" s="24" t="s">
        <v>3114</v>
      </c>
      <c r="O815" s="24" t="s">
        <v>3115</v>
      </c>
      <c r="P815" s="27" t="s">
        <v>15</v>
      </c>
      <c r="Q815" s="28" t="s">
        <v>748</v>
      </c>
      <c r="R815" s="26" t="s">
        <v>3242</v>
      </c>
      <c r="S815" s="26" t="s">
        <v>3347</v>
      </c>
      <c r="T815" s="27" t="s">
        <v>61</v>
      </c>
      <c r="U815" s="25" t="s">
        <v>1103</v>
      </c>
      <c r="V815" s="25" t="s">
        <v>1354</v>
      </c>
      <c r="W815" s="25" t="s">
        <v>552</v>
      </c>
      <c r="X815" s="36" t="s">
        <v>41</v>
      </c>
      <c r="Y815" s="36" t="s">
        <v>42</v>
      </c>
      <c r="Z815" s="36" t="s">
        <v>359</v>
      </c>
      <c r="AA815" s="29">
        <v>32000</v>
      </c>
      <c r="AB815" s="29">
        <v>32000</v>
      </c>
      <c r="AC815" s="30">
        <v>0</v>
      </c>
      <c r="AD815" s="29">
        <v>32000</v>
      </c>
      <c r="AE815" s="29">
        <v>32000</v>
      </c>
      <c r="AF815" s="31">
        <v>0</v>
      </c>
      <c r="AG815" s="29">
        <v>32000</v>
      </c>
      <c r="AI815" s="29">
        <v>0</v>
      </c>
      <c r="AJ815" s="29">
        <v>32000</v>
      </c>
      <c r="AK815" s="29">
        <v>0</v>
      </c>
      <c r="AL815" s="29">
        <v>0</v>
      </c>
      <c r="AM815" s="29">
        <v>0</v>
      </c>
      <c r="AN815" s="29">
        <v>0</v>
      </c>
      <c r="AO815" s="29">
        <v>0</v>
      </c>
      <c r="AP815" s="29">
        <v>0</v>
      </c>
      <c r="AQ815" s="29">
        <v>0</v>
      </c>
      <c r="AR815" s="29">
        <v>0</v>
      </c>
      <c r="AS815" s="29">
        <v>0</v>
      </c>
      <c r="AT815" s="122">
        <v>0</v>
      </c>
      <c r="AU815" s="130" t="s">
        <v>2197</v>
      </c>
      <c r="AV815" s="130" t="s">
        <v>2193</v>
      </c>
      <c r="AW815" s="130" t="s">
        <v>2298</v>
      </c>
      <c r="AX815" s="130" t="s">
        <v>1299</v>
      </c>
      <c r="AY815" s="130" t="s">
        <v>1299</v>
      </c>
    </row>
    <row r="816" spans="1:51" ht="36" x14ac:dyDescent="0.2">
      <c r="A816" s="121">
        <v>45694</v>
      </c>
      <c r="B816" s="27" t="s">
        <v>2843</v>
      </c>
      <c r="C816" s="24" t="s">
        <v>1565</v>
      </c>
      <c r="D816" s="24" t="s">
        <v>1447</v>
      </c>
      <c r="E816" s="28" t="s">
        <v>438</v>
      </c>
      <c r="F816" s="28" t="s">
        <v>439</v>
      </c>
      <c r="G816" s="28" t="s">
        <v>521</v>
      </c>
      <c r="H816" s="28" t="s">
        <v>515</v>
      </c>
      <c r="I816" s="28" t="s">
        <v>1103</v>
      </c>
      <c r="J816" s="24" t="s">
        <v>1103</v>
      </c>
      <c r="K816" s="24" t="s">
        <v>803</v>
      </c>
      <c r="L816" s="24" t="s">
        <v>3116</v>
      </c>
      <c r="M816" s="24">
        <v>45694</v>
      </c>
      <c r="N816" s="24" t="s">
        <v>1659</v>
      </c>
      <c r="O816" s="24" t="s">
        <v>3117</v>
      </c>
      <c r="P816" s="27" t="s">
        <v>15</v>
      </c>
      <c r="Q816" s="28" t="s">
        <v>749</v>
      </c>
      <c r="R816" s="26" t="s">
        <v>3243</v>
      </c>
      <c r="S816" s="26" t="s">
        <v>3348</v>
      </c>
      <c r="T816" s="27" t="s">
        <v>61</v>
      </c>
      <c r="U816" s="25" t="s">
        <v>1103</v>
      </c>
      <c r="V816" s="25" t="s">
        <v>1354</v>
      </c>
      <c r="W816" s="25" t="s">
        <v>552</v>
      </c>
      <c r="X816" s="36" t="s">
        <v>43</v>
      </c>
      <c r="Y816" s="36" t="s">
        <v>1377</v>
      </c>
      <c r="Z816" s="36" t="s">
        <v>1375</v>
      </c>
      <c r="AA816" s="29">
        <v>16000</v>
      </c>
      <c r="AB816" s="29">
        <v>16000</v>
      </c>
      <c r="AC816" s="30">
        <v>0</v>
      </c>
      <c r="AD816" s="29">
        <v>16000</v>
      </c>
      <c r="AE816" s="29">
        <v>8000</v>
      </c>
      <c r="AF816" s="31">
        <v>8000</v>
      </c>
      <c r="AG816" s="29">
        <v>8000</v>
      </c>
      <c r="AI816" s="29">
        <v>0</v>
      </c>
      <c r="AJ816" s="29">
        <v>8000</v>
      </c>
      <c r="AK816" s="29">
        <v>0</v>
      </c>
      <c r="AL816" s="29">
        <v>0</v>
      </c>
      <c r="AM816" s="29">
        <v>0</v>
      </c>
      <c r="AN816" s="29">
        <v>0</v>
      </c>
      <c r="AO816" s="29">
        <v>0</v>
      </c>
      <c r="AP816" s="29">
        <v>0</v>
      </c>
      <c r="AQ816" s="29">
        <v>0</v>
      </c>
      <c r="AR816" s="29">
        <v>0</v>
      </c>
      <c r="AS816" s="29">
        <v>0</v>
      </c>
      <c r="AT816" s="122">
        <v>0</v>
      </c>
      <c r="AU816" s="130" t="s">
        <v>2197</v>
      </c>
      <c r="AV816" s="130" t="s">
        <v>2191</v>
      </c>
      <c r="AW816" s="130" t="s">
        <v>2298</v>
      </c>
      <c r="AX816" s="130" t="s">
        <v>1299</v>
      </c>
      <c r="AY816" s="130" t="s">
        <v>1299</v>
      </c>
    </row>
    <row r="817" spans="1:51" ht="36" x14ac:dyDescent="0.2">
      <c r="A817" s="121">
        <v>45694</v>
      </c>
      <c r="B817" s="27" t="s">
        <v>2843</v>
      </c>
      <c r="C817" s="24" t="s">
        <v>1565</v>
      </c>
      <c r="D817" s="24" t="s">
        <v>1447</v>
      </c>
      <c r="E817" s="28" t="s">
        <v>438</v>
      </c>
      <c r="F817" s="28" t="s">
        <v>439</v>
      </c>
      <c r="G817" s="28" t="s">
        <v>1407</v>
      </c>
      <c r="H817" s="28" t="s">
        <v>515</v>
      </c>
      <c r="I817" s="28" t="s">
        <v>104</v>
      </c>
      <c r="J817" s="24" t="s">
        <v>104</v>
      </c>
      <c r="K817" s="24" t="s">
        <v>1299</v>
      </c>
      <c r="L817" s="24" t="s">
        <v>1299</v>
      </c>
      <c r="M817" s="24" t="s">
        <v>1299</v>
      </c>
      <c r="N817" s="24" t="s">
        <v>1299</v>
      </c>
      <c r="O817" s="24" t="s">
        <v>3118</v>
      </c>
      <c r="P817" s="27" t="s">
        <v>15</v>
      </c>
      <c r="Q817" s="28" t="s">
        <v>750</v>
      </c>
      <c r="R817" s="26" t="s">
        <v>3244</v>
      </c>
      <c r="S817" s="26" t="s">
        <v>3349</v>
      </c>
      <c r="T817" s="27" t="s">
        <v>106</v>
      </c>
      <c r="U817" s="25" t="s">
        <v>104</v>
      </c>
      <c r="V817" s="25" t="s">
        <v>1361</v>
      </c>
      <c r="W817" s="25" t="s">
        <v>552</v>
      </c>
      <c r="X817" s="36" t="s">
        <v>24</v>
      </c>
      <c r="Y817" s="36" t="s">
        <v>25</v>
      </c>
      <c r="Z817" s="36" t="s">
        <v>357</v>
      </c>
      <c r="AA817" s="29">
        <v>8000</v>
      </c>
      <c r="AB817" s="29">
        <v>0</v>
      </c>
      <c r="AC817" s="30">
        <v>8000</v>
      </c>
      <c r="AD817" s="29">
        <v>0</v>
      </c>
      <c r="AE817" s="29">
        <v>0</v>
      </c>
      <c r="AF817" s="31">
        <v>8000</v>
      </c>
      <c r="AG817" s="29">
        <v>0</v>
      </c>
      <c r="AI817" s="29">
        <v>0</v>
      </c>
      <c r="AJ817" s="29">
        <v>0</v>
      </c>
      <c r="AK817" s="29">
        <v>0</v>
      </c>
      <c r="AL817" s="29">
        <v>0</v>
      </c>
      <c r="AM817" s="29">
        <v>0</v>
      </c>
      <c r="AN817" s="29">
        <v>0</v>
      </c>
      <c r="AO817" s="29">
        <v>0</v>
      </c>
      <c r="AP817" s="29">
        <v>0</v>
      </c>
      <c r="AQ817" s="29">
        <v>0</v>
      </c>
      <c r="AR817" s="29">
        <v>0</v>
      </c>
      <c r="AS817" s="29">
        <v>0</v>
      </c>
      <c r="AT817" s="122">
        <v>0</v>
      </c>
      <c r="AU817" s="130" t="s">
        <v>2190</v>
      </c>
      <c r="AV817" s="130" t="s">
        <v>2191</v>
      </c>
      <c r="AW817" s="130" t="s">
        <v>2192</v>
      </c>
      <c r="AX817" s="130" t="s">
        <v>1299</v>
      </c>
      <c r="AY817" s="130" t="s">
        <v>1299</v>
      </c>
    </row>
    <row r="818" spans="1:51" ht="36" x14ac:dyDescent="0.2">
      <c r="A818" s="121">
        <v>45694</v>
      </c>
      <c r="B818" s="27" t="s">
        <v>2843</v>
      </c>
      <c r="C818" s="24" t="s">
        <v>1565</v>
      </c>
      <c r="D818" s="24" t="s">
        <v>1447</v>
      </c>
      <c r="E818" s="28" t="s">
        <v>438</v>
      </c>
      <c r="F818" s="28" t="s">
        <v>439</v>
      </c>
      <c r="G818" s="28" t="s">
        <v>1407</v>
      </c>
      <c r="H818" s="28" t="s">
        <v>515</v>
      </c>
      <c r="I818" s="28" t="s">
        <v>104</v>
      </c>
      <c r="J818" s="24" t="s">
        <v>104</v>
      </c>
      <c r="K818" s="24" t="s">
        <v>1269</v>
      </c>
      <c r="L818" s="24" t="s">
        <v>4655</v>
      </c>
      <c r="M818" s="24">
        <v>45742</v>
      </c>
      <c r="N818" s="24" t="s">
        <v>2850</v>
      </c>
      <c r="O818" s="24" t="s">
        <v>4656</v>
      </c>
      <c r="P818" s="27" t="s">
        <v>15</v>
      </c>
      <c r="Q818" s="28" t="s">
        <v>751</v>
      </c>
      <c r="R818" s="26" t="s">
        <v>3245</v>
      </c>
      <c r="S818" s="26" t="s">
        <v>3350</v>
      </c>
      <c r="T818" s="27" t="s">
        <v>106</v>
      </c>
      <c r="U818" s="25" t="s">
        <v>104</v>
      </c>
      <c r="V818" s="25" t="s">
        <v>1361</v>
      </c>
      <c r="W818" s="25" t="s">
        <v>552</v>
      </c>
      <c r="X818" s="36" t="s">
        <v>24</v>
      </c>
      <c r="Y818" s="36" t="s">
        <v>25</v>
      </c>
      <c r="Z818" s="36" t="s">
        <v>357</v>
      </c>
      <c r="AA818" s="29">
        <v>4000</v>
      </c>
      <c r="AB818" s="29">
        <v>4000</v>
      </c>
      <c r="AC818" s="30">
        <v>0</v>
      </c>
      <c r="AD818" s="29">
        <v>672.2</v>
      </c>
      <c r="AE818" s="29">
        <v>0</v>
      </c>
      <c r="AF818" s="31">
        <v>4000</v>
      </c>
      <c r="AG818" s="29">
        <v>0</v>
      </c>
      <c r="AI818" s="29">
        <v>0</v>
      </c>
      <c r="AJ818" s="29">
        <v>0</v>
      </c>
      <c r="AK818" s="29">
        <v>0</v>
      </c>
      <c r="AL818" s="29">
        <v>0</v>
      </c>
      <c r="AM818" s="29">
        <v>0</v>
      </c>
      <c r="AN818" s="29">
        <v>0</v>
      </c>
      <c r="AO818" s="29">
        <v>0</v>
      </c>
      <c r="AP818" s="29">
        <v>0</v>
      </c>
      <c r="AQ818" s="29">
        <v>0</v>
      </c>
      <c r="AR818" s="29">
        <v>0</v>
      </c>
      <c r="AS818" s="29">
        <v>0</v>
      </c>
      <c r="AT818" s="122">
        <v>0</v>
      </c>
      <c r="AU818" s="130" t="s">
        <v>2197</v>
      </c>
      <c r="AV818" s="130" t="s">
        <v>2191</v>
      </c>
      <c r="AW818" s="130" t="s">
        <v>2298</v>
      </c>
      <c r="AX818" s="130" t="s">
        <v>1299</v>
      </c>
      <c r="AY818" s="130" t="s">
        <v>1299</v>
      </c>
    </row>
    <row r="819" spans="1:51" ht="36" x14ac:dyDescent="0.2">
      <c r="A819" s="121">
        <v>45694</v>
      </c>
      <c r="B819" s="27" t="s">
        <v>2843</v>
      </c>
      <c r="C819" s="24" t="s">
        <v>1565</v>
      </c>
      <c r="D819" s="24" t="s">
        <v>1447</v>
      </c>
      <c r="E819" s="28" t="s">
        <v>438</v>
      </c>
      <c r="F819" s="28" t="s">
        <v>439</v>
      </c>
      <c r="G819" s="28" t="s">
        <v>42</v>
      </c>
      <c r="H819" s="28" t="s">
        <v>511</v>
      </c>
      <c r="I819" s="28" t="s">
        <v>1103</v>
      </c>
      <c r="J819" s="24" t="s">
        <v>1097</v>
      </c>
      <c r="K819" s="24" t="s">
        <v>815</v>
      </c>
      <c r="L819" s="24" t="s">
        <v>3119</v>
      </c>
      <c r="M819" s="24">
        <v>45694</v>
      </c>
      <c r="N819" s="24" t="s">
        <v>3120</v>
      </c>
      <c r="O819" s="24" t="s">
        <v>3121</v>
      </c>
      <c r="P819" s="27" t="s">
        <v>15</v>
      </c>
      <c r="Q819" s="28" t="s">
        <v>752</v>
      </c>
      <c r="R819" s="26" t="s">
        <v>3246</v>
      </c>
      <c r="S819" s="26" t="s">
        <v>3351</v>
      </c>
      <c r="T819" s="27" t="s">
        <v>108</v>
      </c>
      <c r="U819" s="25" t="s">
        <v>1097</v>
      </c>
      <c r="V819" s="25" t="s">
        <v>1367</v>
      </c>
      <c r="W819" s="25" t="s">
        <v>552</v>
      </c>
      <c r="X819" s="36" t="s">
        <v>41</v>
      </c>
      <c r="Y819" s="36" t="s">
        <v>42</v>
      </c>
      <c r="Z819" s="36" t="s">
        <v>359</v>
      </c>
      <c r="AA819" s="29">
        <v>5100</v>
      </c>
      <c r="AB819" s="29">
        <v>5100</v>
      </c>
      <c r="AC819" s="30">
        <v>0</v>
      </c>
      <c r="AD819" s="29">
        <v>5100</v>
      </c>
      <c r="AE819" s="29">
        <v>1700</v>
      </c>
      <c r="AF819" s="31">
        <v>3400</v>
      </c>
      <c r="AG819" s="29">
        <v>1700</v>
      </c>
      <c r="AI819" s="29">
        <v>0</v>
      </c>
      <c r="AJ819" s="29">
        <v>0</v>
      </c>
      <c r="AK819" s="29">
        <v>1700</v>
      </c>
      <c r="AL819" s="29">
        <v>0</v>
      </c>
      <c r="AM819" s="29">
        <v>0</v>
      </c>
      <c r="AN819" s="29">
        <v>0</v>
      </c>
      <c r="AO819" s="29">
        <v>0</v>
      </c>
      <c r="AP819" s="29">
        <v>0</v>
      </c>
      <c r="AQ819" s="29">
        <v>0</v>
      </c>
      <c r="AR819" s="29">
        <v>0</v>
      </c>
      <c r="AS819" s="29">
        <v>0</v>
      </c>
      <c r="AT819" s="122">
        <v>0</v>
      </c>
      <c r="AU819" s="130" t="s">
        <v>2197</v>
      </c>
      <c r="AV819" s="130" t="s">
        <v>2191</v>
      </c>
      <c r="AW819" s="130" t="s">
        <v>2298</v>
      </c>
      <c r="AX819" s="130" t="s">
        <v>1299</v>
      </c>
      <c r="AY819" s="130" t="s">
        <v>3269</v>
      </c>
    </row>
    <row r="820" spans="1:51" ht="36" x14ac:dyDescent="0.2">
      <c r="A820" s="121">
        <v>45694</v>
      </c>
      <c r="B820" s="27" t="s">
        <v>2843</v>
      </c>
      <c r="C820" s="24" t="s">
        <v>1565</v>
      </c>
      <c r="D820" s="24" t="s">
        <v>1447</v>
      </c>
      <c r="E820" s="28" t="s">
        <v>442</v>
      </c>
      <c r="F820" s="28" t="s">
        <v>445</v>
      </c>
      <c r="G820" s="28" t="s">
        <v>521</v>
      </c>
      <c r="H820" s="28" t="s">
        <v>515</v>
      </c>
      <c r="I820" s="28" t="s">
        <v>1422</v>
      </c>
      <c r="J820" s="24" t="s">
        <v>1159</v>
      </c>
      <c r="K820" s="24" t="s">
        <v>3122</v>
      </c>
      <c r="L820" s="24" t="s">
        <v>3123</v>
      </c>
      <c r="M820" s="24">
        <v>45695</v>
      </c>
      <c r="N820" s="24" t="s">
        <v>3124</v>
      </c>
      <c r="O820" s="24" t="s">
        <v>3125</v>
      </c>
      <c r="P820" s="27" t="s">
        <v>15</v>
      </c>
      <c r="Q820" s="28" t="s">
        <v>753</v>
      </c>
      <c r="R820" s="26" t="s">
        <v>3247</v>
      </c>
      <c r="S820" s="26" t="s">
        <v>3352</v>
      </c>
      <c r="T820" s="27" t="s">
        <v>134</v>
      </c>
      <c r="U820" s="25" t="s">
        <v>1159</v>
      </c>
      <c r="V820" s="25" t="s">
        <v>1524</v>
      </c>
      <c r="W820" s="25" t="s">
        <v>552</v>
      </c>
      <c r="X820" s="36" t="s">
        <v>43</v>
      </c>
      <c r="Y820" s="36" t="s">
        <v>1377</v>
      </c>
      <c r="Z820" s="36" t="s">
        <v>1375</v>
      </c>
      <c r="AA820" s="29">
        <v>9350</v>
      </c>
      <c r="AB820" s="29">
        <v>9350</v>
      </c>
      <c r="AC820" s="30">
        <v>0</v>
      </c>
      <c r="AD820" s="29">
        <v>9350</v>
      </c>
      <c r="AE820" s="29">
        <v>0</v>
      </c>
      <c r="AF820" s="31">
        <v>9350</v>
      </c>
      <c r="AG820" s="29">
        <v>0</v>
      </c>
      <c r="AI820" s="29">
        <v>0</v>
      </c>
      <c r="AJ820" s="29">
        <v>0</v>
      </c>
      <c r="AK820" s="29">
        <v>0</v>
      </c>
      <c r="AL820" s="29">
        <v>0</v>
      </c>
      <c r="AM820" s="29">
        <v>0</v>
      </c>
      <c r="AN820" s="29">
        <v>0</v>
      </c>
      <c r="AO820" s="29">
        <v>0</v>
      </c>
      <c r="AP820" s="29">
        <v>0</v>
      </c>
      <c r="AQ820" s="29">
        <v>0</v>
      </c>
      <c r="AR820" s="29">
        <v>0</v>
      </c>
      <c r="AS820" s="29">
        <v>0</v>
      </c>
      <c r="AT820" s="122">
        <v>0</v>
      </c>
      <c r="AU820" s="130" t="s">
        <v>2197</v>
      </c>
      <c r="AV820" s="130" t="s">
        <v>2191</v>
      </c>
      <c r="AW820" s="130" t="s">
        <v>2298</v>
      </c>
      <c r="AX820" s="130" t="s">
        <v>1299</v>
      </c>
      <c r="AY820" s="130" t="s">
        <v>3270</v>
      </c>
    </row>
    <row r="821" spans="1:51" ht="36" x14ac:dyDescent="0.2">
      <c r="A821" s="121">
        <v>45694</v>
      </c>
      <c r="B821" s="27" t="s">
        <v>2843</v>
      </c>
      <c r="C821" s="24" t="s">
        <v>1565</v>
      </c>
      <c r="D821" s="24" t="s">
        <v>1447</v>
      </c>
      <c r="E821" s="28" t="s">
        <v>442</v>
      </c>
      <c r="F821" s="28" t="s">
        <v>445</v>
      </c>
      <c r="G821" s="28" t="s">
        <v>521</v>
      </c>
      <c r="H821" s="28" t="s">
        <v>515</v>
      </c>
      <c r="I821" s="28" t="s">
        <v>1422</v>
      </c>
      <c r="J821" s="24" t="s">
        <v>1159</v>
      </c>
      <c r="K821" s="24" t="s">
        <v>856</v>
      </c>
      <c r="L821" s="24" t="s">
        <v>3126</v>
      </c>
      <c r="M821" s="24">
        <v>45695</v>
      </c>
      <c r="N821" s="24" t="s">
        <v>3127</v>
      </c>
      <c r="O821" s="24" t="s">
        <v>3128</v>
      </c>
      <c r="P821" s="27" t="s">
        <v>15</v>
      </c>
      <c r="Q821" s="28" t="s">
        <v>754</v>
      </c>
      <c r="R821" s="26" t="s">
        <v>3248</v>
      </c>
      <c r="S821" s="26" t="s">
        <v>3353</v>
      </c>
      <c r="T821" s="27" t="s">
        <v>134</v>
      </c>
      <c r="U821" s="25" t="s">
        <v>1159</v>
      </c>
      <c r="V821" s="25" t="s">
        <v>1524</v>
      </c>
      <c r="W821" s="25" t="s">
        <v>552</v>
      </c>
      <c r="X821" s="36" t="s">
        <v>43</v>
      </c>
      <c r="Y821" s="36" t="s">
        <v>1377</v>
      </c>
      <c r="Z821" s="36" t="s">
        <v>1375</v>
      </c>
      <c r="AA821" s="29">
        <v>10200</v>
      </c>
      <c r="AB821" s="29">
        <v>10200</v>
      </c>
      <c r="AC821" s="30">
        <v>0</v>
      </c>
      <c r="AD821" s="29">
        <v>10200</v>
      </c>
      <c r="AE821" s="29">
        <v>0</v>
      </c>
      <c r="AF821" s="31">
        <v>10200</v>
      </c>
      <c r="AG821" s="29">
        <v>0</v>
      </c>
      <c r="AI821" s="29">
        <v>0</v>
      </c>
      <c r="AJ821" s="29">
        <v>0</v>
      </c>
      <c r="AK821" s="29">
        <v>0</v>
      </c>
      <c r="AL821" s="29">
        <v>0</v>
      </c>
      <c r="AM821" s="29">
        <v>0</v>
      </c>
      <c r="AN821" s="29">
        <v>0</v>
      </c>
      <c r="AO821" s="29">
        <v>0</v>
      </c>
      <c r="AP821" s="29">
        <v>0</v>
      </c>
      <c r="AQ821" s="29">
        <v>0</v>
      </c>
      <c r="AR821" s="29">
        <v>0</v>
      </c>
      <c r="AS821" s="29">
        <v>0</v>
      </c>
      <c r="AT821" s="122">
        <v>0</v>
      </c>
      <c r="AU821" s="130" t="s">
        <v>2197</v>
      </c>
      <c r="AV821" s="130" t="s">
        <v>2191</v>
      </c>
      <c r="AW821" s="130" t="s">
        <v>2298</v>
      </c>
      <c r="AX821" s="130" t="s">
        <v>1299</v>
      </c>
      <c r="AY821" s="130" t="s">
        <v>3270</v>
      </c>
    </row>
    <row r="822" spans="1:51" ht="36" x14ac:dyDescent="0.2">
      <c r="A822" s="121">
        <v>45694</v>
      </c>
      <c r="B822" s="27" t="s">
        <v>2843</v>
      </c>
      <c r="C822" s="24" t="s">
        <v>1565</v>
      </c>
      <c r="D822" s="24" t="s">
        <v>1447</v>
      </c>
      <c r="E822" s="28" t="s">
        <v>442</v>
      </c>
      <c r="F822" s="28" t="s">
        <v>445</v>
      </c>
      <c r="G822" s="28" t="s">
        <v>521</v>
      </c>
      <c r="H822" s="28" t="s">
        <v>515</v>
      </c>
      <c r="I822" s="28" t="s">
        <v>1422</v>
      </c>
      <c r="J822" s="24" t="s">
        <v>1157</v>
      </c>
      <c r="K822" s="24" t="s">
        <v>798</v>
      </c>
      <c r="L822" s="24" t="s">
        <v>3129</v>
      </c>
      <c r="M822" s="24">
        <v>45694</v>
      </c>
      <c r="N822" s="24" t="s">
        <v>3130</v>
      </c>
      <c r="O822" s="24" t="s">
        <v>3131</v>
      </c>
      <c r="P822" s="27" t="s">
        <v>15</v>
      </c>
      <c r="Q822" s="28" t="s">
        <v>755</v>
      </c>
      <c r="R822" s="26" t="s">
        <v>3249</v>
      </c>
      <c r="S822" s="26" t="s">
        <v>3354</v>
      </c>
      <c r="T822" s="27" t="s">
        <v>143</v>
      </c>
      <c r="U822" s="25" t="s">
        <v>1435</v>
      </c>
      <c r="V822" s="25" t="s">
        <v>2303</v>
      </c>
      <c r="W822" s="25" t="s">
        <v>552</v>
      </c>
      <c r="X822" s="36" t="s">
        <v>43</v>
      </c>
      <c r="Y822" s="36" t="s">
        <v>1377</v>
      </c>
      <c r="Z822" s="36" t="s">
        <v>1375</v>
      </c>
      <c r="AA822" s="29">
        <v>5000</v>
      </c>
      <c r="AB822" s="29">
        <v>5000</v>
      </c>
      <c r="AC822" s="30">
        <v>0</v>
      </c>
      <c r="AD822" s="29">
        <v>5000</v>
      </c>
      <c r="AE822" s="29">
        <v>5000</v>
      </c>
      <c r="AF822" s="31">
        <v>0</v>
      </c>
      <c r="AG822" s="29">
        <v>5000</v>
      </c>
      <c r="AI822" s="29">
        <v>0</v>
      </c>
      <c r="AJ822" s="29">
        <v>0</v>
      </c>
      <c r="AK822" s="29">
        <v>5000</v>
      </c>
      <c r="AL822" s="29">
        <v>0</v>
      </c>
      <c r="AM822" s="29">
        <v>0</v>
      </c>
      <c r="AN822" s="29">
        <v>0</v>
      </c>
      <c r="AO822" s="29">
        <v>0</v>
      </c>
      <c r="AP822" s="29">
        <v>0</v>
      </c>
      <c r="AQ822" s="29">
        <v>0</v>
      </c>
      <c r="AR822" s="29">
        <v>0</v>
      </c>
      <c r="AS822" s="29">
        <v>0</v>
      </c>
      <c r="AT822" s="122">
        <v>0</v>
      </c>
      <c r="AU822" s="130" t="s">
        <v>2197</v>
      </c>
      <c r="AV822" s="130" t="s">
        <v>2193</v>
      </c>
      <c r="AW822" s="130" t="s">
        <v>2298</v>
      </c>
      <c r="AX822" s="130" t="s">
        <v>1299</v>
      </c>
      <c r="AY822" s="130" t="s">
        <v>518</v>
      </c>
    </row>
    <row r="823" spans="1:51" ht="36" x14ac:dyDescent="0.2">
      <c r="A823" s="121">
        <v>45694</v>
      </c>
      <c r="B823" s="27" t="s">
        <v>2843</v>
      </c>
      <c r="C823" s="24" t="s">
        <v>1565</v>
      </c>
      <c r="D823" s="24" t="s">
        <v>1447</v>
      </c>
      <c r="E823" s="28" t="s">
        <v>442</v>
      </c>
      <c r="F823" s="28" t="s">
        <v>445</v>
      </c>
      <c r="G823" s="28" t="s">
        <v>521</v>
      </c>
      <c r="H823" s="28" t="s">
        <v>515</v>
      </c>
      <c r="I823" s="28" t="s">
        <v>1422</v>
      </c>
      <c r="J823" s="24" t="s">
        <v>1094</v>
      </c>
      <c r="K823" s="24" t="s">
        <v>849</v>
      </c>
      <c r="L823" s="24" t="s">
        <v>3132</v>
      </c>
      <c r="M823" s="24">
        <v>45695</v>
      </c>
      <c r="N823" s="24" t="s">
        <v>3133</v>
      </c>
      <c r="O823" s="24" t="s">
        <v>3134</v>
      </c>
      <c r="P823" s="27" t="s">
        <v>15</v>
      </c>
      <c r="Q823" s="28" t="s">
        <v>756</v>
      </c>
      <c r="R823" s="26" t="s">
        <v>3250</v>
      </c>
      <c r="S823" s="26" t="s">
        <v>3355</v>
      </c>
      <c r="T823" s="27" t="s">
        <v>133</v>
      </c>
      <c r="U823" s="25" t="s">
        <v>1094</v>
      </c>
      <c r="V823" s="25" t="s">
        <v>1523</v>
      </c>
      <c r="W823" s="25" t="s">
        <v>552</v>
      </c>
      <c r="X823" s="36" t="s">
        <v>43</v>
      </c>
      <c r="Y823" s="36" t="s">
        <v>1377</v>
      </c>
      <c r="Z823" s="36" t="s">
        <v>1375</v>
      </c>
      <c r="AA823" s="29">
        <v>3500</v>
      </c>
      <c r="AB823" s="29">
        <v>3500</v>
      </c>
      <c r="AC823" s="30">
        <v>0</v>
      </c>
      <c r="AD823" s="29">
        <v>3500</v>
      </c>
      <c r="AE823" s="29">
        <v>3500</v>
      </c>
      <c r="AF823" s="31">
        <v>0</v>
      </c>
      <c r="AG823" s="29">
        <v>3500</v>
      </c>
      <c r="AI823" s="29">
        <v>0</v>
      </c>
      <c r="AJ823" s="29">
        <v>0</v>
      </c>
      <c r="AK823" s="29">
        <v>3500</v>
      </c>
      <c r="AL823" s="29">
        <v>0</v>
      </c>
      <c r="AM823" s="29">
        <v>0</v>
      </c>
      <c r="AN823" s="29">
        <v>0</v>
      </c>
      <c r="AO823" s="29">
        <v>0</v>
      </c>
      <c r="AP823" s="29">
        <v>0</v>
      </c>
      <c r="AQ823" s="29">
        <v>0</v>
      </c>
      <c r="AR823" s="29">
        <v>0</v>
      </c>
      <c r="AS823" s="29">
        <v>0</v>
      </c>
      <c r="AT823" s="122">
        <v>0</v>
      </c>
      <c r="AU823" s="130" t="s">
        <v>2197</v>
      </c>
      <c r="AV823" s="130" t="s">
        <v>2193</v>
      </c>
      <c r="AW823" s="130" t="s">
        <v>2298</v>
      </c>
      <c r="AX823" s="130" t="s">
        <v>1299</v>
      </c>
      <c r="AY823" s="130" t="s">
        <v>518</v>
      </c>
    </row>
    <row r="824" spans="1:51" ht="36" x14ac:dyDescent="0.2">
      <c r="A824" s="121">
        <v>45694</v>
      </c>
      <c r="B824" s="27" t="s">
        <v>2843</v>
      </c>
      <c r="C824" s="24" t="s">
        <v>1565</v>
      </c>
      <c r="D824" s="24" t="s">
        <v>1447</v>
      </c>
      <c r="E824" s="28" t="s">
        <v>442</v>
      </c>
      <c r="F824" s="28" t="s">
        <v>445</v>
      </c>
      <c r="G824" s="28" t="s">
        <v>1407</v>
      </c>
      <c r="H824" s="28" t="s">
        <v>515</v>
      </c>
      <c r="I824" s="28" t="s">
        <v>1402</v>
      </c>
      <c r="J824" s="24" t="s">
        <v>1402</v>
      </c>
      <c r="K824" s="24" t="s">
        <v>4308</v>
      </c>
      <c r="L824" s="24" t="s">
        <v>4309</v>
      </c>
      <c r="M824" s="24">
        <v>45737</v>
      </c>
      <c r="N824" s="24" t="s">
        <v>1891</v>
      </c>
      <c r="O824" s="24" t="s">
        <v>4310</v>
      </c>
      <c r="P824" s="27" t="s">
        <v>15</v>
      </c>
      <c r="Q824" s="28" t="s">
        <v>757</v>
      </c>
      <c r="R824" s="26" t="s">
        <v>3251</v>
      </c>
      <c r="S824" s="26" t="s">
        <v>3356</v>
      </c>
      <c r="T824" s="27" t="s">
        <v>140</v>
      </c>
      <c r="U824" s="25" t="s">
        <v>1402</v>
      </c>
      <c r="V824" s="25" t="s">
        <v>1530</v>
      </c>
      <c r="W824" s="25" t="s">
        <v>552</v>
      </c>
      <c r="X824" s="36" t="s">
        <v>24</v>
      </c>
      <c r="Y824" s="36" t="s">
        <v>25</v>
      </c>
      <c r="Z824" s="36" t="s">
        <v>357</v>
      </c>
      <c r="AA824" s="29">
        <v>11000</v>
      </c>
      <c r="AB824" s="29">
        <v>11000</v>
      </c>
      <c r="AC824" s="30">
        <v>0</v>
      </c>
      <c r="AD824" s="29">
        <v>2419.66</v>
      </c>
      <c r="AE824" s="29">
        <v>0</v>
      </c>
      <c r="AF824" s="31">
        <v>11000</v>
      </c>
      <c r="AG824" s="29">
        <v>0</v>
      </c>
      <c r="AI824" s="29">
        <v>0</v>
      </c>
      <c r="AJ824" s="29">
        <v>0</v>
      </c>
      <c r="AK824" s="29">
        <v>0</v>
      </c>
      <c r="AL824" s="29">
        <v>0</v>
      </c>
      <c r="AM824" s="29">
        <v>0</v>
      </c>
      <c r="AN824" s="29">
        <v>0</v>
      </c>
      <c r="AO824" s="29">
        <v>0</v>
      </c>
      <c r="AP824" s="29">
        <v>0</v>
      </c>
      <c r="AQ824" s="29">
        <v>0</v>
      </c>
      <c r="AR824" s="29">
        <v>0</v>
      </c>
      <c r="AS824" s="29">
        <v>0</v>
      </c>
      <c r="AT824" s="122">
        <v>0</v>
      </c>
      <c r="AU824" s="130" t="s">
        <v>2197</v>
      </c>
      <c r="AV824" s="130" t="s">
        <v>2191</v>
      </c>
      <c r="AW824" s="130" t="s">
        <v>2298</v>
      </c>
      <c r="AX824" s="130" t="s">
        <v>1299</v>
      </c>
      <c r="AY824" s="130" t="s">
        <v>1299</v>
      </c>
    </row>
    <row r="825" spans="1:51" ht="36" x14ac:dyDescent="0.2">
      <c r="A825" s="121">
        <v>45694</v>
      </c>
      <c r="B825" s="27" t="s">
        <v>2843</v>
      </c>
      <c r="C825" s="24" t="s">
        <v>1565</v>
      </c>
      <c r="D825" s="24" t="s">
        <v>1447</v>
      </c>
      <c r="E825" s="28" t="s">
        <v>442</v>
      </c>
      <c r="F825" s="28" t="s">
        <v>445</v>
      </c>
      <c r="G825" s="28" t="s">
        <v>1407</v>
      </c>
      <c r="H825" s="28" t="s">
        <v>515</v>
      </c>
      <c r="I825" s="28" t="s">
        <v>1402</v>
      </c>
      <c r="J825" s="24" t="s">
        <v>1402</v>
      </c>
      <c r="K825" s="24" t="s">
        <v>1267</v>
      </c>
      <c r="L825" s="24" t="s">
        <v>4657</v>
      </c>
      <c r="M825" s="24">
        <v>45742</v>
      </c>
      <c r="N825" s="24" t="s">
        <v>4649</v>
      </c>
      <c r="O825" s="24" t="s">
        <v>4658</v>
      </c>
      <c r="P825" s="27" t="s">
        <v>15</v>
      </c>
      <c r="Q825" s="28" t="s">
        <v>759</v>
      </c>
      <c r="R825" s="26" t="s">
        <v>3252</v>
      </c>
      <c r="S825" s="26" t="s">
        <v>3357</v>
      </c>
      <c r="T825" s="27" t="s">
        <v>140</v>
      </c>
      <c r="U825" s="25" t="s">
        <v>1402</v>
      </c>
      <c r="V825" s="25" t="s">
        <v>1530</v>
      </c>
      <c r="W825" s="25" t="s">
        <v>552</v>
      </c>
      <c r="X825" s="36" t="s">
        <v>24</v>
      </c>
      <c r="Y825" s="36" t="s">
        <v>25</v>
      </c>
      <c r="Z825" s="36" t="s">
        <v>357</v>
      </c>
      <c r="AA825" s="29">
        <v>3000</v>
      </c>
      <c r="AB825" s="29">
        <v>3000</v>
      </c>
      <c r="AC825" s="30">
        <v>0</v>
      </c>
      <c r="AD825" s="29">
        <v>1547.16</v>
      </c>
      <c r="AE825" s="29">
        <v>0</v>
      </c>
      <c r="AF825" s="31">
        <v>3000</v>
      </c>
      <c r="AG825" s="29">
        <v>0</v>
      </c>
      <c r="AI825" s="29">
        <v>0</v>
      </c>
      <c r="AJ825" s="29">
        <v>0</v>
      </c>
      <c r="AK825" s="29">
        <v>0</v>
      </c>
      <c r="AL825" s="29">
        <v>0</v>
      </c>
      <c r="AM825" s="29">
        <v>0</v>
      </c>
      <c r="AN825" s="29">
        <v>0</v>
      </c>
      <c r="AO825" s="29">
        <v>0</v>
      </c>
      <c r="AP825" s="29">
        <v>0</v>
      </c>
      <c r="AQ825" s="29">
        <v>0</v>
      </c>
      <c r="AR825" s="29">
        <v>0</v>
      </c>
      <c r="AS825" s="29">
        <v>0</v>
      </c>
      <c r="AT825" s="122">
        <v>0</v>
      </c>
      <c r="AU825" s="130" t="s">
        <v>2197</v>
      </c>
      <c r="AV825" s="130" t="s">
        <v>2191</v>
      </c>
      <c r="AW825" s="130" t="s">
        <v>2298</v>
      </c>
      <c r="AX825" s="130" t="s">
        <v>1299</v>
      </c>
      <c r="AY825" s="130" t="s">
        <v>1299</v>
      </c>
    </row>
    <row r="826" spans="1:51" ht="36" x14ac:dyDescent="0.2">
      <c r="A826" s="121">
        <v>45695</v>
      </c>
      <c r="B826" s="27" t="s">
        <v>2843</v>
      </c>
      <c r="C826" s="24" t="s">
        <v>1565</v>
      </c>
      <c r="D826" s="24" t="s">
        <v>1447</v>
      </c>
      <c r="E826" s="28" t="s">
        <v>442</v>
      </c>
      <c r="F826" s="28" t="s">
        <v>445</v>
      </c>
      <c r="G826" s="28" t="s">
        <v>1407</v>
      </c>
      <c r="H826" s="28" t="s">
        <v>515</v>
      </c>
      <c r="I826" s="28" t="s">
        <v>1402</v>
      </c>
      <c r="J826" s="24" t="s">
        <v>1402</v>
      </c>
      <c r="K826" s="24" t="s">
        <v>1044</v>
      </c>
      <c r="L826" s="24" t="s">
        <v>3670</v>
      </c>
      <c r="M826" s="24">
        <v>45708</v>
      </c>
      <c r="N826" s="24" t="s">
        <v>2850</v>
      </c>
      <c r="O826" s="24" t="s">
        <v>3671</v>
      </c>
      <c r="P826" s="27" t="s">
        <v>15</v>
      </c>
      <c r="Q826" s="28" t="s">
        <v>760</v>
      </c>
      <c r="R826" s="26" t="s">
        <v>3253</v>
      </c>
      <c r="S826" s="26" t="s">
        <v>3358</v>
      </c>
      <c r="T826" s="27" t="s">
        <v>140</v>
      </c>
      <c r="U826" s="25" t="s">
        <v>1402</v>
      </c>
      <c r="V826" s="25" t="s">
        <v>1530</v>
      </c>
      <c r="W826" s="25" t="s">
        <v>552</v>
      </c>
      <c r="X826" s="36" t="s">
        <v>24</v>
      </c>
      <c r="Y826" s="36" t="s">
        <v>25</v>
      </c>
      <c r="Z826" s="36" t="s">
        <v>357</v>
      </c>
      <c r="AA826" s="29">
        <v>6000</v>
      </c>
      <c r="AB826" s="29">
        <v>6000</v>
      </c>
      <c r="AC826" s="30">
        <v>0</v>
      </c>
      <c r="AD826" s="29">
        <v>665.48</v>
      </c>
      <c r="AE826" s="29">
        <v>665.48</v>
      </c>
      <c r="AF826" s="31">
        <v>5334.52</v>
      </c>
      <c r="AG826" s="29">
        <v>665.48</v>
      </c>
      <c r="AI826" s="29">
        <v>0</v>
      </c>
      <c r="AJ826" s="29">
        <v>0</v>
      </c>
      <c r="AK826" s="29">
        <v>665.48</v>
      </c>
      <c r="AL826" s="29">
        <v>0</v>
      </c>
      <c r="AM826" s="29">
        <v>0</v>
      </c>
      <c r="AN826" s="29">
        <v>0</v>
      </c>
      <c r="AO826" s="29">
        <v>0</v>
      </c>
      <c r="AP826" s="29">
        <v>0</v>
      </c>
      <c r="AQ826" s="29">
        <v>0</v>
      </c>
      <c r="AR826" s="29">
        <v>0</v>
      </c>
      <c r="AS826" s="29">
        <v>0</v>
      </c>
      <c r="AT826" s="122">
        <v>0</v>
      </c>
      <c r="AU826" s="130" t="s">
        <v>2197</v>
      </c>
      <c r="AV826" s="130" t="s">
        <v>2191</v>
      </c>
      <c r="AW826" s="130" t="s">
        <v>2298</v>
      </c>
      <c r="AX826" s="130" t="s">
        <v>1299</v>
      </c>
      <c r="AY826" s="130" t="s">
        <v>1299</v>
      </c>
    </row>
    <row r="827" spans="1:51" ht="36" x14ac:dyDescent="0.2">
      <c r="A827" s="121">
        <v>45695</v>
      </c>
      <c r="B827" s="27" t="s">
        <v>2843</v>
      </c>
      <c r="C827" s="24" t="s">
        <v>1565</v>
      </c>
      <c r="D827" s="24" t="s">
        <v>1447</v>
      </c>
      <c r="E827" s="28" t="s">
        <v>438</v>
      </c>
      <c r="F827" s="28" t="s">
        <v>439</v>
      </c>
      <c r="G827" s="28" t="s">
        <v>2816</v>
      </c>
      <c r="H827" s="28" t="s">
        <v>511</v>
      </c>
      <c r="I827" s="28" t="s">
        <v>1103</v>
      </c>
      <c r="J827" s="24" t="s">
        <v>1103</v>
      </c>
      <c r="K827" s="24" t="s">
        <v>858</v>
      </c>
      <c r="L827" s="24" t="s">
        <v>3135</v>
      </c>
      <c r="M827" s="24">
        <v>45695</v>
      </c>
      <c r="N827" s="24" t="s">
        <v>2496</v>
      </c>
      <c r="O827" s="24" t="s">
        <v>3136</v>
      </c>
      <c r="P827" s="27" t="s">
        <v>15</v>
      </c>
      <c r="Q827" s="28" t="s">
        <v>761</v>
      </c>
      <c r="R827" s="26" t="s">
        <v>3254</v>
      </c>
      <c r="S827" s="26" t="s">
        <v>3359</v>
      </c>
      <c r="T827" s="27" t="s">
        <v>61</v>
      </c>
      <c r="U827" s="25" t="s">
        <v>1103</v>
      </c>
      <c r="V827" s="25" t="s">
        <v>1354</v>
      </c>
      <c r="W827" s="25" t="s">
        <v>552</v>
      </c>
      <c r="X827" s="36" t="s">
        <v>32</v>
      </c>
      <c r="Y827" s="36" t="s">
        <v>33</v>
      </c>
      <c r="Z827" s="36" t="s">
        <v>374</v>
      </c>
      <c r="AA827" s="29">
        <v>12700</v>
      </c>
      <c r="AB827" s="29">
        <v>12700</v>
      </c>
      <c r="AC827" s="30">
        <v>0</v>
      </c>
      <c r="AD827" s="29">
        <v>12700</v>
      </c>
      <c r="AE827" s="29">
        <v>0</v>
      </c>
      <c r="AF827" s="31">
        <v>12700</v>
      </c>
      <c r="AG827" s="29">
        <v>0</v>
      </c>
      <c r="AI827" s="29">
        <v>0</v>
      </c>
      <c r="AJ827" s="29">
        <v>0</v>
      </c>
      <c r="AK827" s="29">
        <v>0</v>
      </c>
      <c r="AL827" s="29">
        <v>0</v>
      </c>
      <c r="AM827" s="29">
        <v>0</v>
      </c>
      <c r="AN827" s="29">
        <v>0</v>
      </c>
      <c r="AO827" s="29">
        <v>0</v>
      </c>
      <c r="AP827" s="29">
        <v>0</v>
      </c>
      <c r="AQ827" s="29">
        <v>0</v>
      </c>
      <c r="AR827" s="29">
        <v>0</v>
      </c>
      <c r="AS827" s="29">
        <v>0</v>
      </c>
      <c r="AT827" s="122">
        <v>0</v>
      </c>
      <c r="AU827" s="130" t="s">
        <v>2197</v>
      </c>
      <c r="AV827" s="130" t="s">
        <v>2191</v>
      </c>
      <c r="AW827" s="130" t="s">
        <v>2298</v>
      </c>
      <c r="AX827" s="130" t="s">
        <v>1299</v>
      </c>
      <c r="AY827" s="130" t="s">
        <v>1299</v>
      </c>
    </row>
    <row r="828" spans="1:51" ht="24" x14ac:dyDescent="0.2">
      <c r="A828" s="121">
        <v>45695</v>
      </c>
      <c r="B828" s="27" t="s">
        <v>2843</v>
      </c>
      <c r="C828" s="24" t="s">
        <v>1565</v>
      </c>
      <c r="D828" s="24" t="s">
        <v>1447</v>
      </c>
      <c r="E828" s="28" t="s">
        <v>438</v>
      </c>
      <c r="F828" s="28" t="s">
        <v>439</v>
      </c>
      <c r="G828" s="28" t="s">
        <v>1386</v>
      </c>
      <c r="H828" s="28" t="s">
        <v>515</v>
      </c>
      <c r="I828" s="28" t="s">
        <v>1103</v>
      </c>
      <c r="J828" s="24" t="s">
        <v>1103</v>
      </c>
      <c r="K828" s="24" t="s">
        <v>860</v>
      </c>
      <c r="L828" s="24" t="s">
        <v>3137</v>
      </c>
      <c r="M828" s="24">
        <v>45698</v>
      </c>
      <c r="N828" s="24" t="s">
        <v>3138</v>
      </c>
      <c r="O828" s="24" t="s">
        <v>3139</v>
      </c>
      <c r="P828" s="27" t="s">
        <v>15</v>
      </c>
      <c r="Q828" s="28" t="s">
        <v>762</v>
      </c>
      <c r="R828" s="26" t="s">
        <v>3255</v>
      </c>
      <c r="S828" s="26" t="s">
        <v>3360</v>
      </c>
      <c r="T828" s="27" t="s">
        <v>61</v>
      </c>
      <c r="U828" s="25" t="s">
        <v>1103</v>
      </c>
      <c r="V828" s="25" t="s">
        <v>1354</v>
      </c>
      <c r="W828" s="25" t="s">
        <v>628</v>
      </c>
      <c r="X828" s="36" t="s">
        <v>52</v>
      </c>
      <c r="Y828" s="36" t="s">
        <v>53</v>
      </c>
      <c r="Z828" s="36" t="s">
        <v>390</v>
      </c>
      <c r="AA828" s="29">
        <v>7263.44</v>
      </c>
      <c r="AB828" s="29">
        <v>7263.44</v>
      </c>
      <c r="AC828" s="30">
        <v>0</v>
      </c>
      <c r="AD828" s="29">
        <v>7263.44</v>
      </c>
      <c r="AE828" s="29">
        <v>7263.44</v>
      </c>
      <c r="AF828" s="31">
        <v>0</v>
      </c>
      <c r="AG828" s="29">
        <v>6590.44</v>
      </c>
      <c r="AI828" s="29">
        <v>0</v>
      </c>
      <c r="AJ828" s="29">
        <v>7263.44</v>
      </c>
      <c r="AK828" s="29">
        <v>0</v>
      </c>
      <c r="AL828" s="29">
        <v>0</v>
      </c>
      <c r="AM828" s="29">
        <v>0</v>
      </c>
      <c r="AN828" s="29">
        <v>0</v>
      </c>
      <c r="AO828" s="29">
        <v>0</v>
      </c>
      <c r="AP828" s="29">
        <v>0</v>
      </c>
      <c r="AQ828" s="29">
        <v>0</v>
      </c>
      <c r="AR828" s="29">
        <v>0</v>
      </c>
      <c r="AS828" s="29">
        <v>0</v>
      </c>
      <c r="AT828" s="122">
        <v>0</v>
      </c>
      <c r="AU828" s="130" t="s">
        <v>2197</v>
      </c>
      <c r="AV828" s="130" t="s">
        <v>2193</v>
      </c>
      <c r="AW828" s="130" t="s">
        <v>2298</v>
      </c>
      <c r="AX828" s="130" t="s">
        <v>1299</v>
      </c>
      <c r="AY828" s="130" t="s">
        <v>1299</v>
      </c>
    </row>
    <row r="829" spans="1:51" ht="36" x14ac:dyDescent="0.2">
      <c r="A829" s="121">
        <v>45695</v>
      </c>
      <c r="B829" s="27" t="s">
        <v>2843</v>
      </c>
      <c r="C829" s="24" t="s">
        <v>1565</v>
      </c>
      <c r="D829" s="24" t="s">
        <v>1447</v>
      </c>
      <c r="E829" s="28" t="s">
        <v>438</v>
      </c>
      <c r="F829" s="28" t="s">
        <v>439</v>
      </c>
      <c r="G829" s="28" t="s">
        <v>521</v>
      </c>
      <c r="H829" s="28" t="s">
        <v>515</v>
      </c>
      <c r="I829" s="28" t="s">
        <v>1103</v>
      </c>
      <c r="J829" s="24" t="s">
        <v>1103</v>
      </c>
      <c r="K829" s="24" t="s">
        <v>859</v>
      </c>
      <c r="L829" s="24" t="s">
        <v>3140</v>
      </c>
      <c r="M829" s="24">
        <v>45698</v>
      </c>
      <c r="N829" s="24" t="s">
        <v>1759</v>
      </c>
      <c r="O829" s="24" t="s">
        <v>3141</v>
      </c>
      <c r="P829" s="27" t="s">
        <v>15</v>
      </c>
      <c r="Q829" s="28" t="s">
        <v>763</v>
      </c>
      <c r="R829" s="26" t="s">
        <v>3256</v>
      </c>
      <c r="S829" s="26" t="s">
        <v>3361</v>
      </c>
      <c r="T829" s="27" t="s">
        <v>61</v>
      </c>
      <c r="U829" s="25" t="s">
        <v>1103</v>
      </c>
      <c r="V829" s="25" t="s">
        <v>1354</v>
      </c>
      <c r="W829" s="25" t="s">
        <v>552</v>
      </c>
      <c r="X829" s="36" t="s">
        <v>43</v>
      </c>
      <c r="Y829" s="36" t="s">
        <v>1377</v>
      </c>
      <c r="Z829" s="36" t="s">
        <v>1375</v>
      </c>
      <c r="AA829" s="29">
        <v>13000</v>
      </c>
      <c r="AB829" s="29">
        <v>13000</v>
      </c>
      <c r="AC829" s="30">
        <v>0</v>
      </c>
      <c r="AD829" s="29">
        <v>13000</v>
      </c>
      <c r="AE829" s="29">
        <v>6500</v>
      </c>
      <c r="AF829" s="31">
        <v>6500</v>
      </c>
      <c r="AG829" s="29">
        <v>6500</v>
      </c>
      <c r="AI829" s="29">
        <v>0</v>
      </c>
      <c r="AJ829" s="29">
        <v>0</v>
      </c>
      <c r="AK829" s="29">
        <v>6500</v>
      </c>
      <c r="AL829" s="29">
        <v>0</v>
      </c>
      <c r="AM829" s="29">
        <v>0</v>
      </c>
      <c r="AN829" s="29">
        <v>0</v>
      </c>
      <c r="AO829" s="29">
        <v>0</v>
      </c>
      <c r="AP829" s="29">
        <v>0</v>
      </c>
      <c r="AQ829" s="29">
        <v>0</v>
      </c>
      <c r="AR829" s="29">
        <v>0</v>
      </c>
      <c r="AS829" s="29">
        <v>0</v>
      </c>
      <c r="AT829" s="122">
        <v>0</v>
      </c>
      <c r="AU829" s="130" t="s">
        <v>2197</v>
      </c>
      <c r="AV829" s="130" t="s">
        <v>2191</v>
      </c>
      <c r="AW829" s="130" t="s">
        <v>2298</v>
      </c>
      <c r="AX829" s="130" t="s">
        <v>1299</v>
      </c>
      <c r="AY829" s="130" t="s">
        <v>1299</v>
      </c>
    </row>
    <row r="830" spans="1:51" ht="36" x14ac:dyDescent="0.2">
      <c r="A830" s="121">
        <v>45695</v>
      </c>
      <c r="B830" s="27" t="s">
        <v>2843</v>
      </c>
      <c r="C830" s="24" t="s">
        <v>1565</v>
      </c>
      <c r="D830" s="24" t="s">
        <v>1447</v>
      </c>
      <c r="E830" s="28" t="s">
        <v>442</v>
      </c>
      <c r="F830" s="28" t="s">
        <v>445</v>
      </c>
      <c r="G830" s="28" t="s">
        <v>521</v>
      </c>
      <c r="H830" s="28" t="s">
        <v>515</v>
      </c>
      <c r="I830" s="28" t="s">
        <v>1400</v>
      </c>
      <c r="J830" s="24" t="s">
        <v>1400</v>
      </c>
      <c r="K830" s="24" t="s">
        <v>853</v>
      </c>
      <c r="L830" s="24" t="s">
        <v>3142</v>
      </c>
      <c r="M830" s="24">
        <v>45695</v>
      </c>
      <c r="N830" s="24" t="s">
        <v>1683</v>
      </c>
      <c r="O830" s="24" t="s">
        <v>3143</v>
      </c>
      <c r="P830" s="27" t="s">
        <v>15</v>
      </c>
      <c r="Q830" s="28" t="s">
        <v>2929</v>
      </c>
      <c r="R830" s="26" t="s">
        <v>3257</v>
      </c>
      <c r="S830" s="26" t="s">
        <v>3362</v>
      </c>
      <c r="T830" s="27" t="s">
        <v>142</v>
      </c>
      <c r="U830" s="25" t="s">
        <v>1400</v>
      </c>
      <c r="V830" s="25" t="s">
        <v>1531</v>
      </c>
      <c r="W830" s="25" t="s">
        <v>552</v>
      </c>
      <c r="X830" s="36" t="s">
        <v>43</v>
      </c>
      <c r="Y830" s="36" t="s">
        <v>1377</v>
      </c>
      <c r="Z830" s="36" t="s">
        <v>1375</v>
      </c>
      <c r="AA830" s="29">
        <v>7500</v>
      </c>
      <c r="AB830" s="29">
        <v>7500</v>
      </c>
      <c r="AC830" s="30">
        <v>0</v>
      </c>
      <c r="AD830" s="29">
        <v>7500</v>
      </c>
      <c r="AE830" s="29">
        <v>2500</v>
      </c>
      <c r="AF830" s="31">
        <v>5000</v>
      </c>
      <c r="AG830" s="29">
        <v>2500</v>
      </c>
      <c r="AI830" s="29">
        <v>0</v>
      </c>
      <c r="AJ830" s="29">
        <v>0</v>
      </c>
      <c r="AK830" s="29">
        <v>2500</v>
      </c>
      <c r="AL830" s="29">
        <v>0</v>
      </c>
      <c r="AM830" s="29">
        <v>0</v>
      </c>
      <c r="AN830" s="29">
        <v>0</v>
      </c>
      <c r="AO830" s="29">
        <v>0</v>
      </c>
      <c r="AP830" s="29">
        <v>0</v>
      </c>
      <c r="AQ830" s="29">
        <v>0</v>
      </c>
      <c r="AR830" s="29">
        <v>0</v>
      </c>
      <c r="AS830" s="29">
        <v>0</v>
      </c>
      <c r="AT830" s="122">
        <v>0</v>
      </c>
      <c r="AU830" s="130" t="s">
        <v>2197</v>
      </c>
      <c r="AV830" s="130" t="s">
        <v>2191</v>
      </c>
      <c r="AW830" s="130" t="s">
        <v>2298</v>
      </c>
      <c r="AX830" s="130" t="s">
        <v>1299</v>
      </c>
      <c r="AY830" s="130" t="s">
        <v>1299</v>
      </c>
    </row>
    <row r="831" spans="1:51" ht="36" x14ac:dyDescent="0.2">
      <c r="A831" s="121">
        <v>45695</v>
      </c>
      <c r="B831" s="27" t="s">
        <v>2843</v>
      </c>
      <c r="C831" s="24" t="s">
        <v>1565</v>
      </c>
      <c r="D831" s="24" t="s">
        <v>1447</v>
      </c>
      <c r="E831" s="28" t="s">
        <v>442</v>
      </c>
      <c r="F831" s="28" t="s">
        <v>445</v>
      </c>
      <c r="G831" s="28" t="s">
        <v>521</v>
      </c>
      <c r="H831" s="28" t="s">
        <v>515</v>
      </c>
      <c r="I831" s="28" t="s">
        <v>1400</v>
      </c>
      <c r="J831" s="24" t="s">
        <v>1400</v>
      </c>
      <c r="K831" s="24" t="s">
        <v>861</v>
      </c>
      <c r="L831" s="24" t="s">
        <v>3144</v>
      </c>
      <c r="M831" s="24">
        <v>45698</v>
      </c>
      <c r="N831" s="24" t="s">
        <v>1716</v>
      </c>
      <c r="O831" s="24" t="s">
        <v>3145</v>
      </c>
      <c r="P831" s="27" t="s">
        <v>15</v>
      </c>
      <c r="Q831" s="28" t="s">
        <v>764</v>
      </c>
      <c r="R831" s="26" t="s">
        <v>3258</v>
      </c>
      <c r="S831" s="26" t="s">
        <v>3363</v>
      </c>
      <c r="T831" s="27" t="s">
        <v>142</v>
      </c>
      <c r="U831" s="25" t="s">
        <v>1400</v>
      </c>
      <c r="V831" s="25" t="s">
        <v>1531</v>
      </c>
      <c r="W831" s="25" t="s">
        <v>552</v>
      </c>
      <c r="X831" s="36" t="s">
        <v>43</v>
      </c>
      <c r="Y831" s="36" t="s">
        <v>1377</v>
      </c>
      <c r="Z831" s="36" t="s">
        <v>1375</v>
      </c>
      <c r="AA831" s="29">
        <v>7500</v>
      </c>
      <c r="AB831" s="29">
        <v>7500</v>
      </c>
      <c r="AC831" s="30">
        <v>0</v>
      </c>
      <c r="AD831" s="29">
        <v>7500</v>
      </c>
      <c r="AE831" s="29">
        <v>2500</v>
      </c>
      <c r="AF831" s="31">
        <v>5000</v>
      </c>
      <c r="AG831" s="29">
        <v>2500</v>
      </c>
      <c r="AI831" s="29">
        <v>0</v>
      </c>
      <c r="AJ831" s="29">
        <v>0</v>
      </c>
      <c r="AK831" s="29">
        <v>2500</v>
      </c>
      <c r="AL831" s="29">
        <v>0</v>
      </c>
      <c r="AM831" s="29">
        <v>0</v>
      </c>
      <c r="AN831" s="29">
        <v>0</v>
      </c>
      <c r="AO831" s="29">
        <v>0</v>
      </c>
      <c r="AP831" s="29">
        <v>0</v>
      </c>
      <c r="AQ831" s="29">
        <v>0</v>
      </c>
      <c r="AR831" s="29">
        <v>0</v>
      </c>
      <c r="AS831" s="29">
        <v>0</v>
      </c>
      <c r="AT831" s="122">
        <v>0</v>
      </c>
      <c r="AU831" s="130" t="s">
        <v>2197</v>
      </c>
      <c r="AV831" s="130" t="s">
        <v>2191</v>
      </c>
      <c r="AW831" s="130" t="s">
        <v>2298</v>
      </c>
      <c r="AX831" s="130" t="s">
        <v>1299</v>
      </c>
      <c r="AY831" s="130" t="s">
        <v>1299</v>
      </c>
    </row>
    <row r="832" spans="1:51" ht="36" x14ac:dyDescent="0.2">
      <c r="A832" s="121">
        <v>45698</v>
      </c>
      <c r="B832" s="27" t="s">
        <v>2843</v>
      </c>
      <c r="C832" s="24" t="s">
        <v>1565</v>
      </c>
      <c r="D832" s="24" t="s">
        <v>1447</v>
      </c>
      <c r="E832" s="28" t="s">
        <v>438</v>
      </c>
      <c r="F832" s="28" t="s">
        <v>439</v>
      </c>
      <c r="G832" s="28" t="s">
        <v>2816</v>
      </c>
      <c r="H832" s="28" t="s">
        <v>511</v>
      </c>
      <c r="I832" s="28" t="s">
        <v>1108</v>
      </c>
      <c r="J832" s="24" t="s">
        <v>1108</v>
      </c>
      <c r="K832" s="24" t="s">
        <v>896</v>
      </c>
      <c r="L832" s="24" t="s">
        <v>3383</v>
      </c>
      <c r="M832" s="24">
        <v>45701</v>
      </c>
      <c r="N832" s="24" t="s">
        <v>3384</v>
      </c>
      <c r="O832" s="24" t="s">
        <v>3385</v>
      </c>
      <c r="P832" s="27" t="s">
        <v>15</v>
      </c>
      <c r="Q832" s="28" t="s">
        <v>765</v>
      </c>
      <c r="R832" s="26" t="s">
        <v>3259</v>
      </c>
      <c r="S832" s="26" t="s">
        <v>3364</v>
      </c>
      <c r="T832" s="27" t="s">
        <v>103</v>
      </c>
      <c r="U832" s="25" t="s">
        <v>1108</v>
      </c>
      <c r="V832" s="25" t="s">
        <v>1363</v>
      </c>
      <c r="W832" s="25" t="s">
        <v>552</v>
      </c>
      <c r="X832" s="36" t="s">
        <v>32</v>
      </c>
      <c r="Y832" s="36" t="s">
        <v>33</v>
      </c>
      <c r="Z832" s="36" t="s">
        <v>374</v>
      </c>
      <c r="AA832" s="29">
        <v>47200</v>
      </c>
      <c r="AB832" s="29">
        <v>47200</v>
      </c>
      <c r="AC832" s="30">
        <v>0</v>
      </c>
      <c r="AD832" s="29">
        <v>47200</v>
      </c>
      <c r="AE832" s="29">
        <v>47200</v>
      </c>
      <c r="AF832" s="31">
        <v>0</v>
      </c>
      <c r="AG832" s="29">
        <v>47200</v>
      </c>
      <c r="AI832" s="29">
        <v>0</v>
      </c>
      <c r="AJ832" s="29">
        <v>47200</v>
      </c>
      <c r="AK832" s="29">
        <v>0</v>
      </c>
      <c r="AL832" s="29">
        <v>0</v>
      </c>
      <c r="AM832" s="29">
        <v>0</v>
      </c>
      <c r="AN832" s="29">
        <v>0</v>
      </c>
      <c r="AO832" s="29">
        <v>0</v>
      </c>
      <c r="AP832" s="29">
        <v>0</v>
      </c>
      <c r="AQ832" s="29">
        <v>0</v>
      </c>
      <c r="AR832" s="29">
        <v>0</v>
      </c>
      <c r="AS832" s="29">
        <v>0</v>
      </c>
      <c r="AT832" s="122">
        <v>0</v>
      </c>
      <c r="AU832" s="130" t="s">
        <v>2197</v>
      </c>
      <c r="AV832" s="130" t="s">
        <v>2193</v>
      </c>
      <c r="AW832" s="130" t="s">
        <v>2298</v>
      </c>
      <c r="AX832" s="130" t="s">
        <v>1299</v>
      </c>
      <c r="AY832" s="130" t="s">
        <v>1299</v>
      </c>
    </row>
    <row r="833" spans="1:51" ht="36" x14ac:dyDescent="0.2">
      <c r="A833" s="121">
        <v>45698</v>
      </c>
      <c r="B833" s="27" t="s">
        <v>2843</v>
      </c>
      <c r="C833" s="24" t="s">
        <v>1565</v>
      </c>
      <c r="D833" s="24" t="s">
        <v>1447</v>
      </c>
      <c r="E833" s="28" t="s">
        <v>442</v>
      </c>
      <c r="F833" s="28" t="s">
        <v>445</v>
      </c>
      <c r="G833" s="28" t="s">
        <v>521</v>
      </c>
      <c r="H833" s="28" t="s">
        <v>515</v>
      </c>
      <c r="I833" s="28" t="s">
        <v>1422</v>
      </c>
      <c r="J833" s="24" t="s">
        <v>1093</v>
      </c>
      <c r="K833" s="24" t="s">
        <v>866</v>
      </c>
      <c r="L833" s="24" t="s">
        <v>3146</v>
      </c>
      <c r="M833" s="24">
        <v>45699</v>
      </c>
      <c r="N833" s="24" t="s">
        <v>3147</v>
      </c>
      <c r="O833" s="24" t="s">
        <v>3148</v>
      </c>
      <c r="P833" s="27" t="s">
        <v>15</v>
      </c>
      <c r="Q833" s="28" t="s">
        <v>766</v>
      </c>
      <c r="R833" s="26" t="s">
        <v>3260</v>
      </c>
      <c r="S833" s="26" t="s">
        <v>3365</v>
      </c>
      <c r="T833" s="27" t="s">
        <v>132</v>
      </c>
      <c r="U833" s="25" t="s">
        <v>1093</v>
      </c>
      <c r="V833" s="25" t="s">
        <v>1522</v>
      </c>
      <c r="W833" s="25" t="s">
        <v>552</v>
      </c>
      <c r="X833" s="36" t="s">
        <v>43</v>
      </c>
      <c r="Y833" s="36" t="s">
        <v>1377</v>
      </c>
      <c r="Z833" s="36" t="s">
        <v>1375</v>
      </c>
      <c r="AA833" s="29">
        <v>11600</v>
      </c>
      <c r="AB833" s="29">
        <v>11600</v>
      </c>
      <c r="AC833" s="30">
        <v>0</v>
      </c>
      <c r="AD833" s="29">
        <v>11600</v>
      </c>
      <c r="AE833" s="29">
        <v>0</v>
      </c>
      <c r="AF833" s="31">
        <v>11600</v>
      </c>
      <c r="AG833" s="29">
        <v>0</v>
      </c>
      <c r="AI833" s="29">
        <v>0</v>
      </c>
      <c r="AJ833" s="29">
        <v>0</v>
      </c>
      <c r="AK833" s="29">
        <v>0</v>
      </c>
      <c r="AL833" s="29">
        <v>0</v>
      </c>
      <c r="AM833" s="29">
        <v>0</v>
      </c>
      <c r="AN833" s="29">
        <v>0</v>
      </c>
      <c r="AO833" s="29">
        <v>0</v>
      </c>
      <c r="AP833" s="29">
        <v>0</v>
      </c>
      <c r="AQ833" s="29">
        <v>0</v>
      </c>
      <c r="AR833" s="29">
        <v>0</v>
      </c>
      <c r="AS833" s="29">
        <v>0</v>
      </c>
      <c r="AT833" s="122">
        <v>0</v>
      </c>
      <c r="AU833" s="130" t="s">
        <v>2197</v>
      </c>
      <c r="AV833" s="130" t="s">
        <v>2191</v>
      </c>
      <c r="AW833" s="130" t="s">
        <v>2298</v>
      </c>
      <c r="AX833" s="130" t="s">
        <v>1299</v>
      </c>
      <c r="AY833" s="130" t="s">
        <v>3270</v>
      </c>
    </row>
    <row r="834" spans="1:51" ht="36" x14ac:dyDescent="0.2">
      <c r="A834" s="121">
        <v>45698</v>
      </c>
      <c r="B834" s="27" t="s">
        <v>2843</v>
      </c>
      <c r="C834" s="24" t="s">
        <v>1565</v>
      </c>
      <c r="D834" s="24" t="s">
        <v>1447</v>
      </c>
      <c r="E834" s="28" t="s">
        <v>442</v>
      </c>
      <c r="F834" s="28" t="s">
        <v>445</v>
      </c>
      <c r="G834" s="28" t="s">
        <v>521</v>
      </c>
      <c r="H834" s="28" t="s">
        <v>515</v>
      </c>
      <c r="I834" s="28" t="s">
        <v>1422</v>
      </c>
      <c r="J834" s="24" t="s">
        <v>1510</v>
      </c>
      <c r="K834" s="24" t="s">
        <v>864</v>
      </c>
      <c r="L834" s="24" t="s">
        <v>3149</v>
      </c>
      <c r="M834" s="24">
        <v>45699</v>
      </c>
      <c r="N834" s="24" t="s">
        <v>3150</v>
      </c>
      <c r="O834" s="24" t="s">
        <v>3151</v>
      </c>
      <c r="P834" s="27" t="s">
        <v>15</v>
      </c>
      <c r="Q834" s="28" t="s">
        <v>767</v>
      </c>
      <c r="R834" s="26" t="s">
        <v>3261</v>
      </c>
      <c r="S834" s="26" t="s">
        <v>3366</v>
      </c>
      <c r="T834" s="27" t="s">
        <v>179</v>
      </c>
      <c r="U834" s="25" t="s">
        <v>1429</v>
      </c>
      <c r="V834" s="25" t="s">
        <v>2304</v>
      </c>
      <c r="W834" s="25" t="s">
        <v>552</v>
      </c>
      <c r="X834" s="36" t="s">
        <v>43</v>
      </c>
      <c r="Y834" s="36" t="s">
        <v>1377</v>
      </c>
      <c r="Z834" s="36" t="s">
        <v>1375</v>
      </c>
      <c r="AA834" s="29">
        <v>3500</v>
      </c>
      <c r="AB834" s="29">
        <v>3500</v>
      </c>
      <c r="AC834" s="30">
        <v>0</v>
      </c>
      <c r="AD834" s="29">
        <v>3500</v>
      </c>
      <c r="AE834" s="29">
        <v>3500</v>
      </c>
      <c r="AF834" s="31">
        <v>0</v>
      </c>
      <c r="AG834" s="29">
        <v>3500</v>
      </c>
      <c r="AI834" s="29">
        <v>0</v>
      </c>
      <c r="AJ834" s="29">
        <v>0</v>
      </c>
      <c r="AK834" s="29">
        <v>3500</v>
      </c>
      <c r="AL834" s="29">
        <v>0</v>
      </c>
      <c r="AM834" s="29">
        <v>0</v>
      </c>
      <c r="AN834" s="29">
        <v>0</v>
      </c>
      <c r="AO834" s="29">
        <v>0</v>
      </c>
      <c r="AP834" s="29">
        <v>0</v>
      </c>
      <c r="AQ834" s="29">
        <v>0</v>
      </c>
      <c r="AR834" s="29">
        <v>0</v>
      </c>
      <c r="AS834" s="29">
        <v>0</v>
      </c>
      <c r="AT834" s="122">
        <v>0</v>
      </c>
      <c r="AU834" s="130" t="s">
        <v>2197</v>
      </c>
      <c r="AV834" s="130" t="s">
        <v>2193</v>
      </c>
      <c r="AW834" s="130" t="s">
        <v>2298</v>
      </c>
      <c r="AX834" s="130" t="s">
        <v>1299</v>
      </c>
      <c r="AY834" s="130" t="s">
        <v>518</v>
      </c>
    </row>
    <row r="835" spans="1:51" ht="36" x14ac:dyDescent="0.2">
      <c r="A835" s="121">
        <v>45699</v>
      </c>
      <c r="B835" s="27" t="s">
        <v>2843</v>
      </c>
      <c r="C835" s="24" t="s">
        <v>1565</v>
      </c>
      <c r="D835" s="24" t="s">
        <v>1447</v>
      </c>
      <c r="E835" s="28" t="s">
        <v>438</v>
      </c>
      <c r="F835" s="28" t="s">
        <v>439</v>
      </c>
      <c r="G835" s="28" t="s">
        <v>521</v>
      </c>
      <c r="H835" s="28" t="s">
        <v>515</v>
      </c>
      <c r="I835" s="28" t="s">
        <v>1103</v>
      </c>
      <c r="J835" s="24" t="s">
        <v>1101</v>
      </c>
      <c r="K835" s="24" t="s">
        <v>868</v>
      </c>
      <c r="L835" s="24" t="s">
        <v>3386</v>
      </c>
      <c r="M835" s="24">
        <v>45699</v>
      </c>
      <c r="N835" s="24" t="s">
        <v>3387</v>
      </c>
      <c r="O835" s="24" t="s">
        <v>3388</v>
      </c>
      <c r="P835" s="27" t="s">
        <v>15</v>
      </c>
      <c r="Q835" s="28" t="s">
        <v>768</v>
      </c>
      <c r="R835" s="26" t="s">
        <v>3262</v>
      </c>
      <c r="S835" s="26" t="s">
        <v>3367</v>
      </c>
      <c r="T835" s="27" t="s">
        <v>59</v>
      </c>
      <c r="U835" s="25" t="s">
        <v>1101</v>
      </c>
      <c r="V835" s="25" t="s">
        <v>1352</v>
      </c>
      <c r="W835" s="25" t="s">
        <v>552</v>
      </c>
      <c r="X835" s="36" t="s">
        <v>43</v>
      </c>
      <c r="Y835" s="36" t="s">
        <v>1377</v>
      </c>
      <c r="Z835" s="36" t="s">
        <v>1375</v>
      </c>
      <c r="AA835" s="29">
        <v>7500</v>
      </c>
      <c r="AB835" s="29">
        <v>7500</v>
      </c>
      <c r="AC835" s="30">
        <v>0</v>
      </c>
      <c r="AD835" s="29">
        <v>7500</v>
      </c>
      <c r="AE835" s="29">
        <v>2500</v>
      </c>
      <c r="AF835" s="31">
        <v>5000</v>
      </c>
      <c r="AG835" s="29">
        <v>2500</v>
      </c>
      <c r="AI835" s="29">
        <v>0</v>
      </c>
      <c r="AJ835" s="29">
        <v>0</v>
      </c>
      <c r="AK835" s="29">
        <v>2500</v>
      </c>
      <c r="AL835" s="29">
        <v>0</v>
      </c>
      <c r="AM835" s="29">
        <v>0</v>
      </c>
      <c r="AN835" s="29">
        <v>0</v>
      </c>
      <c r="AO835" s="29">
        <v>0</v>
      </c>
      <c r="AP835" s="29">
        <v>0</v>
      </c>
      <c r="AQ835" s="29">
        <v>0</v>
      </c>
      <c r="AR835" s="29">
        <v>0</v>
      </c>
      <c r="AS835" s="29">
        <v>0</v>
      </c>
      <c r="AT835" s="122">
        <v>0</v>
      </c>
      <c r="AU835" s="130" t="s">
        <v>2197</v>
      </c>
      <c r="AV835" s="130" t="s">
        <v>2191</v>
      </c>
      <c r="AW835" s="130" t="s">
        <v>2298</v>
      </c>
      <c r="AX835" s="130" t="s">
        <v>1299</v>
      </c>
      <c r="AY835" s="130" t="s">
        <v>2188</v>
      </c>
    </row>
    <row r="836" spans="1:51" ht="36" x14ac:dyDescent="0.2">
      <c r="A836" s="121">
        <v>45699</v>
      </c>
      <c r="B836" s="27" t="s">
        <v>2843</v>
      </c>
      <c r="C836" s="24" t="s">
        <v>1565</v>
      </c>
      <c r="D836" s="24" t="s">
        <v>1447</v>
      </c>
      <c r="E836" s="28" t="s">
        <v>442</v>
      </c>
      <c r="F836" s="28" t="s">
        <v>445</v>
      </c>
      <c r="G836" s="28" t="s">
        <v>521</v>
      </c>
      <c r="H836" s="28" t="s">
        <v>515</v>
      </c>
      <c r="I836" s="28" t="s">
        <v>1422</v>
      </c>
      <c r="J836" s="24" t="s">
        <v>1448</v>
      </c>
      <c r="K836" s="24" t="s">
        <v>872</v>
      </c>
      <c r="L836" s="24" t="s">
        <v>3389</v>
      </c>
      <c r="M836" s="24">
        <v>45699</v>
      </c>
      <c r="N836" s="24" t="s">
        <v>3390</v>
      </c>
      <c r="O836" s="24" t="s">
        <v>3391</v>
      </c>
      <c r="P836" s="27" t="s">
        <v>15</v>
      </c>
      <c r="Q836" s="28" t="s">
        <v>769</v>
      </c>
      <c r="R836" s="26" t="s">
        <v>3263</v>
      </c>
      <c r="S836" s="26" t="s">
        <v>3368</v>
      </c>
      <c r="T836" s="27" t="s">
        <v>146</v>
      </c>
      <c r="U836" s="25" t="s">
        <v>1433</v>
      </c>
      <c r="V836" s="25" t="s">
        <v>1553</v>
      </c>
      <c r="W836" s="25" t="s">
        <v>552</v>
      </c>
      <c r="X836" s="36" t="s">
        <v>43</v>
      </c>
      <c r="Y836" s="36" t="s">
        <v>1377</v>
      </c>
      <c r="Z836" s="36" t="s">
        <v>1375</v>
      </c>
      <c r="AA836" s="29">
        <v>11900</v>
      </c>
      <c r="AB836" s="29">
        <v>11900</v>
      </c>
      <c r="AC836" s="30">
        <v>0</v>
      </c>
      <c r="AD836" s="29">
        <v>11900</v>
      </c>
      <c r="AE836" s="29">
        <v>5950</v>
      </c>
      <c r="AF836" s="31">
        <v>5950</v>
      </c>
      <c r="AG836" s="29">
        <v>5950</v>
      </c>
      <c r="AI836" s="29">
        <v>0</v>
      </c>
      <c r="AJ836" s="29">
        <v>0</v>
      </c>
      <c r="AK836" s="29">
        <v>5950</v>
      </c>
      <c r="AL836" s="29">
        <v>0</v>
      </c>
      <c r="AM836" s="29">
        <v>0</v>
      </c>
      <c r="AN836" s="29">
        <v>0</v>
      </c>
      <c r="AO836" s="29">
        <v>0</v>
      </c>
      <c r="AP836" s="29">
        <v>0</v>
      </c>
      <c r="AQ836" s="29">
        <v>0</v>
      </c>
      <c r="AR836" s="29">
        <v>0</v>
      </c>
      <c r="AS836" s="29">
        <v>0</v>
      </c>
      <c r="AT836" s="122">
        <v>0</v>
      </c>
      <c r="AU836" s="130" t="s">
        <v>2197</v>
      </c>
      <c r="AV836" s="130" t="s">
        <v>2191</v>
      </c>
      <c r="AW836" s="130" t="s">
        <v>2298</v>
      </c>
      <c r="AX836" s="130" t="s">
        <v>1299</v>
      </c>
      <c r="AY836" s="130" t="s">
        <v>3270</v>
      </c>
    </row>
    <row r="837" spans="1:51" ht="36" x14ac:dyDescent="0.2">
      <c r="A837" s="121">
        <v>45699</v>
      </c>
      <c r="B837" s="27" t="s">
        <v>2843</v>
      </c>
      <c r="C837" s="24" t="s">
        <v>1565</v>
      </c>
      <c r="D837" s="24" t="s">
        <v>1447</v>
      </c>
      <c r="E837" s="28" t="s">
        <v>442</v>
      </c>
      <c r="F837" s="28" t="s">
        <v>445</v>
      </c>
      <c r="G837" s="28" t="s">
        <v>521</v>
      </c>
      <c r="H837" s="28" t="s">
        <v>515</v>
      </c>
      <c r="I837" s="28" t="s">
        <v>1400</v>
      </c>
      <c r="J837" s="24" t="s">
        <v>1400</v>
      </c>
      <c r="K837" s="24" t="s">
        <v>870</v>
      </c>
      <c r="L837" s="24" t="s">
        <v>3392</v>
      </c>
      <c r="M837" s="24">
        <v>45699</v>
      </c>
      <c r="N837" s="24" t="s">
        <v>3393</v>
      </c>
      <c r="O837" s="24" t="s">
        <v>3394</v>
      </c>
      <c r="P837" s="27" t="s">
        <v>15</v>
      </c>
      <c r="Q837" s="28" t="s">
        <v>770</v>
      </c>
      <c r="R837" s="26" t="s">
        <v>3264</v>
      </c>
      <c r="S837" s="26" t="s">
        <v>3369</v>
      </c>
      <c r="T837" s="27" t="s">
        <v>142</v>
      </c>
      <c r="U837" s="25" t="s">
        <v>1400</v>
      </c>
      <c r="V837" s="25" t="s">
        <v>1531</v>
      </c>
      <c r="W837" s="25" t="s">
        <v>552</v>
      </c>
      <c r="X837" s="36" t="s">
        <v>43</v>
      </c>
      <c r="Y837" s="36" t="s">
        <v>1377</v>
      </c>
      <c r="Z837" s="36" t="s">
        <v>1375</v>
      </c>
      <c r="AA837" s="29">
        <v>9000</v>
      </c>
      <c r="AB837" s="29">
        <v>9000</v>
      </c>
      <c r="AC837" s="30">
        <v>0</v>
      </c>
      <c r="AD837" s="29">
        <v>9000</v>
      </c>
      <c r="AE837" s="29">
        <v>3000</v>
      </c>
      <c r="AF837" s="31">
        <v>6000</v>
      </c>
      <c r="AG837" s="29">
        <v>3000</v>
      </c>
      <c r="AI837" s="29">
        <v>0</v>
      </c>
      <c r="AJ837" s="29">
        <v>0</v>
      </c>
      <c r="AK837" s="29">
        <v>3000</v>
      </c>
      <c r="AL837" s="29">
        <v>0</v>
      </c>
      <c r="AM837" s="29">
        <v>0</v>
      </c>
      <c r="AN837" s="29">
        <v>0</v>
      </c>
      <c r="AO837" s="29">
        <v>0</v>
      </c>
      <c r="AP837" s="29">
        <v>0</v>
      </c>
      <c r="AQ837" s="29">
        <v>0</v>
      </c>
      <c r="AR837" s="29">
        <v>0</v>
      </c>
      <c r="AS837" s="29">
        <v>0</v>
      </c>
      <c r="AT837" s="122">
        <v>0</v>
      </c>
      <c r="AU837" s="130" t="s">
        <v>2197</v>
      </c>
      <c r="AV837" s="130" t="s">
        <v>2191</v>
      </c>
      <c r="AW837" s="130" t="s">
        <v>2298</v>
      </c>
      <c r="AX837" s="130" t="s">
        <v>1299</v>
      </c>
      <c r="AY837" s="130" t="s">
        <v>1299</v>
      </c>
    </row>
    <row r="838" spans="1:51" ht="36" x14ac:dyDescent="0.2">
      <c r="A838" s="121">
        <v>45699</v>
      </c>
      <c r="B838" s="27" t="s">
        <v>2843</v>
      </c>
      <c r="C838" s="24" t="s">
        <v>1565</v>
      </c>
      <c r="D838" s="24" t="s">
        <v>1447</v>
      </c>
      <c r="E838" s="28" t="s">
        <v>442</v>
      </c>
      <c r="F838" s="28" t="s">
        <v>445</v>
      </c>
      <c r="G838" s="28" t="s">
        <v>521</v>
      </c>
      <c r="H838" s="28" t="s">
        <v>515</v>
      </c>
      <c r="I838" s="28" t="s">
        <v>1422</v>
      </c>
      <c r="J838" s="24" t="s">
        <v>1093</v>
      </c>
      <c r="K838" s="24" t="s">
        <v>873</v>
      </c>
      <c r="L838" s="24" t="s">
        <v>3395</v>
      </c>
      <c r="M838" s="24">
        <v>45699</v>
      </c>
      <c r="N838" s="24" t="s">
        <v>3396</v>
      </c>
      <c r="O838" s="24" t="s">
        <v>3397</v>
      </c>
      <c r="P838" s="27" t="s">
        <v>15</v>
      </c>
      <c r="Q838" s="28" t="s">
        <v>771</v>
      </c>
      <c r="R838" s="26" t="s">
        <v>3265</v>
      </c>
      <c r="S838" s="26" t="s">
        <v>3370</v>
      </c>
      <c r="T838" s="27" t="s">
        <v>132</v>
      </c>
      <c r="U838" s="25" t="s">
        <v>1093</v>
      </c>
      <c r="V838" s="25" t="s">
        <v>1522</v>
      </c>
      <c r="W838" s="25" t="s">
        <v>552</v>
      </c>
      <c r="X838" s="36" t="s">
        <v>43</v>
      </c>
      <c r="Y838" s="36" t="s">
        <v>1377</v>
      </c>
      <c r="Z838" s="36" t="s">
        <v>1375</v>
      </c>
      <c r="AA838" s="29">
        <v>11200</v>
      </c>
      <c r="AB838" s="29">
        <v>11200</v>
      </c>
      <c r="AC838" s="30">
        <v>0</v>
      </c>
      <c r="AD838" s="29">
        <v>11200</v>
      </c>
      <c r="AE838" s="29">
        <v>0</v>
      </c>
      <c r="AF838" s="31">
        <v>11200</v>
      </c>
      <c r="AG838" s="29">
        <v>0</v>
      </c>
      <c r="AI838" s="29">
        <v>0</v>
      </c>
      <c r="AJ838" s="29">
        <v>0</v>
      </c>
      <c r="AK838" s="29">
        <v>0</v>
      </c>
      <c r="AL838" s="29">
        <v>0</v>
      </c>
      <c r="AM838" s="29">
        <v>0</v>
      </c>
      <c r="AN838" s="29">
        <v>0</v>
      </c>
      <c r="AO838" s="29">
        <v>0</v>
      </c>
      <c r="AP838" s="29">
        <v>0</v>
      </c>
      <c r="AQ838" s="29">
        <v>0</v>
      </c>
      <c r="AR838" s="29">
        <v>0</v>
      </c>
      <c r="AS838" s="29">
        <v>0</v>
      </c>
      <c r="AT838" s="122">
        <v>0</v>
      </c>
      <c r="AU838" s="130" t="s">
        <v>2197</v>
      </c>
      <c r="AV838" s="130" t="s">
        <v>2191</v>
      </c>
      <c r="AW838" s="130" t="s">
        <v>2298</v>
      </c>
      <c r="AX838" s="130" t="s">
        <v>1299</v>
      </c>
      <c r="AY838" s="130" t="s">
        <v>3270</v>
      </c>
    </row>
    <row r="839" spans="1:51" ht="36" x14ac:dyDescent="0.2">
      <c r="A839" s="121">
        <v>45699</v>
      </c>
      <c r="B839" s="27" t="s">
        <v>2843</v>
      </c>
      <c r="C839" s="24" t="s">
        <v>1565</v>
      </c>
      <c r="D839" s="24" t="s">
        <v>1447</v>
      </c>
      <c r="E839" s="28" t="s">
        <v>442</v>
      </c>
      <c r="F839" s="28" t="s">
        <v>445</v>
      </c>
      <c r="G839" s="28" t="s">
        <v>521</v>
      </c>
      <c r="H839" s="28" t="s">
        <v>515</v>
      </c>
      <c r="I839" s="28" t="s">
        <v>1422</v>
      </c>
      <c r="J839" s="24" t="s">
        <v>1160</v>
      </c>
      <c r="K839" s="24" t="s">
        <v>867</v>
      </c>
      <c r="L839" s="24" t="s">
        <v>3152</v>
      </c>
      <c r="M839" s="24">
        <v>45699</v>
      </c>
      <c r="N839" s="24" t="s">
        <v>3153</v>
      </c>
      <c r="O839" s="24" t="s">
        <v>3154</v>
      </c>
      <c r="P839" s="27" t="s">
        <v>15</v>
      </c>
      <c r="Q839" s="28" t="s">
        <v>772</v>
      </c>
      <c r="R839" s="26" t="s">
        <v>3266</v>
      </c>
      <c r="S839" s="26" t="s">
        <v>3371</v>
      </c>
      <c r="T839" s="27" t="s">
        <v>136</v>
      </c>
      <c r="U839" s="25" t="s">
        <v>1160</v>
      </c>
      <c r="V839" s="25" t="s">
        <v>1526</v>
      </c>
      <c r="W839" s="25" t="s">
        <v>552</v>
      </c>
      <c r="X839" s="36" t="s">
        <v>43</v>
      </c>
      <c r="Y839" s="36" t="s">
        <v>1377</v>
      </c>
      <c r="Z839" s="36" t="s">
        <v>1375</v>
      </c>
      <c r="AA839" s="29">
        <v>8500</v>
      </c>
      <c r="AB839" s="29">
        <v>8500</v>
      </c>
      <c r="AC839" s="30">
        <v>0</v>
      </c>
      <c r="AD839" s="29">
        <v>8500</v>
      </c>
      <c r="AE839" s="29">
        <v>0</v>
      </c>
      <c r="AF839" s="31">
        <v>8500</v>
      </c>
      <c r="AG839" s="29">
        <v>0</v>
      </c>
      <c r="AI839" s="29">
        <v>0</v>
      </c>
      <c r="AJ839" s="29">
        <v>0</v>
      </c>
      <c r="AK839" s="29">
        <v>0</v>
      </c>
      <c r="AL839" s="29">
        <v>0</v>
      </c>
      <c r="AM839" s="29">
        <v>0</v>
      </c>
      <c r="AN839" s="29">
        <v>0</v>
      </c>
      <c r="AO839" s="29">
        <v>0</v>
      </c>
      <c r="AP839" s="29">
        <v>0</v>
      </c>
      <c r="AQ839" s="29">
        <v>0</v>
      </c>
      <c r="AR839" s="29">
        <v>0</v>
      </c>
      <c r="AS839" s="29">
        <v>0</v>
      </c>
      <c r="AT839" s="122">
        <v>0</v>
      </c>
      <c r="AU839" s="130" t="s">
        <v>2197</v>
      </c>
      <c r="AV839" s="130" t="s">
        <v>2191</v>
      </c>
      <c r="AW839" s="130" t="s">
        <v>2298</v>
      </c>
      <c r="AX839" s="130" t="s">
        <v>1299</v>
      </c>
      <c r="AY839" s="130" t="s">
        <v>3270</v>
      </c>
    </row>
    <row r="840" spans="1:51" ht="36" x14ac:dyDescent="0.2">
      <c r="A840" s="121">
        <v>45699</v>
      </c>
      <c r="B840" s="27" t="s">
        <v>2843</v>
      </c>
      <c r="C840" s="24" t="s">
        <v>1565</v>
      </c>
      <c r="D840" s="24" t="s">
        <v>1447</v>
      </c>
      <c r="E840" s="28" t="s">
        <v>438</v>
      </c>
      <c r="F840" s="28" t="s">
        <v>439</v>
      </c>
      <c r="G840" s="28" t="s">
        <v>521</v>
      </c>
      <c r="H840" s="28" t="s">
        <v>515</v>
      </c>
      <c r="I840" s="28" t="s">
        <v>1103</v>
      </c>
      <c r="J840" s="24" t="s">
        <v>1427</v>
      </c>
      <c r="K840" s="24" t="s">
        <v>871</v>
      </c>
      <c r="L840" s="24" t="s">
        <v>3398</v>
      </c>
      <c r="M840" s="24">
        <v>45699</v>
      </c>
      <c r="N840" s="24" t="s">
        <v>3399</v>
      </c>
      <c r="O840" s="24" t="s">
        <v>3400</v>
      </c>
      <c r="P840" s="27" t="s">
        <v>15</v>
      </c>
      <c r="Q840" s="28" t="s">
        <v>774</v>
      </c>
      <c r="R840" s="26" t="s">
        <v>3267</v>
      </c>
      <c r="S840" s="26" t="s">
        <v>3372</v>
      </c>
      <c r="T840" s="27" t="s">
        <v>156</v>
      </c>
      <c r="U840" s="25" t="s">
        <v>1427</v>
      </c>
      <c r="V840" s="25" t="s">
        <v>1554</v>
      </c>
      <c r="W840" s="25" t="s">
        <v>552</v>
      </c>
      <c r="X840" s="36" t="s">
        <v>43</v>
      </c>
      <c r="Y840" s="36" t="s">
        <v>1377</v>
      </c>
      <c r="Z840" s="36" t="s">
        <v>1375</v>
      </c>
      <c r="AA840" s="29">
        <v>5000</v>
      </c>
      <c r="AB840" s="29">
        <v>5000</v>
      </c>
      <c r="AC840" s="30">
        <v>0</v>
      </c>
      <c r="AD840" s="29">
        <v>5000</v>
      </c>
      <c r="AE840" s="29">
        <v>2500</v>
      </c>
      <c r="AF840" s="31">
        <v>2500</v>
      </c>
      <c r="AG840" s="29">
        <v>2500</v>
      </c>
      <c r="AI840" s="29">
        <v>0</v>
      </c>
      <c r="AJ840" s="29">
        <v>0</v>
      </c>
      <c r="AK840" s="29">
        <v>2500</v>
      </c>
      <c r="AL840" s="29">
        <v>0</v>
      </c>
      <c r="AM840" s="29">
        <v>0</v>
      </c>
      <c r="AN840" s="29">
        <v>0</v>
      </c>
      <c r="AO840" s="29">
        <v>0</v>
      </c>
      <c r="AP840" s="29">
        <v>0</v>
      </c>
      <c r="AQ840" s="29">
        <v>0</v>
      </c>
      <c r="AR840" s="29">
        <v>0</v>
      </c>
      <c r="AS840" s="29">
        <v>0</v>
      </c>
      <c r="AT840" s="122">
        <v>0</v>
      </c>
      <c r="AU840" s="130" t="s">
        <v>2197</v>
      </c>
      <c r="AV840" s="130" t="s">
        <v>2191</v>
      </c>
      <c r="AW840" s="130" t="s">
        <v>2298</v>
      </c>
      <c r="AX840" s="130" t="s">
        <v>1299</v>
      </c>
      <c r="AY840" s="130" t="s">
        <v>2188</v>
      </c>
    </row>
    <row r="841" spans="1:51" ht="36" x14ac:dyDescent="0.2">
      <c r="A841" s="121">
        <v>45699</v>
      </c>
      <c r="B841" s="27" t="s">
        <v>2843</v>
      </c>
      <c r="C841" s="24" t="s">
        <v>1565</v>
      </c>
      <c r="D841" s="24" t="s">
        <v>1447</v>
      </c>
      <c r="E841" s="28" t="s">
        <v>442</v>
      </c>
      <c r="F841" s="28" t="s">
        <v>445</v>
      </c>
      <c r="G841" s="28" t="s">
        <v>521</v>
      </c>
      <c r="H841" s="28" t="s">
        <v>515</v>
      </c>
      <c r="I841" s="28" t="s">
        <v>1402</v>
      </c>
      <c r="J841" s="24" t="s">
        <v>1402</v>
      </c>
      <c r="K841" s="24" t="s">
        <v>869</v>
      </c>
      <c r="L841" s="24" t="s">
        <v>3401</v>
      </c>
      <c r="M841" s="24">
        <v>45699</v>
      </c>
      <c r="N841" s="24" t="s">
        <v>1653</v>
      </c>
      <c r="O841" s="24" t="s">
        <v>3402</v>
      </c>
      <c r="P841" s="27" t="s">
        <v>15</v>
      </c>
      <c r="Q841" s="28" t="s">
        <v>775</v>
      </c>
      <c r="R841" s="26" t="s">
        <v>3268</v>
      </c>
      <c r="S841" s="26" t="s">
        <v>3373</v>
      </c>
      <c r="T841" s="27" t="s">
        <v>140</v>
      </c>
      <c r="U841" s="25" t="s">
        <v>1402</v>
      </c>
      <c r="V841" s="25" t="s">
        <v>1530</v>
      </c>
      <c r="W841" s="25" t="s">
        <v>552</v>
      </c>
      <c r="X841" s="36" t="s">
        <v>43</v>
      </c>
      <c r="Y841" s="36" t="s">
        <v>1377</v>
      </c>
      <c r="Z841" s="36" t="s">
        <v>1375</v>
      </c>
      <c r="AA841" s="29">
        <v>12000</v>
      </c>
      <c r="AB841" s="29">
        <v>12000</v>
      </c>
      <c r="AC841" s="30">
        <v>0</v>
      </c>
      <c r="AD841" s="29">
        <v>12000</v>
      </c>
      <c r="AE841" s="29">
        <v>6000</v>
      </c>
      <c r="AF841" s="31">
        <v>6000</v>
      </c>
      <c r="AG841" s="29">
        <v>6000</v>
      </c>
      <c r="AI841" s="29">
        <v>0</v>
      </c>
      <c r="AJ841" s="29">
        <v>0</v>
      </c>
      <c r="AK841" s="29">
        <v>6000</v>
      </c>
      <c r="AL841" s="29">
        <v>0</v>
      </c>
      <c r="AM841" s="29">
        <v>0</v>
      </c>
      <c r="AN841" s="29">
        <v>0</v>
      </c>
      <c r="AO841" s="29">
        <v>0</v>
      </c>
      <c r="AP841" s="29">
        <v>0</v>
      </c>
      <c r="AQ841" s="29">
        <v>0</v>
      </c>
      <c r="AR841" s="29">
        <v>0</v>
      </c>
      <c r="AS841" s="29">
        <v>0</v>
      </c>
      <c r="AT841" s="122">
        <v>0</v>
      </c>
      <c r="AU841" s="130" t="s">
        <v>2197</v>
      </c>
      <c r="AV841" s="130" t="s">
        <v>2191</v>
      </c>
      <c r="AW841" s="130" t="s">
        <v>2298</v>
      </c>
      <c r="AX841" s="130" t="s">
        <v>1299</v>
      </c>
      <c r="AY841" s="130" t="s">
        <v>1299</v>
      </c>
    </row>
    <row r="842" spans="1:51" ht="36" x14ac:dyDescent="0.2">
      <c r="A842" s="121">
        <v>45699</v>
      </c>
      <c r="B842" s="27" t="s">
        <v>2843</v>
      </c>
      <c r="C842" s="24" t="s">
        <v>1565</v>
      </c>
      <c r="D842" s="24" t="s">
        <v>1447</v>
      </c>
      <c r="E842" s="28" t="s">
        <v>438</v>
      </c>
      <c r="F842" s="28" t="s">
        <v>439</v>
      </c>
      <c r="G842" s="28" t="s">
        <v>2823</v>
      </c>
      <c r="H842" s="28" t="s">
        <v>511</v>
      </c>
      <c r="I842" s="28" t="s">
        <v>1103</v>
      </c>
      <c r="J842" s="24" t="s">
        <v>1158</v>
      </c>
      <c r="K842" s="24" t="s">
        <v>884</v>
      </c>
      <c r="L842" s="24" t="s">
        <v>3403</v>
      </c>
      <c r="M842" s="24">
        <v>45700</v>
      </c>
      <c r="N842" s="24" t="s">
        <v>3404</v>
      </c>
      <c r="O842" s="24" t="s">
        <v>3405</v>
      </c>
      <c r="P842" s="27" t="s">
        <v>15</v>
      </c>
      <c r="Q842" s="28" t="s">
        <v>773</v>
      </c>
      <c r="R842" s="26" t="s">
        <v>3535</v>
      </c>
      <c r="S842" s="26" t="s">
        <v>3591</v>
      </c>
      <c r="T842" s="27" t="s">
        <v>60</v>
      </c>
      <c r="U842" s="25" t="s">
        <v>1158</v>
      </c>
      <c r="V842" s="25" t="s">
        <v>1353</v>
      </c>
      <c r="W842" s="25" t="s">
        <v>552</v>
      </c>
      <c r="X842" s="36" t="s">
        <v>36</v>
      </c>
      <c r="Y842" s="36" t="s">
        <v>21</v>
      </c>
      <c r="Z842" s="36" t="s">
        <v>380</v>
      </c>
      <c r="AA842" s="29">
        <v>4298.8100000000004</v>
      </c>
      <c r="AB842" s="29">
        <v>4298.8100000000004</v>
      </c>
      <c r="AC842" s="30">
        <v>0</v>
      </c>
      <c r="AD842" s="29">
        <v>4298.8100000000004</v>
      </c>
      <c r="AE842" s="29">
        <v>0</v>
      </c>
      <c r="AF842" s="31">
        <v>4298.8100000000004</v>
      </c>
      <c r="AG842" s="29">
        <v>0</v>
      </c>
      <c r="AI842" s="29">
        <v>0</v>
      </c>
      <c r="AJ842" s="29">
        <v>0</v>
      </c>
      <c r="AK842" s="29">
        <v>0</v>
      </c>
      <c r="AL842" s="29">
        <v>0</v>
      </c>
      <c r="AM842" s="29">
        <v>0</v>
      </c>
      <c r="AN842" s="29">
        <v>0</v>
      </c>
      <c r="AO842" s="29">
        <v>0</v>
      </c>
      <c r="AP842" s="29">
        <v>0</v>
      </c>
      <c r="AQ842" s="29">
        <v>0</v>
      </c>
      <c r="AR842" s="29">
        <v>0</v>
      </c>
      <c r="AS842" s="29">
        <v>0</v>
      </c>
      <c r="AT842" s="122">
        <v>0</v>
      </c>
      <c r="AU842" s="130" t="s">
        <v>2197</v>
      </c>
      <c r="AV842" s="130" t="s">
        <v>2191</v>
      </c>
      <c r="AW842" s="130" t="s">
        <v>2298</v>
      </c>
      <c r="AX842" s="130" t="s">
        <v>1299</v>
      </c>
      <c r="AY842" s="130" t="s">
        <v>1299</v>
      </c>
    </row>
    <row r="843" spans="1:51" ht="36" x14ac:dyDescent="0.2">
      <c r="A843" s="121">
        <v>45700</v>
      </c>
      <c r="B843" s="27" t="s">
        <v>2843</v>
      </c>
      <c r="C843" s="24" t="s">
        <v>1565</v>
      </c>
      <c r="D843" s="24" t="s">
        <v>1447</v>
      </c>
      <c r="E843" s="28" t="s">
        <v>442</v>
      </c>
      <c r="F843" s="28" t="s">
        <v>443</v>
      </c>
      <c r="G843" s="28" t="s">
        <v>521</v>
      </c>
      <c r="H843" s="28" t="s">
        <v>515</v>
      </c>
      <c r="I843" s="28" t="s">
        <v>1104</v>
      </c>
      <c r="J843" s="24" t="s">
        <v>1098</v>
      </c>
      <c r="K843" s="24" t="s">
        <v>880</v>
      </c>
      <c r="L843" s="24" t="s">
        <v>3406</v>
      </c>
      <c r="M843" s="24">
        <v>45700</v>
      </c>
      <c r="N843" s="24" t="s">
        <v>3407</v>
      </c>
      <c r="O843" s="24" t="s">
        <v>3408</v>
      </c>
      <c r="P843" s="27" t="s">
        <v>15</v>
      </c>
      <c r="Q843" s="28" t="s">
        <v>776</v>
      </c>
      <c r="R843" s="26" t="s">
        <v>3536</v>
      </c>
      <c r="S843" s="26" t="s">
        <v>3592</v>
      </c>
      <c r="T843" s="27" t="s">
        <v>125</v>
      </c>
      <c r="U843" s="25" t="s">
        <v>1098</v>
      </c>
      <c r="V843" s="25" t="s">
        <v>1517</v>
      </c>
      <c r="W843" s="25" t="s">
        <v>552</v>
      </c>
      <c r="X843" s="36" t="s">
        <v>43</v>
      </c>
      <c r="Y843" s="36" t="s">
        <v>1377</v>
      </c>
      <c r="Z843" s="36" t="s">
        <v>1375</v>
      </c>
      <c r="AA843" s="29">
        <v>5600</v>
      </c>
      <c r="AB843" s="29">
        <v>5600</v>
      </c>
      <c r="AC843" s="30">
        <v>0</v>
      </c>
      <c r="AD843" s="29">
        <v>5600</v>
      </c>
      <c r="AE843" s="29">
        <v>0</v>
      </c>
      <c r="AF843" s="31">
        <v>5600</v>
      </c>
      <c r="AG843" s="29">
        <v>0</v>
      </c>
      <c r="AI843" s="29">
        <v>0</v>
      </c>
      <c r="AJ843" s="29">
        <v>0</v>
      </c>
      <c r="AK843" s="29">
        <v>0</v>
      </c>
      <c r="AL843" s="29">
        <v>0</v>
      </c>
      <c r="AM843" s="29">
        <v>0</v>
      </c>
      <c r="AN843" s="29">
        <v>0</v>
      </c>
      <c r="AO843" s="29">
        <v>0</v>
      </c>
      <c r="AP843" s="29">
        <v>0</v>
      </c>
      <c r="AQ843" s="29">
        <v>0</v>
      </c>
      <c r="AR843" s="29">
        <v>0</v>
      </c>
      <c r="AS843" s="29">
        <v>0</v>
      </c>
      <c r="AT843" s="122">
        <v>0</v>
      </c>
      <c r="AU843" s="130" t="s">
        <v>2197</v>
      </c>
      <c r="AV843" s="130" t="s">
        <v>2191</v>
      </c>
      <c r="AW843" s="130" t="s">
        <v>2298</v>
      </c>
      <c r="AX843" s="130" t="s">
        <v>1299</v>
      </c>
      <c r="AY843" s="130" t="s">
        <v>3589</v>
      </c>
    </row>
    <row r="844" spans="1:51" ht="36" x14ac:dyDescent="0.2">
      <c r="A844" s="121">
        <v>45700</v>
      </c>
      <c r="B844" s="27" t="s">
        <v>2843</v>
      </c>
      <c r="C844" s="24" t="s">
        <v>1565</v>
      </c>
      <c r="D844" s="24" t="s">
        <v>1447</v>
      </c>
      <c r="E844" s="28" t="s">
        <v>442</v>
      </c>
      <c r="F844" s="28" t="s">
        <v>443</v>
      </c>
      <c r="G844" s="28" t="s">
        <v>521</v>
      </c>
      <c r="H844" s="28" t="s">
        <v>515</v>
      </c>
      <c r="I844" s="28" t="s">
        <v>1104</v>
      </c>
      <c r="J844" s="24" t="s">
        <v>1433</v>
      </c>
      <c r="K844" s="24" t="s">
        <v>881</v>
      </c>
      <c r="L844" s="24" t="s">
        <v>3409</v>
      </c>
      <c r="M844" s="24">
        <v>45700</v>
      </c>
      <c r="N844" s="24" t="s">
        <v>3410</v>
      </c>
      <c r="O844" s="24" t="s">
        <v>3411</v>
      </c>
      <c r="P844" s="27" t="s">
        <v>15</v>
      </c>
      <c r="Q844" s="28" t="s">
        <v>777</v>
      </c>
      <c r="R844" s="26" t="s">
        <v>3537</v>
      </c>
      <c r="S844" s="26" t="s">
        <v>3593</v>
      </c>
      <c r="T844" s="27" t="s">
        <v>124</v>
      </c>
      <c r="U844" s="25" t="s">
        <v>1433</v>
      </c>
      <c r="V844" s="25" t="s">
        <v>1516</v>
      </c>
      <c r="W844" s="25" t="s">
        <v>552</v>
      </c>
      <c r="X844" s="36" t="s">
        <v>43</v>
      </c>
      <c r="Y844" s="36" t="s">
        <v>1377</v>
      </c>
      <c r="Z844" s="36" t="s">
        <v>1375</v>
      </c>
      <c r="AA844" s="29">
        <v>5600</v>
      </c>
      <c r="AB844" s="29">
        <v>5600</v>
      </c>
      <c r="AC844" s="30">
        <v>0</v>
      </c>
      <c r="AD844" s="29">
        <v>5600</v>
      </c>
      <c r="AE844" s="29">
        <v>0</v>
      </c>
      <c r="AF844" s="31">
        <v>5600</v>
      </c>
      <c r="AG844" s="29">
        <v>0</v>
      </c>
      <c r="AI844" s="29">
        <v>0</v>
      </c>
      <c r="AJ844" s="29">
        <v>0</v>
      </c>
      <c r="AK844" s="29">
        <v>0</v>
      </c>
      <c r="AL844" s="29">
        <v>0</v>
      </c>
      <c r="AM844" s="29">
        <v>0</v>
      </c>
      <c r="AN844" s="29">
        <v>0</v>
      </c>
      <c r="AO844" s="29">
        <v>0</v>
      </c>
      <c r="AP844" s="29">
        <v>0</v>
      </c>
      <c r="AQ844" s="29">
        <v>0</v>
      </c>
      <c r="AR844" s="29">
        <v>0</v>
      </c>
      <c r="AS844" s="29">
        <v>0</v>
      </c>
      <c r="AT844" s="122">
        <v>0</v>
      </c>
      <c r="AU844" s="130" t="s">
        <v>2197</v>
      </c>
      <c r="AV844" s="130" t="s">
        <v>2191</v>
      </c>
      <c r="AW844" s="130" t="s">
        <v>2298</v>
      </c>
      <c r="AX844" s="130" t="s">
        <v>1299</v>
      </c>
      <c r="AY844" s="130" t="s">
        <v>3589</v>
      </c>
    </row>
    <row r="845" spans="1:51" ht="36" x14ac:dyDescent="0.2">
      <c r="A845" s="121">
        <v>45700</v>
      </c>
      <c r="B845" s="27" t="s">
        <v>2843</v>
      </c>
      <c r="C845" s="24" t="s">
        <v>1565</v>
      </c>
      <c r="D845" s="24" t="s">
        <v>1447</v>
      </c>
      <c r="E845" s="28" t="s">
        <v>442</v>
      </c>
      <c r="F845" s="28" t="s">
        <v>443</v>
      </c>
      <c r="G845" s="28" t="s">
        <v>521</v>
      </c>
      <c r="H845" s="28" t="s">
        <v>515</v>
      </c>
      <c r="I845" s="28" t="s">
        <v>1104</v>
      </c>
      <c r="J845" s="24" t="s">
        <v>1433</v>
      </c>
      <c r="K845" s="24" t="s">
        <v>882</v>
      </c>
      <c r="L845" s="24" t="s">
        <v>3412</v>
      </c>
      <c r="M845" s="24">
        <v>45700</v>
      </c>
      <c r="N845" s="24" t="s">
        <v>3413</v>
      </c>
      <c r="O845" s="24" t="s">
        <v>3414</v>
      </c>
      <c r="P845" s="27" t="s">
        <v>15</v>
      </c>
      <c r="Q845" s="28" t="s">
        <v>778</v>
      </c>
      <c r="R845" s="26" t="s">
        <v>3538</v>
      </c>
      <c r="S845" s="26" t="s">
        <v>3594</v>
      </c>
      <c r="T845" s="27" t="s">
        <v>124</v>
      </c>
      <c r="U845" s="25" t="s">
        <v>1433</v>
      </c>
      <c r="V845" s="25" t="s">
        <v>1516</v>
      </c>
      <c r="W845" s="25" t="s">
        <v>552</v>
      </c>
      <c r="X845" s="36" t="s">
        <v>43</v>
      </c>
      <c r="Y845" s="36" t="s">
        <v>1377</v>
      </c>
      <c r="Z845" s="36" t="s">
        <v>1375</v>
      </c>
      <c r="AA845" s="29">
        <v>5600</v>
      </c>
      <c r="AB845" s="29">
        <v>5600</v>
      </c>
      <c r="AC845" s="30">
        <v>0</v>
      </c>
      <c r="AD845" s="29">
        <v>5600</v>
      </c>
      <c r="AE845" s="29">
        <v>0</v>
      </c>
      <c r="AF845" s="31">
        <v>5600</v>
      </c>
      <c r="AG845" s="29">
        <v>0</v>
      </c>
      <c r="AI845" s="29">
        <v>0</v>
      </c>
      <c r="AJ845" s="29">
        <v>0</v>
      </c>
      <c r="AK845" s="29">
        <v>0</v>
      </c>
      <c r="AL845" s="29">
        <v>0</v>
      </c>
      <c r="AM845" s="29">
        <v>0</v>
      </c>
      <c r="AN845" s="29">
        <v>0</v>
      </c>
      <c r="AO845" s="29">
        <v>0</v>
      </c>
      <c r="AP845" s="29">
        <v>0</v>
      </c>
      <c r="AQ845" s="29">
        <v>0</v>
      </c>
      <c r="AR845" s="29">
        <v>0</v>
      </c>
      <c r="AS845" s="29">
        <v>0</v>
      </c>
      <c r="AT845" s="122">
        <v>0</v>
      </c>
      <c r="AU845" s="130" t="s">
        <v>2197</v>
      </c>
      <c r="AV845" s="130" t="s">
        <v>2191</v>
      </c>
      <c r="AW845" s="130" t="s">
        <v>2298</v>
      </c>
      <c r="AX845" s="130" t="s">
        <v>1299</v>
      </c>
      <c r="AY845" s="130" t="s">
        <v>3589</v>
      </c>
    </row>
    <row r="846" spans="1:51" ht="36" x14ac:dyDescent="0.2">
      <c r="A846" s="121">
        <v>45700</v>
      </c>
      <c r="B846" s="27" t="s">
        <v>2843</v>
      </c>
      <c r="C846" s="24" t="s">
        <v>1565</v>
      </c>
      <c r="D846" s="24" t="s">
        <v>1447</v>
      </c>
      <c r="E846" s="28" t="s">
        <v>442</v>
      </c>
      <c r="F846" s="28" t="s">
        <v>443</v>
      </c>
      <c r="G846" s="28" t="s">
        <v>521</v>
      </c>
      <c r="H846" s="28" t="s">
        <v>515</v>
      </c>
      <c r="I846" s="28" t="s">
        <v>1104</v>
      </c>
      <c r="J846" s="24" t="s">
        <v>1160</v>
      </c>
      <c r="K846" s="24" t="s">
        <v>886</v>
      </c>
      <c r="L846" s="24" t="s">
        <v>3415</v>
      </c>
      <c r="M846" s="24">
        <v>45700</v>
      </c>
      <c r="N846" s="24" t="s">
        <v>3416</v>
      </c>
      <c r="O846" s="24" t="s">
        <v>3417</v>
      </c>
      <c r="P846" s="27" t="s">
        <v>15</v>
      </c>
      <c r="Q846" s="28" t="s">
        <v>779</v>
      </c>
      <c r="R846" s="26" t="s">
        <v>3539</v>
      </c>
      <c r="S846" s="26" t="s">
        <v>3595</v>
      </c>
      <c r="T846" s="27" t="s">
        <v>120</v>
      </c>
      <c r="U846" s="25" t="s">
        <v>1160</v>
      </c>
      <c r="V846" s="25" t="s">
        <v>1359</v>
      </c>
      <c r="W846" s="25" t="s">
        <v>552</v>
      </c>
      <c r="X846" s="36" t="s">
        <v>43</v>
      </c>
      <c r="Y846" s="36" t="s">
        <v>1377</v>
      </c>
      <c r="Z846" s="36" t="s">
        <v>1375</v>
      </c>
      <c r="AA846" s="29">
        <v>4800</v>
      </c>
      <c r="AB846" s="29">
        <v>4800</v>
      </c>
      <c r="AC846" s="30">
        <v>0</v>
      </c>
      <c r="AD846" s="29">
        <v>4800</v>
      </c>
      <c r="AE846" s="29">
        <v>4800</v>
      </c>
      <c r="AF846" s="31">
        <v>0</v>
      </c>
      <c r="AG846" s="29">
        <v>4800</v>
      </c>
      <c r="AI846" s="29">
        <v>0</v>
      </c>
      <c r="AJ846" s="29">
        <v>0</v>
      </c>
      <c r="AK846" s="29">
        <v>4800</v>
      </c>
      <c r="AL846" s="29">
        <v>0</v>
      </c>
      <c r="AM846" s="29">
        <v>0</v>
      </c>
      <c r="AN846" s="29">
        <v>0</v>
      </c>
      <c r="AO846" s="29">
        <v>0</v>
      </c>
      <c r="AP846" s="29">
        <v>0</v>
      </c>
      <c r="AQ846" s="29">
        <v>0</v>
      </c>
      <c r="AR846" s="29">
        <v>0</v>
      </c>
      <c r="AS846" s="29">
        <v>0</v>
      </c>
      <c r="AT846" s="122">
        <v>0</v>
      </c>
      <c r="AU846" s="130" t="s">
        <v>2197</v>
      </c>
      <c r="AV846" s="130" t="s">
        <v>2193</v>
      </c>
      <c r="AW846" s="130" t="s">
        <v>2298</v>
      </c>
      <c r="AX846" s="130" t="s">
        <v>1299</v>
      </c>
      <c r="AY846" s="130" t="s">
        <v>3589</v>
      </c>
    </row>
    <row r="847" spans="1:51" ht="36" x14ac:dyDescent="0.2">
      <c r="A847" s="121">
        <v>45700</v>
      </c>
      <c r="B847" s="27" t="s">
        <v>2843</v>
      </c>
      <c r="C847" s="24" t="s">
        <v>1565</v>
      </c>
      <c r="D847" s="24" t="s">
        <v>1447</v>
      </c>
      <c r="E847" s="28" t="s">
        <v>442</v>
      </c>
      <c r="F847" s="28" t="s">
        <v>443</v>
      </c>
      <c r="G847" s="28" t="s">
        <v>521</v>
      </c>
      <c r="H847" s="28" t="s">
        <v>515</v>
      </c>
      <c r="I847" s="28" t="s">
        <v>1104</v>
      </c>
      <c r="J847" s="24" t="s">
        <v>1160</v>
      </c>
      <c r="K847" s="24" t="s">
        <v>887</v>
      </c>
      <c r="L847" s="24" t="s">
        <v>3418</v>
      </c>
      <c r="M847" s="24">
        <v>45700</v>
      </c>
      <c r="N847" s="24" t="s">
        <v>3419</v>
      </c>
      <c r="O847" s="24" t="s">
        <v>3420</v>
      </c>
      <c r="P847" s="27" t="s">
        <v>15</v>
      </c>
      <c r="Q847" s="28" t="s">
        <v>780</v>
      </c>
      <c r="R847" s="26" t="s">
        <v>3540</v>
      </c>
      <c r="S847" s="26" t="s">
        <v>3596</v>
      </c>
      <c r="T847" s="27" t="s">
        <v>120</v>
      </c>
      <c r="U847" s="25" t="s">
        <v>1160</v>
      </c>
      <c r="V847" s="25" t="s">
        <v>1359</v>
      </c>
      <c r="W847" s="25" t="s">
        <v>552</v>
      </c>
      <c r="X847" s="36" t="s">
        <v>43</v>
      </c>
      <c r="Y847" s="36" t="s">
        <v>1377</v>
      </c>
      <c r="Z847" s="36" t="s">
        <v>1375</v>
      </c>
      <c r="AA847" s="29">
        <v>4800</v>
      </c>
      <c r="AB847" s="29">
        <v>4800</v>
      </c>
      <c r="AC847" s="30">
        <v>0</v>
      </c>
      <c r="AD847" s="29">
        <v>4800</v>
      </c>
      <c r="AE847" s="29">
        <v>4800</v>
      </c>
      <c r="AF847" s="31">
        <v>0</v>
      </c>
      <c r="AG847" s="29">
        <v>4800</v>
      </c>
      <c r="AI847" s="29">
        <v>0</v>
      </c>
      <c r="AJ847" s="29">
        <v>0</v>
      </c>
      <c r="AK847" s="29">
        <v>4800</v>
      </c>
      <c r="AL847" s="29">
        <v>0</v>
      </c>
      <c r="AM847" s="29">
        <v>0</v>
      </c>
      <c r="AN847" s="29">
        <v>0</v>
      </c>
      <c r="AO847" s="29">
        <v>0</v>
      </c>
      <c r="AP847" s="29">
        <v>0</v>
      </c>
      <c r="AQ847" s="29">
        <v>0</v>
      </c>
      <c r="AR847" s="29">
        <v>0</v>
      </c>
      <c r="AS847" s="29">
        <v>0</v>
      </c>
      <c r="AT847" s="122">
        <v>0</v>
      </c>
      <c r="AU847" s="130" t="s">
        <v>2197</v>
      </c>
      <c r="AV847" s="130" t="s">
        <v>2193</v>
      </c>
      <c r="AW847" s="130" t="s">
        <v>2298</v>
      </c>
      <c r="AX847" s="130" t="s">
        <v>1299</v>
      </c>
      <c r="AY847" s="130" t="s">
        <v>3589</v>
      </c>
    </row>
    <row r="848" spans="1:51" ht="36" x14ac:dyDescent="0.2">
      <c r="A848" s="121">
        <v>45700</v>
      </c>
      <c r="B848" s="27" t="s">
        <v>2843</v>
      </c>
      <c r="C848" s="24" t="s">
        <v>1565</v>
      </c>
      <c r="D848" s="24" t="s">
        <v>1447</v>
      </c>
      <c r="E848" s="28" t="s">
        <v>442</v>
      </c>
      <c r="F848" s="28" t="s">
        <v>443</v>
      </c>
      <c r="G848" s="28" t="s">
        <v>521</v>
      </c>
      <c r="H848" s="28" t="s">
        <v>515</v>
      </c>
      <c r="I848" s="28" t="s">
        <v>1104</v>
      </c>
      <c r="J848" s="24" t="s">
        <v>1091</v>
      </c>
      <c r="K848" s="24" t="s">
        <v>885</v>
      </c>
      <c r="L848" s="24" t="s">
        <v>3421</v>
      </c>
      <c r="M848" s="24">
        <v>45700</v>
      </c>
      <c r="N848" s="24" t="s">
        <v>3422</v>
      </c>
      <c r="O848" s="24" t="s">
        <v>3423</v>
      </c>
      <c r="P848" s="27" t="s">
        <v>15</v>
      </c>
      <c r="Q848" s="28" t="s">
        <v>781</v>
      </c>
      <c r="R848" s="26" t="s">
        <v>3541</v>
      </c>
      <c r="S848" s="26" t="s">
        <v>3597</v>
      </c>
      <c r="T848" s="27" t="s">
        <v>114</v>
      </c>
      <c r="U848" s="25" t="s">
        <v>1091</v>
      </c>
      <c r="V848" s="25" t="s">
        <v>1513</v>
      </c>
      <c r="W848" s="25" t="s">
        <v>552</v>
      </c>
      <c r="X848" s="36" t="s">
        <v>43</v>
      </c>
      <c r="Y848" s="36" t="s">
        <v>1377</v>
      </c>
      <c r="Z848" s="36" t="s">
        <v>1375</v>
      </c>
      <c r="AA848" s="29">
        <v>3200</v>
      </c>
      <c r="AB848" s="29">
        <v>3200</v>
      </c>
      <c r="AC848" s="30">
        <v>0</v>
      </c>
      <c r="AD848" s="29">
        <v>3200</v>
      </c>
      <c r="AE848" s="29">
        <v>3200</v>
      </c>
      <c r="AF848" s="31">
        <v>0</v>
      </c>
      <c r="AG848" s="29">
        <v>3200</v>
      </c>
      <c r="AI848" s="29">
        <v>0</v>
      </c>
      <c r="AJ848" s="29">
        <v>0</v>
      </c>
      <c r="AK848" s="29">
        <v>3200</v>
      </c>
      <c r="AL848" s="29">
        <v>0</v>
      </c>
      <c r="AM848" s="29">
        <v>0</v>
      </c>
      <c r="AN848" s="29">
        <v>0</v>
      </c>
      <c r="AO848" s="29">
        <v>0</v>
      </c>
      <c r="AP848" s="29">
        <v>0</v>
      </c>
      <c r="AQ848" s="29">
        <v>0</v>
      </c>
      <c r="AR848" s="29">
        <v>0</v>
      </c>
      <c r="AS848" s="29">
        <v>0</v>
      </c>
      <c r="AT848" s="122">
        <v>0</v>
      </c>
      <c r="AU848" s="130" t="s">
        <v>2197</v>
      </c>
      <c r="AV848" s="130" t="s">
        <v>2193</v>
      </c>
      <c r="AW848" s="130" t="s">
        <v>2298</v>
      </c>
      <c r="AX848" s="130" t="s">
        <v>1299</v>
      </c>
      <c r="AY848" s="130" t="s">
        <v>3589</v>
      </c>
    </row>
    <row r="849" spans="1:51" ht="36" x14ac:dyDescent="0.2">
      <c r="A849" s="121">
        <v>45700</v>
      </c>
      <c r="B849" s="27" t="s">
        <v>2843</v>
      </c>
      <c r="C849" s="24" t="s">
        <v>1565</v>
      </c>
      <c r="D849" s="24" t="s">
        <v>1447</v>
      </c>
      <c r="E849" s="28" t="s">
        <v>442</v>
      </c>
      <c r="F849" s="28" t="s">
        <v>443</v>
      </c>
      <c r="G849" s="28" t="s">
        <v>521</v>
      </c>
      <c r="H849" s="28" t="s">
        <v>515</v>
      </c>
      <c r="I849" s="28" t="s">
        <v>1104</v>
      </c>
      <c r="J849" s="24" t="s">
        <v>1096</v>
      </c>
      <c r="K849" s="24" t="s">
        <v>892</v>
      </c>
      <c r="L849" s="24" t="s">
        <v>3424</v>
      </c>
      <c r="M849" s="24">
        <v>45701</v>
      </c>
      <c r="N849" s="24" t="s">
        <v>3425</v>
      </c>
      <c r="O849" s="24" t="s">
        <v>3426</v>
      </c>
      <c r="P849" s="27" t="s">
        <v>15</v>
      </c>
      <c r="Q849" s="28" t="s">
        <v>782</v>
      </c>
      <c r="R849" s="26" t="s">
        <v>3542</v>
      </c>
      <c r="S849" s="26" t="s">
        <v>3598</v>
      </c>
      <c r="T849" s="27" t="s">
        <v>123</v>
      </c>
      <c r="U849" s="25" t="s">
        <v>1096</v>
      </c>
      <c r="V849" s="25" t="s">
        <v>1515</v>
      </c>
      <c r="W849" s="25" t="s">
        <v>552</v>
      </c>
      <c r="X849" s="36" t="s">
        <v>43</v>
      </c>
      <c r="Y849" s="36" t="s">
        <v>1377</v>
      </c>
      <c r="Z849" s="36" t="s">
        <v>1375</v>
      </c>
      <c r="AA849" s="29">
        <v>3200</v>
      </c>
      <c r="AB849" s="29">
        <v>3200</v>
      </c>
      <c r="AC849" s="30">
        <v>0</v>
      </c>
      <c r="AD849" s="29">
        <v>3200</v>
      </c>
      <c r="AE849" s="29">
        <v>3200</v>
      </c>
      <c r="AF849" s="31">
        <v>0</v>
      </c>
      <c r="AG849" s="29">
        <v>3200</v>
      </c>
      <c r="AI849" s="29">
        <v>0</v>
      </c>
      <c r="AJ849" s="29">
        <v>0</v>
      </c>
      <c r="AK849" s="29">
        <v>3200</v>
      </c>
      <c r="AL849" s="29">
        <v>0</v>
      </c>
      <c r="AM849" s="29">
        <v>0</v>
      </c>
      <c r="AN849" s="29">
        <v>0</v>
      </c>
      <c r="AO849" s="29">
        <v>0</v>
      </c>
      <c r="AP849" s="29">
        <v>0</v>
      </c>
      <c r="AQ849" s="29">
        <v>0</v>
      </c>
      <c r="AR849" s="29">
        <v>0</v>
      </c>
      <c r="AS849" s="29">
        <v>0</v>
      </c>
      <c r="AT849" s="122">
        <v>0</v>
      </c>
      <c r="AU849" s="130" t="s">
        <v>2197</v>
      </c>
      <c r="AV849" s="130" t="s">
        <v>2193</v>
      </c>
      <c r="AW849" s="130" t="s">
        <v>2298</v>
      </c>
      <c r="AX849" s="130" t="s">
        <v>1299</v>
      </c>
      <c r="AY849" s="130" t="s">
        <v>3589</v>
      </c>
    </row>
    <row r="850" spans="1:51" ht="36" x14ac:dyDescent="0.2">
      <c r="A850" s="121">
        <v>45700</v>
      </c>
      <c r="B850" s="27" t="s">
        <v>2843</v>
      </c>
      <c r="C850" s="24" t="s">
        <v>1565</v>
      </c>
      <c r="D850" s="24" t="s">
        <v>1447</v>
      </c>
      <c r="E850" s="28" t="s">
        <v>442</v>
      </c>
      <c r="F850" s="28" t="s">
        <v>443</v>
      </c>
      <c r="G850" s="28" t="s">
        <v>521</v>
      </c>
      <c r="H850" s="28" t="s">
        <v>515</v>
      </c>
      <c r="I850" s="28" t="s">
        <v>1104</v>
      </c>
      <c r="J850" s="24" t="s">
        <v>1158</v>
      </c>
      <c r="K850" s="24" t="s">
        <v>888</v>
      </c>
      <c r="L850" s="24" t="s">
        <v>3427</v>
      </c>
      <c r="M850" s="24">
        <v>45700</v>
      </c>
      <c r="N850" s="24" t="s">
        <v>3428</v>
      </c>
      <c r="O850" s="24" t="s">
        <v>3429</v>
      </c>
      <c r="P850" s="27" t="s">
        <v>15</v>
      </c>
      <c r="Q850" s="28" t="s">
        <v>783</v>
      </c>
      <c r="R850" s="26" t="s">
        <v>3543</v>
      </c>
      <c r="S850" s="26" t="s">
        <v>3599</v>
      </c>
      <c r="T850" s="27" t="s">
        <v>165</v>
      </c>
      <c r="U850" s="25" t="s">
        <v>1158</v>
      </c>
      <c r="V850" s="25" t="s">
        <v>1558</v>
      </c>
      <c r="W850" s="25" t="s">
        <v>552</v>
      </c>
      <c r="X850" s="36" t="s">
        <v>43</v>
      </c>
      <c r="Y850" s="36" t="s">
        <v>1377</v>
      </c>
      <c r="Z850" s="36" t="s">
        <v>1375</v>
      </c>
      <c r="AA850" s="29">
        <v>5600</v>
      </c>
      <c r="AB850" s="29">
        <v>5600</v>
      </c>
      <c r="AC850" s="30">
        <v>0</v>
      </c>
      <c r="AD850" s="29">
        <v>5600</v>
      </c>
      <c r="AE850" s="29">
        <v>5600</v>
      </c>
      <c r="AF850" s="31">
        <v>0</v>
      </c>
      <c r="AG850" s="29">
        <v>5600</v>
      </c>
      <c r="AI850" s="29">
        <v>0</v>
      </c>
      <c r="AJ850" s="29">
        <v>0</v>
      </c>
      <c r="AK850" s="29">
        <v>5600</v>
      </c>
      <c r="AL850" s="29">
        <v>0</v>
      </c>
      <c r="AM850" s="29">
        <v>0</v>
      </c>
      <c r="AN850" s="29">
        <v>0</v>
      </c>
      <c r="AO850" s="29">
        <v>0</v>
      </c>
      <c r="AP850" s="29">
        <v>0</v>
      </c>
      <c r="AQ850" s="29">
        <v>0</v>
      </c>
      <c r="AR850" s="29">
        <v>0</v>
      </c>
      <c r="AS850" s="29">
        <v>0</v>
      </c>
      <c r="AT850" s="122">
        <v>0</v>
      </c>
      <c r="AU850" s="130" t="s">
        <v>2197</v>
      </c>
      <c r="AV850" s="130" t="s">
        <v>2193</v>
      </c>
      <c r="AW850" s="130" t="s">
        <v>2298</v>
      </c>
      <c r="AX850" s="130" t="s">
        <v>1299</v>
      </c>
      <c r="AY850" s="130" t="s">
        <v>3589</v>
      </c>
    </row>
    <row r="851" spans="1:51" ht="36" x14ac:dyDescent="0.2">
      <c r="A851" s="121">
        <v>45700</v>
      </c>
      <c r="B851" s="27" t="s">
        <v>2843</v>
      </c>
      <c r="C851" s="24" t="s">
        <v>1565</v>
      </c>
      <c r="D851" s="24" t="s">
        <v>1447</v>
      </c>
      <c r="E851" s="28" t="s">
        <v>442</v>
      </c>
      <c r="F851" s="28" t="s">
        <v>443</v>
      </c>
      <c r="G851" s="28" t="s">
        <v>521</v>
      </c>
      <c r="H851" s="28" t="s">
        <v>515</v>
      </c>
      <c r="I851" s="28" t="s">
        <v>1104</v>
      </c>
      <c r="J851" s="24" t="s">
        <v>1158</v>
      </c>
      <c r="K851" s="24" t="s">
        <v>889</v>
      </c>
      <c r="L851" s="24" t="s">
        <v>3430</v>
      </c>
      <c r="M851" s="24">
        <v>45700</v>
      </c>
      <c r="N851" s="24" t="s">
        <v>3431</v>
      </c>
      <c r="O851" s="24" t="s">
        <v>3432</v>
      </c>
      <c r="P851" s="27" t="s">
        <v>15</v>
      </c>
      <c r="Q851" s="28" t="s">
        <v>784</v>
      </c>
      <c r="R851" s="26" t="s">
        <v>3544</v>
      </c>
      <c r="S851" s="26" t="s">
        <v>3600</v>
      </c>
      <c r="T851" s="27" t="s">
        <v>165</v>
      </c>
      <c r="U851" s="25" t="s">
        <v>1158</v>
      </c>
      <c r="V851" s="25" t="s">
        <v>1558</v>
      </c>
      <c r="W851" s="25" t="s">
        <v>552</v>
      </c>
      <c r="X851" s="36" t="s">
        <v>43</v>
      </c>
      <c r="Y851" s="36" t="s">
        <v>1377</v>
      </c>
      <c r="Z851" s="36" t="s">
        <v>1375</v>
      </c>
      <c r="AA851" s="29">
        <v>5600</v>
      </c>
      <c r="AB851" s="29">
        <v>5600</v>
      </c>
      <c r="AC851" s="30">
        <v>0</v>
      </c>
      <c r="AD851" s="29">
        <v>5600</v>
      </c>
      <c r="AE851" s="29">
        <v>5600</v>
      </c>
      <c r="AF851" s="31">
        <v>0</v>
      </c>
      <c r="AG851" s="29">
        <v>5600</v>
      </c>
      <c r="AI851" s="29">
        <v>0</v>
      </c>
      <c r="AJ851" s="29">
        <v>0</v>
      </c>
      <c r="AK851" s="29">
        <v>5600</v>
      </c>
      <c r="AL851" s="29">
        <v>0</v>
      </c>
      <c r="AM851" s="29">
        <v>0</v>
      </c>
      <c r="AN851" s="29">
        <v>0</v>
      </c>
      <c r="AO851" s="29">
        <v>0</v>
      </c>
      <c r="AP851" s="29">
        <v>0</v>
      </c>
      <c r="AQ851" s="29">
        <v>0</v>
      </c>
      <c r="AR851" s="29">
        <v>0</v>
      </c>
      <c r="AS851" s="29">
        <v>0</v>
      </c>
      <c r="AT851" s="122">
        <v>0</v>
      </c>
      <c r="AU851" s="130" t="s">
        <v>2197</v>
      </c>
      <c r="AV851" s="130" t="s">
        <v>2193</v>
      </c>
      <c r="AW851" s="130" t="s">
        <v>2298</v>
      </c>
      <c r="AX851" s="130" t="s">
        <v>1299</v>
      </c>
      <c r="AY851" s="130" t="s">
        <v>3589</v>
      </c>
    </row>
    <row r="852" spans="1:51" ht="36" x14ac:dyDescent="0.2">
      <c r="A852" s="121">
        <v>45700</v>
      </c>
      <c r="B852" s="27" t="s">
        <v>2843</v>
      </c>
      <c r="C852" s="24" t="s">
        <v>1565</v>
      </c>
      <c r="D852" s="24" t="s">
        <v>1447</v>
      </c>
      <c r="E852" s="28" t="s">
        <v>442</v>
      </c>
      <c r="F852" s="28" t="s">
        <v>443</v>
      </c>
      <c r="G852" s="28" t="s">
        <v>521</v>
      </c>
      <c r="H852" s="28" t="s">
        <v>515</v>
      </c>
      <c r="I852" s="28" t="s">
        <v>1104</v>
      </c>
      <c r="J852" s="24" t="s">
        <v>1095</v>
      </c>
      <c r="K852" s="24" t="s">
        <v>890</v>
      </c>
      <c r="L852" s="24" t="s">
        <v>3433</v>
      </c>
      <c r="M852" s="24">
        <v>45700</v>
      </c>
      <c r="N852" s="24" t="s">
        <v>3434</v>
      </c>
      <c r="O852" s="24" t="s">
        <v>3435</v>
      </c>
      <c r="P852" s="27" t="s">
        <v>15</v>
      </c>
      <c r="Q852" s="28" t="s">
        <v>785</v>
      </c>
      <c r="R852" s="26" t="s">
        <v>3545</v>
      </c>
      <c r="S852" s="26" t="s">
        <v>3601</v>
      </c>
      <c r="T852" s="27" t="s">
        <v>119</v>
      </c>
      <c r="U852" s="25" t="s">
        <v>1095</v>
      </c>
      <c r="V852" s="25" t="s">
        <v>1358</v>
      </c>
      <c r="W852" s="25" t="s">
        <v>552</v>
      </c>
      <c r="X852" s="36" t="s">
        <v>43</v>
      </c>
      <c r="Y852" s="36" t="s">
        <v>1377</v>
      </c>
      <c r="Z852" s="36" t="s">
        <v>1375</v>
      </c>
      <c r="AA852" s="29">
        <v>6400</v>
      </c>
      <c r="AB852" s="29">
        <v>6400</v>
      </c>
      <c r="AC852" s="30">
        <v>0</v>
      </c>
      <c r="AD852" s="29">
        <v>6400</v>
      </c>
      <c r="AE852" s="29">
        <v>6400</v>
      </c>
      <c r="AF852" s="31">
        <v>0</v>
      </c>
      <c r="AG852" s="29">
        <v>0</v>
      </c>
      <c r="AI852" s="29">
        <v>0</v>
      </c>
      <c r="AJ852" s="29">
        <v>0</v>
      </c>
      <c r="AK852" s="29">
        <v>6400</v>
      </c>
      <c r="AL852" s="29">
        <v>0</v>
      </c>
      <c r="AM852" s="29">
        <v>0</v>
      </c>
      <c r="AN852" s="29">
        <v>0</v>
      </c>
      <c r="AO852" s="29">
        <v>0</v>
      </c>
      <c r="AP852" s="29">
        <v>0</v>
      </c>
      <c r="AQ852" s="29">
        <v>0</v>
      </c>
      <c r="AR852" s="29">
        <v>0</v>
      </c>
      <c r="AS852" s="29">
        <v>0</v>
      </c>
      <c r="AT852" s="122">
        <v>0</v>
      </c>
      <c r="AU852" s="130" t="s">
        <v>2197</v>
      </c>
      <c r="AV852" s="130" t="s">
        <v>2193</v>
      </c>
      <c r="AW852" s="130" t="s">
        <v>2298</v>
      </c>
      <c r="AX852" s="130" t="s">
        <v>1299</v>
      </c>
      <c r="AY852" s="130" t="s">
        <v>3589</v>
      </c>
    </row>
    <row r="853" spans="1:51" ht="36" x14ac:dyDescent="0.2">
      <c r="A853" s="121">
        <v>45700</v>
      </c>
      <c r="B853" s="27" t="s">
        <v>2843</v>
      </c>
      <c r="C853" s="24" t="s">
        <v>1565</v>
      </c>
      <c r="D853" s="24" t="s">
        <v>1447</v>
      </c>
      <c r="E853" s="28" t="s">
        <v>442</v>
      </c>
      <c r="F853" s="28" t="s">
        <v>443</v>
      </c>
      <c r="G853" s="28" t="s">
        <v>521</v>
      </c>
      <c r="H853" s="28" t="s">
        <v>515</v>
      </c>
      <c r="I853" s="28" t="s">
        <v>1104</v>
      </c>
      <c r="J853" s="24" t="s">
        <v>1094</v>
      </c>
      <c r="K853" s="24" t="s">
        <v>883</v>
      </c>
      <c r="L853" s="24" t="s">
        <v>3436</v>
      </c>
      <c r="M853" s="24">
        <v>45700</v>
      </c>
      <c r="N853" s="24" t="s">
        <v>3437</v>
      </c>
      <c r="O853" s="24" t="s">
        <v>3438</v>
      </c>
      <c r="P853" s="27" t="s">
        <v>15</v>
      </c>
      <c r="Q853" s="28" t="s">
        <v>786</v>
      </c>
      <c r="R853" s="26" t="s">
        <v>3546</v>
      </c>
      <c r="S853" s="26" t="s">
        <v>3602</v>
      </c>
      <c r="T853" s="27" t="s">
        <v>162</v>
      </c>
      <c r="U853" s="25" t="s">
        <v>1094</v>
      </c>
      <c r="V853" s="25" t="s">
        <v>2838</v>
      </c>
      <c r="W853" s="25" t="s">
        <v>552</v>
      </c>
      <c r="X853" s="36" t="s">
        <v>43</v>
      </c>
      <c r="Y853" s="36" t="s">
        <v>1377</v>
      </c>
      <c r="Z853" s="36" t="s">
        <v>1375</v>
      </c>
      <c r="AA853" s="29">
        <v>4000</v>
      </c>
      <c r="AB853" s="29">
        <v>4000</v>
      </c>
      <c r="AC853" s="30">
        <v>0</v>
      </c>
      <c r="AD853" s="29">
        <v>4000</v>
      </c>
      <c r="AE853" s="29">
        <v>4000</v>
      </c>
      <c r="AF853" s="31">
        <v>0</v>
      </c>
      <c r="AG853" s="29">
        <v>4000</v>
      </c>
      <c r="AI853" s="29">
        <v>0</v>
      </c>
      <c r="AJ853" s="29">
        <v>0</v>
      </c>
      <c r="AK853" s="29">
        <v>4000</v>
      </c>
      <c r="AL853" s="29">
        <v>0</v>
      </c>
      <c r="AM853" s="29">
        <v>0</v>
      </c>
      <c r="AN853" s="29">
        <v>0</v>
      </c>
      <c r="AO853" s="29">
        <v>0</v>
      </c>
      <c r="AP853" s="29">
        <v>0</v>
      </c>
      <c r="AQ853" s="29">
        <v>0</v>
      </c>
      <c r="AR853" s="29">
        <v>0</v>
      </c>
      <c r="AS853" s="29">
        <v>0</v>
      </c>
      <c r="AT853" s="122">
        <v>0</v>
      </c>
      <c r="AU853" s="130" t="s">
        <v>2197</v>
      </c>
      <c r="AV853" s="130" t="s">
        <v>2193</v>
      </c>
      <c r="AW853" s="130" t="s">
        <v>2298</v>
      </c>
      <c r="AX853" s="130" t="s">
        <v>1299</v>
      </c>
      <c r="AY853" s="130" t="s">
        <v>3589</v>
      </c>
    </row>
    <row r="854" spans="1:51" ht="36" x14ac:dyDescent="0.2">
      <c r="A854" s="121">
        <v>45700</v>
      </c>
      <c r="B854" s="27" t="s">
        <v>2843</v>
      </c>
      <c r="C854" s="24" t="s">
        <v>1565</v>
      </c>
      <c r="D854" s="24" t="s">
        <v>1447</v>
      </c>
      <c r="E854" s="28" t="s">
        <v>438</v>
      </c>
      <c r="F854" s="28" t="s">
        <v>439</v>
      </c>
      <c r="G854" s="28" t="s">
        <v>71</v>
      </c>
      <c r="H854" s="28" t="s">
        <v>515</v>
      </c>
      <c r="I854" s="28" t="s">
        <v>1103</v>
      </c>
      <c r="J854" s="24" t="s">
        <v>1103</v>
      </c>
      <c r="K854" s="24" t="s">
        <v>1045</v>
      </c>
      <c r="L854" s="24" t="s">
        <v>1616</v>
      </c>
      <c r="M854" s="24">
        <v>45708</v>
      </c>
      <c r="N854" s="24" t="s">
        <v>3672</v>
      </c>
      <c r="O854" s="24" t="s">
        <v>3673</v>
      </c>
      <c r="P854" s="27" t="s">
        <v>15</v>
      </c>
      <c r="Q854" s="28" t="s">
        <v>787</v>
      </c>
      <c r="R854" s="26" t="s">
        <v>3547</v>
      </c>
      <c r="S854" s="26" t="s">
        <v>3603</v>
      </c>
      <c r="T854" s="27" t="s">
        <v>61</v>
      </c>
      <c r="U854" s="25" t="s">
        <v>1103</v>
      </c>
      <c r="V854" s="25" t="s">
        <v>1354</v>
      </c>
      <c r="W854" s="25" t="s">
        <v>552</v>
      </c>
      <c r="X854" s="36" t="s">
        <v>166</v>
      </c>
      <c r="Y854" s="36" t="s">
        <v>167</v>
      </c>
      <c r="Z854" s="36" t="s">
        <v>391</v>
      </c>
      <c r="AA854" s="29">
        <v>11067.29</v>
      </c>
      <c r="AB854" s="29">
        <v>9488.42</v>
      </c>
      <c r="AC854" s="30">
        <v>1578.8700000000008</v>
      </c>
      <c r="AD854" s="29">
        <v>9488.42</v>
      </c>
      <c r="AE854" s="29">
        <v>7582.48</v>
      </c>
      <c r="AF854" s="31">
        <v>3484.8100000000013</v>
      </c>
      <c r="AG854" s="29">
        <v>7582.48</v>
      </c>
      <c r="AI854" s="29">
        <v>0</v>
      </c>
      <c r="AJ854" s="29">
        <v>2110.2000000000003</v>
      </c>
      <c r="AK854" s="29">
        <v>5472.28</v>
      </c>
      <c r="AL854" s="29">
        <v>0</v>
      </c>
      <c r="AM854" s="29">
        <v>0</v>
      </c>
      <c r="AN854" s="29">
        <v>0</v>
      </c>
      <c r="AO854" s="29">
        <v>0</v>
      </c>
      <c r="AP854" s="29">
        <v>0</v>
      </c>
      <c r="AQ854" s="29">
        <v>0</v>
      </c>
      <c r="AR854" s="29">
        <v>0</v>
      </c>
      <c r="AS854" s="29">
        <v>0</v>
      </c>
      <c r="AT854" s="122">
        <v>0</v>
      </c>
      <c r="AU854" s="130" t="s">
        <v>2195</v>
      </c>
      <c r="AV854" s="130" t="s">
        <v>2191</v>
      </c>
      <c r="AW854" s="130" t="s">
        <v>2298</v>
      </c>
      <c r="AX854" s="130" t="s">
        <v>1299</v>
      </c>
      <c r="AY854" s="130" t="s">
        <v>1299</v>
      </c>
    </row>
    <row r="855" spans="1:51" ht="36" x14ac:dyDescent="0.2">
      <c r="A855" s="121">
        <v>45700</v>
      </c>
      <c r="B855" s="27" t="s">
        <v>2843</v>
      </c>
      <c r="C855" s="24" t="s">
        <v>1565</v>
      </c>
      <c r="D855" s="24" t="s">
        <v>1447</v>
      </c>
      <c r="E855" s="28" t="s">
        <v>442</v>
      </c>
      <c r="F855" s="28" t="s">
        <v>443</v>
      </c>
      <c r="G855" s="28" t="s">
        <v>521</v>
      </c>
      <c r="H855" s="28" t="s">
        <v>515</v>
      </c>
      <c r="I855" s="28" t="s">
        <v>1104</v>
      </c>
      <c r="J855" s="24" t="s">
        <v>1433</v>
      </c>
      <c r="K855" s="24" t="s">
        <v>893</v>
      </c>
      <c r="L855" s="24" t="s">
        <v>3439</v>
      </c>
      <c r="M855" s="24">
        <v>45701</v>
      </c>
      <c r="N855" s="24" t="s">
        <v>3440</v>
      </c>
      <c r="O855" s="24" t="s">
        <v>3441</v>
      </c>
      <c r="P855" s="27" t="s">
        <v>15</v>
      </c>
      <c r="Q855" s="28" t="s">
        <v>788</v>
      </c>
      <c r="R855" s="26" t="s">
        <v>3548</v>
      </c>
      <c r="S855" s="26" t="s">
        <v>3604</v>
      </c>
      <c r="T855" s="27" t="s">
        <v>124</v>
      </c>
      <c r="U855" s="25" t="s">
        <v>1433</v>
      </c>
      <c r="V855" s="25" t="s">
        <v>1516</v>
      </c>
      <c r="W855" s="25" t="s">
        <v>552</v>
      </c>
      <c r="X855" s="36" t="s">
        <v>43</v>
      </c>
      <c r="Y855" s="36" t="s">
        <v>1377</v>
      </c>
      <c r="Z855" s="36" t="s">
        <v>1375</v>
      </c>
      <c r="AA855" s="29">
        <v>5600</v>
      </c>
      <c r="AB855" s="29">
        <v>5600</v>
      </c>
      <c r="AC855" s="30">
        <v>0</v>
      </c>
      <c r="AD855" s="29">
        <v>5600</v>
      </c>
      <c r="AE855" s="29">
        <v>0</v>
      </c>
      <c r="AF855" s="31">
        <v>5600</v>
      </c>
      <c r="AG855" s="29">
        <v>0</v>
      </c>
      <c r="AI855" s="29">
        <v>0</v>
      </c>
      <c r="AJ855" s="29">
        <v>0</v>
      </c>
      <c r="AK855" s="29">
        <v>0</v>
      </c>
      <c r="AL855" s="29">
        <v>0</v>
      </c>
      <c r="AM855" s="29">
        <v>0</v>
      </c>
      <c r="AN855" s="29">
        <v>0</v>
      </c>
      <c r="AO855" s="29">
        <v>0</v>
      </c>
      <c r="AP855" s="29">
        <v>0</v>
      </c>
      <c r="AQ855" s="29">
        <v>0</v>
      </c>
      <c r="AR855" s="29">
        <v>0</v>
      </c>
      <c r="AS855" s="29">
        <v>0</v>
      </c>
      <c r="AT855" s="122">
        <v>0</v>
      </c>
      <c r="AU855" s="130" t="s">
        <v>2197</v>
      </c>
      <c r="AV855" s="130" t="s">
        <v>2191</v>
      </c>
      <c r="AW855" s="130" t="s">
        <v>2298</v>
      </c>
      <c r="AX855" s="130" t="s">
        <v>1299</v>
      </c>
      <c r="AY855" s="130" t="s">
        <v>3589</v>
      </c>
    </row>
    <row r="856" spans="1:51" ht="36" x14ac:dyDescent="0.2">
      <c r="A856" s="121">
        <v>45700</v>
      </c>
      <c r="B856" s="27" t="s">
        <v>2843</v>
      </c>
      <c r="C856" s="24" t="s">
        <v>1565</v>
      </c>
      <c r="D856" s="24" t="s">
        <v>1447</v>
      </c>
      <c r="E856" s="28" t="s">
        <v>442</v>
      </c>
      <c r="F856" s="28" t="s">
        <v>443</v>
      </c>
      <c r="G856" s="28" t="s">
        <v>521</v>
      </c>
      <c r="H856" s="28" t="s">
        <v>515</v>
      </c>
      <c r="I856" s="28" t="s">
        <v>1104</v>
      </c>
      <c r="J856" s="24" t="s">
        <v>1160</v>
      </c>
      <c r="K856" s="24" t="s">
        <v>3442</v>
      </c>
      <c r="L856" s="24" t="s">
        <v>3443</v>
      </c>
      <c r="M856" s="24">
        <v>45700</v>
      </c>
      <c r="N856" s="24" t="s">
        <v>3444</v>
      </c>
      <c r="O856" s="24" t="s">
        <v>3445</v>
      </c>
      <c r="P856" s="27" t="s">
        <v>15</v>
      </c>
      <c r="Q856" s="28" t="s">
        <v>789</v>
      </c>
      <c r="R856" s="26" t="s">
        <v>3549</v>
      </c>
      <c r="S856" s="26" t="s">
        <v>3605</v>
      </c>
      <c r="T856" s="27" t="s">
        <v>120</v>
      </c>
      <c r="U856" s="25" t="s">
        <v>1160</v>
      </c>
      <c r="V856" s="25" t="s">
        <v>1359</v>
      </c>
      <c r="W856" s="25" t="s">
        <v>552</v>
      </c>
      <c r="X856" s="36" t="s">
        <v>43</v>
      </c>
      <c r="Y856" s="36" t="s">
        <v>1377</v>
      </c>
      <c r="Z856" s="36" t="s">
        <v>1375</v>
      </c>
      <c r="AA856" s="29">
        <v>5600</v>
      </c>
      <c r="AB856" s="29">
        <v>5600</v>
      </c>
      <c r="AC856" s="30">
        <v>0</v>
      </c>
      <c r="AD856" s="29">
        <v>5600</v>
      </c>
      <c r="AE856" s="29">
        <v>5600</v>
      </c>
      <c r="AF856" s="31">
        <v>0</v>
      </c>
      <c r="AG856" s="29">
        <v>5600</v>
      </c>
      <c r="AI856" s="29">
        <v>0</v>
      </c>
      <c r="AJ856" s="29">
        <v>0</v>
      </c>
      <c r="AK856" s="29">
        <v>5600</v>
      </c>
      <c r="AL856" s="29">
        <v>0</v>
      </c>
      <c r="AM856" s="29">
        <v>0</v>
      </c>
      <c r="AN856" s="29">
        <v>0</v>
      </c>
      <c r="AO856" s="29">
        <v>0</v>
      </c>
      <c r="AP856" s="29">
        <v>0</v>
      </c>
      <c r="AQ856" s="29">
        <v>0</v>
      </c>
      <c r="AR856" s="29">
        <v>0</v>
      </c>
      <c r="AS856" s="29">
        <v>0</v>
      </c>
      <c r="AT856" s="122">
        <v>0</v>
      </c>
      <c r="AU856" s="130" t="s">
        <v>2197</v>
      </c>
      <c r="AV856" s="130" t="s">
        <v>2193</v>
      </c>
      <c r="AW856" s="130" t="s">
        <v>2298</v>
      </c>
      <c r="AX856" s="130" t="s">
        <v>1299</v>
      </c>
      <c r="AY856" s="130" t="s">
        <v>3589</v>
      </c>
    </row>
    <row r="857" spans="1:51" ht="36" x14ac:dyDescent="0.2">
      <c r="A857" s="121">
        <v>45700</v>
      </c>
      <c r="B857" s="27" t="s">
        <v>2843</v>
      </c>
      <c r="C857" s="24" t="s">
        <v>1565</v>
      </c>
      <c r="D857" s="24" t="s">
        <v>1447</v>
      </c>
      <c r="E857" s="28" t="s">
        <v>442</v>
      </c>
      <c r="F857" s="28" t="s">
        <v>445</v>
      </c>
      <c r="G857" s="28" t="s">
        <v>521</v>
      </c>
      <c r="H857" s="28" t="s">
        <v>515</v>
      </c>
      <c r="I857" s="28" t="s">
        <v>1422</v>
      </c>
      <c r="J857" s="24" t="s">
        <v>1160</v>
      </c>
      <c r="K857" s="24" t="s">
        <v>895</v>
      </c>
      <c r="L857" s="24" t="s">
        <v>3446</v>
      </c>
      <c r="M857" s="24">
        <v>45701</v>
      </c>
      <c r="N857" s="24" t="s">
        <v>3447</v>
      </c>
      <c r="O857" s="24" t="s">
        <v>3448</v>
      </c>
      <c r="P857" s="27" t="s">
        <v>15</v>
      </c>
      <c r="Q857" s="28" t="s">
        <v>790</v>
      </c>
      <c r="R857" s="26" t="s">
        <v>3550</v>
      </c>
      <c r="S857" s="26" t="s">
        <v>3606</v>
      </c>
      <c r="T857" s="27" t="s">
        <v>136</v>
      </c>
      <c r="U857" s="25" t="s">
        <v>1160</v>
      </c>
      <c r="V857" s="25" t="s">
        <v>1526</v>
      </c>
      <c r="W857" s="25" t="s">
        <v>552</v>
      </c>
      <c r="X857" s="36" t="s">
        <v>43</v>
      </c>
      <c r="Y857" s="36" t="s">
        <v>1377</v>
      </c>
      <c r="Z857" s="36" t="s">
        <v>1375</v>
      </c>
      <c r="AA857" s="29">
        <v>7000</v>
      </c>
      <c r="AB857" s="29">
        <v>7000</v>
      </c>
      <c r="AC857" s="30">
        <v>0</v>
      </c>
      <c r="AD857" s="29">
        <v>7000</v>
      </c>
      <c r="AE857" s="29">
        <v>3500</v>
      </c>
      <c r="AF857" s="31">
        <v>3500</v>
      </c>
      <c r="AG857" s="29">
        <v>0</v>
      </c>
      <c r="AI857" s="29">
        <v>0</v>
      </c>
      <c r="AJ857" s="29">
        <v>0</v>
      </c>
      <c r="AK857" s="29">
        <v>3500</v>
      </c>
      <c r="AL857" s="29">
        <v>0</v>
      </c>
      <c r="AM857" s="29">
        <v>0</v>
      </c>
      <c r="AN857" s="29">
        <v>0</v>
      </c>
      <c r="AO857" s="29">
        <v>0</v>
      </c>
      <c r="AP857" s="29">
        <v>0</v>
      </c>
      <c r="AQ857" s="29">
        <v>0</v>
      </c>
      <c r="AR857" s="29">
        <v>0</v>
      </c>
      <c r="AS857" s="29">
        <v>0</v>
      </c>
      <c r="AT857" s="122">
        <v>0</v>
      </c>
      <c r="AU857" s="130" t="s">
        <v>2197</v>
      </c>
      <c r="AV857" s="130" t="s">
        <v>2191</v>
      </c>
      <c r="AW857" s="130" t="s">
        <v>2298</v>
      </c>
      <c r="AX857" s="130" t="s">
        <v>1299</v>
      </c>
      <c r="AY857" s="130" t="s">
        <v>3590</v>
      </c>
    </row>
    <row r="858" spans="1:51" ht="36" x14ac:dyDescent="0.2">
      <c r="A858" s="121">
        <v>45700</v>
      </c>
      <c r="B858" s="27" t="s">
        <v>2843</v>
      </c>
      <c r="C858" s="24" t="s">
        <v>1565</v>
      </c>
      <c r="D858" s="24" t="s">
        <v>1447</v>
      </c>
      <c r="E858" s="28" t="s">
        <v>442</v>
      </c>
      <c r="F858" s="28" t="s">
        <v>445</v>
      </c>
      <c r="G858" s="28" t="s">
        <v>521</v>
      </c>
      <c r="H858" s="28" t="s">
        <v>515</v>
      </c>
      <c r="I858" s="28" t="s">
        <v>1422</v>
      </c>
      <c r="J858" s="24" t="s">
        <v>1160</v>
      </c>
      <c r="K858" s="24" t="s">
        <v>917</v>
      </c>
      <c r="L858" s="24" t="s">
        <v>3449</v>
      </c>
      <c r="M858" s="24">
        <v>45702</v>
      </c>
      <c r="N858" s="24" t="s">
        <v>3450</v>
      </c>
      <c r="O858" s="24" t="s">
        <v>3451</v>
      </c>
      <c r="P858" s="27" t="s">
        <v>15</v>
      </c>
      <c r="Q858" s="28" t="s">
        <v>791</v>
      </c>
      <c r="R858" s="26" t="s">
        <v>3551</v>
      </c>
      <c r="S858" s="26" t="s">
        <v>3607</v>
      </c>
      <c r="T858" s="27" t="s">
        <v>136</v>
      </c>
      <c r="U858" s="25" t="s">
        <v>1160</v>
      </c>
      <c r="V858" s="25" t="s">
        <v>1526</v>
      </c>
      <c r="W858" s="25" t="s">
        <v>552</v>
      </c>
      <c r="X858" s="36" t="s">
        <v>43</v>
      </c>
      <c r="Y858" s="36" t="s">
        <v>1377</v>
      </c>
      <c r="Z858" s="36" t="s">
        <v>1375</v>
      </c>
      <c r="AA858" s="29">
        <v>8500</v>
      </c>
      <c r="AB858" s="29">
        <v>8500</v>
      </c>
      <c r="AC858" s="30">
        <v>0</v>
      </c>
      <c r="AD858" s="29">
        <v>8500</v>
      </c>
      <c r="AE858" s="29">
        <v>0</v>
      </c>
      <c r="AF858" s="31">
        <v>8500</v>
      </c>
      <c r="AG858" s="29">
        <v>0</v>
      </c>
      <c r="AI858" s="29">
        <v>0</v>
      </c>
      <c r="AJ858" s="29">
        <v>0</v>
      </c>
      <c r="AK858" s="29">
        <v>0</v>
      </c>
      <c r="AL858" s="29">
        <v>0</v>
      </c>
      <c r="AM858" s="29">
        <v>0</v>
      </c>
      <c r="AN858" s="29">
        <v>0</v>
      </c>
      <c r="AO858" s="29">
        <v>0</v>
      </c>
      <c r="AP858" s="29">
        <v>0</v>
      </c>
      <c r="AQ858" s="29">
        <v>0</v>
      </c>
      <c r="AR858" s="29">
        <v>0</v>
      </c>
      <c r="AS858" s="29">
        <v>0</v>
      </c>
      <c r="AT858" s="122">
        <v>0</v>
      </c>
      <c r="AU858" s="130" t="s">
        <v>2197</v>
      </c>
      <c r="AV858" s="130" t="s">
        <v>2191</v>
      </c>
      <c r="AW858" s="130" t="s">
        <v>2298</v>
      </c>
      <c r="AX858" s="130" t="s">
        <v>1299</v>
      </c>
      <c r="AY858" s="130" t="s">
        <v>3270</v>
      </c>
    </row>
    <row r="859" spans="1:51" ht="36" x14ac:dyDescent="0.2">
      <c r="A859" s="121">
        <v>45700</v>
      </c>
      <c r="B859" s="27" t="s">
        <v>2843</v>
      </c>
      <c r="C859" s="24" t="s">
        <v>1565</v>
      </c>
      <c r="D859" s="24" t="s">
        <v>1447</v>
      </c>
      <c r="E859" s="28" t="s">
        <v>442</v>
      </c>
      <c r="F859" s="28" t="s">
        <v>443</v>
      </c>
      <c r="G859" s="28" t="s">
        <v>521</v>
      </c>
      <c r="H859" s="28" t="s">
        <v>515</v>
      </c>
      <c r="I859" s="28" t="s">
        <v>1104</v>
      </c>
      <c r="J859" s="24" t="s">
        <v>1094</v>
      </c>
      <c r="K859" s="24" t="s">
        <v>899</v>
      </c>
      <c r="L859" s="24" t="s">
        <v>3452</v>
      </c>
      <c r="M859" s="24">
        <v>45701</v>
      </c>
      <c r="N859" s="24" t="s">
        <v>3453</v>
      </c>
      <c r="O859" s="24" t="s">
        <v>3454</v>
      </c>
      <c r="P859" s="27" t="s">
        <v>15</v>
      </c>
      <c r="Q859" s="28" t="s">
        <v>792</v>
      </c>
      <c r="R859" s="26" t="s">
        <v>3552</v>
      </c>
      <c r="S859" s="26" t="s">
        <v>3608</v>
      </c>
      <c r="T859" s="27" t="s">
        <v>162</v>
      </c>
      <c r="U859" s="25" t="s">
        <v>1094</v>
      </c>
      <c r="V859" s="25" t="s">
        <v>2838</v>
      </c>
      <c r="W859" s="25" t="s">
        <v>552</v>
      </c>
      <c r="X859" s="36" t="s">
        <v>43</v>
      </c>
      <c r="Y859" s="36" t="s">
        <v>1377</v>
      </c>
      <c r="Z859" s="36" t="s">
        <v>1375</v>
      </c>
      <c r="AA859" s="29">
        <v>4800</v>
      </c>
      <c r="AB859" s="29">
        <v>4800</v>
      </c>
      <c r="AC859" s="30">
        <v>0</v>
      </c>
      <c r="AD859" s="29">
        <v>4800</v>
      </c>
      <c r="AE859" s="29">
        <v>4800</v>
      </c>
      <c r="AF859" s="31">
        <v>0</v>
      </c>
      <c r="AG859" s="29">
        <v>0</v>
      </c>
      <c r="AI859" s="29">
        <v>0</v>
      </c>
      <c r="AJ859" s="29">
        <v>0</v>
      </c>
      <c r="AK859" s="29">
        <v>4800</v>
      </c>
      <c r="AL859" s="29">
        <v>0</v>
      </c>
      <c r="AM859" s="29">
        <v>0</v>
      </c>
      <c r="AN859" s="29">
        <v>0</v>
      </c>
      <c r="AO859" s="29">
        <v>0</v>
      </c>
      <c r="AP859" s="29">
        <v>0</v>
      </c>
      <c r="AQ859" s="29">
        <v>0</v>
      </c>
      <c r="AR859" s="29">
        <v>0</v>
      </c>
      <c r="AS859" s="29">
        <v>0</v>
      </c>
      <c r="AT859" s="122">
        <v>0</v>
      </c>
      <c r="AU859" s="130" t="s">
        <v>2197</v>
      </c>
      <c r="AV859" s="130" t="s">
        <v>2193</v>
      </c>
      <c r="AW859" s="130" t="s">
        <v>2298</v>
      </c>
      <c r="AX859" s="130" t="s">
        <v>1299</v>
      </c>
      <c r="AY859" s="130" t="s">
        <v>3589</v>
      </c>
    </row>
    <row r="860" spans="1:51" ht="24" x14ac:dyDescent="0.2">
      <c r="A860" s="121">
        <v>45700</v>
      </c>
      <c r="B860" s="27" t="s">
        <v>2843</v>
      </c>
      <c r="C860" s="24" t="s">
        <v>1565</v>
      </c>
      <c r="D860" s="24" t="s">
        <v>1447</v>
      </c>
      <c r="E860" s="28" t="s">
        <v>438</v>
      </c>
      <c r="F860" s="28" t="s">
        <v>439</v>
      </c>
      <c r="G860" s="28" t="s">
        <v>2816</v>
      </c>
      <c r="H860" s="28" t="s">
        <v>511</v>
      </c>
      <c r="I860" s="28" t="s">
        <v>1108</v>
      </c>
      <c r="J860" s="24" t="s">
        <v>1108</v>
      </c>
      <c r="K860" s="24" t="s">
        <v>1126</v>
      </c>
      <c r="L860" s="24" t="s">
        <v>3868</v>
      </c>
      <c r="M860" s="24">
        <v>45727</v>
      </c>
      <c r="N860" s="24" t="s">
        <v>3384</v>
      </c>
      <c r="O860" s="24" t="s">
        <v>3869</v>
      </c>
      <c r="P860" s="27" t="s">
        <v>15</v>
      </c>
      <c r="Q860" s="28" t="s">
        <v>793</v>
      </c>
      <c r="R860" s="26" t="s">
        <v>3553</v>
      </c>
      <c r="S860" s="26" t="s">
        <v>3609</v>
      </c>
      <c r="T860" s="27" t="s">
        <v>103</v>
      </c>
      <c r="U860" s="25" t="s">
        <v>1108</v>
      </c>
      <c r="V860" s="25" t="s">
        <v>1363</v>
      </c>
      <c r="W860" s="25" t="s">
        <v>552</v>
      </c>
      <c r="X860" s="36" t="s">
        <v>32</v>
      </c>
      <c r="Y860" s="36" t="s">
        <v>33</v>
      </c>
      <c r="Z860" s="36" t="s">
        <v>374</v>
      </c>
      <c r="AA860" s="29">
        <v>119947</v>
      </c>
      <c r="AB860" s="29">
        <v>119947</v>
      </c>
      <c r="AC860" s="30">
        <v>0</v>
      </c>
      <c r="AD860" s="29">
        <v>119947</v>
      </c>
      <c r="AE860" s="29">
        <v>0</v>
      </c>
      <c r="AF860" s="31">
        <v>119947</v>
      </c>
      <c r="AG860" s="29">
        <v>0</v>
      </c>
      <c r="AI860" s="29">
        <v>0</v>
      </c>
      <c r="AJ860" s="29">
        <v>0</v>
      </c>
      <c r="AK860" s="29">
        <v>0</v>
      </c>
      <c r="AL860" s="29">
        <v>0</v>
      </c>
      <c r="AM860" s="29">
        <v>0</v>
      </c>
      <c r="AN860" s="29">
        <v>0</v>
      </c>
      <c r="AO860" s="29">
        <v>0</v>
      </c>
      <c r="AP860" s="29">
        <v>0</v>
      </c>
      <c r="AQ860" s="29">
        <v>0</v>
      </c>
      <c r="AR860" s="29">
        <v>0</v>
      </c>
      <c r="AS860" s="29">
        <v>0</v>
      </c>
      <c r="AT860" s="122">
        <v>0</v>
      </c>
      <c r="AU860" s="130" t="s">
        <v>2197</v>
      </c>
      <c r="AV860" s="130" t="s">
        <v>2191</v>
      </c>
      <c r="AW860" s="130" t="s">
        <v>2298</v>
      </c>
      <c r="AX860" s="130" t="s">
        <v>1299</v>
      </c>
      <c r="AY860" s="130" t="s">
        <v>1299</v>
      </c>
    </row>
    <row r="861" spans="1:51" ht="36" x14ac:dyDescent="0.2">
      <c r="A861" s="121">
        <v>45700</v>
      </c>
      <c r="B861" s="27" t="s">
        <v>2843</v>
      </c>
      <c r="C861" s="24" t="s">
        <v>1565</v>
      </c>
      <c r="D861" s="24" t="s">
        <v>1447</v>
      </c>
      <c r="E861" s="28" t="s">
        <v>442</v>
      </c>
      <c r="F861" s="28" t="s">
        <v>443</v>
      </c>
      <c r="G861" s="28" t="s">
        <v>521</v>
      </c>
      <c r="H861" s="28" t="s">
        <v>515</v>
      </c>
      <c r="I861" s="28" t="s">
        <v>1104</v>
      </c>
      <c r="J861" s="24" t="s">
        <v>1433</v>
      </c>
      <c r="K861" s="24" t="s">
        <v>918</v>
      </c>
      <c r="L861" s="24" t="s">
        <v>3455</v>
      </c>
      <c r="M861" s="24">
        <v>45702</v>
      </c>
      <c r="N861" s="24" t="s">
        <v>3456</v>
      </c>
      <c r="O861" s="24" t="s">
        <v>3457</v>
      </c>
      <c r="P861" s="27" t="s">
        <v>15</v>
      </c>
      <c r="Q861" s="28" t="s">
        <v>794</v>
      </c>
      <c r="R861" s="26" t="s">
        <v>3554</v>
      </c>
      <c r="S861" s="26" t="s">
        <v>3610</v>
      </c>
      <c r="T861" s="27" t="s">
        <v>124</v>
      </c>
      <c r="U861" s="25" t="s">
        <v>1433</v>
      </c>
      <c r="V861" s="25" t="s">
        <v>1516</v>
      </c>
      <c r="W861" s="25" t="s">
        <v>552</v>
      </c>
      <c r="X861" s="36" t="s">
        <v>43</v>
      </c>
      <c r="Y861" s="36" t="s">
        <v>1377</v>
      </c>
      <c r="Z861" s="36" t="s">
        <v>1375</v>
      </c>
      <c r="AA861" s="29">
        <v>5600</v>
      </c>
      <c r="AB861" s="29">
        <v>5600</v>
      </c>
      <c r="AC861" s="30">
        <v>0</v>
      </c>
      <c r="AD861" s="29">
        <v>5600</v>
      </c>
      <c r="AE861" s="29">
        <v>0</v>
      </c>
      <c r="AF861" s="31">
        <v>5600</v>
      </c>
      <c r="AG861" s="29">
        <v>0</v>
      </c>
      <c r="AI861" s="29">
        <v>0</v>
      </c>
      <c r="AJ861" s="29">
        <v>0</v>
      </c>
      <c r="AK861" s="29">
        <v>0</v>
      </c>
      <c r="AL861" s="29">
        <v>0</v>
      </c>
      <c r="AM861" s="29">
        <v>0</v>
      </c>
      <c r="AN861" s="29">
        <v>0</v>
      </c>
      <c r="AO861" s="29">
        <v>0</v>
      </c>
      <c r="AP861" s="29">
        <v>0</v>
      </c>
      <c r="AQ861" s="29">
        <v>0</v>
      </c>
      <c r="AR861" s="29">
        <v>0</v>
      </c>
      <c r="AS861" s="29">
        <v>0</v>
      </c>
      <c r="AT861" s="122">
        <v>0</v>
      </c>
      <c r="AU861" s="130" t="s">
        <v>2197</v>
      </c>
      <c r="AV861" s="130" t="s">
        <v>2191</v>
      </c>
      <c r="AW861" s="130" t="s">
        <v>2298</v>
      </c>
      <c r="AX861" s="130" t="s">
        <v>1299</v>
      </c>
      <c r="AY861" s="130" t="s">
        <v>3589</v>
      </c>
    </row>
    <row r="862" spans="1:51" ht="36" x14ac:dyDescent="0.2">
      <c r="A862" s="121">
        <v>45700</v>
      </c>
      <c r="B862" s="27" t="s">
        <v>2843</v>
      </c>
      <c r="C862" s="24" t="s">
        <v>1565</v>
      </c>
      <c r="D862" s="24" t="s">
        <v>1447</v>
      </c>
      <c r="E862" s="28" t="s">
        <v>442</v>
      </c>
      <c r="F862" s="28" t="s">
        <v>445</v>
      </c>
      <c r="G862" s="28" t="s">
        <v>521</v>
      </c>
      <c r="H862" s="28" t="s">
        <v>515</v>
      </c>
      <c r="I862" s="28" t="s">
        <v>1422</v>
      </c>
      <c r="J862" s="24" t="s">
        <v>1510</v>
      </c>
      <c r="K862" s="24" t="s">
        <v>916</v>
      </c>
      <c r="L862" s="24" t="s">
        <v>3458</v>
      </c>
      <c r="M862" s="24">
        <v>45702</v>
      </c>
      <c r="N862" s="24" t="s">
        <v>3459</v>
      </c>
      <c r="O862" s="24" t="s">
        <v>3460</v>
      </c>
      <c r="P862" s="27" t="s">
        <v>15</v>
      </c>
      <c r="Q862" s="28" t="s">
        <v>795</v>
      </c>
      <c r="R862" s="26" t="s">
        <v>3555</v>
      </c>
      <c r="S862" s="26" t="s">
        <v>3611</v>
      </c>
      <c r="T862" s="27" t="s">
        <v>179</v>
      </c>
      <c r="U862" s="25" t="s">
        <v>1429</v>
      </c>
      <c r="V862" s="25" t="s">
        <v>2304</v>
      </c>
      <c r="W862" s="25" t="s">
        <v>552</v>
      </c>
      <c r="X862" s="36" t="s">
        <v>43</v>
      </c>
      <c r="Y862" s="36" t="s">
        <v>1377</v>
      </c>
      <c r="Z862" s="36" t="s">
        <v>1375</v>
      </c>
      <c r="AA862" s="29">
        <v>10000</v>
      </c>
      <c r="AB862" s="29">
        <v>10000</v>
      </c>
      <c r="AC862" s="30">
        <v>0</v>
      </c>
      <c r="AD862" s="29">
        <v>10000</v>
      </c>
      <c r="AE862" s="29">
        <v>0</v>
      </c>
      <c r="AF862" s="31">
        <v>10000</v>
      </c>
      <c r="AG862" s="29">
        <v>0</v>
      </c>
      <c r="AI862" s="29">
        <v>0</v>
      </c>
      <c r="AJ862" s="29">
        <v>0</v>
      </c>
      <c r="AK862" s="29">
        <v>0</v>
      </c>
      <c r="AL862" s="29">
        <v>0</v>
      </c>
      <c r="AM862" s="29">
        <v>0</v>
      </c>
      <c r="AN862" s="29">
        <v>0</v>
      </c>
      <c r="AO862" s="29">
        <v>0</v>
      </c>
      <c r="AP862" s="29">
        <v>0</v>
      </c>
      <c r="AQ862" s="29">
        <v>0</v>
      </c>
      <c r="AR862" s="29">
        <v>0</v>
      </c>
      <c r="AS862" s="29">
        <v>0</v>
      </c>
      <c r="AT862" s="122">
        <v>0</v>
      </c>
      <c r="AU862" s="130" t="s">
        <v>2197</v>
      </c>
      <c r="AV862" s="130" t="s">
        <v>2191</v>
      </c>
      <c r="AW862" s="130" t="s">
        <v>2298</v>
      </c>
      <c r="AX862" s="130" t="s">
        <v>1299</v>
      </c>
      <c r="AY862" s="130" t="s">
        <v>518</v>
      </c>
    </row>
    <row r="863" spans="1:51" ht="36" x14ac:dyDescent="0.2">
      <c r="A863" s="121">
        <v>45700</v>
      </c>
      <c r="B863" s="27" t="s">
        <v>2843</v>
      </c>
      <c r="C863" s="24" t="s">
        <v>1565</v>
      </c>
      <c r="D863" s="24" t="s">
        <v>1447</v>
      </c>
      <c r="E863" s="28" t="s">
        <v>438</v>
      </c>
      <c r="F863" s="28" t="s">
        <v>439</v>
      </c>
      <c r="G863" s="28" t="s">
        <v>71</v>
      </c>
      <c r="H863" s="28" t="s">
        <v>515</v>
      </c>
      <c r="I863" s="28" t="s">
        <v>1103</v>
      </c>
      <c r="J863" s="24" t="s">
        <v>1103</v>
      </c>
      <c r="K863" s="24" t="s">
        <v>1017</v>
      </c>
      <c r="L863" s="24" t="s">
        <v>1613</v>
      </c>
      <c r="M863" s="24">
        <v>45705</v>
      </c>
      <c r="N863" s="24" t="s">
        <v>3461</v>
      </c>
      <c r="O863" s="24" t="s">
        <v>3462</v>
      </c>
      <c r="P863" s="27" t="s">
        <v>15</v>
      </c>
      <c r="Q863" s="28" t="s">
        <v>796</v>
      </c>
      <c r="R863" s="26" t="s">
        <v>3556</v>
      </c>
      <c r="S863" s="26" t="s">
        <v>3612</v>
      </c>
      <c r="T863" s="27" t="s">
        <v>61</v>
      </c>
      <c r="U863" s="25" t="s">
        <v>1103</v>
      </c>
      <c r="V863" s="25" t="s">
        <v>1354</v>
      </c>
      <c r="W863" s="25" t="s">
        <v>552</v>
      </c>
      <c r="X863" s="36" t="s">
        <v>166</v>
      </c>
      <c r="Y863" s="36" t="s">
        <v>167</v>
      </c>
      <c r="Z863" s="36" t="s">
        <v>391</v>
      </c>
      <c r="AA863" s="29">
        <v>3001.5</v>
      </c>
      <c r="AB863" s="29">
        <v>3001.5</v>
      </c>
      <c r="AC863" s="30">
        <v>0</v>
      </c>
      <c r="AD863" s="29">
        <v>3001.5</v>
      </c>
      <c r="AE863" s="29">
        <v>3001.5</v>
      </c>
      <c r="AF863" s="31">
        <v>0</v>
      </c>
      <c r="AG863" s="29">
        <v>3001.5</v>
      </c>
      <c r="AI863" s="29">
        <v>0</v>
      </c>
      <c r="AJ863" s="29">
        <v>0</v>
      </c>
      <c r="AK863" s="29">
        <v>3001.5</v>
      </c>
      <c r="AL863" s="29">
        <v>0</v>
      </c>
      <c r="AM863" s="29">
        <v>0</v>
      </c>
      <c r="AN863" s="29">
        <v>0</v>
      </c>
      <c r="AO863" s="29">
        <v>0</v>
      </c>
      <c r="AP863" s="29">
        <v>0</v>
      </c>
      <c r="AQ863" s="29">
        <v>0</v>
      </c>
      <c r="AR863" s="29">
        <v>0</v>
      </c>
      <c r="AS863" s="29">
        <v>0</v>
      </c>
      <c r="AT863" s="122">
        <v>0</v>
      </c>
      <c r="AU863" s="130" t="s">
        <v>2197</v>
      </c>
      <c r="AV863" s="130" t="s">
        <v>2193</v>
      </c>
      <c r="AW863" s="130" t="s">
        <v>2298</v>
      </c>
      <c r="AX863" s="130" t="s">
        <v>1299</v>
      </c>
      <c r="AY863" s="130" t="s">
        <v>1299</v>
      </c>
    </row>
    <row r="864" spans="1:51" ht="36" x14ac:dyDescent="0.2">
      <c r="A864" s="121">
        <v>45701</v>
      </c>
      <c r="B864" s="27" t="s">
        <v>2843</v>
      </c>
      <c r="C864" s="24" t="s">
        <v>1565</v>
      </c>
      <c r="D864" s="24" t="s">
        <v>1447</v>
      </c>
      <c r="E864" s="28" t="s">
        <v>442</v>
      </c>
      <c r="F864" s="28" t="s">
        <v>443</v>
      </c>
      <c r="G864" s="28" t="s">
        <v>521</v>
      </c>
      <c r="H864" s="28" t="s">
        <v>515</v>
      </c>
      <c r="I864" s="28" t="s">
        <v>1104</v>
      </c>
      <c r="J864" s="24" t="s">
        <v>1092</v>
      </c>
      <c r="K864" s="24" t="s">
        <v>900</v>
      </c>
      <c r="L864" s="24" t="s">
        <v>3463</v>
      </c>
      <c r="M864" s="24">
        <v>45701</v>
      </c>
      <c r="N864" s="24" t="s">
        <v>3464</v>
      </c>
      <c r="O864" s="24" t="s">
        <v>3465</v>
      </c>
      <c r="P864" s="27" t="s">
        <v>15</v>
      </c>
      <c r="Q864" s="28" t="s">
        <v>797</v>
      </c>
      <c r="R864" s="26" t="s">
        <v>3557</v>
      </c>
      <c r="S864" s="26" t="s">
        <v>3613</v>
      </c>
      <c r="T864" s="27" t="s">
        <v>116</v>
      </c>
      <c r="U864" s="25" t="s">
        <v>1092</v>
      </c>
      <c r="V864" s="25" t="s">
        <v>1364</v>
      </c>
      <c r="W864" s="25" t="s">
        <v>552</v>
      </c>
      <c r="X864" s="36" t="s">
        <v>43</v>
      </c>
      <c r="Y864" s="36" t="s">
        <v>1377</v>
      </c>
      <c r="Z864" s="36" t="s">
        <v>1375</v>
      </c>
      <c r="AA864" s="29">
        <v>1600</v>
      </c>
      <c r="AB864" s="29">
        <v>1600</v>
      </c>
      <c r="AC864" s="30">
        <v>0</v>
      </c>
      <c r="AD864" s="29">
        <v>1600</v>
      </c>
      <c r="AE864" s="29">
        <v>1600</v>
      </c>
      <c r="AF864" s="31">
        <v>0</v>
      </c>
      <c r="AG864" s="29">
        <v>1600</v>
      </c>
      <c r="AI864" s="29">
        <v>0</v>
      </c>
      <c r="AJ864" s="29">
        <v>0</v>
      </c>
      <c r="AK864" s="29">
        <v>1600</v>
      </c>
      <c r="AL864" s="29">
        <v>0</v>
      </c>
      <c r="AM864" s="29">
        <v>0</v>
      </c>
      <c r="AN864" s="29">
        <v>0</v>
      </c>
      <c r="AO864" s="29">
        <v>0</v>
      </c>
      <c r="AP864" s="29">
        <v>0</v>
      </c>
      <c r="AQ864" s="29">
        <v>0</v>
      </c>
      <c r="AR864" s="29">
        <v>0</v>
      </c>
      <c r="AS864" s="29">
        <v>0</v>
      </c>
      <c r="AT864" s="122">
        <v>0</v>
      </c>
      <c r="AU864" s="130" t="s">
        <v>2197</v>
      </c>
      <c r="AV864" s="130" t="s">
        <v>2193</v>
      </c>
      <c r="AW864" s="130" t="s">
        <v>2298</v>
      </c>
      <c r="AX864" s="130" t="s">
        <v>1299</v>
      </c>
      <c r="AY864" s="130" t="s">
        <v>3589</v>
      </c>
    </row>
    <row r="865" spans="1:51" ht="24" x14ac:dyDescent="0.2">
      <c r="A865" s="121">
        <v>45701</v>
      </c>
      <c r="B865" s="27" t="s">
        <v>2843</v>
      </c>
      <c r="C865" s="24" t="s">
        <v>1565</v>
      </c>
      <c r="D865" s="24" t="s">
        <v>1447</v>
      </c>
      <c r="E865" s="28" t="s">
        <v>442</v>
      </c>
      <c r="F865" s="28" t="s">
        <v>443</v>
      </c>
      <c r="G865" s="28" t="s">
        <v>521</v>
      </c>
      <c r="H865" s="28" t="s">
        <v>515</v>
      </c>
      <c r="I865" s="28" t="s">
        <v>1104</v>
      </c>
      <c r="J865" s="24" t="s">
        <v>1090</v>
      </c>
      <c r="K865" s="24" t="s">
        <v>903</v>
      </c>
      <c r="L865" s="24" t="s">
        <v>3466</v>
      </c>
      <c r="M865" s="24">
        <v>45701</v>
      </c>
      <c r="N865" s="24" t="s">
        <v>3467</v>
      </c>
      <c r="O865" s="24" t="s">
        <v>3468</v>
      </c>
      <c r="P865" s="27" t="s">
        <v>15</v>
      </c>
      <c r="Q865" s="28" t="s">
        <v>798</v>
      </c>
      <c r="R865" s="26" t="s">
        <v>3558</v>
      </c>
      <c r="S865" s="26" t="s">
        <v>3614</v>
      </c>
      <c r="T865" s="27" t="s">
        <v>159</v>
      </c>
      <c r="U865" s="25" t="s">
        <v>1090</v>
      </c>
      <c r="V865" s="25" t="s">
        <v>1556</v>
      </c>
      <c r="W865" s="25" t="s">
        <v>552</v>
      </c>
      <c r="X865" s="36" t="s">
        <v>43</v>
      </c>
      <c r="Y865" s="36" t="s">
        <v>1377</v>
      </c>
      <c r="Z865" s="36" t="s">
        <v>1375</v>
      </c>
      <c r="AA865" s="29">
        <v>7200</v>
      </c>
      <c r="AB865" s="29">
        <v>7200</v>
      </c>
      <c r="AC865" s="30">
        <v>0</v>
      </c>
      <c r="AD865" s="29">
        <v>7200</v>
      </c>
      <c r="AE865" s="29">
        <v>7200</v>
      </c>
      <c r="AF865" s="31">
        <v>0</v>
      </c>
      <c r="AG865" s="29">
        <v>7200</v>
      </c>
      <c r="AI865" s="29">
        <v>0</v>
      </c>
      <c r="AJ865" s="29">
        <v>0</v>
      </c>
      <c r="AK865" s="29">
        <v>7200</v>
      </c>
      <c r="AL865" s="29">
        <v>0</v>
      </c>
      <c r="AM865" s="29">
        <v>0</v>
      </c>
      <c r="AN865" s="29">
        <v>0</v>
      </c>
      <c r="AO865" s="29">
        <v>0</v>
      </c>
      <c r="AP865" s="29">
        <v>0</v>
      </c>
      <c r="AQ865" s="29">
        <v>0</v>
      </c>
      <c r="AR865" s="29">
        <v>0</v>
      </c>
      <c r="AS865" s="29">
        <v>0</v>
      </c>
      <c r="AT865" s="122">
        <v>0</v>
      </c>
      <c r="AU865" s="130" t="s">
        <v>2197</v>
      </c>
      <c r="AV865" s="130" t="s">
        <v>2193</v>
      </c>
      <c r="AW865" s="130" t="s">
        <v>2298</v>
      </c>
      <c r="AX865" s="130" t="s">
        <v>1299</v>
      </c>
      <c r="AY865" s="130" t="s">
        <v>3589</v>
      </c>
    </row>
    <row r="866" spans="1:51" ht="36" x14ac:dyDescent="0.2">
      <c r="A866" s="121">
        <v>45701</v>
      </c>
      <c r="B866" s="27" t="s">
        <v>2843</v>
      </c>
      <c r="C866" s="24" t="s">
        <v>1565</v>
      </c>
      <c r="D866" s="24" t="s">
        <v>1447</v>
      </c>
      <c r="E866" s="28" t="s">
        <v>442</v>
      </c>
      <c r="F866" s="28" t="s">
        <v>443</v>
      </c>
      <c r="G866" s="28" t="s">
        <v>521</v>
      </c>
      <c r="H866" s="28" t="s">
        <v>515</v>
      </c>
      <c r="I866" s="28" t="s">
        <v>1104</v>
      </c>
      <c r="J866" s="24" t="s">
        <v>1433</v>
      </c>
      <c r="K866" s="24" t="s">
        <v>973</v>
      </c>
      <c r="L866" s="24" t="s">
        <v>3469</v>
      </c>
      <c r="M866" s="24">
        <v>45702</v>
      </c>
      <c r="N866" s="24" t="s">
        <v>3470</v>
      </c>
      <c r="O866" s="24" t="s">
        <v>3471</v>
      </c>
      <c r="P866" s="27" t="s">
        <v>15</v>
      </c>
      <c r="Q866" s="28" t="s">
        <v>799</v>
      </c>
      <c r="R866" s="26" t="s">
        <v>3559</v>
      </c>
      <c r="S866" s="26" t="s">
        <v>3615</v>
      </c>
      <c r="T866" s="27" t="s">
        <v>124</v>
      </c>
      <c r="U866" s="25" t="s">
        <v>1433</v>
      </c>
      <c r="V866" s="25" t="s">
        <v>1516</v>
      </c>
      <c r="W866" s="25" t="s">
        <v>552</v>
      </c>
      <c r="X866" s="36" t="s">
        <v>43</v>
      </c>
      <c r="Y866" s="36" t="s">
        <v>1377</v>
      </c>
      <c r="Z866" s="36" t="s">
        <v>1375</v>
      </c>
      <c r="AA866" s="29">
        <v>4800</v>
      </c>
      <c r="AB866" s="29">
        <v>4800</v>
      </c>
      <c r="AC866" s="30">
        <v>0</v>
      </c>
      <c r="AD866" s="29">
        <v>4800</v>
      </c>
      <c r="AE866" s="29">
        <v>0</v>
      </c>
      <c r="AF866" s="31">
        <v>4800</v>
      </c>
      <c r="AG866" s="29">
        <v>0</v>
      </c>
      <c r="AI866" s="29">
        <v>0</v>
      </c>
      <c r="AJ866" s="29">
        <v>0</v>
      </c>
      <c r="AK866" s="29">
        <v>0</v>
      </c>
      <c r="AL866" s="29">
        <v>0</v>
      </c>
      <c r="AM866" s="29">
        <v>0</v>
      </c>
      <c r="AN866" s="29">
        <v>0</v>
      </c>
      <c r="AO866" s="29">
        <v>0</v>
      </c>
      <c r="AP866" s="29">
        <v>0</v>
      </c>
      <c r="AQ866" s="29">
        <v>0</v>
      </c>
      <c r="AR866" s="29">
        <v>0</v>
      </c>
      <c r="AS866" s="29">
        <v>0</v>
      </c>
      <c r="AT866" s="122">
        <v>0</v>
      </c>
      <c r="AU866" s="130" t="s">
        <v>2197</v>
      </c>
      <c r="AV866" s="130" t="s">
        <v>2191</v>
      </c>
      <c r="AW866" s="130" t="s">
        <v>2298</v>
      </c>
      <c r="AX866" s="130" t="s">
        <v>1299</v>
      </c>
      <c r="AY866" s="130" t="s">
        <v>3589</v>
      </c>
    </row>
    <row r="867" spans="1:51" ht="36" x14ac:dyDescent="0.2">
      <c r="A867" s="121">
        <v>45701</v>
      </c>
      <c r="B867" s="27" t="s">
        <v>2843</v>
      </c>
      <c r="C867" s="24" t="s">
        <v>1565</v>
      </c>
      <c r="D867" s="24" t="s">
        <v>1447</v>
      </c>
      <c r="E867" s="28" t="s">
        <v>442</v>
      </c>
      <c r="F867" s="28" t="s">
        <v>443</v>
      </c>
      <c r="G867" s="28" t="s">
        <v>521</v>
      </c>
      <c r="H867" s="28" t="s">
        <v>515</v>
      </c>
      <c r="I867" s="28" t="s">
        <v>1104</v>
      </c>
      <c r="J867" s="24" t="s">
        <v>1510</v>
      </c>
      <c r="K867" s="24" t="s">
        <v>901</v>
      </c>
      <c r="L867" s="24" t="s">
        <v>3472</v>
      </c>
      <c r="M867" s="24">
        <v>45701</v>
      </c>
      <c r="N867" s="24" t="s">
        <v>3473</v>
      </c>
      <c r="O867" s="24" t="s">
        <v>3474</v>
      </c>
      <c r="P867" s="27" t="s">
        <v>15</v>
      </c>
      <c r="Q867" s="28" t="s">
        <v>800</v>
      </c>
      <c r="R867" s="26" t="s">
        <v>3560</v>
      </c>
      <c r="S867" s="26" t="s">
        <v>3616</v>
      </c>
      <c r="T867" s="27" t="s">
        <v>176</v>
      </c>
      <c r="U867" s="25" t="s">
        <v>1429</v>
      </c>
      <c r="V867" s="25" t="s">
        <v>2383</v>
      </c>
      <c r="W867" s="25" t="s">
        <v>552</v>
      </c>
      <c r="X867" s="36" t="s">
        <v>43</v>
      </c>
      <c r="Y867" s="36" t="s">
        <v>1377</v>
      </c>
      <c r="Z867" s="36" t="s">
        <v>1375</v>
      </c>
      <c r="AA867" s="29">
        <v>3200</v>
      </c>
      <c r="AB867" s="29">
        <v>3200</v>
      </c>
      <c r="AC867" s="30">
        <v>0</v>
      </c>
      <c r="AD867" s="29">
        <v>3200</v>
      </c>
      <c r="AE867" s="29">
        <v>3200</v>
      </c>
      <c r="AF867" s="31">
        <v>0</v>
      </c>
      <c r="AG867" s="29">
        <v>3200</v>
      </c>
      <c r="AI867" s="29">
        <v>0</v>
      </c>
      <c r="AJ867" s="29">
        <v>0</v>
      </c>
      <c r="AK867" s="29">
        <v>3200</v>
      </c>
      <c r="AL867" s="29">
        <v>0</v>
      </c>
      <c r="AM867" s="29">
        <v>0</v>
      </c>
      <c r="AN867" s="29">
        <v>0</v>
      </c>
      <c r="AO867" s="29">
        <v>0</v>
      </c>
      <c r="AP867" s="29">
        <v>0</v>
      </c>
      <c r="AQ867" s="29">
        <v>0</v>
      </c>
      <c r="AR867" s="29">
        <v>0</v>
      </c>
      <c r="AS867" s="29">
        <v>0</v>
      </c>
      <c r="AT867" s="122">
        <v>0</v>
      </c>
      <c r="AU867" s="130" t="s">
        <v>2197</v>
      </c>
      <c r="AV867" s="130" t="s">
        <v>2193</v>
      </c>
      <c r="AW867" s="130" t="s">
        <v>2298</v>
      </c>
      <c r="AX867" s="130" t="s">
        <v>1299</v>
      </c>
      <c r="AY867" s="130" t="s">
        <v>3589</v>
      </c>
    </row>
    <row r="868" spans="1:51" ht="36" x14ac:dyDescent="0.2">
      <c r="A868" s="121">
        <v>45701</v>
      </c>
      <c r="B868" s="27" t="s">
        <v>2843</v>
      </c>
      <c r="C868" s="24" t="s">
        <v>1565</v>
      </c>
      <c r="D868" s="24" t="s">
        <v>1447</v>
      </c>
      <c r="E868" s="28" t="s">
        <v>442</v>
      </c>
      <c r="F868" s="28" t="s">
        <v>443</v>
      </c>
      <c r="G868" s="28" t="s">
        <v>521</v>
      </c>
      <c r="H868" s="28" t="s">
        <v>515</v>
      </c>
      <c r="I868" s="28" t="s">
        <v>1104</v>
      </c>
      <c r="J868" s="24" t="s">
        <v>1433</v>
      </c>
      <c r="K868" s="24" t="s">
        <v>974</v>
      </c>
      <c r="L868" s="24" t="s">
        <v>3475</v>
      </c>
      <c r="M868" s="24">
        <v>45702</v>
      </c>
      <c r="N868" s="24" t="s">
        <v>3476</v>
      </c>
      <c r="O868" s="24" t="s">
        <v>3477</v>
      </c>
      <c r="P868" s="27" t="s">
        <v>15</v>
      </c>
      <c r="Q868" s="28" t="s">
        <v>801</v>
      </c>
      <c r="R868" s="26" t="s">
        <v>3561</v>
      </c>
      <c r="S868" s="26" t="s">
        <v>3617</v>
      </c>
      <c r="T868" s="27" t="s">
        <v>124</v>
      </c>
      <c r="U868" s="25" t="s">
        <v>1433</v>
      </c>
      <c r="V868" s="25" t="s">
        <v>1516</v>
      </c>
      <c r="W868" s="25" t="s">
        <v>552</v>
      </c>
      <c r="X868" s="36" t="s">
        <v>43</v>
      </c>
      <c r="Y868" s="36" t="s">
        <v>1377</v>
      </c>
      <c r="Z868" s="36" t="s">
        <v>1375</v>
      </c>
      <c r="AA868" s="29">
        <v>4800</v>
      </c>
      <c r="AB868" s="29">
        <v>4800</v>
      </c>
      <c r="AC868" s="30">
        <v>0</v>
      </c>
      <c r="AD868" s="29">
        <v>4800</v>
      </c>
      <c r="AE868" s="29">
        <v>0</v>
      </c>
      <c r="AF868" s="31">
        <v>4800</v>
      </c>
      <c r="AG868" s="29">
        <v>0</v>
      </c>
      <c r="AI868" s="29">
        <v>0</v>
      </c>
      <c r="AJ868" s="29">
        <v>0</v>
      </c>
      <c r="AK868" s="29">
        <v>0</v>
      </c>
      <c r="AL868" s="29">
        <v>0</v>
      </c>
      <c r="AM868" s="29">
        <v>0</v>
      </c>
      <c r="AN868" s="29">
        <v>0</v>
      </c>
      <c r="AO868" s="29">
        <v>0</v>
      </c>
      <c r="AP868" s="29">
        <v>0</v>
      </c>
      <c r="AQ868" s="29">
        <v>0</v>
      </c>
      <c r="AR868" s="29">
        <v>0</v>
      </c>
      <c r="AS868" s="29">
        <v>0</v>
      </c>
      <c r="AT868" s="122">
        <v>0</v>
      </c>
      <c r="AU868" s="130" t="s">
        <v>2197</v>
      </c>
      <c r="AV868" s="130" t="s">
        <v>2191</v>
      </c>
      <c r="AW868" s="130" t="s">
        <v>2298</v>
      </c>
      <c r="AX868" s="130" t="s">
        <v>1299</v>
      </c>
      <c r="AY868" s="130" t="s">
        <v>3589</v>
      </c>
    </row>
    <row r="869" spans="1:51" ht="36" x14ac:dyDescent="0.2">
      <c r="A869" s="121">
        <v>45701</v>
      </c>
      <c r="B869" s="27" t="s">
        <v>2843</v>
      </c>
      <c r="C869" s="24" t="s">
        <v>1565</v>
      </c>
      <c r="D869" s="24" t="s">
        <v>1447</v>
      </c>
      <c r="E869" s="28" t="s">
        <v>442</v>
      </c>
      <c r="F869" s="28" t="s">
        <v>443</v>
      </c>
      <c r="G869" s="28" t="s">
        <v>521</v>
      </c>
      <c r="H869" s="28" t="s">
        <v>515</v>
      </c>
      <c r="I869" s="28" t="s">
        <v>1104</v>
      </c>
      <c r="J869" s="24" t="s">
        <v>1161</v>
      </c>
      <c r="K869" s="24" t="s">
        <v>919</v>
      </c>
      <c r="L869" s="24" t="s">
        <v>3478</v>
      </c>
      <c r="M869" s="24">
        <v>45702</v>
      </c>
      <c r="N869" s="24" t="s">
        <v>3479</v>
      </c>
      <c r="O869" s="24" t="s">
        <v>3480</v>
      </c>
      <c r="P869" s="27" t="s">
        <v>15</v>
      </c>
      <c r="Q869" s="28" t="s">
        <v>802</v>
      </c>
      <c r="R869" s="26" t="s">
        <v>3562</v>
      </c>
      <c r="S869" s="26" t="s">
        <v>3618</v>
      </c>
      <c r="T869" s="27" t="s">
        <v>163</v>
      </c>
      <c r="U869" s="25" t="s">
        <v>1161</v>
      </c>
      <c r="V869" s="25" t="s">
        <v>2842</v>
      </c>
      <c r="W869" s="25" t="s">
        <v>552</v>
      </c>
      <c r="X869" s="36" t="s">
        <v>43</v>
      </c>
      <c r="Y869" s="36" t="s">
        <v>1377</v>
      </c>
      <c r="Z869" s="36" t="s">
        <v>1375</v>
      </c>
      <c r="AA869" s="29">
        <v>5600</v>
      </c>
      <c r="AB869" s="29">
        <v>5600</v>
      </c>
      <c r="AC869" s="30">
        <v>0</v>
      </c>
      <c r="AD869" s="29">
        <v>5600</v>
      </c>
      <c r="AE869" s="29">
        <v>5600</v>
      </c>
      <c r="AF869" s="31">
        <v>0</v>
      </c>
      <c r="AG869" s="29">
        <v>5600</v>
      </c>
      <c r="AI869" s="29">
        <v>0</v>
      </c>
      <c r="AJ869" s="29">
        <v>0</v>
      </c>
      <c r="AK869" s="29">
        <v>5600</v>
      </c>
      <c r="AL869" s="29">
        <v>0</v>
      </c>
      <c r="AM869" s="29">
        <v>0</v>
      </c>
      <c r="AN869" s="29">
        <v>0</v>
      </c>
      <c r="AO869" s="29">
        <v>0</v>
      </c>
      <c r="AP869" s="29">
        <v>0</v>
      </c>
      <c r="AQ869" s="29">
        <v>0</v>
      </c>
      <c r="AR869" s="29">
        <v>0</v>
      </c>
      <c r="AS869" s="29">
        <v>0</v>
      </c>
      <c r="AT869" s="122">
        <v>0</v>
      </c>
      <c r="AU869" s="130" t="s">
        <v>2197</v>
      </c>
      <c r="AV869" s="130" t="s">
        <v>2193</v>
      </c>
      <c r="AW869" s="130" t="s">
        <v>2298</v>
      </c>
      <c r="AX869" s="130" t="s">
        <v>1299</v>
      </c>
      <c r="AY869" s="130" t="s">
        <v>3589</v>
      </c>
    </row>
    <row r="870" spans="1:51" ht="36" x14ac:dyDescent="0.2">
      <c r="A870" s="121">
        <v>45701</v>
      </c>
      <c r="B870" s="27" t="s">
        <v>2843</v>
      </c>
      <c r="C870" s="24" t="s">
        <v>1565</v>
      </c>
      <c r="D870" s="24" t="s">
        <v>1447</v>
      </c>
      <c r="E870" s="28" t="s">
        <v>442</v>
      </c>
      <c r="F870" s="28" t="s">
        <v>443</v>
      </c>
      <c r="G870" s="28" t="s">
        <v>521</v>
      </c>
      <c r="H870" s="28" t="s">
        <v>515</v>
      </c>
      <c r="I870" s="28" t="s">
        <v>1104</v>
      </c>
      <c r="J870" s="24" t="s">
        <v>1099</v>
      </c>
      <c r="K870" s="24" t="s">
        <v>975</v>
      </c>
      <c r="L870" s="24" t="s">
        <v>3481</v>
      </c>
      <c r="M870" s="24">
        <v>45702</v>
      </c>
      <c r="N870" s="24" t="s">
        <v>3482</v>
      </c>
      <c r="O870" s="24" t="s">
        <v>3483</v>
      </c>
      <c r="P870" s="27" t="s">
        <v>15</v>
      </c>
      <c r="Q870" s="28" t="s">
        <v>803</v>
      </c>
      <c r="R870" s="26" t="s">
        <v>3563</v>
      </c>
      <c r="S870" s="26" t="s">
        <v>3619</v>
      </c>
      <c r="T870" s="27" t="s">
        <v>174</v>
      </c>
      <c r="U870" s="25" t="s">
        <v>1099</v>
      </c>
      <c r="V870" s="25" t="s">
        <v>1559</v>
      </c>
      <c r="W870" s="25" t="s">
        <v>552</v>
      </c>
      <c r="X870" s="36" t="s">
        <v>43</v>
      </c>
      <c r="Y870" s="36" t="s">
        <v>1377</v>
      </c>
      <c r="Z870" s="36" t="s">
        <v>1375</v>
      </c>
      <c r="AA870" s="29">
        <v>3200</v>
      </c>
      <c r="AB870" s="29">
        <v>3200</v>
      </c>
      <c r="AC870" s="30">
        <v>0</v>
      </c>
      <c r="AD870" s="29">
        <v>3200</v>
      </c>
      <c r="AE870" s="29">
        <v>3200</v>
      </c>
      <c r="AF870" s="31">
        <v>0</v>
      </c>
      <c r="AG870" s="29">
        <v>3200</v>
      </c>
      <c r="AI870" s="29">
        <v>0</v>
      </c>
      <c r="AJ870" s="29">
        <v>0</v>
      </c>
      <c r="AK870" s="29">
        <v>3200</v>
      </c>
      <c r="AL870" s="29">
        <v>0</v>
      </c>
      <c r="AM870" s="29">
        <v>0</v>
      </c>
      <c r="AN870" s="29">
        <v>0</v>
      </c>
      <c r="AO870" s="29">
        <v>0</v>
      </c>
      <c r="AP870" s="29">
        <v>0</v>
      </c>
      <c r="AQ870" s="29">
        <v>0</v>
      </c>
      <c r="AR870" s="29">
        <v>0</v>
      </c>
      <c r="AS870" s="29">
        <v>0</v>
      </c>
      <c r="AT870" s="122">
        <v>0</v>
      </c>
      <c r="AU870" s="130" t="s">
        <v>2197</v>
      </c>
      <c r="AV870" s="130" t="s">
        <v>2193</v>
      </c>
      <c r="AW870" s="130" t="s">
        <v>2298</v>
      </c>
      <c r="AX870" s="130" t="s">
        <v>1299</v>
      </c>
      <c r="AY870" s="130" t="s">
        <v>3589</v>
      </c>
    </row>
    <row r="871" spans="1:51" ht="36" x14ac:dyDescent="0.2">
      <c r="A871" s="121">
        <v>45701</v>
      </c>
      <c r="B871" s="27" t="s">
        <v>2843</v>
      </c>
      <c r="C871" s="24" t="s">
        <v>1565</v>
      </c>
      <c r="D871" s="24" t="s">
        <v>1447</v>
      </c>
      <c r="E871" s="28" t="s">
        <v>442</v>
      </c>
      <c r="F871" s="28" t="s">
        <v>443</v>
      </c>
      <c r="G871" s="28" t="s">
        <v>521</v>
      </c>
      <c r="H871" s="28" t="s">
        <v>515</v>
      </c>
      <c r="I871" s="28" t="s">
        <v>1104</v>
      </c>
      <c r="J871" s="24" t="s">
        <v>1094</v>
      </c>
      <c r="K871" s="24" t="s">
        <v>926</v>
      </c>
      <c r="L871" s="24" t="s">
        <v>3484</v>
      </c>
      <c r="M871" s="24">
        <v>45702</v>
      </c>
      <c r="N871" s="24" t="s">
        <v>3485</v>
      </c>
      <c r="O871" s="24" t="s">
        <v>3486</v>
      </c>
      <c r="P871" s="27" t="s">
        <v>15</v>
      </c>
      <c r="Q871" s="28" t="s">
        <v>804</v>
      </c>
      <c r="R871" s="26" t="s">
        <v>3564</v>
      </c>
      <c r="S871" s="26" t="s">
        <v>3620</v>
      </c>
      <c r="T871" s="27" t="s">
        <v>162</v>
      </c>
      <c r="U871" s="25" t="s">
        <v>1094</v>
      </c>
      <c r="V871" s="25" t="s">
        <v>2838</v>
      </c>
      <c r="W871" s="25" t="s">
        <v>552</v>
      </c>
      <c r="X871" s="36" t="s">
        <v>43</v>
      </c>
      <c r="Y871" s="36" t="s">
        <v>1377</v>
      </c>
      <c r="Z871" s="36" t="s">
        <v>1375</v>
      </c>
      <c r="AA871" s="29">
        <v>4000</v>
      </c>
      <c r="AB871" s="29">
        <v>4000</v>
      </c>
      <c r="AC871" s="30">
        <v>0</v>
      </c>
      <c r="AD871" s="29">
        <v>4000</v>
      </c>
      <c r="AE871" s="29">
        <v>4000</v>
      </c>
      <c r="AF871" s="31">
        <v>0</v>
      </c>
      <c r="AG871" s="29">
        <v>4000</v>
      </c>
      <c r="AI871" s="29">
        <v>0</v>
      </c>
      <c r="AJ871" s="29">
        <v>0</v>
      </c>
      <c r="AK871" s="29">
        <v>4000</v>
      </c>
      <c r="AL871" s="29">
        <v>0</v>
      </c>
      <c r="AM871" s="29">
        <v>0</v>
      </c>
      <c r="AN871" s="29">
        <v>0</v>
      </c>
      <c r="AO871" s="29">
        <v>0</v>
      </c>
      <c r="AP871" s="29">
        <v>0</v>
      </c>
      <c r="AQ871" s="29">
        <v>0</v>
      </c>
      <c r="AR871" s="29">
        <v>0</v>
      </c>
      <c r="AS871" s="29">
        <v>0</v>
      </c>
      <c r="AT871" s="122">
        <v>0</v>
      </c>
      <c r="AU871" s="130" t="s">
        <v>2197</v>
      </c>
      <c r="AV871" s="130" t="s">
        <v>2193</v>
      </c>
      <c r="AW871" s="130" t="s">
        <v>2298</v>
      </c>
      <c r="AX871" s="130" t="s">
        <v>1299</v>
      </c>
      <c r="AY871" s="130" t="s">
        <v>3589</v>
      </c>
    </row>
    <row r="872" spans="1:51" ht="24" x14ac:dyDescent="0.2">
      <c r="A872" s="121">
        <v>45701</v>
      </c>
      <c r="B872" s="27" t="s">
        <v>2843</v>
      </c>
      <c r="C872" s="24" t="s">
        <v>1565</v>
      </c>
      <c r="D872" s="24" t="s">
        <v>1447</v>
      </c>
      <c r="E872" s="28" t="s">
        <v>442</v>
      </c>
      <c r="F872" s="28" t="s">
        <v>443</v>
      </c>
      <c r="G872" s="28" t="s">
        <v>521</v>
      </c>
      <c r="H872" s="28" t="s">
        <v>515</v>
      </c>
      <c r="I872" s="28" t="s">
        <v>1104</v>
      </c>
      <c r="J872" s="24" t="s">
        <v>1159</v>
      </c>
      <c r="K872" s="24" t="s">
        <v>905</v>
      </c>
      <c r="L872" s="24" t="s">
        <v>3487</v>
      </c>
      <c r="M872" s="24">
        <v>45701</v>
      </c>
      <c r="N872" s="24" t="s">
        <v>3488</v>
      </c>
      <c r="O872" s="24" t="s">
        <v>3489</v>
      </c>
      <c r="P872" s="27" t="s">
        <v>15</v>
      </c>
      <c r="Q872" s="28" t="s">
        <v>805</v>
      </c>
      <c r="R872" s="26" t="s">
        <v>3565</v>
      </c>
      <c r="S872" s="26" t="s">
        <v>3621</v>
      </c>
      <c r="T872" s="27" t="s">
        <v>118</v>
      </c>
      <c r="U872" s="25" t="s">
        <v>1159</v>
      </c>
      <c r="V872" s="25" t="s">
        <v>1357</v>
      </c>
      <c r="W872" s="25" t="s">
        <v>552</v>
      </c>
      <c r="X872" s="36" t="s">
        <v>43</v>
      </c>
      <c r="Y872" s="36" t="s">
        <v>1377</v>
      </c>
      <c r="Z872" s="36" t="s">
        <v>1375</v>
      </c>
      <c r="AA872" s="29">
        <v>4000</v>
      </c>
      <c r="AB872" s="29">
        <v>4000</v>
      </c>
      <c r="AC872" s="30">
        <v>0</v>
      </c>
      <c r="AD872" s="29">
        <v>4000</v>
      </c>
      <c r="AE872" s="29">
        <v>0</v>
      </c>
      <c r="AF872" s="31">
        <v>4000</v>
      </c>
      <c r="AG872" s="29">
        <v>0</v>
      </c>
      <c r="AI872" s="29">
        <v>0</v>
      </c>
      <c r="AJ872" s="29">
        <v>0</v>
      </c>
      <c r="AK872" s="29">
        <v>0</v>
      </c>
      <c r="AL872" s="29">
        <v>0</v>
      </c>
      <c r="AM872" s="29">
        <v>0</v>
      </c>
      <c r="AN872" s="29">
        <v>0</v>
      </c>
      <c r="AO872" s="29">
        <v>0</v>
      </c>
      <c r="AP872" s="29">
        <v>0</v>
      </c>
      <c r="AQ872" s="29">
        <v>0</v>
      </c>
      <c r="AR872" s="29">
        <v>0</v>
      </c>
      <c r="AS872" s="29">
        <v>0</v>
      </c>
      <c r="AT872" s="122">
        <v>0</v>
      </c>
      <c r="AU872" s="130" t="s">
        <v>2197</v>
      </c>
      <c r="AV872" s="130" t="s">
        <v>2191</v>
      </c>
      <c r="AW872" s="130" t="s">
        <v>2298</v>
      </c>
      <c r="AX872" s="130" t="s">
        <v>1299</v>
      </c>
      <c r="AY872" s="130" t="s">
        <v>3589</v>
      </c>
    </row>
    <row r="873" spans="1:51" ht="24" x14ac:dyDescent="0.2">
      <c r="A873" s="121">
        <v>45701</v>
      </c>
      <c r="B873" s="27" t="s">
        <v>2843</v>
      </c>
      <c r="C873" s="24" t="s">
        <v>1565</v>
      </c>
      <c r="D873" s="24" t="s">
        <v>1447</v>
      </c>
      <c r="E873" s="28" t="s">
        <v>442</v>
      </c>
      <c r="F873" s="28" t="s">
        <v>443</v>
      </c>
      <c r="G873" s="28" t="s">
        <v>521</v>
      </c>
      <c r="H873" s="28" t="s">
        <v>515</v>
      </c>
      <c r="I873" s="28" t="s">
        <v>1104</v>
      </c>
      <c r="J873" s="24" t="s">
        <v>1100</v>
      </c>
      <c r="K873" s="24" t="s">
        <v>902</v>
      </c>
      <c r="L873" s="24" t="s">
        <v>3490</v>
      </c>
      <c r="M873" s="24">
        <v>45701</v>
      </c>
      <c r="N873" s="24" t="s">
        <v>3491</v>
      </c>
      <c r="O873" s="24" t="s">
        <v>3492</v>
      </c>
      <c r="P873" s="27" t="s">
        <v>15</v>
      </c>
      <c r="Q873" s="28" t="s">
        <v>806</v>
      </c>
      <c r="R873" s="26" t="s">
        <v>3566</v>
      </c>
      <c r="S873" s="26" t="s">
        <v>3622</v>
      </c>
      <c r="T873" s="27" t="s">
        <v>115</v>
      </c>
      <c r="U873" s="25" t="s">
        <v>1100</v>
      </c>
      <c r="V873" s="25" t="s">
        <v>2834</v>
      </c>
      <c r="W873" s="25" t="s">
        <v>552</v>
      </c>
      <c r="X873" s="36" t="s">
        <v>43</v>
      </c>
      <c r="Y873" s="36" t="s">
        <v>1377</v>
      </c>
      <c r="Z873" s="36" t="s">
        <v>1375</v>
      </c>
      <c r="AA873" s="29">
        <v>5600</v>
      </c>
      <c r="AB873" s="29">
        <v>5600</v>
      </c>
      <c r="AC873" s="30">
        <v>0</v>
      </c>
      <c r="AD873" s="29">
        <v>5600</v>
      </c>
      <c r="AE873" s="29">
        <v>0</v>
      </c>
      <c r="AF873" s="31">
        <v>5600</v>
      </c>
      <c r="AG873" s="29">
        <v>0</v>
      </c>
      <c r="AI873" s="29">
        <v>0</v>
      </c>
      <c r="AJ873" s="29">
        <v>0</v>
      </c>
      <c r="AK873" s="29">
        <v>0</v>
      </c>
      <c r="AL873" s="29">
        <v>0</v>
      </c>
      <c r="AM873" s="29">
        <v>0</v>
      </c>
      <c r="AN873" s="29">
        <v>0</v>
      </c>
      <c r="AO873" s="29">
        <v>0</v>
      </c>
      <c r="AP873" s="29">
        <v>0</v>
      </c>
      <c r="AQ873" s="29">
        <v>0</v>
      </c>
      <c r="AR873" s="29">
        <v>0</v>
      </c>
      <c r="AS873" s="29">
        <v>0</v>
      </c>
      <c r="AT873" s="122">
        <v>0</v>
      </c>
      <c r="AU873" s="130" t="s">
        <v>2197</v>
      </c>
      <c r="AV873" s="130" t="s">
        <v>2191</v>
      </c>
      <c r="AW873" s="130" t="s">
        <v>2298</v>
      </c>
      <c r="AX873" s="130" t="s">
        <v>1299</v>
      </c>
      <c r="AY873" s="130" t="s">
        <v>3589</v>
      </c>
    </row>
    <row r="874" spans="1:51" ht="36" x14ac:dyDescent="0.2">
      <c r="A874" s="121">
        <v>45701</v>
      </c>
      <c r="B874" s="27" t="s">
        <v>2843</v>
      </c>
      <c r="C874" s="24" t="s">
        <v>1565</v>
      </c>
      <c r="D874" s="24" t="s">
        <v>1447</v>
      </c>
      <c r="E874" s="28" t="s">
        <v>442</v>
      </c>
      <c r="F874" s="28" t="s">
        <v>445</v>
      </c>
      <c r="G874" s="28" t="s">
        <v>521</v>
      </c>
      <c r="H874" s="28" t="s">
        <v>515</v>
      </c>
      <c r="I874" s="28" t="s">
        <v>1422</v>
      </c>
      <c r="J874" s="24" t="s">
        <v>1101</v>
      </c>
      <c r="K874" s="24" t="s">
        <v>970</v>
      </c>
      <c r="L874" s="24" t="s">
        <v>3493</v>
      </c>
      <c r="M874" s="24">
        <v>45702</v>
      </c>
      <c r="N874" s="24" t="s">
        <v>3494</v>
      </c>
      <c r="O874" s="24" t="s">
        <v>3495</v>
      </c>
      <c r="P874" s="27" t="s">
        <v>15</v>
      </c>
      <c r="Q874" s="28" t="s">
        <v>808</v>
      </c>
      <c r="R874" s="26" t="s">
        <v>3567</v>
      </c>
      <c r="S874" s="26" t="s">
        <v>3623</v>
      </c>
      <c r="T874" s="27" t="s">
        <v>138</v>
      </c>
      <c r="U874" s="25" t="s">
        <v>1101</v>
      </c>
      <c r="V874" s="25" t="s">
        <v>1528</v>
      </c>
      <c r="W874" s="25" t="s">
        <v>552</v>
      </c>
      <c r="X874" s="36" t="s">
        <v>43</v>
      </c>
      <c r="Y874" s="36" t="s">
        <v>1377</v>
      </c>
      <c r="Z874" s="36" t="s">
        <v>1375</v>
      </c>
      <c r="AA874" s="29">
        <v>7000</v>
      </c>
      <c r="AB874" s="29">
        <v>7000</v>
      </c>
      <c r="AC874" s="30">
        <v>0</v>
      </c>
      <c r="AD874" s="29">
        <v>7000</v>
      </c>
      <c r="AE874" s="29">
        <v>3500</v>
      </c>
      <c r="AF874" s="31">
        <v>3500</v>
      </c>
      <c r="AG874" s="29">
        <v>3500</v>
      </c>
      <c r="AI874" s="29">
        <v>0</v>
      </c>
      <c r="AJ874" s="29">
        <v>0</v>
      </c>
      <c r="AK874" s="29">
        <v>3500</v>
      </c>
      <c r="AL874" s="29">
        <v>0</v>
      </c>
      <c r="AM874" s="29">
        <v>0</v>
      </c>
      <c r="AN874" s="29">
        <v>0</v>
      </c>
      <c r="AO874" s="29">
        <v>0</v>
      </c>
      <c r="AP874" s="29">
        <v>0</v>
      </c>
      <c r="AQ874" s="29">
        <v>0</v>
      </c>
      <c r="AR874" s="29">
        <v>0</v>
      </c>
      <c r="AS874" s="29">
        <v>0</v>
      </c>
      <c r="AT874" s="122">
        <v>0</v>
      </c>
      <c r="AU874" s="130" t="s">
        <v>2197</v>
      </c>
      <c r="AV874" s="130" t="s">
        <v>2191</v>
      </c>
      <c r="AW874" s="130" t="s">
        <v>2298</v>
      </c>
      <c r="AX874" s="130" t="s">
        <v>1299</v>
      </c>
      <c r="AY874" s="130" t="s">
        <v>3590</v>
      </c>
    </row>
    <row r="875" spans="1:51" ht="36" x14ac:dyDescent="0.2">
      <c r="A875" s="121">
        <v>45701</v>
      </c>
      <c r="B875" s="27" t="s">
        <v>2843</v>
      </c>
      <c r="C875" s="24" t="s">
        <v>1565</v>
      </c>
      <c r="D875" s="24" t="s">
        <v>1447</v>
      </c>
      <c r="E875" s="28" t="s">
        <v>442</v>
      </c>
      <c r="F875" s="28" t="s">
        <v>445</v>
      </c>
      <c r="G875" s="28" t="s">
        <v>1406</v>
      </c>
      <c r="H875" s="28" t="s">
        <v>515</v>
      </c>
      <c r="I875" s="28" t="s">
        <v>1400</v>
      </c>
      <c r="J875" s="24" t="s">
        <v>1400</v>
      </c>
      <c r="K875" s="24" t="s">
        <v>1003</v>
      </c>
      <c r="L875" s="24" t="s">
        <v>3496</v>
      </c>
      <c r="M875" s="24">
        <v>45702</v>
      </c>
      <c r="N875" s="24" t="s">
        <v>3497</v>
      </c>
      <c r="O875" s="24" t="s">
        <v>3498</v>
      </c>
      <c r="P875" s="27" t="s">
        <v>15</v>
      </c>
      <c r="Q875" s="28" t="s">
        <v>809</v>
      </c>
      <c r="R875" s="26" t="s">
        <v>3568</v>
      </c>
      <c r="S875" s="26" t="s">
        <v>3624</v>
      </c>
      <c r="T875" s="27" t="s">
        <v>142</v>
      </c>
      <c r="U875" s="25" t="s">
        <v>1400</v>
      </c>
      <c r="V875" s="25" t="s">
        <v>1531</v>
      </c>
      <c r="W875" s="25" t="s">
        <v>552</v>
      </c>
      <c r="X875" s="36" t="s">
        <v>126</v>
      </c>
      <c r="Y875" s="36" t="s">
        <v>127</v>
      </c>
      <c r="Z875" s="36" t="s">
        <v>395</v>
      </c>
      <c r="AA875" s="29">
        <v>22960</v>
      </c>
      <c r="AB875" s="29">
        <v>22960</v>
      </c>
      <c r="AC875" s="30">
        <v>0</v>
      </c>
      <c r="AD875" s="29">
        <v>22960</v>
      </c>
      <c r="AE875" s="29">
        <v>22960</v>
      </c>
      <c r="AF875" s="31">
        <v>0</v>
      </c>
      <c r="AG875" s="29">
        <v>22960</v>
      </c>
      <c r="AI875" s="29">
        <v>0</v>
      </c>
      <c r="AJ875" s="29">
        <v>22960</v>
      </c>
      <c r="AK875" s="29">
        <v>0</v>
      </c>
      <c r="AL875" s="29">
        <v>0</v>
      </c>
      <c r="AM875" s="29">
        <v>0</v>
      </c>
      <c r="AN875" s="29">
        <v>0</v>
      </c>
      <c r="AO875" s="29">
        <v>0</v>
      </c>
      <c r="AP875" s="29">
        <v>0</v>
      </c>
      <c r="AQ875" s="29">
        <v>0</v>
      </c>
      <c r="AR875" s="29">
        <v>0</v>
      </c>
      <c r="AS875" s="29">
        <v>0</v>
      </c>
      <c r="AT875" s="122">
        <v>0</v>
      </c>
      <c r="AU875" s="130" t="s">
        <v>2197</v>
      </c>
      <c r="AV875" s="130" t="s">
        <v>2193</v>
      </c>
      <c r="AW875" s="130" t="s">
        <v>2298</v>
      </c>
      <c r="AX875" s="130" t="s">
        <v>1299</v>
      </c>
      <c r="AY875" s="130" t="s">
        <v>1299</v>
      </c>
    </row>
    <row r="876" spans="1:51" ht="36" x14ac:dyDescent="0.2">
      <c r="A876" s="121">
        <v>45701</v>
      </c>
      <c r="B876" s="27" t="s">
        <v>2843</v>
      </c>
      <c r="C876" s="24" t="s">
        <v>1565</v>
      </c>
      <c r="D876" s="24" t="s">
        <v>1447</v>
      </c>
      <c r="E876" s="28" t="s">
        <v>442</v>
      </c>
      <c r="F876" s="28" t="s">
        <v>443</v>
      </c>
      <c r="G876" s="28" t="s">
        <v>521</v>
      </c>
      <c r="H876" s="28" t="s">
        <v>515</v>
      </c>
      <c r="I876" s="28" t="s">
        <v>1104</v>
      </c>
      <c r="J876" s="24" t="s">
        <v>1100</v>
      </c>
      <c r="K876" s="24" t="s">
        <v>971</v>
      </c>
      <c r="L876" s="24" t="s">
        <v>3499</v>
      </c>
      <c r="M876" s="24">
        <v>45702</v>
      </c>
      <c r="N876" s="24" t="s">
        <v>3500</v>
      </c>
      <c r="O876" s="24" t="s">
        <v>3501</v>
      </c>
      <c r="P876" s="27" t="s">
        <v>15</v>
      </c>
      <c r="Q876" s="28" t="s">
        <v>810</v>
      </c>
      <c r="R876" s="26" t="s">
        <v>3569</v>
      </c>
      <c r="S876" s="26" t="s">
        <v>3625</v>
      </c>
      <c r="T876" s="27" t="s">
        <v>115</v>
      </c>
      <c r="U876" s="25" t="s">
        <v>1100</v>
      </c>
      <c r="V876" s="25" t="s">
        <v>2834</v>
      </c>
      <c r="W876" s="25" t="s">
        <v>552</v>
      </c>
      <c r="X876" s="36" t="s">
        <v>43</v>
      </c>
      <c r="Y876" s="36" t="s">
        <v>1377</v>
      </c>
      <c r="Z876" s="36" t="s">
        <v>1375</v>
      </c>
      <c r="AA876" s="29">
        <v>4800</v>
      </c>
      <c r="AB876" s="29">
        <v>4800</v>
      </c>
      <c r="AC876" s="30">
        <v>0</v>
      </c>
      <c r="AD876" s="29">
        <v>4800</v>
      </c>
      <c r="AE876" s="29">
        <v>0</v>
      </c>
      <c r="AF876" s="31">
        <v>4800</v>
      </c>
      <c r="AG876" s="29">
        <v>0</v>
      </c>
      <c r="AI876" s="29">
        <v>0</v>
      </c>
      <c r="AJ876" s="29">
        <v>0</v>
      </c>
      <c r="AK876" s="29">
        <v>0</v>
      </c>
      <c r="AL876" s="29">
        <v>0</v>
      </c>
      <c r="AM876" s="29">
        <v>0</v>
      </c>
      <c r="AN876" s="29">
        <v>0</v>
      </c>
      <c r="AO876" s="29">
        <v>0</v>
      </c>
      <c r="AP876" s="29">
        <v>0</v>
      </c>
      <c r="AQ876" s="29">
        <v>0</v>
      </c>
      <c r="AR876" s="29">
        <v>0</v>
      </c>
      <c r="AS876" s="29">
        <v>0</v>
      </c>
      <c r="AT876" s="122">
        <v>0</v>
      </c>
      <c r="AU876" s="130" t="s">
        <v>2197</v>
      </c>
      <c r="AV876" s="130" t="s">
        <v>2191</v>
      </c>
      <c r="AW876" s="130" t="s">
        <v>2298</v>
      </c>
      <c r="AX876" s="130" t="s">
        <v>1299</v>
      </c>
      <c r="AY876" s="130" t="s">
        <v>3589</v>
      </c>
    </row>
    <row r="877" spans="1:51" ht="36" x14ac:dyDescent="0.2">
      <c r="A877" s="121">
        <v>45701</v>
      </c>
      <c r="B877" s="27" t="s">
        <v>2843</v>
      </c>
      <c r="C877" s="24" t="s">
        <v>1565</v>
      </c>
      <c r="D877" s="24" t="s">
        <v>1447</v>
      </c>
      <c r="E877" s="28" t="s">
        <v>442</v>
      </c>
      <c r="F877" s="28" t="s">
        <v>443</v>
      </c>
      <c r="G877" s="28" t="s">
        <v>521</v>
      </c>
      <c r="H877" s="28" t="s">
        <v>515</v>
      </c>
      <c r="I877" s="28" t="s">
        <v>1104</v>
      </c>
      <c r="J877" s="24" t="s">
        <v>1433</v>
      </c>
      <c r="K877" s="24" t="s">
        <v>997</v>
      </c>
      <c r="L877" s="24" t="s">
        <v>3502</v>
      </c>
      <c r="M877" s="24">
        <v>45702</v>
      </c>
      <c r="N877" s="24" t="s">
        <v>3503</v>
      </c>
      <c r="O877" s="24" t="s">
        <v>3504</v>
      </c>
      <c r="P877" s="27" t="s">
        <v>15</v>
      </c>
      <c r="Q877" s="28" t="s">
        <v>811</v>
      </c>
      <c r="R877" s="26" t="s">
        <v>3570</v>
      </c>
      <c r="S877" s="26" t="s">
        <v>3626</v>
      </c>
      <c r="T877" s="27" t="s">
        <v>124</v>
      </c>
      <c r="U877" s="25" t="s">
        <v>1433</v>
      </c>
      <c r="V877" s="25" t="s">
        <v>1516</v>
      </c>
      <c r="W877" s="25" t="s">
        <v>552</v>
      </c>
      <c r="X877" s="36" t="s">
        <v>43</v>
      </c>
      <c r="Y877" s="36" t="s">
        <v>1377</v>
      </c>
      <c r="Z877" s="36" t="s">
        <v>1375</v>
      </c>
      <c r="AA877" s="29">
        <v>4800</v>
      </c>
      <c r="AB877" s="29">
        <v>4800</v>
      </c>
      <c r="AC877" s="30">
        <v>0</v>
      </c>
      <c r="AD877" s="29">
        <v>4800</v>
      </c>
      <c r="AE877" s="29">
        <v>0</v>
      </c>
      <c r="AF877" s="31">
        <v>4800</v>
      </c>
      <c r="AG877" s="29">
        <v>0</v>
      </c>
      <c r="AI877" s="29">
        <v>0</v>
      </c>
      <c r="AJ877" s="29">
        <v>0</v>
      </c>
      <c r="AK877" s="29">
        <v>0</v>
      </c>
      <c r="AL877" s="29">
        <v>0</v>
      </c>
      <c r="AM877" s="29">
        <v>0</v>
      </c>
      <c r="AN877" s="29">
        <v>0</v>
      </c>
      <c r="AO877" s="29">
        <v>0</v>
      </c>
      <c r="AP877" s="29">
        <v>0</v>
      </c>
      <c r="AQ877" s="29">
        <v>0</v>
      </c>
      <c r="AR877" s="29">
        <v>0</v>
      </c>
      <c r="AS877" s="29">
        <v>0</v>
      </c>
      <c r="AT877" s="122">
        <v>0</v>
      </c>
      <c r="AU877" s="130" t="s">
        <v>2197</v>
      </c>
      <c r="AV877" s="130" t="s">
        <v>2191</v>
      </c>
      <c r="AW877" s="130" t="s">
        <v>2298</v>
      </c>
      <c r="AX877" s="130" t="s">
        <v>1299</v>
      </c>
      <c r="AY877" s="130" t="s">
        <v>3589</v>
      </c>
    </row>
    <row r="878" spans="1:51" ht="36" x14ac:dyDescent="0.2">
      <c r="A878" s="121">
        <v>45701</v>
      </c>
      <c r="B878" s="27" t="s">
        <v>2843</v>
      </c>
      <c r="C878" s="24" t="s">
        <v>1565</v>
      </c>
      <c r="D878" s="24" t="s">
        <v>1447</v>
      </c>
      <c r="E878" s="28" t="s">
        <v>442</v>
      </c>
      <c r="F878" s="28" t="s">
        <v>443</v>
      </c>
      <c r="G878" s="28" t="s">
        <v>521</v>
      </c>
      <c r="H878" s="28" t="s">
        <v>515</v>
      </c>
      <c r="I878" s="28" t="s">
        <v>1104</v>
      </c>
      <c r="J878" s="24" t="s">
        <v>1427</v>
      </c>
      <c r="K878" s="24" t="s">
        <v>969</v>
      </c>
      <c r="L878" s="24" t="s">
        <v>3505</v>
      </c>
      <c r="M878" s="24">
        <v>45702</v>
      </c>
      <c r="N878" s="24" t="s">
        <v>3506</v>
      </c>
      <c r="O878" s="24" t="s">
        <v>3507</v>
      </c>
      <c r="P878" s="27" t="s">
        <v>15</v>
      </c>
      <c r="Q878" s="28" t="s">
        <v>812</v>
      </c>
      <c r="R878" s="26" t="s">
        <v>3571</v>
      </c>
      <c r="S878" s="26" t="s">
        <v>3627</v>
      </c>
      <c r="T878" s="27" t="s">
        <v>175</v>
      </c>
      <c r="U878" s="25" t="s">
        <v>1427</v>
      </c>
      <c r="V878" s="25" t="s">
        <v>1560</v>
      </c>
      <c r="W878" s="25" t="s">
        <v>552</v>
      </c>
      <c r="X878" s="36" t="s">
        <v>43</v>
      </c>
      <c r="Y878" s="36" t="s">
        <v>1377</v>
      </c>
      <c r="Z878" s="36" t="s">
        <v>1375</v>
      </c>
      <c r="AA878" s="29">
        <v>800</v>
      </c>
      <c r="AB878" s="29">
        <v>800</v>
      </c>
      <c r="AC878" s="30">
        <v>0</v>
      </c>
      <c r="AD878" s="29">
        <v>800</v>
      </c>
      <c r="AE878" s="29">
        <v>800</v>
      </c>
      <c r="AF878" s="31">
        <v>0</v>
      </c>
      <c r="AG878" s="29">
        <v>800</v>
      </c>
      <c r="AI878" s="29">
        <v>0</v>
      </c>
      <c r="AJ878" s="29">
        <v>0</v>
      </c>
      <c r="AK878" s="29">
        <v>800</v>
      </c>
      <c r="AL878" s="29">
        <v>0</v>
      </c>
      <c r="AM878" s="29">
        <v>0</v>
      </c>
      <c r="AN878" s="29">
        <v>0</v>
      </c>
      <c r="AO878" s="29">
        <v>0</v>
      </c>
      <c r="AP878" s="29">
        <v>0</v>
      </c>
      <c r="AQ878" s="29">
        <v>0</v>
      </c>
      <c r="AR878" s="29">
        <v>0</v>
      </c>
      <c r="AS878" s="29">
        <v>0</v>
      </c>
      <c r="AT878" s="122">
        <v>0</v>
      </c>
      <c r="AU878" s="130" t="s">
        <v>2197</v>
      </c>
      <c r="AV878" s="130" t="s">
        <v>2193</v>
      </c>
      <c r="AW878" s="130" t="s">
        <v>2298</v>
      </c>
      <c r="AX878" s="130" t="s">
        <v>1299</v>
      </c>
      <c r="AY878" s="130" t="s">
        <v>3589</v>
      </c>
    </row>
    <row r="879" spans="1:51" ht="36" x14ac:dyDescent="0.2">
      <c r="A879" s="121">
        <v>45701</v>
      </c>
      <c r="B879" s="27" t="s">
        <v>2843</v>
      </c>
      <c r="C879" s="24" t="s">
        <v>1565</v>
      </c>
      <c r="D879" s="24" t="s">
        <v>1447</v>
      </c>
      <c r="E879" s="28" t="s">
        <v>438</v>
      </c>
      <c r="F879" s="28" t="s">
        <v>439</v>
      </c>
      <c r="G879" s="28" t="s">
        <v>521</v>
      </c>
      <c r="H879" s="28" t="s">
        <v>515</v>
      </c>
      <c r="I879" s="28" t="s">
        <v>1103</v>
      </c>
      <c r="J879" s="24" t="s">
        <v>1161</v>
      </c>
      <c r="K879" s="24" t="s">
        <v>1036</v>
      </c>
      <c r="L879" s="24" t="s">
        <v>3674</v>
      </c>
      <c r="M879" s="24">
        <v>45706</v>
      </c>
      <c r="N879" s="24" t="s">
        <v>3675</v>
      </c>
      <c r="O879" s="24" t="s">
        <v>3676</v>
      </c>
      <c r="P879" s="27" t="s">
        <v>15</v>
      </c>
      <c r="Q879" s="28" t="s">
        <v>813</v>
      </c>
      <c r="R879" s="26" t="s">
        <v>3572</v>
      </c>
      <c r="S879" s="26" t="s">
        <v>3628</v>
      </c>
      <c r="T879" s="27" t="s">
        <v>58</v>
      </c>
      <c r="U879" s="25" t="s">
        <v>1161</v>
      </c>
      <c r="V879" s="25" t="s">
        <v>1351</v>
      </c>
      <c r="W879" s="25" t="s">
        <v>552</v>
      </c>
      <c r="X879" s="36" t="s">
        <v>43</v>
      </c>
      <c r="Y879" s="36" t="s">
        <v>1377</v>
      </c>
      <c r="Z879" s="36" t="s">
        <v>1375</v>
      </c>
      <c r="AA879" s="29">
        <v>5000</v>
      </c>
      <c r="AB879" s="29">
        <v>5000</v>
      </c>
      <c r="AC879" s="30">
        <v>0</v>
      </c>
      <c r="AD879" s="29">
        <v>5000</v>
      </c>
      <c r="AE879" s="29">
        <v>2500</v>
      </c>
      <c r="AF879" s="31">
        <v>2500</v>
      </c>
      <c r="AG879" s="29">
        <v>2500</v>
      </c>
      <c r="AI879" s="29">
        <v>0</v>
      </c>
      <c r="AJ879" s="29">
        <v>0</v>
      </c>
      <c r="AK879" s="29">
        <v>2500</v>
      </c>
      <c r="AL879" s="29">
        <v>0</v>
      </c>
      <c r="AM879" s="29">
        <v>0</v>
      </c>
      <c r="AN879" s="29">
        <v>0</v>
      </c>
      <c r="AO879" s="29">
        <v>0</v>
      </c>
      <c r="AP879" s="29">
        <v>0</v>
      </c>
      <c r="AQ879" s="29">
        <v>0</v>
      </c>
      <c r="AR879" s="29">
        <v>0</v>
      </c>
      <c r="AS879" s="29">
        <v>0</v>
      </c>
      <c r="AT879" s="122">
        <v>0</v>
      </c>
      <c r="AU879" s="130" t="s">
        <v>2197</v>
      </c>
      <c r="AV879" s="130" t="s">
        <v>2191</v>
      </c>
      <c r="AW879" s="130" t="s">
        <v>2298</v>
      </c>
      <c r="AX879" s="130" t="s">
        <v>1299</v>
      </c>
      <c r="AY879" s="130" t="s">
        <v>2188</v>
      </c>
    </row>
    <row r="880" spans="1:51" ht="36" x14ac:dyDescent="0.2">
      <c r="A880" s="121">
        <v>45701</v>
      </c>
      <c r="B880" s="27" t="s">
        <v>2843</v>
      </c>
      <c r="C880" s="24" t="s">
        <v>1565</v>
      </c>
      <c r="D880" s="24" t="s">
        <v>1447</v>
      </c>
      <c r="E880" s="28" t="s">
        <v>442</v>
      </c>
      <c r="F880" s="28" t="s">
        <v>445</v>
      </c>
      <c r="G880" s="28" t="s">
        <v>521</v>
      </c>
      <c r="H880" s="28" t="s">
        <v>515</v>
      </c>
      <c r="I880" s="28" t="s">
        <v>1422</v>
      </c>
      <c r="J880" s="24" t="s">
        <v>1161</v>
      </c>
      <c r="K880" s="24" t="s">
        <v>972</v>
      </c>
      <c r="L880" s="24" t="s">
        <v>3508</v>
      </c>
      <c r="M880" s="24">
        <v>45702</v>
      </c>
      <c r="N880" s="24" t="s">
        <v>3509</v>
      </c>
      <c r="O880" s="24" t="s">
        <v>3510</v>
      </c>
      <c r="P880" s="27" t="s">
        <v>15</v>
      </c>
      <c r="Q880" s="28" t="s">
        <v>814</v>
      </c>
      <c r="R880" s="26" t="s">
        <v>3573</v>
      </c>
      <c r="S880" s="26" t="s">
        <v>3629</v>
      </c>
      <c r="T880" s="27" t="s">
        <v>137</v>
      </c>
      <c r="U880" s="25" t="s">
        <v>1161</v>
      </c>
      <c r="V880" s="25" t="s">
        <v>1527</v>
      </c>
      <c r="W880" s="25" t="s">
        <v>552</v>
      </c>
      <c r="X880" s="36" t="s">
        <v>43</v>
      </c>
      <c r="Y880" s="36" t="s">
        <v>1377</v>
      </c>
      <c r="Z880" s="36" t="s">
        <v>1375</v>
      </c>
      <c r="AA880" s="29">
        <v>7500</v>
      </c>
      <c r="AB880" s="29">
        <v>7500</v>
      </c>
      <c r="AC880" s="30">
        <v>0</v>
      </c>
      <c r="AD880" s="29">
        <v>7500</v>
      </c>
      <c r="AE880" s="29">
        <v>0</v>
      </c>
      <c r="AF880" s="31">
        <v>7500</v>
      </c>
      <c r="AG880" s="29">
        <v>0</v>
      </c>
      <c r="AI880" s="29">
        <v>0</v>
      </c>
      <c r="AJ880" s="29">
        <v>0</v>
      </c>
      <c r="AK880" s="29">
        <v>0</v>
      </c>
      <c r="AL880" s="29">
        <v>0</v>
      </c>
      <c r="AM880" s="29">
        <v>0</v>
      </c>
      <c r="AN880" s="29">
        <v>0</v>
      </c>
      <c r="AO880" s="29">
        <v>0</v>
      </c>
      <c r="AP880" s="29">
        <v>0</v>
      </c>
      <c r="AQ880" s="29">
        <v>0</v>
      </c>
      <c r="AR880" s="29">
        <v>0</v>
      </c>
      <c r="AS880" s="29">
        <v>0</v>
      </c>
      <c r="AT880" s="122">
        <v>0</v>
      </c>
      <c r="AU880" s="130" t="s">
        <v>2197</v>
      </c>
      <c r="AV880" s="130" t="s">
        <v>2191</v>
      </c>
      <c r="AW880" s="130" t="s">
        <v>2298</v>
      </c>
      <c r="AX880" s="130" t="s">
        <v>1299</v>
      </c>
      <c r="AY880" s="130" t="s">
        <v>518</v>
      </c>
    </row>
    <row r="881" spans="1:51" ht="24" x14ac:dyDescent="0.2">
      <c r="A881" s="121">
        <v>45701</v>
      </c>
      <c r="B881" s="27" t="s">
        <v>2843</v>
      </c>
      <c r="C881" s="24" t="s">
        <v>1565</v>
      </c>
      <c r="D881" s="24" t="s">
        <v>1447</v>
      </c>
      <c r="E881" s="28" t="s">
        <v>442</v>
      </c>
      <c r="F881" s="28" t="s">
        <v>443</v>
      </c>
      <c r="G881" s="28" t="s">
        <v>521</v>
      </c>
      <c r="H881" s="28" t="s">
        <v>515</v>
      </c>
      <c r="I881" s="28" t="s">
        <v>1104</v>
      </c>
      <c r="J881" s="24" t="s">
        <v>1102</v>
      </c>
      <c r="K881" s="24" t="s">
        <v>968</v>
      </c>
      <c r="L881" s="24" t="s">
        <v>3511</v>
      </c>
      <c r="M881" s="24">
        <v>45702</v>
      </c>
      <c r="N881" s="24" t="s">
        <v>3512</v>
      </c>
      <c r="O881" s="24" t="s">
        <v>3513</v>
      </c>
      <c r="P881" s="27" t="s">
        <v>15</v>
      </c>
      <c r="Q881" s="28" t="s">
        <v>815</v>
      </c>
      <c r="R881" s="26" t="s">
        <v>3574</v>
      </c>
      <c r="S881" s="26" t="s">
        <v>3630</v>
      </c>
      <c r="T881" s="27" t="s">
        <v>173</v>
      </c>
      <c r="U881" s="25" t="s">
        <v>1102</v>
      </c>
      <c r="V881" s="25" t="s">
        <v>2840</v>
      </c>
      <c r="W881" s="25" t="s">
        <v>552</v>
      </c>
      <c r="X881" s="36" t="s">
        <v>43</v>
      </c>
      <c r="Y881" s="36" t="s">
        <v>1377</v>
      </c>
      <c r="Z881" s="36" t="s">
        <v>1375</v>
      </c>
      <c r="AA881" s="29">
        <v>4800</v>
      </c>
      <c r="AB881" s="29">
        <v>4800</v>
      </c>
      <c r="AC881" s="30">
        <v>0</v>
      </c>
      <c r="AD881" s="29">
        <v>4800</v>
      </c>
      <c r="AE881" s="29">
        <v>4800</v>
      </c>
      <c r="AF881" s="31">
        <v>0</v>
      </c>
      <c r="AG881" s="29">
        <v>4800</v>
      </c>
      <c r="AI881" s="29">
        <v>0</v>
      </c>
      <c r="AJ881" s="29">
        <v>0</v>
      </c>
      <c r="AK881" s="29">
        <v>4800</v>
      </c>
      <c r="AL881" s="29">
        <v>0</v>
      </c>
      <c r="AM881" s="29">
        <v>0</v>
      </c>
      <c r="AN881" s="29">
        <v>0</v>
      </c>
      <c r="AO881" s="29">
        <v>0</v>
      </c>
      <c r="AP881" s="29">
        <v>0</v>
      </c>
      <c r="AQ881" s="29">
        <v>0</v>
      </c>
      <c r="AR881" s="29">
        <v>0</v>
      </c>
      <c r="AS881" s="29">
        <v>0</v>
      </c>
      <c r="AT881" s="122">
        <v>0</v>
      </c>
      <c r="AU881" s="130" t="s">
        <v>2197</v>
      </c>
      <c r="AV881" s="130" t="s">
        <v>2193</v>
      </c>
      <c r="AW881" s="130" t="s">
        <v>2298</v>
      </c>
      <c r="AX881" s="130" t="s">
        <v>1299</v>
      </c>
      <c r="AY881" s="130" t="s">
        <v>3589</v>
      </c>
    </row>
    <row r="882" spans="1:51" ht="36" x14ac:dyDescent="0.2">
      <c r="A882" s="121">
        <v>45702</v>
      </c>
      <c r="B882" s="27" t="s">
        <v>2843</v>
      </c>
      <c r="C882" s="24" t="s">
        <v>1565</v>
      </c>
      <c r="D882" s="24" t="s">
        <v>1447</v>
      </c>
      <c r="E882" s="28" t="s">
        <v>438</v>
      </c>
      <c r="F882" s="28" t="s">
        <v>439</v>
      </c>
      <c r="G882" s="28" t="s">
        <v>519</v>
      </c>
      <c r="H882" s="28" t="s">
        <v>515</v>
      </c>
      <c r="I882" s="28" t="s">
        <v>1103</v>
      </c>
      <c r="J882" s="24" t="s">
        <v>1427</v>
      </c>
      <c r="K882" s="24" t="s">
        <v>1299</v>
      </c>
      <c r="L882" s="24" t="s">
        <v>1299</v>
      </c>
      <c r="M882" s="24" t="s">
        <v>1299</v>
      </c>
      <c r="N882" s="24" t="s">
        <v>1299</v>
      </c>
      <c r="O882" s="24" t="s">
        <v>3514</v>
      </c>
      <c r="P882" s="27" t="s">
        <v>15</v>
      </c>
      <c r="Q882" s="28" t="s">
        <v>816</v>
      </c>
      <c r="R882" s="26" t="s">
        <v>3575</v>
      </c>
      <c r="S882" s="26" t="s">
        <v>3631</v>
      </c>
      <c r="T882" s="27" t="s">
        <v>156</v>
      </c>
      <c r="U882" s="25" t="s">
        <v>1427</v>
      </c>
      <c r="V882" s="25" t="s">
        <v>1554</v>
      </c>
      <c r="W882" s="25" t="s">
        <v>552</v>
      </c>
      <c r="X882" s="36" t="s">
        <v>22</v>
      </c>
      <c r="Y882" s="36" t="s">
        <v>23</v>
      </c>
      <c r="Z882" s="36" t="s">
        <v>361</v>
      </c>
      <c r="AA882" s="29">
        <v>8725.15</v>
      </c>
      <c r="AB882" s="29">
        <v>8725.15</v>
      </c>
      <c r="AC882" s="30">
        <v>0</v>
      </c>
      <c r="AD882" s="29">
        <v>0</v>
      </c>
      <c r="AE882" s="29">
        <v>0</v>
      </c>
      <c r="AF882" s="31">
        <v>8725.15</v>
      </c>
      <c r="AG882" s="29">
        <v>0</v>
      </c>
      <c r="AI882" s="29">
        <v>0</v>
      </c>
      <c r="AJ882" s="29">
        <v>0</v>
      </c>
      <c r="AK882" s="29">
        <v>0</v>
      </c>
      <c r="AL882" s="29">
        <v>0</v>
      </c>
      <c r="AM882" s="29">
        <v>0</v>
      </c>
      <c r="AN882" s="29">
        <v>0</v>
      </c>
      <c r="AO882" s="29">
        <v>0</v>
      </c>
      <c r="AP882" s="29">
        <v>0</v>
      </c>
      <c r="AQ882" s="29">
        <v>0</v>
      </c>
      <c r="AR882" s="29">
        <v>0</v>
      </c>
      <c r="AS882" s="29">
        <v>0</v>
      </c>
      <c r="AT882" s="122">
        <v>0</v>
      </c>
      <c r="AU882" s="130" t="s">
        <v>2197</v>
      </c>
      <c r="AV882" s="130" t="s">
        <v>2191</v>
      </c>
      <c r="AW882" s="130" t="s">
        <v>2192</v>
      </c>
      <c r="AX882" s="130" t="s">
        <v>1299</v>
      </c>
      <c r="AY882" s="130" t="s">
        <v>1299</v>
      </c>
    </row>
    <row r="883" spans="1:51" ht="36" x14ac:dyDescent="0.2">
      <c r="A883" s="121">
        <v>45702</v>
      </c>
      <c r="B883" s="27" t="s">
        <v>2843</v>
      </c>
      <c r="C883" s="24" t="s">
        <v>1565</v>
      </c>
      <c r="D883" s="24" t="s">
        <v>1447</v>
      </c>
      <c r="E883" s="28" t="s">
        <v>438</v>
      </c>
      <c r="F883" s="28" t="s">
        <v>439</v>
      </c>
      <c r="G883" s="28" t="s">
        <v>484</v>
      </c>
      <c r="H883" s="28" t="s">
        <v>515</v>
      </c>
      <c r="I883" s="28" t="s">
        <v>1103</v>
      </c>
      <c r="J883" s="24" t="s">
        <v>1103</v>
      </c>
      <c r="K883" s="24" t="s">
        <v>995</v>
      </c>
      <c r="L883" s="24" t="s">
        <v>3515</v>
      </c>
      <c r="M883" s="24">
        <v>45702</v>
      </c>
      <c r="N883" s="24" t="s">
        <v>3516</v>
      </c>
      <c r="O883" s="24" t="s">
        <v>3517</v>
      </c>
      <c r="P883" s="27" t="s">
        <v>15</v>
      </c>
      <c r="Q883" s="28" t="s">
        <v>817</v>
      </c>
      <c r="R883" s="26" t="s">
        <v>3576</v>
      </c>
      <c r="S883" s="26" t="s">
        <v>3632</v>
      </c>
      <c r="T883" s="27" t="s">
        <v>61</v>
      </c>
      <c r="U883" s="25" t="s">
        <v>1103</v>
      </c>
      <c r="V883" s="25" t="s">
        <v>1354</v>
      </c>
      <c r="W883" s="25" t="s">
        <v>552</v>
      </c>
      <c r="X883" s="36" t="s">
        <v>39</v>
      </c>
      <c r="Y883" s="36" t="s">
        <v>40</v>
      </c>
      <c r="Z883" s="36" t="s">
        <v>392</v>
      </c>
      <c r="AA883" s="29">
        <v>20600</v>
      </c>
      <c r="AB883" s="29">
        <v>20600</v>
      </c>
      <c r="AC883" s="30">
        <v>0</v>
      </c>
      <c r="AD883" s="29">
        <v>20600</v>
      </c>
      <c r="AE883" s="29">
        <v>20600</v>
      </c>
      <c r="AF883" s="31">
        <v>0</v>
      </c>
      <c r="AG883" s="29">
        <v>20600</v>
      </c>
      <c r="AI883" s="29">
        <v>0</v>
      </c>
      <c r="AJ883" s="29">
        <v>0</v>
      </c>
      <c r="AK883" s="29">
        <v>20600</v>
      </c>
      <c r="AL883" s="29">
        <v>0</v>
      </c>
      <c r="AM883" s="29">
        <v>0</v>
      </c>
      <c r="AN883" s="29">
        <v>0</v>
      </c>
      <c r="AO883" s="29">
        <v>0</v>
      </c>
      <c r="AP883" s="29">
        <v>0</v>
      </c>
      <c r="AQ883" s="29">
        <v>0</v>
      </c>
      <c r="AR883" s="29">
        <v>0</v>
      </c>
      <c r="AS883" s="29">
        <v>0</v>
      </c>
      <c r="AT883" s="122">
        <v>0</v>
      </c>
      <c r="AU883" s="130" t="s">
        <v>2197</v>
      </c>
      <c r="AV883" s="130" t="s">
        <v>2193</v>
      </c>
      <c r="AW883" s="130" t="s">
        <v>2298</v>
      </c>
      <c r="AX883" s="130" t="s">
        <v>1299</v>
      </c>
      <c r="AY883" s="130" t="s">
        <v>1299</v>
      </c>
    </row>
    <row r="884" spans="1:51" ht="36" x14ac:dyDescent="0.2">
      <c r="A884" s="121">
        <v>45702</v>
      </c>
      <c r="B884" s="27" t="s">
        <v>2843</v>
      </c>
      <c r="C884" s="24" t="s">
        <v>1565</v>
      </c>
      <c r="D884" s="24" t="s">
        <v>1447</v>
      </c>
      <c r="E884" s="28" t="s">
        <v>442</v>
      </c>
      <c r="F884" s="28" t="s">
        <v>443</v>
      </c>
      <c r="G884" s="28" t="s">
        <v>521</v>
      </c>
      <c r="H884" s="28" t="s">
        <v>515</v>
      </c>
      <c r="I884" s="28" t="s">
        <v>1104</v>
      </c>
      <c r="J884" s="24" t="s">
        <v>1097</v>
      </c>
      <c r="K884" s="24" t="s">
        <v>1007</v>
      </c>
      <c r="L884" s="24" t="s">
        <v>3518</v>
      </c>
      <c r="M884" s="24">
        <v>45702</v>
      </c>
      <c r="N884" s="24" t="s">
        <v>3519</v>
      </c>
      <c r="O884" s="24" t="s">
        <v>3520</v>
      </c>
      <c r="P884" s="27" t="s">
        <v>15</v>
      </c>
      <c r="Q884" s="28" t="s">
        <v>818</v>
      </c>
      <c r="R884" s="26" t="s">
        <v>3577</v>
      </c>
      <c r="S884" s="26" t="s">
        <v>3633</v>
      </c>
      <c r="T884" s="27" t="s">
        <v>14</v>
      </c>
      <c r="U884" s="25" t="s">
        <v>1097</v>
      </c>
      <c r="V884" s="25" t="s">
        <v>2839</v>
      </c>
      <c r="W884" s="25" t="s">
        <v>552</v>
      </c>
      <c r="X884" s="36" t="s">
        <v>43</v>
      </c>
      <c r="Y884" s="36" t="s">
        <v>1377</v>
      </c>
      <c r="Z884" s="36" t="s">
        <v>1375</v>
      </c>
      <c r="AA884" s="29">
        <v>3200</v>
      </c>
      <c r="AB884" s="29">
        <v>3200</v>
      </c>
      <c r="AC884" s="30">
        <v>0</v>
      </c>
      <c r="AD884" s="29">
        <v>3200</v>
      </c>
      <c r="AE884" s="29">
        <v>3200</v>
      </c>
      <c r="AF884" s="31">
        <v>0</v>
      </c>
      <c r="AG884" s="29">
        <v>3200</v>
      </c>
      <c r="AI884" s="29">
        <v>0</v>
      </c>
      <c r="AJ884" s="29">
        <v>0</v>
      </c>
      <c r="AK884" s="29">
        <v>3200</v>
      </c>
      <c r="AL884" s="29">
        <v>0</v>
      </c>
      <c r="AM884" s="29">
        <v>0</v>
      </c>
      <c r="AN884" s="29">
        <v>0</v>
      </c>
      <c r="AO884" s="29">
        <v>0</v>
      </c>
      <c r="AP884" s="29">
        <v>0</v>
      </c>
      <c r="AQ884" s="29">
        <v>0</v>
      </c>
      <c r="AR884" s="29">
        <v>0</v>
      </c>
      <c r="AS884" s="29">
        <v>0</v>
      </c>
      <c r="AT884" s="122">
        <v>0</v>
      </c>
      <c r="AU884" s="130" t="s">
        <v>2197</v>
      </c>
      <c r="AV884" s="130" t="s">
        <v>2193</v>
      </c>
      <c r="AW884" s="130" t="s">
        <v>2298</v>
      </c>
      <c r="AX884" s="130" t="s">
        <v>1299</v>
      </c>
      <c r="AY884" s="130" t="s">
        <v>3589</v>
      </c>
    </row>
    <row r="885" spans="1:51" ht="36" x14ac:dyDescent="0.2">
      <c r="A885" s="121">
        <v>45702</v>
      </c>
      <c r="B885" s="27" t="s">
        <v>2843</v>
      </c>
      <c r="C885" s="24" t="s">
        <v>1565</v>
      </c>
      <c r="D885" s="24" t="s">
        <v>1447</v>
      </c>
      <c r="E885" s="28" t="s">
        <v>442</v>
      </c>
      <c r="F885" s="28" t="s">
        <v>443</v>
      </c>
      <c r="G885" s="28" t="s">
        <v>521</v>
      </c>
      <c r="H885" s="28" t="s">
        <v>515</v>
      </c>
      <c r="I885" s="28" t="s">
        <v>1104</v>
      </c>
      <c r="J885" s="24" t="s">
        <v>1156</v>
      </c>
      <c r="K885" s="24" t="s">
        <v>1006</v>
      </c>
      <c r="L885" s="24" t="s">
        <v>3521</v>
      </c>
      <c r="M885" s="24">
        <v>45702</v>
      </c>
      <c r="N885" s="24" t="s">
        <v>3522</v>
      </c>
      <c r="O885" s="24" t="s">
        <v>3523</v>
      </c>
      <c r="P885" s="27" t="s">
        <v>15</v>
      </c>
      <c r="Q885" s="28" t="s">
        <v>819</v>
      </c>
      <c r="R885" s="26" t="s">
        <v>3578</v>
      </c>
      <c r="S885" s="26" t="s">
        <v>3634</v>
      </c>
      <c r="T885" s="27" t="s">
        <v>172</v>
      </c>
      <c r="U885" s="25" t="s">
        <v>1434</v>
      </c>
      <c r="V885" s="25" t="s">
        <v>2327</v>
      </c>
      <c r="W885" s="25" t="s">
        <v>552</v>
      </c>
      <c r="X885" s="36" t="s">
        <v>43</v>
      </c>
      <c r="Y885" s="36" t="s">
        <v>1377</v>
      </c>
      <c r="Z885" s="36" t="s">
        <v>1375</v>
      </c>
      <c r="AA885" s="29">
        <v>2400</v>
      </c>
      <c r="AB885" s="29">
        <v>2400</v>
      </c>
      <c r="AC885" s="30">
        <v>0</v>
      </c>
      <c r="AD885" s="29">
        <v>2400</v>
      </c>
      <c r="AE885" s="29">
        <v>0</v>
      </c>
      <c r="AF885" s="31">
        <v>2400</v>
      </c>
      <c r="AG885" s="29">
        <v>0</v>
      </c>
      <c r="AI885" s="29">
        <v>0</v>
      </c>
      <c r="AJ885" s="29">
        <v>0</v>
      </c>
      <c r="AK885" s="29">
        <v>0</v>
      </c>
      <c r="AL885" s="29">
        <v>0</v>
      </c>
      <c r="AM885" s="29">
        <v>0</v>
      </c>
      <c r="AN885" s="29">
        <v>0</v>
      </c>
      <c r="AO885" s="29">
        <v>0</v>
      </c>
      <c r="AP885" s="29">
        <v>0</v>
      </c>
      <c r="AQ885" s="29">
        <v>0</v>
      </c>
      <c r="AR885" s="29">
        <v>0</v>
      </c>
      <c r="AS885" s="29">
        <v>0</v>
      </c>
      <c r="AT885" s="122">
        <v>0</v>
      </c>
      <c r="AU885" s="130" t="s">
        <v>2197</v>
      </c>
      <c r="AV885" s="130" t="s">
        <v>2191</v>
      </c>
      <c r="AW885" s="130" t="s">
        <v>2298</v>
      </c>
      <c r="AX885" s="130" t="s">
        <v>1299</v>
      </c>
      <c r="AY885" s="130" t="s">
        <v>3589</v>
      </c>
    </row>
    <row r="886" spans="1:51" ht="36" x14ac:dyDescent="0.2">
      <c r="A886" s="121">
        <v>45705</v>
      </c>
      <c r="B886" s="27" t="s">
        <v>2843</v>
      </c>
      <c r="C886" s="24" t="s">
        <v>1565</v>
      </c>
      <c r="D886" s="24" t="s">
        <v>1447</v>
      </c>
      <c r="E886" s="28" t="s">
        <v>442</v>
      </c>
      <c r="F886" s="28" t="s">
        <v>443</v>
      </c>
      <c r="G886" s="28" t="s">
        <v>521</v>
      </c>
      <c r="H886" s="28" t="s">
        <v>515</v>
      </c>
      <c r="I886" s="28" t="s">
        <v>1104</v>
      </c>
      <c r="J886" s="24" t="s">
        <v>1101</v>
      </c>
      <c r="K886" s="24" t="s">
        <v>1014</v>
      </c>
      <c r="L886" s="24" t="s">
        <v>3524</v>
      </c>
      <c r="M886" s="24">
        <v>45706</v>
      </c>
      <c r="N886" s="24" t="s">
        <v>3525</v>
      </c>
      <c r="O886" s="24" t="s">
        <v>3526</v>
      </c>
      <c r="P886" s="27" t="s">
        <v>15</v>
      </c>
      <c r="Q886" s="28" t="s">
        <v>820</v>
      </c>
      <c r="R886" s="26" t="s">
        <v>3579</v>
      </c>
      <c r="S886" s="26" t="s">
        <v>3635</v>
      </c>
      <c r="T886" s="27" t="s">
        <v>164</v>
      </c>
      <c r="U886" s="25" t="s">
        <v>1101</v>
      </c>
      <c r="V886" s="25" t="s">
        <v>1557</v>
      </c>
      <c r="W886" s="25" t="s">
        <v>552</v>
      </c>
      <c r="X886" s="36" t="s">
        <v>43</v>
      </c>
      <c r="Y886" s="36" t="s">
        <v>1377</v>
      </c>
      <c r="Z886" s="36" t="s">
        <v>1375</v>
      </c>
      <c r="AA886" s="29">
        <v>4800</v>
      </c>
      <c r="AB886" s="29">
        <v>4800</v>
      </c>
      <c r="AC886" s="30">
        <v>0</v>
      </c>
      <c r="AD886" s="29">
        <v>4800</v>
      </c>
      <c r="AE886" s="29">
        <v>0</v>
      </c>
      <c r="AF886" s="31">
        <v>4800</v>
      </c>
      <c r="AG886" s="29">
        <v>0</v>
      </c>
      <c r="AI886" s="29">
        <v>0</v>
      </c>
      <c r="AJ886" s="29">
        <v>0</v>
      </c>
      <c r="AK886" s="29">
        <v>0</v>
      </c>
      <c r="AL886" s="29">
        <v>0</v>
      </c>
      <c r="AM886" s="29">
        <v>0</v>
      </c>
      <c r="AN886" s="29">
        <v>0</v>
      </c>
      <c r="AO886" s="29">
        <v>0</v>
      </c>
      <c r="AP886" s="29">
        <v>0</v>
      </c>
      <c r="AQ886" s="29">
        <v>0</v>
      </c>
      <c r="AR886" s="29">
        <v>0</v>
      </c>
      <c r="AS886" s="29">
        <v>0</v>
      </c>
      <c r="AT886" s="122">
        <v>0</v>
      </c>
      <c r="AU886" s="130" t="s">
        <v>2197</v>
      </c>
      <c r="AV886" s="130" t="s">
        <v>2191</v>
      </c>
      <c r="AW886" s="130" t="s">
        <v>2298</v>
      </c>
      <c r="AX886" s="130" t="s">
        <v>1299</v>
      </c>
      <c r="AY886" s="130" t="s">
        <v>3589</v>
      </c>
    </row>
    <row r="887" spans="1:51" ht="36" x14ac:dyDescent="0.2">
      <c r="A887" s="121">
        <v>45705</v>
      </c>
      <c r="B887" s="27" t="s">
        <v>2843</v>
      </c>
      <c r="C887" s="24" t="s">
        <v>1565</v>
      </c>
      <c r="D887" s="24" t="s">
        <v>1447</v>
      </c>
      <c r="E887" s="28" t="s">
        <v>438</v>
      </c>
      <c r="F887" s="28" t="s">
        <v>439</v>
      </c>
      <c r="G887" s="28" t="s">
        <v>521</v>
      </c>
      <c r="H887" s="28" t="s">
        <v>515</v>
      </c>
      <c r="I887" s="28" t="s">
        <v>1103</v>
      </c>
      <c r="J887" s="24" t="s">
        <v>1099</v>
      </c>
      <c r="K887" s="24" t="s">
        <v>1015</v>
      </c>
      <c r="L887" s="24" t="s">
        <v>3527</v>
      </c>
      <c r="M887" s="24">
        <v>45706</v>
      </c>
      <c r="N887" s="24" t="s">
        <v>3528</v>
      </c>
      <c r="O887" s="24" t="s">
        <v>3529</v>
      </c>
      <c r="P887" s="27" t="s">
        <v>15</v>
      </c>
      <c r="Q887" s="28" t="s">
        <v>821</v>
      </c>
      <c r="R887" s="26" t="s">
        <v>3580</v>
      </c>
      <c r="S887" s="26" t="s">
        <v>3636</v>
      </c>
      <c r="T887" s="27" t="s">
        <v>112</v>
      </c>
      <c r="U887" s="25" t="s">
        <v>1099</v>
      </c>
      <c r="V887" s="25" t="s">
        <v>1370</v>
      </c>
      <c r="W887" s="25" t="s">
        <v>552</v>
      </c>
      <c r="X887" s="36" t="s">
        <v>43</v>
      </c>
      <c r="Y887" s="36" t="s">
        <v>1377</v>
      </c>
      <c r="Z887" s="36" t="s">
        <v>1375</v>
      </c>
      <c r="AA887" s="29">
        <v>5000</v>
      </c>
      <c r="AB887" s="29">
        <v>5000</v>
      </c>
      <c r="AC887" s="30">
        <v>0</v>
      </c>
      <c r="AD887" s="29">
        <v>5000</v>
      </c>
      <c r="AE887" s="29">
        <v>2500</v>
      </c>
      <c r="AF887" s="31">
        <v>2500</v>
      </c>
      <c r="AG887" s="29">
        <v>2500</v>
      </c>
      <c r="AI887" s="29">
        <v>0</v>
      </c>
      <c r="AJ887" s="29">
        <v>0</v>
      </c>
      <c r="AK887" s="29">
        <v>2500</v>
      </c>
      <c r="AL887" s="29">
        <v>0</v>
      </c>
      <c r="AM887" s="29">
        <v>0</v>
      </c>
      <c r="AN887" s="29">
        <v>0</v>
      </c>
      <c r="AO887" s="29">
        <v>0</v>
      </c>
      <c r="AP887" s="29">
        <v>0</v>
      </c>
      <c r="AQ887" s="29">
        <v>0</v>
      </c>
      <c r="AR887" s="29">
        <v>0</v>
      </c>
      <c r="AS887" s="29">
        <v>0</v>
      </c>
      <c r="AT887" s="122">
        <v>0</v>
      </c>
      <c r="AU887" s="130" t="s">
        <v>2197</v>
      </c>
      <c r="AV887" s="130" t="s">
        <v>2191</v>
      </c>
      <c r="AW887" s="130" t="s">
        <v>2298</v>
      </c>
      <c r="AX887" s="130" t="s">
        <v>1299</v>
      </c>
      <c r="AY887" s="130" t="s">
        <v>2188</v>
      </c>
    </row>
    <row r="888" spans="1:51" ht="36" x14ac:dyDescent="0.2">
      <c r="A888" s="121">
        <v>45705</v>
      </c>
      <c r="B888" s="27" t="s">
        <v>2843</v>
      </c>
      <c r="C888" s="24" t="s">
        <v>1565</v>
      </c>
      <c r="D888" s="24" t="s">
        <v>1447</v>
      </c>
      <c r="E888" s="28" t="s">
        <v>438</v>
      </c>
      <c r="F888" s="28" t="s">
        <v>439</v>
      </c>
      <c r="G888" s="28" t="s">
        <v>519</v>
      </c>
      <c r="H888" s="28" t="s">
        <v>515</v>
      </c>
      <c r="I888" s="28" t="s">
        <v>1103</v>
      </c>
      <c r="J888" s="24" t="s">
        <v>1095</v>
      </c>
      <c r="K888" s="24" t="s">
        <v>1064</v>
      </c>
      <c r="L888" s="24" t="s">
        <v>1590</v>
      </c>
      <c r="M888" s="24">
        <v>45714</v>
      </c>
      <c r="N888" s="24" t="s">
        <v>3759</v>
      </c>
      <c r="O888" s="24" t="s">
        <v>3760</v>
      </c>
      <c r="P888" s="27" t="s">
        <v>15</v>
      </c>
      <c r="Q888" s="28" t="s">
        <v>822</v>
      </c>
      <c r="R888" s="26" t="s">
        <v>3581</v>
      </c>
      <c r="S888" s="26" t="s">
        <v>3637</v>
      </c>
      <c r="T888" s="27" t="s">
        <v>56</v>
      </c>
      <c r="U888" s="25" t="s">
        <v>1095</v>
      </c>
      <c r="V888" s="25" t="s">
        <v>1349</v>
      </c>
      <c r="W888" s="25" t="s">
        <v>552</v>
      </c>
      <c r="X888" s="36" t="s">
        <v>22</v>
      </c>
      <c r="Y888" s="36" t="s">
        <v>23</v>
      </c>
      <c r="Z888" s="36" t="s">
        <v>361</v>
      </c>
      <c r="AA888" s="29">
        <v>877.38</v>
      </c>
      <c r="AB888" s="29">
        <v>877.38</v>
      </c>
      <c r="AC888" s="30">
        <v>0</v>
      </c>
      <c r="AD888" s="29">
        <v>584.91999999999996</v>
      </c>
      <c r="AE888" s="29">
        <v>376.02</v>
      </c>
      <c r="AF888" s="31">
        <v>501.36</v>
      </c>
      <c r="AG888" s="29">
        <v>376.02</v>
      </c>
      <c r="AI888" s="29">
        <v>0</v>
      </c>
      <c r="AJ888" s="29">
        <v>0</v>
      </c>
      <c r="AK888" s="29">
        <v>376.02</v>
      </c>
      <c r="AL888" s="29">
        <v>0</v>
      </c>
      <c r="AM888" s="29">
        <v>0</v>
      </c>
      <c r="AN888" s="29">
        <v>0</v>
      </c>
      <c r="AO888" s="29">
        <v>0</v>
      </c>
      <c r="AP888" s="29">
        <v>0</v>
      </c>
      <c r="AQ888" s="29">
        <v>0</v>
      </c>
      <c r="AR888" s="29">
        <v>0</v>
      </c>
      <c r="AS888" s="29">
        <v>0</v>
      </c>
      <c r="AT888" s="122">
        <v>0</v>
      </c>
      <c r="AU888" s="130" t="s">
        <v>2197</v>
      </c>
      <c r="AV888" s="130" t="s">
        <v>2191</v>
      </c>
      <c r="AW888" s="130" t="s">
        <v>2298</v>
      </c>
      <c r="AX888" s="130" t="s">
        <v>1299</v>
      </c>
      <c r="AY888" s="130" t="s">
        <v>1299</v>
      </c>
    </row>
    <row r="889" spans="1:51" ht="36" x14ac:dyDescent="0.2">
      <c r="A889" s="121">
        <v>45705</v>
      </c>
      <c r="B889" s="27" t="s">
        <v>2843</v>
      </c>
      <c r="C889" s="24" t="s">
        <v>1565</v>
      </c>
      <c r="D889" s="24" t="s">
        <v>1447</v>
      </c>
      <c r="E889" s="28" t="s">
        <v>438</v>
      </c>
      <c r="F889" s="28" t="s">
        <v>439</v>
      </c>
      <c r="G889" s="28" t="s">
        <v>42</v>
      </c>
      <c r="H889" s="28" t="s">
        <v>511</v>
      </c>
      <c r="I889" s="28" t="s">
        <v>1103</v>
      </c>
      <c r="J889" s="24" t="s">
        <v>1427</v>
      </c>
      <c r="K889" s="24" t="s">
        <v>1018</v>
      </c>
      <c r="L889" s="24" t="s">
        <v>3530</v>
      </c>
      <c r="M889" s="24">
        <v>45706</v>
      </c>
      <c r="N889" s="24" t="s">
        <v>2046</v>
      </c>
      <c r="O889" s="24" t="s">
        <v>3531</v>
      </c>
      <c r="P889" s="27" t="s">
        <v>15</v>
      </c>
      <c r="Q889" s="28" t="s">
        <v>823</v>
      </c>
      <c r="R889" s="26" t="s">
        <v>3582</v>
      </c>
      <c r="S889" s="26" t="s">
        <v>3638</v>
      </c>
      <c r="T889" s="27" t="s">
        <v>156</v>
      </c>
      <c r="U889" s="25" t="s">
        <v>1427</v>
      </c>
      <c r="V889" s="25" t="s">
        <v>1554</v>
      </c>
      <c r="W889" s="25" t="s">
        <v>552</v>
      </c>
      <c r="X889" s="36" t="s">
        <v>41</v>
      </c>
      <c r="Y889" s="36" t="s">
        <v>42</v>
      </c>
      <c r="Z889" s="36" t="s">
        <v>359</v>
      </c>
      <c r="AA889" s="29">
        <v>5400</v>
      </c>
      <c r="AB889" s="29">
        <v>5400</v>
      </c>
      <c r="AC889" s="30">
        <v>0</v>
      </c>
      <c r="AD889" s="29">
        <v>5400</v>
      </c>
      <c r="AE889" s="29">
        <v>1800</v>
      </c>
      <c r="AF889" s="31">
        <v>3600</v>
      </c>
      <c r="AG889" s="29">
        <v>1800</v>
      </c>
      <c r="AI889" s="29">
        <v>0</v>
      </c>
      <c r="AJ889" s="29">
        <v>0</v>
      </c>
      <c r="AK889" s="29">
        <v>1800</v>
      </c>
      <c r="AL889" s="29">
        <v>0</v>
      </c>
      <c r="AM889" s="29">
        <v>0</v>
      </c>
      <c r="AN889" s="29">
        <v>0</v>
      </c>
      <c r="AO889" s="29">
        <v>0</v>
      </c>
      <c r="AP889" s="29">
        <v>0</v>
      </c>
      <c r="AQ889" s="29">
        <v>0</v>
      </c>
      <c r="AR889" s="29">
        <v>0</v>
      </c>
      <c r="AS889" s="29">
        <v>0</v>
      </c>
      <c r="AT889" s="122">
        <v>0</v>
      </c>
      <c r="AU889" s="130" t="s">
        <v>2197</v>
      </c>
      <c r="AV889" s="130" t="s">
        <v>2191</v>
      </c>
      <c r="AW889" s="130" t="s">
        <v>2298</v>
      </c>
      <c r="AX889" s="130" t="s">
        <v>1299</v>
      </c>
      <c r="AY889" s="130" t="s">
        <v>3588</v>
      </c>
    </row>
    <row r="890" spans="1:51" ht="36" x14ac:dyDescent="0.2">
      <c r="A890" s="121">
        <v>45705</v>
      </c>
      <c r="B890" s="27" t="s">
        <v>2843</v>
      </c>
      <c r="C890" s="24" t="s">
        <v>1565</v>
      </c>
      <c r="D890" s="24" t="s">
        <v>1447</v>
      </c>
      <c r="E890" s="28" t="s">
        <v>438</v>
      </c>
      <c r="F890" s="28" t="s">
        <v>439</v>
      </c>
      <c r="G890" s="28" t="s">
        <v>42</v>
      </c>
      <c r="H890" s="28" t="s">
        <v>511</v>
      </c>
      <c r="I890" s="28" t="s">
        <v>1103</v>
      </c>
      <c r="J890" s="24" t="s">
        <v>1103</v>
      </c>
      <c r="K890" s="24" t="s">
        <v>1016</v>
      </c>
      <c r="L890" s="24" t="s">
        <v>3532</v>
      </c>
      <c r="M890" s="24">
        <v>45706</v>
      </c>
      <c r="N890" s="24" t="s">
        <v>3533</v>
      </c>
      <c r="O890" s="24" t="s">
        <v>3534</v>
      </c>
      <c r="P890" s="27" t="s">
        <v>15</v>
      </c>
      <c r="Q890" s="28" t="s">
        <v>824</v>
      </c>
      <c r="R890" s="26" t="s">
        <v>3583</v>
      </c>
      <c r="S890" s="26" t="s">
        <v>3639</v>
      </c>
      <c r="T890" s="27" t="s">
        <v>61</v>
      </c>
      <c r="U890" s="25" t="s">
        <v>1103</v>
      </c>
      <c r="V890" s="25" t="s">
        <v>1354</v>
      </c>
      <c r="W890" s="25" t="s">
        <v>552</v>
      </c>
      <c r="X890" s="36" t="s">
        <v>41</v>
      </c>
      <c r="Y890" s="36" t="s">
        <v>42</v>
      </c>
      <c r="Z890" s="36" t="s">
        <v>359</v>
      </c>
      <c r="AA890" s="29">
        <v>11232</v>
      </c>
      <c r="AB890" s="29">
        <v>11232</v>
      </c>
      <c r="AC890" s="30">
        <v>0</v>
      </c>
      <c r="AD890" s="29">
        <v>11232</v>
      </c>
      <c r="AE890" s="29">
        <v>0</v>
      </c>
      <c r="AF890" s="31">
        <v>11232</v>
      </c>
      <c r="AG890" s="29">
        <v>0</v>
      </c>
      <c r="AI890" s="29">
        <v>0</v>
      </c>
      <c r="AJ890" s="29">
        <v>0</v>
      </c>
      <c r="AK890" s="29">
        <v>0</v>
      </c>
      <c r="AL890" s="29">
        <v>0</v>
      </c>
      <c r="AM890" s="29">
        <v>0</v>
      </c>
      <c r="AN890" s="29">
        <v>0</v>
      </c>
      <c r="AO890" s="29">
        <v>0</v>
      </c>
      <c r="AP890" s="29">
        <v>0</v>
      </c>
      <c r="AQ890" s="29">
        <v>0</v>
      </c>
      <c r="AR890" s="29">
        <v>0</v>
      </c>
      <c r="AS890" s="29">
        <v>0</v>
      </c>
      <c r="AT890" s="122">
        <v>0</v>
      </c>
      <c r="AU890" s="130" t="s">
        <v>2197</v>
      </c>
      <c r="AV890" s="130" t="s">
        <v>2191</v>
      </c>
      <c r="AW890" s="130" t="s">
        <v>2298</v>
      </c>
      <c r="AX890" s="130" t="s">
        <v>1299</v>
      </c>
      <c r="AY890" s="130" t="s">
        <v>1299</v>
      </c>
    </row>
    <row r="891" spans="1:51" ht="36" x14ac:dyDescent="0.2">
      <c r="A891" s="121">
        <v>45705</v>
      </c>
      <c r="B891" s="27" t="s">
        <v>2843</v>
      </c>
      <c r="C891" s="24" t="s">
        <v>1565</v>
      </c>
      <c r="D891" s="24" t="s">
        <v>1447</v>
      </c>
      <c r="E891" s="28" t="s">
        <v>438</v>
      </c>
      <c r="F891" s="28" t="s">
        <v>439</v>
      </c>
      <c r="G891" s="28" t="s">
        <v>519</v>
      </c>
      <c r="H891" s="28" t="s">
        <v>515</v>
      </c>
      <c r="I891" s="28" t="s">
        <v>1103</v>
      </c>
      <c r="J891" s="24" t="s">
        <v>1094</v>
      </c>
      <c r="K891" s="24" t="s">
        <v>1236</v>
      </c>
      <c r="L891" s="24" t="s">
        <v>1646</v>
      </c>
      <c r="M891" s="24">
        <v>45740</v>
      </c>
      <c r="N891" s="24" t="s">
        <v>4530</v>
      </c>
      <c r="O891" s="24" t="s">
        <v>4531</v>
      </c>
      <c r="P891" s="27" t="s">
        <v>15</v>
      </c>
      <c r="Q891" s="28" t="s">
        <v>825</v>
      </c>
      <c r="R891" s="26" t="s">
        <v>3584</v>
      </c>
      <c r="S891" s="26" t="s">
        <v>3640</v>
      </c>
      <c r="T891" s="27" t="s">
        <v>54</v>
      </c>
      <c r="U891" s="25" t="s">
        <v>1094</v>
      </c>
      <c r="V891" s="25" t="s">
        <v>1347</v>
      </c>
      <c r="W891" s="25" t="s">
        <v>552</v>
      </c>
      <c r="X891" s="36" t="s">
        <v>22</v>
      </c>
      <c r="Y891" s="36" t="s">
        <v>23</v>
      </c>
      <c r="Z891" s="36" t="s">
        <v>361</v>
      </c>
      <c r="AA891" s="29">
        <v>1846.01</v>
      </c>
      <c r="AB891" s="29">
        <v>1846.01</v>
      </c>
      <c r="AC891" s="30">
        <v>0</v>
      </c>
      <c r="AD891" s="29">
        <v>186.9</v>
      </c>
      <c r="AE891" s="29">
        <v>0</v>
      </c>
      <c r="AF891" s="31">
        <v>1846.01</v>
      </c>
      <c r="AG891" s="29">
        <v>0</v>
      </c>
      <c r="AI891" s="29">
        <v>0</v>
      </c>
      <c r="AJ891" s="29">
        <v>0</v>
      </c>
      <c r="AK891" s="29">
        <v>0</v>
      </c>
      <c r="AL891" s="29">
        <v>0</v>
      </c>
      <c r="AM891" s="29">
        <v>0</v>
      </c>
      <c r="AN891" s="29">
        <v>0</v>
      </c>
      <c r="AO891" s="29">
        <v>0</v>
      </c>
      <c r="AP891" s="29">
        <v>0</v>
      </c>
      <c r="AQ891" s="29">
        <v>0</v>
      </c>
      <c r="AR891" s="29">
        <v>0</v>
      </c>
      <c r="AS891" s="29">
        <v>0</v>
      </c>
      <c r="AT891" s="122">
        <v>0</v>
      </c>
      <c r="AU891" s="130" t="s">
        <v>2197</v>
      </c>
      <c r="AV891" s="130" t="s">
        <v>2191</v>
      </c>
      <c r="AW891" s="130" t="s">
        <v>2298</v>
      </c>
      <c r="AX891" s="130" t="s">
        <v>1299</v>
      </c>
      <c r="AY891" s="130" t="s">
        <v>1299</v>
      </c>
    </row>
    <row r="892" spans="1:51" ht="36" x14ac:dyDescent="0.2">
      <c r="A892" s="121">
        <v>45705</v>
      </c>
      <c r="B892" s="27" t="s">
        <v>2843</v>
      </c>
      <c r="C892" s="24" t="s">
        <v>1565</v>
      </c>
      <c r="D892" s="24" t="s">
        <v>1447</v>
      </c>
      <c r="E892" s="28" t="s">
        <v>438</v>
      </c>
      <c r="F892" s="28" t="s">
        <v>439</v>
      </c>
      <c r="G892" s="28" t="s">
        <v>42</v>
      </c>
      <c r="H892" s="28" t="s">
        <v>511</v>
      </c>
      <c r="I892" s="28" t="s">
        <v>1103</v>
      </c>
      <c r="J892" s="24" t="s">
        <v>1427</v>
      </c>
      <c r="K892" s="24" t="s">
        <v>1019</v>
      </c>
      <c r="L892" s="24" t="s">
        <v>3677</v>
      </c>
      <c r="M892" s="24">
        <v>45706</v>
      </c>
      <c r="N892" s="24" t="s">
        <v>2055</v>
      </c>
      <c r="O892" s="24" t="s">
        <v>3678</v>
      </c>
      <c r="P892" s="27" t="s">
        <v>15</v>
      </c>
      <c r="Q892" s="28" t="s">
        <v>826</v>
      </c>
      <c r="R892" s="26" t="s">
        <v>3585</v>
      </c>
      <c r="S892" s="26" t="s">
        <v>3641</v>
      </c>
      <c r="T892" s="27" t="s">
        <v>156</v>
      </c>
      <c r="U892" s="25" t="s">
        <v>1427</v>
      </c>
      <c r="V892" s="25" t="s">
        <v>1554</v>
      </c>
      <c r="W892" s="25" t="s">
        <v>552</v>
      </c>
      <c r="X892" s="36" t="s">
        <v>41</v>
      </c>
      <c r="Y892" s="36" t="s">
        <v>42</v>
      </c>
      <c r="Z892" s="36" t="s">
        <v>359</v>
      </c>
      <c r="AA892" s="29">
        <v>5400</v>
      </c>
      <c r="AB892" s="29">
        <v>5400</v>
      </c>
      <c r="AC892" s="30">
        <v>0</v>
      </c>
      <c r="AD892" s="29">
        <v>5400</v>
      </c>
      <c r="AE892" s="29">
        <v>1800</v>
      </c>
      <c r="AF892" s="31">
        <v>3600</v>
      </c>
      <c r="AG892" s="29">
        <v>1800</v>
      </c>
      <c r="AI892" s="29">
        <v>0</v>
      </c>
      <c r="AJ892" s="29">
        <v>0</v>
      </c>
      <c r="AK892" s="29">
        <v>1800</v>
      </c>
      <c r="AL892" s="29">
        <v>0</v>
      </c>
      <c r="AM892" s="29">
        <v>0</v>
      </c>
      <c r="AN892" s="29">
        <v>0</v>
      </c>
      <c r="AO892" s="29">
        <v>0</v>
      </c>
      <c r="AP892" s="29">
        <v>0</v>
      </c>
      <c r="AQ892" s="29">
        <v>0</v>
      </c>
      <c r="AR892" s="29">
        <v>0</v>
      </c>
      <c r="AS892" s="29">
        <v>0</v>
      </c>
      <c r="AT892" s="122">
        <v>0</v>
      </c>
      <c r="AU892" s="130" t="s">
        <v>2197</v>
      </c>
      <c r="AV892" s="130" t="s">
        <v>2191</v>
      </c>
      <c r="AW892" s="130" t="s">
        <v>2298</v>
      </c>
      <c r="AX892" s="130" t="s">
        <v>1299</v>
      </c>
      <c r="AY892" s="130" t="s">
        <v>3588</v>
      </c>
    </row>
    <row r="893" spans="1:51" ht="36" x14ac:dyDescent="0.2">
      <c r="A893" s="121">
        <v>45705</v>
      </c>
      <c r="B893" s="27" t="s">
        <v>2843</v>
      </c>
      <c r="C893" s="24" t="s">
        <v>1565</v>
      </c>
      <c r="D893" s="24" t="s">
        <v>1447</v>
      </c>
      <c r="E893" s="28" t="s">
        <v>438</v>
      </c>
      <c r="F893" s="28" t="s">
        <v>439</v>
      </c>
      <c r="G893" s="28" t="s">
        <v>521</v>
      </c>
      <c r="H893" s="28" t="s">
        <v>515</v>
      </c>
      <c r="I893" s="28" t="s">
        <v>1103</v>
      </c>
      <c r="J893" s="24" t="s">
        <v>1095</v>
      </c>
      <c r="K893" s="24" t="s">
        <v>1020</v>
      </c>
      <c r="L893" s="24" t="s">
        <v>3679</v>
      </c>
      <c r="M893" s="24">
        <v>45706</v>
      </c>
      <c r="N893" s="24" t="s">
        <v>3680</v>
      </c>
      <c r="O893" s="24" t="s">
        <v>3681</v>
      </c>
      <c r="P893" s="27" t="s">
        <v>15</v>
      </c>
      <c r="Q893" s="28" t="s">
        <v>827</v>
      </c>
      <c r="R893" s="26" t="s">
        <v>3586</v>
      </c>
      <c r="S893" s="26" t="s">
        <v>3642</v>
      </c>
      <c r="T893" s="27" t="s">
        <v>56</v>
      </c>
      <c r="U893" s="25" t="s">
        <v>1095</v>
      </c>
      <c r="V893" s="25" t="s">
        <v>1349</v>
      </c>
      <c r="W893" s="25" t="s">
        <v>552</v>
      </c>
      <c r="X893" s="36" t="s">
        <v>43</v>
      </c>
      <c r="Y893" s="36" t="s">
        <v>1377</v>
      </c>
      <c r="Z893" s="36" t="s">
        <v>1375</v>
      </c>
      <c r="AA893" s="29">
        <v>5000</v>
      </c>
      <c r="AB893" s="29">
        <v>5000</v>
      </c>
      <c r="AC893" s="30">
        <v>0</v>
      </c>
      <c r="AD893" s="29">
        <v>5000</v>
      </c>
      <c r="AE893" s="29">
        <v>2500</v>
      </c>
      <c r="AF893" s="31">
        <v>2500</v>
      </c>
      <c r="AG893" s="29">
        <v>2500</v>
      </c>
      <c r="AI893" s="29">
        <v>0</v>
      </c>
      <c r="AJ893" s="29">
        <v>0</v>
      </c>
      <c r="AK893" s="29">
        <v>2500</v>
      </c>
      <c r="AL893" s="29">
        <v>0</v>
      </c>
      <c r="AM893" s="29">
        <v>0</v>
      </c>
      <c r="AN893" s="29">
        <v>0</v>
      </c>
      <c r="AO893" s="29">
        <v>0</v>
      </c>
      <c r="AP893" s="29">
        <v>0</v>
      </c>
      <c r="AQ893" s="29">
        <v>0</v>
      </c>
      <c r="AR893" s="29">
        <v>0</v>
      </c>
      <c r="AS893" s="29">
        <v>0</v>
      </c>
      <c r="AT893" s="122">
        <v>0</v>
      </c>
      <c r="AU893" s="130" t="s">
        <v>2197</v>
      </c>
      <c r="AV893" s="130" t="s">
        <v>2191</v>
      </c>
      <c r="AW893" s="130" t="s">
        <v>2298</v>
      </c>
      <c r="AX893" s="130" t="s">
        <v>1299</v>
      </c>
      <c r="AY893" s="130" t="s">
        <v>2188</v>
      </c>
    </row>
    <row r="894" spans="1:51" ht="36" x14ac:dyDescent="0.2">
      <c r="A894" s="121">
        <v>45705</v>
      </c>
      <c r="B894" s="27" t="s">
        <v>2843</v>
      </c>
      <c r="C894" s="24" t="s">
        <v>1565</v>
      </c>
      <c r="D894" s="24" t="s">
        <v>1447</v>
      </c>
      <c r="E894" s="28" t="s">
        <v>442</v>
      </c>
      <c r="F894" s="28" t="s">
        <v>445</v>
      </c>
      <c r="G894" s="28" t="s">
        <v>521</v>
      </c>
      <c r="H894" s="28" t="s">
        <v>515</v>
      </c>
      <c r="I894" s="28" t="s">
        <v>1422</v>
      </c>
      <c r="J894" s="24" t="s">
        <v>1095</v>
      </c>
      <c r="K894" s="24" t="s">
        <v>1033</v>
      </c>
      <c r="L894" s="24" t="s">
        <v>3682</v>
      </c>
      <c r="M894" s="24">
        <v>45707</v>
      </c>
      <c r="N894" s="24" t="s">
        <v>3683</v>
      </c>
      <c r="O894" s="24" t="s">
        <v>3684</v>
      </c>
      <c r="P894" s="27" t="s">
        <v>15</v>
      </c>
      <c r="Q894" s="28" t="s">
        <v>828</v>
      </c>
      <c r="R894" s="26" t="s">
        <v>3587</v>
      </c>
      <c r="S894" s="26" t="s">
        <v>3643</v>
      </c>
      <c r="T894" s="27" t="s">
        <v>135</v>
      </c>
      <c r="U894" s="25" t="s">
        <v>1095</v>
      </c>
      <c r="V894" s="25" t="s">
        <v>1525</v>
      </c>
      <c r="W894" s="25" t="s">
        <v>552</v>
      </c>
      <c r="X894" s="36" t="s">
        <v>43</v>
      </c>
      <c r="Y894" s="36" t="s">
        <v>1377</v>
      </c>
      <c r="Z894" s="36" t="s">
        <v>1375</v>
      </c>
      <c r="AA894" s="29">
        <v>3500</v>
      </c>
      <c r="AB894" s="29">
        <v>3500</v>
      </c>
      <c r="AC894" s="30">
        <v>0</v>
      </c>
      <c r="AD894" s="29">
        <v>3500</v>
      </c>
      <c r="AE894" s="29">
        <v>3500</v>
      </c>
      <c r="AF894" s="31">
        <v>0</v>
      </c>
      <c r="AG894" s="29">
        <v>0</v>
      </c>
      <c r="AI894" s="29">
        <v>0</v>
      </c>
      <c r="AJ894" s="29">
        <v>0</v>
      </c>
      <c r="AK894" s="29">
        <v>3500</v>
      </c>
      <c r="AL894" s="29">
        <v>0</v>
      </c>
      <c r="AM894" s="29">
        <v>0</v>
      </c>
      <c r="AN894" s="29">
        <v>0</v>
      </c>
      <c r="AO894" s="29">
        <v>0</v>
      </c>
      <c r="AP894" s="29">
        <v>0</v>
      </c>
      <c r="AQ894" s="29">
        <v>0</v>
      </c>
      <c r="AR894" s="29">
        <v>0</v>
      </c>
      <c r="AS894" s="29">
        <v>0</v>
      </c>
      <c r="AT894" s="122">
        <v>0</v>
      </c>
      <c r="AU894" s="130" t="s">
        <v>2197</v>
      </c>
      <c r="AV894" s="130" t="s">
        <v>2193</v>
      </c>
      <c r="AW894" s="130" t="s">
        <v>2298</v>
      </c>
      <c r="AX894" s="130" t="s">
        <v>1299</v>
      </c>
      <c r="AY894" s="130" t="s">
        <v>3590</v>
      </c>
    </row>
    <row r="895" spans="1:51" ht="24" x14ac:dyDescent="0.2">
      <c r="A895" s="121">
        <v>45701</v>
      </c>
      <c r="B895" s="27" t="s">
        <v>2843</v>
      </c>
      <c r="C895" s="24" t="s">
        <v>1565</v>
      </c>
      <c r="D895" s="24" t="s">
        <v>1447</v>
      </c>
      <c r="E895" s="28" t="s">
        <v>438</v>
      </c>
      <c r="F895" s="28" t="s">
        <v>439</v>
      </c>
      <c r="G895" s="28" t="s">
        <v>520</v>
      </c>
      <c r="H895" s="28" t="s">
        <v>515</v>
      </c>
      <c r="I895" s="28" t="s">
        <v>1103</v>
      </c>
      <c r="J895" s="24" t="s">
        <v>1102</v>
      </c>
      <c r="K895" s="24" t="s">
        <v>1246</v>
      </c>
      <c r="L895" s="24" t="s">
        <v>4532</v>
      </c>
      <c r="M895" s="24">
        <v>45741</v>
      </c>
      <c r="N895" s="24" t="s">
        <v>2007</v>
      </c>
      <c r="O895" s="24" t="s">
        <v>4533</v>
      </c>
      <c r="P895" s="27" t="s">
        <v>15</v>
      </c>
      <c r="Q895" s="28" t="s">
        <v>807</v>
      </c>
      <c r="R895" s="26" t="s">
        <v>3649</v>
      </c>
      <c r="S895" s="26" t="s">
        <v>3718</v>
      </c>
      <c r="T895" s="27" t="s">
        <v>111</v>
      </c>
      <c r="U895" s="25" t="s">
        <v>1102</v>
      </c>
      <c r="V895" s="25" t="s">
        <v>1369</v>
      </c>
      <c r="W895" s="25" t="s">
        <v>552</v>
      </c>
      <c r="X895" s="36" t="s">
        <v>37</v>
      </c>
      <c r="Y895" s="36" t="s">
        <v>38</v>
      </c>
      <c r="Z895" s="36" t="s">
        <v>382</v>
      </c>
      <c r="AA895" s="29">
        <v>40000</v>
      </c>
      <c r="AB895" s="29">
        <v>40000</v>
      </c>
      <c r="AC895" s="30">
        <v>0</v>
      </c>
      <c r="AD895" s="29">
        <v>40000</v>
      </c>
      <c r="AE895" s="29">
        <v>0</v>
      </c>
      <c r="AF895" s="31">
        <v>40000</v>
      </c>
      <c r="AG895" s="29">
        <v>0</v>
      </c>
      <c r="AI895" s="29">
        <v>0</v>
      </c>
      <c r="AJ895" s="29">
        <v>0</v>
      </c>
      <c r="AK895" s="29">
        <v>0</v>
      </c>
      <c r="AL895" s="29">
        <v>0</v>
      </c>
      <c r="AM895" s="29">
        <v>0</v>
      </c>
      <c r="AN895" s="29">
        <v>0</v>
      </c>
      <c r="AO895" s="29">
        <v>0</v>
      </c>
      <c r="AP895" s="29">
        <v>0</v>
      </c>
      <c r="AQ895" s="29">
        <v>0</v>
      </c>
      <c r="AR895" s="29">
        <v>0</v>
      </c>
      <c r="AS895" s="29">
        <v>0</v>
      </c>
      <c r="AT895" s="122">
        <v>0</v>
      </c>
      <c r="AU895" s="130" t="s">
        <v>2197</v>
      </c>
      <c r="AV895" s="130" t="s">
        <v>2191</v>
      </c>
      <c r="AW895" s="130" t="s">
        <v>2298</v>
      </c>
      <c r="AX895" s="130" t="s">
        <v>1299</v>
      </c>
      <c r="AY895" s="130" t="s">
        <v>1299</v>
      </c>
    </row>
    <row r="896" spans="1:51" ht="36" x14ac:dyDescent="0.2">
      <c r="A896" s="121">
        <v>45706</v>
      </c>
      <c r="B896" s="27" t="s">
        <v>2843</v>
      </c>
      <c r="C896" s="24" t="s">
        <v>1565</v>
      </c>
      <c r="D896" s="24" t="s">
        <v>1447</v>
      </c>
      <c r="E896" s="28" t="s">
        <v>438</v>
      </c>
      <c r="F896" s="28" t="s">
        <v>439</v>
      </c>
      <c r="G896" s="28" t="s">
        <v>42</v>
      </c>
      <c r="H896" s="28" t="s">
        <v>511</v>
      </c>
      <c r="I896" s="28" t="s">
        <v>1103</v>
      </c>
      <c r="J896" s="24" t="s">
        <v>1097</v>
      </c>
      <c r="K896" s="24" t="s">
        <v>1029</v>
      </c>
      <c r="L896" s="24" t="s">
        <v>3685</v>
      </c>
      <c r="M896" s="24">
        <v>45706</v>
      </c>
      <c r="N896" s="24" t="s">
        <v>3686</v>
      </c>
      <c r="O896" s="24" t="s">
        <v>3687</v>
      </c>
      <c r="P896" s="27" t="s">
        <v>15</v>
      </c>
      <c r="Q896" s="28" t="s">
        <v>829</v>
      </c>
      <c r="R896" s="26" t="s">
        <v>3650</v>
      </c>
      <c r="S896" s="26" t="s">
        <v>3719</v>
      </c>
      <c r="T896" s="27" t="s">
        <v>108</v>
      </c>
      <c r="U896" s="25" t="s">
        <v>1097</v>
      </c>
      <c r="V896" s="25" t="s">
        <v>1367</v>
      </c>
      <c r="W896" s="25" t="s">
        <v>552</v>
      </c>
      <c r="X896" s="36" t="s">
        <v>41</v>
      </c>
      <c r="Y896" s="36" t="s">
        <v>42</v>
      </c>
      <c r="Z896" s="36" t="s">
        <v>359</v>
      </c>
      <c r="AA896" s="29">
        <v>5100</v>
      </c>
      <c r="AB896" s="29">
        <v>5100</v>
      </c>
      <c r="AC896" s="30">
        <v>0</v>
      </c>
      <c r="AD896" s="29">
        <v>5100</v>
      </c>
      <c r="AE896" s="29">
        <v>1700</v>
      </c>
      <c r="AF896" s="31">
        <v>3400</v>
      </c>
      <c r="AG896" s="29">
        <v>1700</v>
      </c>
      <c r="AI896" s="29">
        <v>0</v>
      </c>
      <c r="AJ896" s="29">
        <v>0</v>
      </c>
      <c r="AK896" s="29">
        <v>1700</v>
      </c>
      <c r="AL896" s="29">
        <v>0</v>
      </c>
      <c r="AM896" s="29">
        <v>0</v>
      </c>
      <c r="AN896" s="29">
        <v>0</v>
      </c>
      <c r="AO896" s="29">
        <v>0</v>
      </c>
      <c r="AP896" s="29">
        <v>0</v>
      </c>
      <c r="AQ896" s="29">
        <v>0</v>
      </c>
      <c r="AR896" s="29">
        <v>0</v>
      </c>
      <c r="AS896" s="29">
        <v>0</v>
      </c>
      <c r="AT896" s="122">
        <v>0</v>
      </c>
      <c r="AU896" s="130" t="s">
        <v>2197</v>
      </c>
      <c r="AV896" s="130" t="s">
        <v>2191</v>
      </c>
      <c r="AW896" s="130" t="s">
        <v>2298</v>
      </c>
      <c r="AX896" s="130" t="s">
        <v>1299</v>
      </c>
      <c r="AY896" s="130" t="s">
        <v>3588</v>
      </c>
    </row>
    <row r="897" spans="1:51" ht="36" x14ac:dyDescent="0.2">
      <c r="A897" s="121">
        <v>45706</v>
      </c>
      <c r="B897" s="27" t="s">
        <v>2843</v>
      </c>
      <c r="C897" s="24" t="s">
        <v>1565</v>
      </c>
      <c r="D897" s="24" t="s">
        <v>1447</v>
      </c>
      <c r="E897" s="28" t="s">
        <v>438</v>
      </c>
      <c r="F897" s="28" t="s">
        <v>439</v>
      </c>
      <c r="G897" s="28" t="s">
        <v>42</v>
      </c>
      <c r="H897" s="28" t="s">
        <v>511</v>
      </c>
      <c r="I897" s="28" t="s">
        <v>1103</v>
      </c>
      <c r="J897" s="24" t="s">
        <v>1102</v>
      </c>
      <c r="K897" s="24" t="s">
        <v>1024</v>
      </c>
      <c r="L897" s="24" t="s">
        <v>3688</v>
      </c>
      <c r="M897" s="24">
        <v>45706</v>
      </c>
      <c r="N897" s="24" t="s">
        <v>1713</v>
      </c>
      <c r="O897" s="24" t="s">
        <v>3689</v>
      </c>
      <c r="P897" s="27" t="s">
        <v>15</v>
      </c>
      <c r="Q897" s="28" t="s">
        <v>830</v>
      </c>
      <c r="R897" s="26" t="s">
        <v>3651</v>
      </c>
      <c r="S897" s="26" t="s">
        <v>3720</v>
      </c>
      <c r="T897" s="27" t="s">
        <v>111</v>
      </c>
      <c r="U897" s="25" t="s">
        <v>1102</v>
      </c>
      <c r="V897" s="25" t="s">
        <v>1369</v>
      </c>
      <c r="W897" s="25" t="s">
        <v>552</v>
      </c>
      <c r="X897" s="36" t="s">
        <v>41</v>
      </c>
      <c r="Y897" s="36" t="s">
        <v>42</v>
      </c>
      <c r="Z897" s="36" t="s">
        <v>359</v>
      </c>
      <c r="AA897" s="29">
        <v>5100</v>
      </c>
      <c r="AB897" s="29">
        <v>5100</v>
      </c>
      <c r="AC897" s="30">
        <v>0</v>
      </c>
      <c r="AD897" s="29">
        <v>5100</v>
      </c>
      <c r="AE897" s="29">
        <v>1700</v>
      </c>
      <c r="AF897" s="31">
        <v>3400</v>
      </c>
      <c r="AG897" s="29">
        <v>0</v>
      </c>
      <c r="AI897" s="29">
        <v>0</v>
      </c>
      <c r="AJ897" s="29">
        <v>0</v>
      </c>
      <c r="AK897" s="29">
        <v>1700</v>
      </c>
      <c r="AL897" s="29">
        <v>0</v>
      </c>
      <c r="AM897" s="29">
        <v>0</v>
      </c>
      <c r="AN897" s="29">
        <v>0</v>
      </c>
      <c r="AO897" s="29">
        <v>0</v>
      </c>
      <c r="AP897" s="29">
        <v>0</v>
      </c>
      <c r="AQ897" s="29">
        <v>0</v>
      </c>
      <c r="AR897" s="29">
        <v>0</v>
      </c>
      <c r="AS897" s="29">
        <v>0</v>
      </c>
      <c r="AT897" s="122">
        <v>0</v>
      </c>
      <c r="AU897" s="130" t="s">
        <v>2197</v>
      </c>
      <c r="AV897" s="130" t="s">
        <v>2191</v>
      </c>
      <c r="AW897" s="130" t="s">
        <v>2298</v>
      </c>
      <c r="AX897" s="130" t="s">
        <v>1299</v>
      </c>
      <c r="AY897" s="130" t="s">
        <v>3588</v>
      </c>
    </row>
    <row r="898" spans="1:51" ht="36" x14ac:dyDescent="0.2">
      <c r="A898" s="121">
        <v>45706</v>
      </c>
      <c r="B898" s="27" t="s">
        <v>2843</v>
      </c>
      <c r="C898" s="24" t="s">
        <v>1565</v>
      </c>
      <c r="D898" s="24" t="s">
        <v>1447</v>
      </c>
      <c r="E898" s="28" t="s">
        <v>438</v>
      </c>
      <c r="F898" s="28" t="s">
        <v>439</v>
      </c>
      <c r="G898" s="28" t="s">
        <v>521</v>
      </c>
      <c r="H898" s="28" t="s">
        <v>515</v>
      </c>
      <c r="I898" s="28" t="s">
        <v>1103</v>
      </c>
      <c r="J898" s="24" t="s">
        <v>1094</v>
      </c>
      <c r="K898" s="24" t="s">
        <v>1027</v>
      </c>
      <c r="L898" s="24" t="s">
        <v>3690</v>
      </c>
      <c r="M898" s="24">
        <v>45706</v>
      </c>
      <c r="N898" s="24" t="s">
        <v>3691</v>
      </c>
      <c r="O898" s="24" t="s">
        <v>3692</v>
      </c>
      <c r="P898" s="27" t="s">
        <v>15</v>
      </c>
      <c r="Q898" s="28" t="s">
        <v>831</v>
      </c>
      <c r="R898" s="26" t="s">
        <v>3652</v>
      </c>
      <c r="S898" s="26" t="s">
        <v>3721</v>
      </c>
      <c r="T898" s="27" t="s">
        <v>54</v>
      </c>
      <c r="U898" s="25" t="s">
        <v>1094</v>
      </c>
      <c r="V898" s="25" t="s">
        <v>1347</v>
      </c>
      <c r="W898" s="25" t="s">
        <v>552</v>
      </c>
      <c r="X898" s="36" t="s">
        <v>43</v>
      </c>
      <c r="Y898" s="36" t="s">
        <v>1377</v>
      </c>
      <c r="Z898" s="36" t="s">
        <v>1375</v>
      </c>
      <c r="AA898" s="29">
        <v>5000</v>
      </c>
      <c r="AB898" s="29">
        <v>5000</v>
      </c>
      <c r="AC898" s="30">
        <v>0</v>
      </c>
      <c r="AD898" s="29">
        <v>5000</v>
      </c>
      <c r="AE898" s="29">
        <v>2500</v>
      </c>
      <c r="AF898" s="31">
        <v>2500</v>
      </c>
      <c r="AG898" s="29">
        <v>2500</v>
      </c>
      <c r="AI898" s="29">
        <v>0</v>
      </c>
      <c r="AJ898" s="29">
        <v>0</v>
      </c>
      <c r="AK898" s="29">
        <v>2500</v>
      </c>
      <c r="AL898" s="29">
        <v>0</v>
      </c>
      <c r="AM898" s="29">
        <v>0</v>
      </c>
      <c r="AN898" s="29">
        <v>0</v>
      </c>
      <c r="AO898" s="29">
        <v>0</v>
      </c>
      <c r="AP898" s="29">
        <v>0</v>
      </c>
      <c r="AQ898" s="29">
        <v>0</v>
      </c>
      <c r="AR898" s="29">
        <v>0</v>
      </c>
      <c r="AS898" s="29">
        <v>0</v>
      </c>
      <c r="AT898" s="122">
        <v>0</v>
      </c>
      <c r="AU898" s="130" t="s">
        <v>2197</v>
      </c>
      <c r="AV898" s="130" t="s">
        <v>2191</v>
      </c>
      <c r="AW898" s="130" t="s">
        <v>2298</v>
      </c>
      <c r="AX898" s="130" t="s">
        <v>1299</v>
      </c>
      <c r="AY898" s="130" t="s">
        <v>2188</v>
      </c>
    </row>
    <row r="899" spans="1:51" ht="36" x14ac:dyDescent="0.2">
      <c r="A899" s="121">
        <v>45706</v>
      </c>
      <c r="B899" s="27" t="s">
        <v>2843</v>
      </c>
      <c r="C899" s="24" t="s">
        <v>1565</v>
      </c>
      <c r="D899" s="24" t="s">
        <v>1447</v>
      </c>
      <c r="E899" s="28" t="s">
        <v>438</v>
      </c>
      <c r="F899" s="28" t="s">
        <v>439</v>
      </c>
      <c r="G899" s="28" t="s">
        <v>521</v>
      </c>
      <c r="H899" s="28" t="s">
        <v>515</v>
      </c>
      <c r="I899" s="28" t="s">
        <v>1103</v>
      </c>
      <c r="J899" s="24" t="s">
        <v>1100</v>
      </c>
      <c r="K899" s="24" t="s">
        <v>1025</v>
      </c>
      <c r="L899" s="24" t="s">
        <v>3693</v>
      </c>
      <c r="M899" s="24">
        <v>45706</v>
      </c>
      <c r="N899" s="24" t="s">
        <v>3694</v>
      </c>
      <c r="O899" s="24" t="s">
        <v>3695</v>
      </c>
      <c r="P899" s="27" t="s">
        <v>15</v>
      </c>
      <c r="Q899" s="28" t="s">
        <v>832</v>
      </c>
      <c r="R899" s="26" t="s">
        <v>3653</v>
      </c>
      <c r="S899" s="26" t="s">
        <v>3722</v>
      </c>
      <c r="T899" s="27" t="s">
        <v>47</v>
      </c>
      <c r="U899" s="25" t="s">
        <v>1100</v>
      </c>
      <c r="V899" s="25" t="s">
        <v>1344</v>
      </c>
      <c r="W899" s="25" t="s">
        <v>552</v>
      </c>
      <c r="X899" s="36" t="s">
        <v>43</v>
      </c>
      <c r="Y899" s="36" t="s">
        <v>1377</v>
      </c>
      <c r="Z899" s="36" t="s">
        <v>1375</v>
      </c>
      <c r="AA899" s="29">
        <v>5000</v>
      </c>
      <c r="AB899" s="29">
        <v>5000</v>
      </c>
      <c r="AC899" s="30">
        <v>0</v>
      </c>
      <c r="AD899" s="29">
        <v>5000</v>
      </c>
      <c r="AE899" s="29">
        <v>2500</v>
      </c>
      <c r="AF899" s="31">
        <v>2500</v>
      </c>
      <c r="AG899" s="29">
        <v>2500</v>
      </c>
      <c r="AI899" s="29">
        <v>0</v>
      </c>
      <c r="AJ899" s="29">
        <v>0</v>
      </c>
      <c r="AK899" s="29">
        <v>2500</v>
      </c>
      <c r="AL899" s="29">
        <v>0</v>
      </c>
      <c r="AM899" s="29">
        <v>0</v>
      </c>
      <c r="AN899" s="29">
        <v>0</v>
      </c>
      <c r="AO899" s="29">
        <v>0</v>
      </c>
      <c r="AP899" s="29">
        <v>0</v>
      </c>
      <c r="AQ899" s="29">
        <v>0</v>
      </c>
      <c r="AR899" s="29">
        <v>0</v>
      </c>
      <c r="AS899" s="29">
        <v>0</v>
      </c>
      <c r="AT899" s="122">
        <v>0</v>
      </c>
      <c r="AU899" s="130" t="s">
        <v>2197</v>
      </c>
      <c r="AV899" s="130" t="s">
        <v>2191</v>
      </c>
      <c r="AW899" s="130" t="s">
        <v>2298</v>
      </c>
      <c r="AX899" s="130" t="s">
        <v>1299</v>
      </c>
      <c r="AY899" s="130" t="s">
        <v>2188</v>
      </c>
    </row>
    <row r="900" spans="1:51" ht="24" x14ac:dyDescent="0.2">
      <c r="A900" s="121">
        <v>45706</v>
      </c>
      <c r="B900" s="27" t="s">
        <v>2843</v>
      </c>
      <c r="C900" s="24" t="s">
        <v>1565</v>
      </c>
      <c r="D900" s="24" t="s">
        <v>1447</v>
      </c>
      <c r="E900" s="28" t="s">
        <v>438</v>
      </c>
      <c r="F900" s="28" t="s">
        <v>439</v>
      </c>
      <c r="G900" s="28" t="s">
        <v>520</v>
      </c>
      <c r="H900" s="28" t="s">
        <v>515</v>
      </c>
      <c r="I900" s="28" t="s">
        <v>1103</v>
      </c>
      <c r="J900" s="24" t="s">
        <v>1092</v>
      </c>
      <c r="K900" s="24" t="s">
        <v>1242</v>
      </c>
      <c r="L900" s="24" t="s">
        <v>4534</v>
      </c>
      <c r="M900" s="24">
        <v>45741</v>
      </c>
      <c r="N900" s="24" t="s">
        <v>2406</v>
      </c>
      <c r="O900" s="24" t="s">
        <v>4535</v>
      </c>
      <c r="P900" s="27" t="s">
        <v>15</v>
      </c>
      <c r="Q900" s="28" t="s">
        <v>833</v>
      </c>
      <c r="R900" s="26" t="s">
        <v>3654</v>
      </c>
      <c r="S900" s="26" t="s">
        <v>3723</v>
      </c>
      <c r="T900" s="27" t="s">
        <v>50</v>
      </c>
      <c r="U900" s="25" t="s">
        <v>1092</v>
      </c>
      <c r="V900" s="25" t="s">
        <v>1345</v>
      </c>
      <c r="W900" s="25" t="s">
        <v>552</v>
      </c>
      <c r="X900" s="36" t="s">
        <v>37</v>
      </c>
      <c r="Y900" s="36" t="s">
        <v>38</v>
      </c>
      <c r="Z900" s="36" t="s">
        <v>382</v>
      </c>
      <c r="AA900" s="29">
        <v>48500</v>
      </c>
      <c r="AB900" s="29">
        <v>48500</v>
      </c>
      <c r="AC900" s="30">
        <v>0</v>
      </c>
      <c r="AD900" s="29">
        <v>48500</v>
      </c>
      <c r="AE900" s="29">
        <v>0</v>
      </c>
      <c r="AF900" s="31">
        <v>48500</v>
      </c>
      <c r="AG900" s="29">
        <v>0</v>
      </c>
      <c r="AI900" s="29">
        <v>0</v>
      </c>
      <c r="AJ900" s="29">
        <v>0</v>
      </c>
      <c r="AK900" s="29">
        <v>0</v>
      </c>
      <c r="AL900" s="29">
        <v>0</v>
      </c>
      <c r="AM900" s="29">
        <v>0</v>
      </c>
      <c r="AN900" s="29">
        <v>0</v>
      </c>
      <c r="AO900" s="29">
        <v>0</v>
      </c>
      <c r="AP900" s="29">
        <v>0</v>
      </c>
      <c r="AQ900" s="29">
        <v>0</v>
      </c>
      <c r="AR900" s="29">
        <v>0</v>
      </c>
      <c r="AS900" s="29">
        <v>0</v>
      </c>
      <c r="AT900" s="122">
        <v>0</v>
      </c>
      <c r="AU900" s="130" t="s">
        <v>2197</v>
      </c>
      <c r="AV900" s="130" t="s">
        <v>2191</v>
      </c>
      <c r="AW900" s="130" t="s">
        <v>2298</v>
      </c>
      <c r="AX900" s="130" t="s">
        <v>1299</v>
      </c>
      <c r="AY900" s="130" t="s">
        <v>1299</v>
      </c>
    </row>
    <row r="901" spans="1:51" ht="36" x14ac:dyDescent="0.2">
      <c r="A901" s="121">
        <v>45706</v>
      </c>
      <c r="B901" s="27" t="s">
        <v>2843</v>
      </c>
      <c r="C901" s="24" t="s">
        <v>1565</v>
      </c>
      <c r="D901" s="24" t="s">
        <v>1447</v>
      </c>
      <c r="E901" s="28" t="s">
        <v>442</v>
      </c>
      <c r="F901" s="28" t="s">
        <v>445</v>
      </c>
      <c r="G901" s="28" t="s">
        <v>521</v>
      </c>
      <c r="H901" s="28" t="s">
        <v>515</v>
      </c>
      <c r="I901" s="28" t="s">
        <v>1422</v>
      </c>
      <c r="J901" s="24" t="s">
        <v>1510</v>
      </c>
      <c r="K901" s="24" t="s">
        <v>1035</v>
      </c>
      <c r="L901" s="24" t="s">
        <v>3696</v>
      </c>
      <c r="M901" s="24">
        <v>45707</v>
      </c>
      <c r="N901" s="24" t="s">
        <v>3697</v>
      </c>
      <c r="O901" s="24" t="s">
        <v>3698</v>
      </c>
      <c r="P901" s="27" t="s">
        <v>15</v>
      </c>
      <c r="Q901" s="28" t="s">
        <v>834</v>
      </c>
      <c r="R901" s="26" t="s">
        <v>3655</v>
      </c>
      <c r="S901" s="26" t="s">
        <v>3724</v>
      </c>
      <c r="T901" s="27" t="s">
        <v>179</v>
      </c>
      <c r="U901" s="25" t="s">
        <v>1429</v>
      </c>
      <c r="V901" s="25" t="s">
        <v>2304</v>
      </c>
      <c r="W901" s="25" t="s">
        <v>552</v>
      </c>
      <c r="X901" s="36" t="s">
        <v>43</v>
      </c>
      <c r="Y901" s="36" t="s">
        <v>1377</v>
      </c>
      <c r="Z901" s="36" t="s">
        <v>1375</v>
      </c>
      <c r="AA901" s="29">
        <v>10000</v>
      </c>
      <c r="AB901" s="29">
        <v>10000</v>
      </c>
      <c r="AC901" s="30">
        <v>0</v>
      </c>
      <c r="AD901" s="29">
        <v>10000</v>
      </c>
      <c r="AE901" s="29">
        <v>0</v>
      </c>
      <c r="AF901" s="31">
        <v>10000</v>
      </c>
      <c r="AG901" s="29">
        <v>0</v>
      </c>
      <c r="AI901" s="29">
        <v>0</v>
      </c>
      <c r="AJ901" s="29">
        <v>0</v>
      </c>
      <c r="AK901" s="29">
        <v>0</v>
      </c>
      <c r="AL901" s="29">
        <v>0</v>
      </c>
      <c r="AM901" s="29">
        <v>0</v>
      </c>
      <c r="AN901" s="29">
        <v>0</v>
      </c>
      <c r="AO901" s="29">
        <v>0</v>
      </c>
      <c r="AP901" s="29">
        <v>0</v>
      </c>
      <c r="AQ901" s="29">
        <v>0</v>
      </c>
      <c r="AR901" s="29">
        <v>0</v>
      </c>
      <c r="AS901" s="29">
        <v>0</v>
      </c>
      <c r="AT901" s="122">
        <v>0</v>
      </c>
      <c r="AU901" s="130" t="s">
        <v>2197</v>
      </c>
      <c r="AV901" s="130" t="s">
        <v>2191</v>
      </c>
      <c r="AW901" s="130" t="s">
        <v>2298</v>
      </c>
      <c r="AX901" s="130" t="s">
        <v>1299</v>
      </c>
      <c r="AY901" s="130" t="s">
        <v>518</v>
      </c>
    </row>
    <row r="902" spans="1:51" ht="36" x14ac:dyDescent="0.2">
      <c r="A902" s="121">
        <v>45706</v>
      </c>
      <c r="B902" s="27" t="s">
        <v>2843</v>
      </c>
      <c r="C902" s="24" t="s">
        <v>1565</v>
      </c>
      <c r="D902" s="24" t="s">
        <v>1447</v>
      </c>
      <c r="E902" s="28" t="s">
        <v>442</v>
      </c>
      <c r="F902" s="28" t="s">
        <v>445</v>
      </c>
      <c r="G902" s="28" t="s">
        <v>521</v>
      </c>
      <c r="H902" s="28" t="s">
        <v>515</v>
      </c>
      <c r="I902" s="28" t="s">
        <v>1422</v>
      </c>
      <c r="J902" s="24" t="s">
        <v>1427</v>
      </c>
      <c r="K902" s="24" t="s">
        <v>1026</v>
      </c>
      <c r="L902" s="24" t="s">
        <v>3699</v>
      </c>
      <c r="M902" s="24">
        <v>45706</v>
      </c>
      <c r="N902" s="24" t="s">
        <v>3700</v>
      </c>
      <c r="O902" s="24" t="s">
        <v>3701</v>
      </c>
      <c r="P902" s="27" t="s">
        <v>15</v>
      </c>
      <c r="Q902" s="28" t="s">
        <v>835</v>
      </c>
      <c r="R902" s="26" t="s">
        <v>3656</v>
      </c>
      <c r="S902" s="26" t="s">
        <v>3725</v>
      </c>
      <c r="T902" s="27" t="s">
        <v>178</v>
      </c>
      <c r="U902" s="25" t="s">
        <v>1427</v>
      </c>
      <c r="V902" s="25" t="s">
        <v>1562</v>
      </c>
      <c r="W902" s="25" t="s">
        <v>552</v>
      </c>
      <c r="X902" s="36" t="s">
        <v>43</v>
      </c>
      <c r="Y902" s="36" t="s">
        <v>1377</v>
      </c>
      <c r="Z902" s="36" t="s">
        <v>1375</v>
      </c>
      <c r="AA902" s="29">
        <v>9350</v>
      </c>
      <c r="AB902" s="29">
        <v>9350</v>
      </c>
      <c r="AC902" s="30">
        <v>0</v>
      </c>
      <c r="AD902" s="29">
        <v>9350</v>
      </c>
      <c r="AE902" s="29">
        <v>0</v>
      </c>
      <c r="AF902" s="31">
        <v>9350</v>
      </c>
      <c r="AG902" s="29">
        <v>0</v>
      </c>
      <c r="AI902" s="29">
        <v>0</v>
      </c>
      <c r="AJ902" s="29">
        <v>0</v>
      </c>
      <c r="AK902" s="29">
        <v>0</v>
      </c>
      <c r="AL902" s="29">
        <v>0</v>
      </c>
      <c r="AM902" s="29">
        <v>0</v>
      </c>
      <c r="AN902" s="29">
        <v>0</v>
      </c>
      <c r="AO902" s="29">
        <v>0</v>
      </c>
      <c r="AP902" s="29">
        <v>0</v>
      </c>
      <c r="AQ902" s="29">
        <v>0</v>
      </c>
      <c r="AR902" s="29">
        <v>0</v>
      </c>
      <c r="AS902" s="29">
        <v>0</v>
      </c>
      <c r="AT902" s="122">
        <v>0</v>
      </c>
      <c r="AU902" s="130" t="s">
        <v>2197</v>
      </c>
      <c r="AV902" s="130" t="s">
        <v>2191</v>
      </c>
      <c r="AW902" s="130" t="s">
        <v>2298</v>
      </c>
      <c r="AX902" s="130" t="s">
        <v>1299</v>
      </c>
      <c r="AY902" s="130" t="s">
        <v>3270</v>
      </c>
    </row>
    <row r="903" spans="1:51" ht="36" x14ac:dyDescent="0.2">
      <c r="A903" s="121">
        <v>45706</v>
      </c>
      <c r="B903" s="27" t="s">
        <v>2843</v>
      </c>
      <c r="C903" s="24" t="s">
        <v>1565</v>
      </c>
      <c r="D903" s="24" t="s">
        <v>1447</v>
      </c>
      <c r="E903" s="28" t="s">
        <v>438</v>
      </c>
      <c r="F903" s="28" t="s">
        <v>439</v>
      </c>
      <c r="G903" s="28" t="s">
        <v>42</v>
      </c>
      <c r="H903" s="28" t="s">
        <v>511</v>
      </c>
      <c r="I903" s="28" t="s">
        <v>1103</v>
      </c>
      <c r="J903" s="24" t="s">
        <v>1427</v>
      </c>
      <c r="K903" s="24" t="s">
        <v>1023</v>
      </c>
      <c r="L903" s="24" t="s">
        <v>3702</v>
      </c>
      <c r="M903" s="24">
        <v>45706</v>
      </c>
      <c r="N903" s="24" t="s">
        <v>2052</v>
      </c>
      <c r="O903" s="24" t="s">
        <v>3703</v>
      </c>
      <c r="P903" s="27" t="s">
        <v>15</v>
      </c>
      <c r="Q903" s="28" t="s">
        <v>836</v>
      </c>
      <c r="R903" s="26" t="s">
        <v>3657</v>
      </c>
      <c r="S903" s="26" t="s">
        <v>3726</v>
      </c>
      <c r="T903" s="27" t="s">
        <v>156</v>
      </c>
      <c r="U903" s="25" t="s">
        <v>1427</v>
      </c>
      <c r="V903" s="25" t="s">
        <v>1554</v>
      </c>
      <c r="W903" s="25" t="s">
        <v>552</v>
      </c>
      <c r="X903" s="36" t="s">
        <v>41</v>
      </c>
      <c r="Y903" s="36" t="s">
        <v>42</v>
      </c>
      <c r="Z903" s="36" t="s">
        <v>359</v>
      </c>
      <c r="AA903" s="29">
        <v>3900</v>
      </c>
      <c r="AB903" s="29">
        <v>3900</v>
      </c>
      <c r="AC903" s="30">
        <v>0</v>
      </c>
      <c r="AD903" s="29">
        <v>3900</v>
      </c>
      <c r="AE903" s="29">
        <v>1300</v>
      </c>
      <c r="AF903" s="31">
        <v>2600</v>
      </c>
      <c r="AG903" s="29">
        <v>1300</v>
      </c>
      <c r="AI903" s="29">
        <v>0</v>
      </c>
      <c r="AJ903" s="29">
        <v>0</v>
      </c>
      <c r="AK903" s="29">
        <v>1300</v>
      </c>
      <c r="AL903" s="29">
        <v>0</v>
      </c>
      <c r="AM903" s="29">
        <v>0</v>
      </c>
      <c r="AN903" s="29">
        <v>0</v>
      </c>
      <c r="AO903" s="29">
        <v>0</v>
      </c>
      <c r="AP903" s="29">
        <v>0</v>
      </c>
      <c r="AQ903" s="29">
        <v>0</v>
      </c>
      <c r="AR903" s="29">
        <v>0</v>
      </c>
      <c r="AS903" s="29">
        <v>0</v>
      </c>
      <c r="AT903" s="122">
        <v>0</v>
      </c>
      <c r="AU903" s="130" t="s">
        <v>2197</v>
      </c>
      <c r="AV903" s="130" t="s">
        <v>2191</v>
      </c>
      <c r="AW903" s="130" t="s">
        <v>2298</v>
      </c>
      <c r="AX903" s="130" t="s">
        <v>1299</v>
      </c>
      <c r="AY903" s="130" t="s">
        <v>2647</v>
      </c>
    </row>
    <row r="904" spans="1:51" ht="36" x14ac:dyDescent="0.2">
      <c r="A904" s="121">
        <v>45707</v>
      </c>
      <c r="B904" s="27" t="s">
        <v>2843</v>
      </c>
      <c r="C904" s="24" t="s">
        <v>1565</v>
      </c>
      <c r="D904" s="24" t="s">
        <v>1447</v>
      </c>
      <c r="E904" s="28" t="s">
        <v>438</v>
      </c>
      <c r="F904" s="28" t="s">
        <v>439</v>
      </c>
      <c r="G904" s="28" t="s">
        <v>42</v>
      </c>
      <c r="H904" s="28" t="s">
        <v>511</v>
      </c>
      <c r="I904" s="28" t="s">
        <v>1103</v>
      </c>
      <c r="J904" s="24" t="s">
        <v>1428</v>
      </c>
      <c r="K904" s="24" t="s">
        <v>1062</v>
      </c>
      <c r="L904" s="24" t="s">
        <v>3761</v>
      </c>
      <c r="M904" s="24">
        <v>45714</v>
      </c>
      <c r="N904" s="24" t="s">
        <v>3762</v>
      </c>
      <c r="O904" s="24" t="s">
        <v>3870</v>
      </c>
      <c r="P904" s="27" t="s">
        <v>15</v>
      </c>
      <c r="Q904" s="28" t="s">
        <v>837</v>
      </c>
      <c r="R904" s="26" t="s">
        <v>3658</v>
      </c>
      <c r="S904" s="26" t="s">
        <v>3727</v>
      </c>
      <c r="T904" s="27" t="s">
        <v>158</v>
      </c>
      <c r="U904" s="25" t="s">
        <v>1428</v>
      </c>
      <c r="V904" s="25" t="s">
        <v>1555</v>
      </c>
      <c r="W904" s="25" t="s">
        <v>552</v>
      </c>
      <c r="X904" s="36" t="s">
        <v>41</v>
      </c>
      <c r="Y904" s="36" t="s">
        <v>42</v>
      </c>
      <c r="Z904" s="36" t="s">
        <v>359</v>
      </c>
      <c r="AA904" s="29">
        <v>4400</v>
      </c>
      <c r="AB904" s="29">
        <v>4400</v>
      </c>
      <c r="AC904" s="30">
        <v>0</v>
      </c>
      <c r="AD904" s="29">
        <v>4400</v>
      </c>
      <c r="AE904" s="29">
        <v>0</v>
      </c>
      <c r="AF904" s="31">
        <v>4400</v>
      </c>
      <c r="AG904" s="29">
        <v>0</v>
      </c>
      <c r="AI904" s="29">
        <v>0</v>
      </c>
      <c r="AJ904" s="29">
        <v>0</v>
      </c>
      <c r="AK904" s="29">
        <v>0</v>
      </c>
      <c r="AL904" s="29">
        <v>0</v>
      </c>
      <c r="AM904" s="29">
        <v>0</v>
      </c>
      <c r="AN904" s="29">
        <v>0</v>
      </c>
      <c r="AO904" s="29">
        <v>0</v>
      </c>
      <c r="AP904" s="29">
        <v>0</v>
      </c>
      <c r="AQ904" s="29">
        <v>0</v>
      </c>
      <c r="AR904" s="29">
        <v>0</v>
      </c>
      <c r="AS904" s="29">
        <v>0</v>
      </c>
      <c r="AT904" s="122">
        <v>0</v>
      </c>
      <c r="AU904" s="130" t="s">
        <v>2197</v>
      </c>
      <c r="AV904" s="130" t="s">
        <v>2191</v>
      </c>
      <c r="AW904" s="130" t="s">
        <v>2298</v>
      </c>
      <c r="AX904" s="130" t="s">
        <v>1299</v>
      </c>
      <c r="AY904" s="130" t="s">
        <v>2646</v>
      </c>
    </row>
    <row r="905" spans="1:51" ht="36" x14ac:dyDescent="0.2">
      <c r="A905" s="121">
        <v>45707</v>
      </c>
      <c r="B905" s="27" t="s">
        <v>2843</v>
      </c>
      <c r="C905" s="24" t="s">
        <v>1565</v>
      </c>
      <c r="D905" s="24" t="s">
        <v>1447</v>
      </c>
      <c r="E905" s="28" t="s">
        <v>438</v>
      </c>
      <c r="F905" s="28" t="s">
        <v>439</v>
      </c>
      <c r="G905" s="28" t="s">
        <v>521</v>
      </c>
      <c r="H905" s="28" t="s">
        <v>515</v>
      </c>
      <c r="I905" s="28" t="s">
        <v>1103</v>
      </c>
      <c r="J905" s="24" t="s">
        <v>1091</v>
      </c>
      <c r="K905" s="24" t="s">
        <v>1052</v>
      </c>
      <c r="L905" s="24" t="s">
        <v>3704</v>
      </c>
      <c r="M905" s="24">
        <v>45708</v>
      </c>
      <c r="N905" s="24" t="s">
        <v>3705</v>
      </c>
      <c r="O905" s="24" t="s">
        <v>3706</v>
      </c>
      <c r="P905" s="27" t="s">
        <v>15</v>
      </c>
      <c r="Q905" s="28" t="s">
        <v>838</v>
      </c>
      <c r="R905" s="26" t="s">
        <v>3659</v>
      </c>
      <c r="S905" s="26" t="s">
        <v>3728</v>
      </c>
      <c r="T905" s="27" t="s">
        <v>44</v>
      </c>
      <c r="U905" s="25" t="s">
        <v>1091</v>
      </c>
      <c r="V905" s="25" t="s">
        <v>1343</v>
      </c>
      <c r="W905" s="25" t="s">
        <v>552</v>
      </c>
      <c r="X905" s="36" t="s">
        <v>43</v>
      </c>
      <c r="Y905" s="36" t="s">
        <v>1377</v>
      </c>
      <c r="Z905" s="36" t="s">
        <v>1375</v>
      </c>
      <c r="AA905" s="29">
        <v>5000</v>
      </c>
      <c r="AB905" s="29">
        <v>5000</v>
      </c>
      <c r="AC905" s="30">
        <v>0</v>
      </c>
      <c r="AD905" s="29">
        <v>5000</v>
      </c>
      <c r="AE905" s="29">
        <v>0</v>
      </c>
      <c r="AF905" s="31">
        <v>5000</v>
      </c>
      <c r="AG905" s="29">
        <v>0</v>
      </c>
      <c r="AI905" s="29">
        <v>0</v>
      </c>
      <c r="AJ905" s="29">
        <v>0</v>
      </c>
      <c r="AK905" s="29">
        <v>0</v>
      </c>
      <c r="AL905" s="29">
        <v>0</v>
      </c>
      <c r="AM905" s="29">
        <v>0</v>
      </c>
      <c r="AN905" s="29">
        <v>0</v>
      </c>
      <c r="AO905" s="29">
        <v>0</v>
      </c>
      <c r="AP905" s="29">
        <v>0</v>
      </c>
      <c r="AQ905" s="29">
        <v>0</v>
      </c>
      <c r="AR905" s="29">
        <v>0</v>
      </c>
      <c r="AS905" s="29">
        <v>0</v>
      </c>
      <c r="AT905" s="122">
        <v>0</v>
      </c>
      <c r="AU905" s="130" t="s">
        <v>2197</v>
      </c>
      <c r="AV905" s="130" t="s">
        <v>2191</v>
      </c>
      <c r="AW905" s="130" t="s">
        <v>2298</v>
      </c>
      <c r="AX905" s="130" t="s">
        <v>1299</v>
      </c>
      <c r="AY905" s="130" t="s">
        <v>2188</v>
      </c>
    </row>
    <row r="906" spans="1:51" ht="24" x14ac:dyDescent="0.2">
      <c r="A906" s="121">
        <v>45707</v>
      </c>
      <c r="B906" s="27" t="s">
        <v>2843</v>
      </c>
      <c r="C906" s="24" t="s">
        <v>1565</v>
      </c>
      <c r="D906" s="24" t="s">
        <v>1447</v>
      </c>
      <c r="E906" s="28" t="s">
        <v>438</v>
      </c>
      <c r="F906" s="28" t="s">
        <v>439</v>
      </c>
      <c r="G906" s="28" t="s">
        <v>521</v>
      </c>
      <c r="H906" s="28" t="s">
        <v>515</v>
      </c>
      <c r="I906" s="28" t="s">
        <v>1103</v>
      </c>
      <c r="J906" s="24" t="s">
        <v>1433</v>
      </c>
      <c r="K906" s="24" t="s">
        <v>1051</v>
      </c>
      <c r="L906" s="24" t="s">
        <v>3707</v>
      </c>
      <c r="M906" s="24">
        <v>45708</v>
      </c>
      <c r="N906" s="24" t="s">
        <v>3708</v>
      </c>
      <c r="O906" s="24" t="s">
        <v>3709</v>
      </c>
      <c r="P906" s="27" t="s">
        <v>15</v>
      </c>
      <c r="Q906" s="28" t="s">
        <v>839</v>
      </c>
      <c r="R906" s="26" t="s">
        <v>3660</v>
      </c>
      <c r="S906" s="26" t="s">
        <v>3729</v>
      </c>
      <c r="T906" s="27" t="s">
        <v>109</v>
      </c>
      <c r="U906" s="25" t="s">
        <v>1433</v>
      </c>
      <c r="V906" s="25" t="s">
        <v>1438</v>
      </c>
      <c r="W906" s="25" t="s">
        <v>552</v>
      </c>
      <c r="X906" s="36" t="s">
        <v>43</v>
      </c>
      <c r="Y906" s="36" t="s">
        <v>1377</v>
      </c>
      <c r="Z906" s="36" t="s">
        <v>1375</v>
      </c>
      <c r="AA906" s="29">
        <v>5000</v>
      </c>
      <c r="AB906" s="29">
        <v>5000</v>
      </c>
      <c r="AC906" s="30">
        <v>0</v>
      </c>
      <c r="AD906" s="29">
        <v>5000</v>
      </c>
      <c r="AE906" s="29">
        <v>2500</v>
      </c>
      <c r="AF906" s="31">
        <v>2500</v>
      </c>
      <c r="AG906" s="29">
        <v>2500</v>
      </c>
      <c r="AI906" s="29">
        <v>0</v>
      </c>
      <c r="AJ906" s="29">
        <v>0</v>
      </c>
      <c r="AK906" s="29">
        <v>2500</v>
      </c>
      <c r="AL906" s="29">
        <v>0</v>
      </c>
      <c r="AM906" s="29">
        <v>0</v>
      </c>
      <c r="AN906" s="29">
        <v>0</v>
      </c>
      <c r="AO906" s="29">
        <v>0</v>
      </c>
      <c r="AP906" s="29">
        <v>0</v>
      </c>
      <c r="AQ906" s="29">
        <v>0</v>
      </c>
      <c r="AR906" s="29">
        <v>0</v>
      </c>
      <c r="AS906" s="29">
        <v>0</v>
      </c>
      <c r="AT906" s="122">
        <v>0</v>
      </c>
      <c r="AU906" s="130" t="s">
        <v>2197</v>
      </c>
      <c r="AV906" s="130" t="s">
        <v>2191</v>
      </c>
      <c r="AW906" s="130" t="s">
        <v>2298</v>
      </c>
      <c r="AX906" s="130" t="s">
        <v>1299</v>
      </c>
      <c r="AY906" s="130" t="s">
        <v>2188</v>
      </c>
    </row>
    <row r="907" spans="1:51" ht="36" x14ac:dyDescent="0.2">
      <c r="A907" s="121">
        <v>45708</v>
      </c>
      <c r="B907" s="27" t="s">
        <v>2843</v>
      </c>
      <c r="C907" s="24" t="s">
        <v>1565</v>
      </c>
      <c r="D907" s="24" t="s">
        <v>1447</v>
      </c>
      <c r="E907" s="28" t="s">
        <v>438</v>
      </c>
      <c r="F907" s="28" t="s">
        <v>439</v>
      </c>
      <c r="G907" s="28" t="s">
        <v>521</v>
      </c>
      <c r="H907" s="28" t="s">
        <v>515</v>
      </c>
      <c r="I907" s="28" t="s">
        <v>1103</v>
      </c>
      <c r="J907" s="24" t="s">
        <v>1510</v>
      </c>
      <c r="K907" s="24" t="s">
        <v>1053</v>
      </c>
      <c r="L907" s="24" t="s">
        <v>3710</v>
      </c>
      <c r="M907" s="24">
        <v>45708</v>
      </c>
      <c r="N907" s="24" t="s">
        <v>2512</v>
      </c>
      <c r="O907" s="24" t="s">
        <v>3711</v>
      </c>
      <c r="P907" s="27" t="s">
        <v>15</v>
      </c>
      <c r="Q907" s="28" t="s">
        <v>840</v>
      </c>
      <c r="R907" s="26" t="s">
        <v>3661</v>
      </c>
      <c r="S907" s="26" t="s">
        <v>3730</v>
      </c>
      <c r="T907" s="27" t="s">
        <v>157</v>
      </c>
      <c r="U907" s="25" t="s">
        <v>1429</v>
      </c>
      <c r="V907" s="25" t="s">
        <v>2198</v>
      </c>
      <c r="W907" s="25" t="s">
        <v>552</v>
      </c>
      <c r="X907" s="36" t="s">
        <v>43</v>
      </c>
      <c r="Y907" s="36" t="s">
        <v>1377</v>
      </c>
      <c r="Z907" s="36" t="s">
        <v>1375</v>
      </c>
      <c r="AA907" s="29">
        <v>5000</v>
      </c>
      <c r="AB907" s="29">
        <v>5000</v>
      </c>
      <c r="AC907" s="30">
        <v>0</v>
      </c>
      <c r="AD907" s="29">
        <v>5000</v>
      </c>
      <c r="AE907" s="29">
        <v>2500</v>
      </c>
      <c r="AF907" s="31">
        <v>2500</v>
      </c>
      <c r="AG907" s="29">
        <v>2500</v>
      </c>
      <c r="AI907" s="29">
        <v>0</v>
      </c>
      <c r="AJ907" s="29">
        <v>0</v>
      </c>
      <c r="AK907" s="29">
        <v>2500</v>
      </c>
      <c r="AL907" s="29">
        <v>0</v>
      </c>
      <c r="AM907" s="29">
        <v>0</v>
      </c>
      <c r="AN907" s="29">
        <v>0</v>
      </c>
      <c r="AO907" s="29">
        <v>0</v>
      </c>
      <c r="AP907" s="29">
        <v>0</v>
      </c>
      <c r="AQ907" s="29">
        <v>0</v>
      </c>
      <c r="AR907" s="29">
        <v>0</v>
      </c>
      <c r="AS907" s="29">
        <v>0</v>
      </c>
      <c r="AT907" s="122">
        <v>0</v>
      </c>
      <c r="AU907" s="130" t="s">
        <v>2197</v>
      </c>
      <c r="AV907" s="130" t="s">
        <v>2191</v>
      </c>
      <c r="AW907" s="130" t="s">
        <v>2298</v>
      </c>
      <c r="AX907" s="130" t="s">
        <v>1299</v>
      </c>
      <c r="AY907" s="130" t="s">
        <v>2188</v>
      </c>
    </row>
    <row r="908" spans="1:51" ht="36" x14ac:dyDescent="0.2">
      <c r="A908" s="121">
        <v>45708</v>
      </c>
      <c r="B908" s="27" t="s">
        <v>2843</v>
      </c>
      <c r="C908" s="24" t="s">
        <v>1565</v>
      </c>
      <c r="D908" s="24" t="s">
        <v>1447</v>
      </c>
      <c r="E908" s="28" t="s">
        <v>438</v>
      </c>
      <c r="F908" s="28" t="s">
        <v>439</v>
      </c>
      <c r="G908" s="28" t="s">
        <v>521</v>
      </c>
      <c r="H908" s="28" t="s">
        <v>515</v>
      </c>
      <c r="I908" s="28" t="s">
        <v>1103</v>
      </c>
      <c r="J908" s="24" t="s">
        <v>1433</v>
      </c>
      <c r="K908" s="24" t="s">
        <v>1056</v>
      </c>
      <c r="L908" s="24" t="s">
        <v>3712</v>
      </c>
      <c r="M908" s="24">
        <v>45709</v>
      </c>
      <c r="N908" s="24" t="s">
        <v>3713</v>
      </c>
      <c r="O908" s="24" t="s">
        <v>3714</v>
      </c>
      <c r="P908" s="27" t="s">
        <v>15</v>
      </c>
      <c r="Q908" s="28" t="s">
        <v>841</v>
      </c>
      <c r="R908" s="26" t="s">
        <v>3662</v>
      </c>
      <c r="S908" s="26" t="s">
        <v>3731</v>
      </c>
      <c r="T908" s="27" t="s">
        <v>109</v>
      </c>
      <c r="U908" s="25" t="s">
        <v>1433</v>
      </c>
      <c r="V908" s="25" t="s">
        <v>1438</v>
      </c>
      <c r="W908" s="25" t="s">
        <v>552</v>
      </c>
      <c r="X908" s="36" t="s">
        <v>43</v>
      </c>
      <c r="Y908" s="36" t="s">
        <v>1377</v>
      </c>
      <c r="Z908" s="36" t="s">
        <v>1375</v>
      </c>
      <c r="AA908" s="29">
        <v>5000</v>
      </c>
      <c r="AB908" s="29">
        <v>5000</v>
      </c>
      <c r="AC908" s="30">
        <v>0</v>
      </c>
      <c r="AD908" s="29">
        <v>5000</v>
      </c>
      <c r="AE908" s="29">
        <v>2500</v>
      </c>
      <c r="AF908" s="31">
        <v>2500</v>
      </c>
      <c r="AG908" s="29">
        <v>2500</v>
      </c>
      <c r="AI908" s="29">
        <v>0</v>
      </c>
      <c r="AJ908" s="29">
        <v>0</v>
      </c>
      <c r="AK908" s="29">
        <v>2500</v>
      </c>
      <c r="AL908" s="29">
        <v>0</v>
      </c>
      <c r="AM908" s="29">
        <v>0</v>
      </c>
      <c r="AN908" s="29">
        <v>0</v>
      </c>
      <c r="AO908" s="29">
        <v>0</v>
      </c>
      <c r="AP908" s="29">
        <v>0</v>
      </c>
      <c r="AQ908" s="29">
        <v>0</v>
      </c>
      <c r="AR908" s="29">
        <v>0</v>
      </c>
      <c r="AS908" s="29">
        <v>0</v>
      </c>
      <c r="AT908" s="122">
        <v>0</v>
      </c>
      <c r="AU908" s="130" t="s">
        <v>2197</v>
      </c>
      <c r="AV908" s="130" t="s">
        <v>2191</v>
      </c>
      <c r="AW908" s="130" t="s">
        <v>2298</v>
      </c>
      <c r="AX908" s="130" t="s">
        <v>1299</v>
      </c>
      <c r="AY908" s="130" t="s">
        <v>2188</v>
      </c>
    </row>
    <row r="909" spans="1:51" ht="36" x14ac:dyDescent="0.2">
      <c r="A909" s="121">
        <v>45709</v>
      </c>
      <c r="B909" s="27" t="s">
        <v>2843</v>
      </c>
      <c r="C909" s="24" t="s">
        <v>1565</v>
      </c>
      <c r="D909" s="24" t="s">
        <v>1447</v>
      </c>
      <c r="E909" s="28" t="s">
        <v>438</v>
      </c>
      <c r="F909" s="28" t="s">
        <v>439</v>
      </c>
      <c r="G909" s="28" t="s">
        <v>521</v>
      </c>
      <c r="H909" s="28" t="s">
        <v>515</v>
      </c>
      <c r="I909" s="28" t="s">
        <v>1103</v>
      </c>
      <c r="J909" s="24" t="s">
        <v>1101</v>
      </c>
      <c r="K909" s="24" t="s">
        <v>1055</v>
      </c>
      <c r="L909" s="24" t="s">
        <v>3715</v>
      </c>
      <c r="M909" s="24">
        <v>45709</v>
      </c>
      <c r="N909" s="24" t="s">
        <v>3716</v>
      </c>
      <c r="O909" s="24" t="s">
        <v>3717</v>
      </c>
      <c r="P909" s="27" t="s">
        <v>15</v>
      </c>
      <c r="Q909" s="28" t="s">
        <v>843</v>
      </c>
      <c r="R909" s="26" t="s">
        <v>3663</v>
      </c>
      <c r="S909" s="26" t="s">
        <v>3732</v>
      </c>
      <c r="T909" s="27" t="s">
        <v>59</v>
      </c>
      <c r="U909" s="25" t="s">
        <v>1101</v>
      </c>
      <c r="V909" s="25" t="s">
        <v>1352</v>
      </c>
      <c r="W909" s="25" t="s">
        <v>552</v>
      </c>
      <c r="X909" s="36" t="s">
        <v>43</v>
      </c>
      <c r="Y909" s="36" t="s">
        <v>1377</v>
      </c>
      <c r="Z909" s="36" t="s">
        <v>1375</v>
      </c>
      <c r="AA909" s="29">
        <v>5000</v>
      </c>
      <c r="AB909" s="29">
        <v>5000</v>
      </c>
      <c r="AC909" s="30">
        <v>0</v>
      </c>
      <c r="AD909" s="29">
        <v>5000</v>
      </c>
      <c r="AE909" s="29">
        <v>2500</v>
      </c>
      <c r="AF909" s="31">
        <v>2500</v>
      </c>
      <c r="AG909" s="29">
        <v>0</v>
      </c>
      <c r="AI909" s="29">
        <v>0</v>
      </c>
      <c r="AJ909" s="29">
        <v>0</v>
      </c>
      <c r="AK909" s="29">
        <v>2500</v>
      </c>
      <c r="AL909" s="29">
        <v>0</v>
      </c>
      <c r="AM909" s="29">
        <v>0</v>
      </c>
      <c r="AN909" s="29">
        <v>0</v>
      </c>
      <c r="AO909" s="29">
        <v>0</v>
      </c>
      <c r="AP909" s="29">
        <v>0</v>
      </c>
      <c r="AQ909" s="29">
        <v>0</v>
      </c>
      <c r="AR909" s="29">
        <v>0</v>
      </c>
      <c r="AS909" s="29">
        <v>0</v>
      </c>
      <c r="AT909" s="122">
        <v>0</v>
      </c>
      <c r="AU909" s="130" t="s">
        <v>2197</v>
      </c>
      <c r="AV909" s="130" t="s">
        <v>2191</v>
      </c>
      <c r="AW909" s="130" t="s">
        <v>2298</v>
      </c>
      <c r="AX909" s="130" t="s">
        <v>1299</v>
      </c>
      <c r="AY909" s="130" t="s">
        <v>2188</v>
      </c>
    </row>
    <row r="910" spans="1:51" ht="24" x14ac:dyDescent="0.2">
      <c r="A910" s="121">
        <v>45712</v>
      </c>
      <c r="B910" s="27" t="s">
        <v>2843</v>
      </c>
      <c r="C910" s="24" t="s">
        <v>1565</v>
      </c>
      <c r="D910" s="24" t="s">
        <v>1447</v>
      </c>
      <c r="E910" s="28" t="s">
        <v>438</v>
      </c>
      <c r="F910" s="28" t="s">
        <v>439</v>
      </c>
      <c r="G910" s="28" t="s">
        <v>519</v>
      </c>
      <c r="H910" s="28" t="s">
        <v>515</v>
      </c>
      <c r="I910" s="28" t="s">
        <v>1103</v>
      </c>
      <c r="J910" s="24" t="s">
        <v>1098</v>
      </c>
      <c r="K910" s="24" t="s">
        <v>1299</v>
      </c>
      <c r="L910" s="24" t="s">
        <v>1299</v>
      </c>
      <c r="M910" s="24" t="s">
        <v>1299</v>
      </c>
      <c r="N910" s="24" t="s">
        <v>1299</v>
      </c>
      <c r="O910" s="24" t="s">
        <v>3763</v>
      </c>
      <c r="P910" s="27" t="s">
        <v>15</v>
      </c>
      <c r="Q910" s="28" t="s">
        <v>844</v>
      </c>
      <c r="R910" s="26" t="s">
        <v>3798</v>
      </c>
      <c r="S910" s="26" t="s">
        <v>3818</v>
      </c>
      <c r="T910" s="27" t="s">
        <v>110</v>
      </c>
      <c r="U910" s="25" t="s">
        <v>1098</v>
      </c>
      <c r="V910" s="25" t="s">
        <v>1368</v>
      </c>
      <c r="W910" s="25" t="s">
        <v>552</v>
      </c>
      <c r="X910" s="36" t="s">
        <v>22</v>
      </c>
      <c r="Y910" s="36" t="s">
        <v>23</v>
      </c>
      <c r="Z910" s="36" t="s">
        <v>361</v>
      </c>
      <c r="AA910" s="29">
        <v>9720</v>
      </c>
      <c r="AB910" s="29">
        <v>0</v>
      </c>
      <c r="AC910" s="30">
        <v>9720</v>
      </c>
      <c r="AD910" s="29">
        <v>0</v>
      </c>
      <c r="AE910" s="29">
        <v>0</v>
      </c>
      <c r="AF910" s="31">
        <v>9720</v>
      </c>
      <c r="AG910" s="29">
        <v>0</v>
      </c>
      <c r="AI910" s="29">
        <v>0</v>
      </c>
      <c r="AJ910" s="29">
        <v>0</v>
      </c>
      <c r="AK910" s="29">
        <v>0</v>
      </c>
      <c r="AL910" s="29">
        <v>0</v>
      </c>
      <c r="AM910" s="29">
        <v>0</v>
      </c>
      <c r="AN910" s="29">
        <v>0</v>
      </c>
      <c r="AO910" s="29">
        <v>0</v>
      </c>
      <c r="AP910" s="29">
        <v>0</v>
      </c>
      <c r="AQ910" s="29">
        <v>0</v>
      </c>
      <c r="AR910" s="29">
        <v>0</v>
      </c>
      <c r="AS910" s="29">
        <v>0</v>
      </c>
      <c r="AT910" s="122">
        <v>0</v>
      </c>
      <c r="AU910" s="130" t="s">
        <v>2190</v>
      </c>
      <c r="AV910" s="130" t="s">
        <v>2191</v>
      </c>
      <c r="AW910" s="130" t="s">
        <v>2192</v>
      </c>
      <c r="AX910" s="130" t="s">
        <v>1299</v>
      </c>
      <c r="AY910" s="130" t="s">
        <v>1299</v>
      </c>
    </row>
    <row r="911" spans="1:51" ht="36" x14ac:dyDescent="0.2">
      <c r="A911" s="121">
        <v>45712</v>
      </c>
      <c r="B911" s="27" t="s">
        <v>2843</v>
      </c>
      <c r="C911" s="24" t="s">
        <v>1565</v>
      </c>
      <c r="D911" s="24" t="s">
        <v>1447</v>
      </c>
      <c r="E911" s="28" t="s">
        <v>438</v>
      </c>
      <c r="F911" s="28" t="s">
        <v>439</v>
      </c>
      <c r="G911" s="28" t="s">
        <v>521</v>
      </c>
      <c r="H911" s="28" t="s">
        <v>515</v>
      </c>
      <c r="I911" s="28" t="s">
        <v>1103</v>
      </c>
      <c r="J911" s="24" t="s">
        <v>1102</v>
      </c>
      <c r="K911" s="24" t="s">
        <v>1058</v>
      </c>
      <c r="L911" s="24" t="s">
        <v>3764</v>
      </c>
      <c r="M911" s="24">
        <v>45712</v>
      </c>
      <c r="N911" s="24" t="s">
        <v>3765</v>
      </c>
      <c r="O911" s="24" t="s">
        <v>3766</v>
      </c>
      <c r="P911" s="27" t="s">
        <v>15</v>
      </c>
      <c r="Q911" s="28" t="s">
        <v>845</v>
      </c>
      <c r="R911" s="26" t="s">
        <v>3799</v>
      </c>
      <c r="S911" s="26" t="s">
        <v>3819</v>
      </c>
      <c r="T911" s="27" t="s">
        <v>111</v>
      </c>
      <c r="U911" s="25" t="s">
        <v>1102</v>
      </c>
      <c r="V911" s="25" t="s">
        <v>1369</v>
      </c>
      <c r="W911" s="25" t="s">
        <v>552</v>
      </c>
      <c r="X911" s="36" t="s">
        <v>43</v>
      </c>
      <c r="Y911" s="36" t="s">
        <v>1377</v>
      </c>
      <c r="Z911" s="36" t="s">
        <v>1375</v>
      </c>
      <c r="AA911" s="29">
        <v>5000</v>
      </c>
      <c r="AB911" s="29">
        <v>5000</v>
      </c>
      <c r="AC911" s="30">
        <v>0</v>
      </c>
      <c r="AD911" s="29">
        <v>5000</v>
      </c>
      <c r="AE911" s="29">
        <v>0</v>
      </c>
      <c r="AF911" s="31">
        <v>5000</v>
      </c>
      <c r="AG911" s="29">
        <v>0</v>
      </c>
      <c r="AI911" s="29">
        <v>0</v>
      </c>
      <c r="AJ911" s="29">
        <v>0</v>
      </c>
      <c r="AK911" s="29">
        <v>0</v>
      </c>
      <c r="AL911" s="29">
        <v>0</v>
      </c>
      <c r="AM911" s="29">
        <v>0</v>
      </c>
      <c r="AN911" s="29">
        <v>0</v>
      </c>
      <c r="AO911" s="29">
        <v>0</v>
      </c>
      <c r="AP911" s="29">
        <v>0</v>
      </c>
      <c r="AQ911" s="29">
        <v>0</v>
      </c>
      <c r="AR911" s="29">
        <v>0</v>
      </c>
      <c r="AS911" s="29">
        <v>0</v>
      </c>
      <c r="AT911" s="122">
        <v>0</v>
      </c>
      <c r="AU911" s="130" t="s">
        <v>2197</v>
      </c>
      <c r="AV911" s="130" t="s">
        <v>2191</v>
      </c>
      <c r="AW911" s="130" t="s">
        <v>2298</v>
      </c>
      <c r="AX911" s="130" t="s">
        <v>1299</v>
      </c>
      <c r="AY911" s="130" t="s">
        <v>2188</v>
      </c>
    </row>
    <row r="912" spans="1:51" ht="24" x14ac:dyDescent="0.2">
      <c r="A912" s="121">
        <v>45712</v>
      </c>
      <c r="B912" s="27" t="s">
        <v>2843</v>
      </c>
      <c r="C912" s="24" t="s">
        <v>1565</v>
      </c>
      <c r="D912" s="24" t="s">
        <v>1447</v>
      </c>
      <c r="E912" s="28" t="s">
        <v>438</v>
      </c>
      <c r="F912" s="28" t="s">
        <v>439</v>
      </c>
      <c r="G912" s="28" t="s">
        <v>520</v>
      </c>
      <c r="H912" s="28" t="s">
        <v>515</v>
      </c>
      <c r="I912" s="28" t="s">
        <v>1103</v>
      </c>
      <c r="J912" s="24" t="s">
        <v>1159</v>
      </c>
      <c r="K912" s="24" t="s">
        <v>1079</v>
      </c>
      <c r="L912" s="24" t="s">
        <v>3871</v>
      </c>
      <c r="M912" s="24">
        <v>45719</v>
      </c>
      <c r="N912" s="24" t="s">
        <v>2397</v>
      </c>
      <c r="O912" s="24" t="s">
        <v>3872</v>
      </c>
      <c r="P912" s="27" t="s">
        <v>15</v>
      </c>
      <c r="Q912" s="28" t="s">
        <v>846</v>
      </c>
      <c r="R912" s="26" t="s">
        <v>3800</v>
      </c>
      <c r="S912" s="26" t="s">
        <v>3820</v>
      </c>
      <c r="T912" s="27" t="s">
        <v>55</v>
      </c>
      <c r="U912" s="25" t="s">
        <v>1159</v>
      </c>
      <c r="V912" s="25" t="s">
        <v>1348</v>
      </c>
      <c r="W912" s="25" t="s">
        <v>552</v>
      </c>
      <c r="X912" s="36" t="s">
        <v>37</v>
      </c>
      <c r="Y912" s="36" t="s">
        <v>38</v>
      </c>
      <c r="Z912" s="36" t="s">
        <v>382</v>
      </c>
      <c r="AA912" s="29">
        <v>5200</v>
      </c>
      <c r="AB912" s="29">
        <v>5200</v>
      </c>
      <c r="AC912" s="30">
        <v>0</v>
      </c>
      <c r="AD912" s="29">
        <v>5200</v>
      </c>
      <c r="AE912" s="29">
        <v>5200</v>
      </c>
      <c r="AF912" s="31">
        <v>0</v>
      </c>
      <c r="AG912" s="29">
        <v>5200</v>
      </c>
      <c r="AI912" s="29">
        <v>0</v>
      </c>
      <c r="AJ912" s="29">
        <v>0</v>
      </c>
      <c r="AK912" s="29">
        <v>5200</v>
      </c>
      <c r="AL912" s="29">
        <v>0</v>
      </c>
      <c r="AM912" s="29">
        <v>0</v>
      </c>
      <c r="AN912" s="29">
        <v>0</v>
      </c>
      <c r="AO912" s="29">
        <v>0</v>
      </c>
      <c r="AP912" s="29">
        <v>0</v>
      </c>
      <c r="AQ912" s="29">
        <v>0</v>
      </c>
      <c r="AR912" s="29">
        <v>0</v>
      </c>
      <c r="AS912" s="29">
        <v>0</v>
      </c>
      <c r="AT912" s="122">
        <v>0</v>
      </c>
      <c r="AU912" s="130" t="s">
        <v>2197</v>
      </c>
      <c r="AV912" s="130" t="s">
        <v>2193</v>
      </c>
      <c r="AW912" s="130" t="s">
        <v>2298</v>
      </c>
      <c r="AX912" s="130" t="s">
        <v>1299</v>
      </c>
      <c r="AY912" s="130" t="s">
        <v>1299</v>
      </c>
    </row>
    <row r="913" spans="1:51" x14ac:dyDescent="0.2">
      <c r="A913" s="121">
        <v>45713</v>
      </c>
      <c r="B913" s="27" t="s">
        <v>2843</v>
      </c>
      <c r="C913" s="24" t="s">
        <v>1565</v>
      </c>
      <c r="D913" s="24" t="s">
        <v>1447</v>
      </c>
      <c r="E913" s="28" t="s">
        <v>438</v>
      </c>
      <c r="F913" s="28" t="s">
        <v>439</v>
      </c>
      <c r="G913" s="28" t="s">
        <v>520</v>
      </c>
      <c r="H913" s="28" t="s">
        <v>515</v>
      </c>
      <c r="I913" s="28" t="s">
        <v>1103</v>
      </c>
      <c r="J913" s="24" t="s">
        <v>1097</v>
      </c>
      <c r="K913" s="24" t="s">
        <v>1299</v>
      </c>
      <c r="L913" s="24" t="s">
        <v>1299</v>
      </c>
      <c r="M913" s="24" t="s">
        <v>1299</v>
      </c>
      <c r="N913" s="24" t="s">
        <v>1299</v>
      </c>
      <c r="O913" s="24" t="s">
        <v>3767</v>
      </c>
      <c r="P913" s="27" t="s">
        <v>15</v>
      </c>
      <c r="Q913" s="28" t="s">
        <v>847</v>
      </c>
      <c r="R913" s="26" t="s">
        <v>3801</v>
      </c>
      <c r="S913" s="26" t="s">
        <v>3821</v>
      </c>
      <c r="T913" s="27" t="s">
        <v>108</v>
      </c>
      <c r="U913" s="25" t="s">
        <v>1097</v>
      </c>
      <c r="V913" s="25" t="s">
        <v>1367</v>
      </c>
      <c r="W913" s="25" t="s">
        <v>552</v>
      </c>
      <c r="X913" s="36" t="s">
        <v>37</v>
      </c>
      <c r="Y913" s="36" t="s">
        <v>38</v>
      </c>
      <c r="Z913" s="36" t="s">
        <v>382</v>
      </c>
      <c r="AA913" s="29">
        <v>30000</v>
      </c>
      <c r="AB913" s="29">
        <v>0</v>
      </c>
      <c r="AC913" s="30">
        <v>30000</v>
      </c>
      <c r="AD913" s="29">
        <v>0</v>
      </c>
      <c r="AE913" s="29">
        <v>0</v>
      </c>
      <c r="AF913" s="31">
        <v>30000</v>
      </c>
      <c r="AG913" s="29">
        <v>0</v>
      </c>
      <c r="AI913" s="29">
        <v>0</v>
      </c>
      <c r="AJ913" s="29">
        <v>0</v>
      </c>
      <c r="AK913" s="29">
        <v>0</v>
      </c>
      <c r="AL913" s="29">
        <v>0</v>
      </c>
      <c r="AM913" s="29">
        <v>0</v>
      </c>
      <c r="AN913" s="29">
        <v>0</v>
      </c>
      <c r="AO913" s="29">
        <v>0</v>
      </c>
      <c r="AP913" s="29">
        <v>0</v>
      </c>
      <c r="AQ913" s="29">
        <v>0</v>
      </c>
      <c r="AR913" s="29">
        <v>0</v>
      </c>
      <c r="AS913" s="29">
        <v>0</v>
      </c>
      <c r="AT913" s="122">
        <v>0</v>
      </c>
      <c r="AU913" s="130" t="s">
        <v>2190</v>
      </c>
      <c r="AV913" s="130" t="s">
        <v>2191</v>
      </c>
      <c r="AW913" s="130" t="s">
        <v>2192</v>
      </c>
      <c r="AX913" s="130" t="s">
        <v>1299</v>
      </c>
      <c r="AY913" s="130" t="s">
        <v>1299</v>
      </c>
    </row>
    <row r="914" spans="1:51" ht="36" x14ac:dyDescent="0.2">
      <c r="A914" s="121">
        <v>45713</v>
      </c>
      <c r="B914" s="27" t="s">
        <v>2843</v>
      </c>
      <c r="C914" s="24" t="s">
        <v>1565</v>
      </c>
      <c r="D914" s="24" t="s">
        <v>1447</v>
      </c>
      <c r="E914" s="28" t="s">
        <v>442</v>
      </c>
      <c r="F914" s="28" t="s">
        <v>445</v>
      </c>
      <c r="G914" s="28" t="s">
        <v>521</v>
      </c>
      <c r="H914" s="28" t="s">
        <v>515</v>
      </c>
      <c r="I914" s="28" t="s">
        <v>1422</v>
      </c>
      <c r="J914" s="24" t="s">
        <v>1159</v>
      </c>
      <c r="K914" s="24" t="s">
        <v>1059</v>
      </c>
      <c r="L914" s="24" t="s">
        <v>3768</v>
      </c>
      <c r="M914" s="24">
        <v>45713</v>
      </c>
      <c r="N914" s="24" t="s">
        <v>3769</v>
      </c>
      <c r="O914" s="24" t="s">
        <v>3770</v>
      </c>
      <c r="P914" s="27" t="s">
        <v>15</v>
      </c>
      <c r="Q914" s="28" t="s">
        <v>848</v>
      </c>
      <c r="R914" s="26" t="s">
        <v>3802</v>
      </c>
      <c r="S914" s="26" t="s">
        <v>3822</v>
      </c>
      <c r="T914" s="27" t="s">
        <v>134</v>
      </c>
      <c r="U914" s="25" t="s">
        <v>1159</v>
      </c>
      <c r="V914" s="25" t="s">
        <v>1524</v>
      </c>
      <c r="W914" s="25" t="s">
        <v>552</v>
      </c>
      <c r="X914" s="36" t="s">
        <v>43</v>
      </c>
      <c r="Y914" s="36" t="s">
        <v>1377</v>
      </c>
      <c r="Z914" s="36" t="s">
        <v>1375</v>
      </c>
      <c r="AA914" s="29">
        <v>7500</v>
      </c>
      <c r="AB914" s="29">
        <v>7500</v>
      </c>
      <c r="AC914" s="30">
        <v>0</v>
      </c>
      <c r="AD914" s="29">
        <v>7500</v>
      </c>
      <c r="AE914" s="29">
        <v>0</v>
      </c>
      <c r="AF914" s="31">
        <v>7500</v>
      </c>
      <c r="AG914" s="29">
        <v>0</v>
      </c>
      <c r="AI914" s="29">
        <v>0</v>
      </c>
      <c r="AJ914" s="29">
        <v>0</v>
      </c>
      <c r="AK914" s="29">
        <v>0</v>
      </c>
      <c r="AL914" s="29">
        <v>0</v>
      </c>
      <c r="AM914" s="29">
        <v>0</v>
      </c>
      <c r="AN914" s="29">
        <v>0</v>
      </c>
      <c r="AO914" s="29">
        <v>0</v>
      </c>
      <c r="AP914" s="29">
        <v>0</v>
      </c>
      <c r="AQ914" s="29">
        <v>0</v>
      </c>
      <c r="AR914" s="29">
        <v>0</v>
      </c>
      <c r="AS914" s="29">
        <v>0</v>
      </c>
      <c r="AT914" s="122">
        <v>0</v>
      </c>
      <c r="AU914" s="130" t="s">
        <v>2197</v>
      </c>
      <c r="AV914" s="130" t="s">
        <v>2191</v>
      </c>
      <c r="AW914" s="130" t="s">
        <v>2298</v>
      </c>
      <c r="AX914" s="130" t="s">
        <v>1299</v>
      </c>
      <c r="AY914" s="130" t="s">
        <v>518</v>
      </c>
    </row>
    <row r="915" spans="1:51" ht="36" x14ac:dyDescent="0.2">
      <c r="A915" s="121">
        <v>45713</v>
      </c>
      <c r="B915" s="27" t="s">
        <v>2843</v>
      </c>
      <c r="C915" s="24" t="s">
        <v>1565</v>
      </c>
      <c r="D915" s="24" t="s">
        <v>1447</v>
      </c>
      <c r="E915" s="28" t="s">
        <v>442</v>
      </c>
      <c r="F915" s="28" t="s">
        <v>445</v>
      </c>
      <c r="G915" s="28" t="s">
        <v>521</v>
      </c>
      <c r="H915" s="28" t="s">
        <v>515</v>
      </c>
      <c r="I915" s="28" t="s">
        <v>1422</v>
      </c>
      <c r="J915" s="24" t="s">
        <v>1159</v>
      </c>
      <c r="K915" s="24" t="s">
        <v>1060</v>
      </c>
      <c r="L915" s="24" t="s">
        <v>3771</v>
      </c>
      <c r="M915" s="24">
        <v>45713</v>
      </c>
      <c r="N915" s="24" t="s">
        <v>2013</v>
      </c>
      <c r="O915" s="24" t="s">
        <v>3772</v>
      </c>
      <c r="P915" s="27" t="s">
        <v>15</v>
      </c>
      <c r="Q915" s="28" t="s">
        <v>849</v>
      </c>
      <c r="R915" s="26" t="s">
        <v>3803</v>
      </c>
      <c r="S915" s="26" t="s">
        <v>3823</v>
      </c>
      <c r="T915" s="27" t="s">
        <v>134</v>
      </c>
      <c r="U915" s="25" t="s">
        <v>1159</v>
      </c>
      <c r="V915" s="25" t="s">
        <v>1524</v>
      </c>
      <c r="W915" s="25" t="s">
        <v>552</v>
      </c>
      <c r="X915" s="36" t="s">
        <v>43</v>
      </c>
      <c r="Y915" s="36" t="s">
        <v>1377</v>
      </c>
      <c r="Z915" s="36" t="s">
        <v>1375</v>
      </c>
      <c r="AA915" s="29">
        <v>3500</v>
      </c>
      <c r="AB915" s="29">
        <v>3500</v>
      </c>
      <c r="AC915" s="30">
        <v>0</v>
      </c>
      <c r="AD915" s="29">
        <v>3500</v>
      </c>
      <c r="AE915" s="29">
        <v>0</v>
      </c>
      <c r="AF915" s="31">
        <v>3500</v>
      </c>
      <c r="AG915" s="29">
        <v>0</v>
      </c>
      <c r="AI915" s="29">
        <v>0</v>
      </c>
      <c r="AJ915" s="29">
        <v>0</v>
      </c>
      <c r="AK915" s="29">
        <v>0</v>
      </c>
      <c r="AL915" s="29">
        <v>0</v>
      </c>
      <c r="AM915" s="29">
        <v>0</v>
      </c>
      <c r="AN915" s="29">
        <v>0</v>
      </c>
      <c r="AO915" s="29">
        <v>0</v>
      </c>
      <c r="AP915" s="29">
        <v>0</v>
      </c>
      <c r="AQ915" s="29">
        <v>0</v>
      </c>
      <c r="AR915" s="29">
        <v>0</v>
      </c>
      <c r="AS915" s="29">
        <v>0</v>
      </c>
      <c r="AT915" s="122">
        <v>0</v>
      </c>
      <c r="AU915" s="130" t="s">
        <v>2197</v>
      </c>
      <c r="AV915" s="130" t="s">
        <v>2191</v>
      </c>
      <c r="AW915" s="130" t="s">
        <v>2298</v>
      </c>
      <c r="AX915" s="130" t="s">
        <v>1299</v>
      </c>
      <c r="AY915" s="130" t="s">
        <v>1272</v>
      </c>
    </row>
    <row r="916" spans="1:51" ht="36" x14ac:dyDescent="0.2">
      <c r="A916" s="121">
        <v>45713</v>
      </c>
      <c r="B916" s="27" t="s">
        <v>2843</v>
      </c>
      <c r="C916" s="24" t="s">
        <v>1565</v>
      </c>
      <c r="D916" s="24" t="s">
        <v>1447</v>
      </c>
      <c r="E916" s="28" t="s">
        <v>442</v>
      </c>
      <c r="F916" s="28" t="s">
        <v>445</v>
      </c>
      <c r="G916" s="28" t="s">
        <v>521</v>
      </c>
      <c r="H916" s="28" t="s">
        <v>515</v>
      </c>
      <c r="I916" s="28" t="s">
        <v>1422</v>
      </c>
      <c r="J916" s="24" t="s">
        <v>1100</v>
      </c>
      <c r="K916" s="24" t="s">
        <v>1061</v>
      </c>
      <c r="L916" s="24" t="s">
        <v>3773</v>
      </c>
      <c r="M916" s="24">
        <v>45714</v>
      </c>
      <c r="N916" s="24" t="s">
        <v>2016</v>
      </c>
      <c r="O916" s="24" t="s">
        <v>3774</v>
      </c>
      <c r="P916" s="27" t="s">
        <v>15</v>
      </c>
      <c r="Q916" s="28" t="s">
        <v>850</v>
      </c>
      <c r="R916" s="26" t="s">
        <v>3804</v>
      </c>
      <c r="S916" s="26" t="s">
        <v>3824</v>
      </c>
      <c r="T916" s="27" t="s">
        <v>130</v>
      </c>
      <c r="U916" s="25" t="s">
        <v>1100</v>
      </c>
      <c r="V916" s="25" t="s">
        <v>1520</v>
      </c>
      <c r="W916" s="25" t="s">
        <v>552</v>
      </c>
      <c r="X916" s="36" t="s">
        <v>43</v>
      </c>
      <c r="Y916" s="36" t="s">
        <v>1377</v>
      </c>
      <c r="Z916" s="36" t="s">
        <v>1375</v>
      </c>
      <c r="AA916" s="29">
        <v>3500</v>
      </c>
      <c r="AB916" s="29">
        <v>3500</v>
      </c>
      <c r="AC916" s="30">
        <v>0</v>
      </c>
      <c r="AD916" s="29">
        <v>3500</v>
      </c>
      <c r="AE916" s="29">
        <v>0</v>
      </c>
      <c r="AF916" s="31">
        <v>3500</v>
      </c>
      <c r="AG916" s="29">
        <v>0</v>
      </c>
      <c r="AI916" s="29">
        <v>0</v>
      </c>
      <c r="AJ916" s="29">
        <v>0</v>
      </c>
      <c r="AK916" s="29">
        <v>0</v>
      </c>
      <c r="AL916" s="29">
        <v>0</v>
      </c>
      <c r="AM916" s="29">
        <v>0</v>
      </c>
      <c r="AN916" s="29">
        <v>0</v>
      </c>
      <c r="AO916" s="29">
        <v>0</v>
      </c>
      <c r="AP916" s="29">
        <v>0</v>
      </c>
      <c r="AQ916" s="29">
        <v>0</v>
      </c>
      <c r="AR916" s="29">
        <v>0</v>
      </c>
      <c r="AS916" s="29">
        <v>0</v>
      </c>
      <c r="AT916" s="122">
        <v>0</v>
      </c>
      <c r="AU916" s="130" t="s">
        <v>2197</v>
      </c>
      <c r="AV916" s="130" t="s">
        <v>2191</v>
      </c>
      <c r="AW916" s="130" t="s">
        <v>2298</v>
      </c>
      <c r="AX916" s="130" t="s">
        <v>1299</v>
      </c>
      <c r="AY916" s="130" t="s">
        <v>3590</v>
      </c>
    </row>
    <row r="917" spans="1:51" ht="36" x14ac:dyDescent="0.2">
      <c r="A917" s="121">
        <v>45713</v>
      </c>
      <c r="B917" s="27" t="s">
        <v>2843</v>
      </c>
      <c r="C917" s="24" t="s">
        <v>1565</v>
      </c>
      <c r="D917" s="24" t="s">
        <v>1447</v>
      </c>
      <c r="E917" s="28" t="s">
        <v>442</v>
      </c>
      <c r="F917" s="28" t="s">
        <v>445</v>
      </c>
      <c r="G917" s="28" t="s">
        <v>521</v>
      </c>
      <c r="H917" s="28" t="s">
        <v>515</v>
      </c>
      <c r="I917" s="28" t="s">
        <v>1422</v>
      </c>
      <c r="J917" s="24" t="s">
        <v>1098</v>
      </c>
      <c r="K917" s="24" t="s">
        <v>1063</v>
      </c>
      <c r="L917" s="24" t="s">
        <v>3775</v>
      </c>
      <c r="M917" s="24">
        <v>45714</v>
      </c>
      <c r="N917" s="24" t="s">
        <v>2421</v>
      </c>
      <c r="O917" s="24" t="s">
        <v>3776</v>
      </c>
      <c r="P917" s="27" t="s">
        <v>15</v>
      </c>
      <c r="Q917" s="28" t="s">
        <v>851</v>
      </c>
      <c r="R917" s="26" t="s">
        <v>3805</v>
      </c>
      <c r="S917" s="26" t="s">
        <v>3825</v>
      </c>
      <c r="T917" s="27" t="s">
        <v>147</v>
      </c>
      <c r="U917" s="25" t="s">
        <v>1098</v>
      </c>
      <c r="V917" s="25" t="s">
        <v>1534</v>
      </c>
      <c r="W917" s="25" t="s">
        <v>552</v>
      </c>
      <c r="X917" s="36" t="s">
        <v>43</v>
      </c>
      <c r="Y917" s="36" t="s">
        <v>1377</v>
      </c>
      <c r="Z917" s="36" t="s">
        <v>1375</v>
      </c>
      <c r="AA917" s="29">
        <v>3500</v>
      </c>
      <c r="AB917" s="29">
        <v>3500</v>
      </c>
      <c r="AC917" s="30">
        <v>0</v>
      </c>
      <c r="AD917" s="29">
        <v>3500</v>
      </c>
      <c r="AE917" s="29">
        <v>0</v>
      </c>
      <c r="AF917" s="31">
        <v>3500</v>
      </c>
      <c r="AG917" s="29">
        <v>0</v>
      </c>
      <c r="AI917" s="29">
        <v>0</v>
      </c>
      <c r="AJ917" s="29">
        <v>0</v>
      </c>
      <c r="AK917" s="29">
        <v>0</v>
      </c>
      <c r="AL917" s="29">
        <v>0</v>
      </c>
      <c r="AM917" s="29">
        <v>0</v>
      </c>
      <c r="AN917" s="29">
        <v>0</v>
      </c>
      <c r="AO917" s="29">
        <v>0</v>
      </c>
      <c r="AP917" s="29">
        <v>0</v>
      </c>
      <c r="AQ917" s="29">
        <v>0</v>
      </c>
      <c r="AR917" s="29">
        <v>0</v>
      </c>
      <c r="AS917" s="29">
        <v>0</v>
      </c>
      <c r="AT917" s="122">
        <v>0</v>
      </c>
      <c r="AU917" s="130" t="s">
        <v>2197</v>
      </c>
      <c r="AV917" s="130" t="s">
        <v>2191</v>
      </c>
      <c r="AW917" s="130" t="s">
        <v>2298</v>
      </c>
      <c r="AX917" s="130" t="s">
        <v>1299</v>
      </c>
      <c r="AY917" s="130" t="s">
        <v>2188</v>
      </c>
    </row>
    <row r="918" spans="1:51" ht="72" x14ac:dyDescent="0.2">
      <c r="A918" s="121">
        <v>45714</v>
      </c>
      <c r="B918" s="27" t="s">
        <v>2843</v>
      </c>
      <c r="C918" s="24" t="s">
        <v>1565</v>
      </c>
      <c r="D918" s="24" t="s">
        <v>1447</v>
      </c>
      <c r="E918" s="28" t="s">
        <v>442</v>
      </c>
      <c r="F918" s="28" t="s">
        <v>549</v>
      </c>
      <c r="G918" s="28" t="s">
        <v>2832</v>
      </c>
      <c r="H918" s="28" t="s">
        <v>515</v>
      </c>
      <c r="I918" s="28" t="s">
        <v>1421</v>
      </c>
      <c r="J918" s="24" t="s">
        <v>1104</v>
      </c>
      <c r="K918" s="24" t="s">
        <v>1089</v>
      </c>
      <c r="L918" s="24" t="s">
        <v>3873</v>
      </c>
      <c r="M918" s="24">
        <v>45723</v>
      </c>
      <c r="N918" s="24" t="s">
        <v>1577</v>
      </c>
      <c r="O918" s="24" t="s">
        <v>3874</v>
      </c>
      <c r="P918" s="27" t="s">
        <v>15</v>
      </c>
      <c r="Q918" s="28" t="s">
        <v>852</v>
      </c>
      <c r="R918" s="26" t="s">
        <v>3806</v>
      </c>
      <c r="S918" s="26" t="s">
        <v>3826</v>
      </c>
      <c r="T918" s="27" t="s">
        <v>113</v>
      </c>
      <c r="U918" s="25" t="s">
        <v>1104</v>
      </c>
      <c r="V918" s="25" t="s">
        <v>1512</v>
      </c>
      <c r="W918" s="25" t="s">
        <v>553</v>
      </c>
      <c r="X918" s="36" t="s">
        <v>160</v>
      </c>
      <c r="Y918" s="36" t="s">
        <v>161</v>
      </c>
      <c r="Z918" s="36" t="s">
        <v>396</v>
      </c>
      <c r="AA918" s="29">
        <v>766122</v>
      </c>
      <c r="AB918" s="29">
        <v>586091</v>
      </c>
      <c r="AC918" s="30">
        <v>180031</v>
      </c>
      <c r="AD918" s="29">
        <v>586091</v>
      </c>
      <c r="AE918" s="29">
        <v>586091</v>
      </c>
      <c r="AF918" s="31">
        <v>180031</v>
      </c>
      <c r="AG918" s="29">
        <v>586091</v>
      </c>
      <c r="AI918" s="29">
        <v>0</v>
      </c>
      <c r="AJ918" s="29">
        <v>0</v>
      </c>
      <c r="AK918" s="29">
        <v>586091</v>
      </c>
      <c r="AL918" s="29">
        <v>0</v>
      </c>
      <c r="AM918" s="29">
        <v>0</v>
      </c>
      <c r="AN918" s="29">
        <v>0</v>
      </c>
      <c r="AO918" s="29">
        <v>0</v>
      </c>
      <c r="AP918" s="29">
        <v>0</v>
      </c>
      <c r="AQ918" s="29">
        <v>0</v>
      </c>
      <c r="AR918" s="29">
        <v>0</v>
      </c>
      <c r="AS918" s="29">
        <v>0</v>
      </c>
      <c r="AT918" s="122">
        <v>0</v>
      </c>
      <c r="AU918" s="130" t="s">
        <v>2195</v>
      </c>
      <c r="AV918" s="130" t="s">
        <v>2191</v>
      </c>
      <c r="AW918" s="130" t="s">
        <v>2298</v>
      </c>
      <c r="AX918" s="130" t="s">
        <v>1418</v>
      </c>
      <c r="AY918" s="130" t="s">
        <v>1299</v>
      </c>
    </row>
    <row r="919" spans="1:51" ht="72" x14ac:dyDescent="0.2">
      <c r="A919" s="121">
        <v>45714</v>
      </c>
      <c r="B919" s="27" t="s">
        <v>2843</v>
      </c>
      <c r="C919" s="24" t="s">
        <v>1565</v>
      </c>
      <c r="D919" s="24" t="s">
        <v>1447</v>
      </c>
      <c r="E919" s="28" t="s">
        <v>442</v>
      </c>
      <c r="F919" s="28" t="s">
        <v>549</v>
      </c>
      <c r="G919" s="28" t="s">
        <v>2832</v>
      </c>
      <c r="H919" s="28" t="s">
        <v>515</v>
      </c>
      <c r="I919" s="28" t="s">
        <v>1421</v>
      </c>
      <c r="J919" s="24" t="s">
        <v>1421</v>
      </c>
      <c r="K919" s="24" t="s">
        <v>1089</v>
      </c>
      <c r="L919" s="24" t="s">
        <v>3873</v>
      </c>
      <c r="M919" s="24">
        <v>45723</v>
      </c>
      <c r="N919" s="24" t="s">
        <v>1577</v>
      </c>
      <c r="O919" s="24" t="s">
        <v>3874</v>
      </c>
      <c r="P919" s="27" t="s">
        <v>15</v>
      </c>
      <c r="Q919" s="28" t="s">
        <v>852</v>
      </c>
      <c r="R919" s="26" t="s">
        <v>3806</v>
      </c>
      <c r="S919" s="26" t="s">
        <v>3826</v>
      </c>
      <c r="T919" s="27" t="s">
        <v>181</v>
      </c>
      <c r="U919" s="25" t="s">
        <v>400</v>
      </c>
      <c r="V919" s="25" t="s">
        <v>3733</v>
      </c>
      <c r="W919" s="25" t="s">
        <v>553</v>
      </c>
      <c r="X919" s="36" t="s">
        <v>160</v>
      </c>
      <c r="Y919" s="36" t="s">
        <v>161</v>
      </c>
      <c r="Z919" s="36" t="s">
        <v>396</v>
      </c>
      <c r="AA919" s="29">
        <v>1361253</v>
      </c>
      <c r="AB919" s="29">
        <v>1074724</v>
      </c>
      <c r="AC919" s="30">
        <v>286529</v>
      </c>
      <c r="AD919" s="29">
        <v>1074724</v>
      </c>
      <c r="AE919" s="29">
        <v>1074724</v>
      </c>
      <c r="AF919" s="31">
        <v>286529</v>
      </c>
      <c r="AG919" s="29">
        <v>1074724</v>
      </c>
      <c r="AI919" s="29">
        <v>0</v>
      </c>
      <c r="AJ919" s="29">
        <v>0</v>
      </c>
      <c r="AK919" s="29">
        <v>1074724</v>
      </c>
      <c r="AL919" s="29">
        <v>0</v>
      </c>
      <c r="AM919" s="29">
        <v>0</v>
      </c>
      <c r="AN919" s="29">
        <v>0</v>
      </c>
      <c r="AO919" s="29">
        <v>0</v>
      </c>
      <c r="AP919" s="29">
        <v>0</v>
      </c>
      <c r="AQ919" s="29">
        <v>0</v>
      </c>
      <c r="AR919" s="29">
        <v>0</v>
      </c>
      <c r="AS919" s="29">
        <v>0</v>
      </c>
      <c r="AT919" s="122">
        <v>0</v>
      </c>
      <c r="AU919" s="130" t="s">
        <v>2195</v>
      </c>
      <c r="AV919" s="130" t="s">
        <v>2191</v>
      </c>
      <c r="AW919" s="130" t="s">
        <v>2298</v>
      </c>
      <c r="AX919" s="130" t="s">
        <v>1418</v>
      </c>
      <c r="AY919" s="130" t="s">
        <v>1299</v>
      </c>
    </row>
    <row r="920" spans="1:51" ht="72" x14ac:dyDescent="0.2">
      <c r="A920" s="121">
        <v>45714</v>
      </c>
      <c r="B920" s="27" t="s">
        <v>2843</v>
      </c>
      <c r="C920" s="24" t="s">
        <v>1565</v>
      </c>
      <c r="D920" s="24" t="s">
        <v>1447</v>
      </c>
      <c r="E920" s="28" t="s">
        <v>442</v>
      </c>
      <c r="F920" s="28" t="s">
        <v>549</v>
      </c>
      <c r="G920" s="28" t="s">
        <v>2832</v>
      </c>
      <c r="H920" s="28" t="s">
        <v>515</v>
      </c>
      <c r="I920" s="28" t="s">
        <v>1421</v>
      </c>
      <c r="J920" s="24" t="s">
        <v>1421</v>
      </c>
      <c r="K920" s="24" t="s">
        <v>1089</v>
      </c>
      <c r="L920" s="24" t="s">
        <v>3873</v>
      </c>
      <c r="M920" s="24">
        <v>45723</v>
      </c>
      <c r="N920" s="24" t="s">
        <v>1577</v>
      </c>
      <c r="O920" s="24" t="s">
        <v>3874</v>
      </c>
      <c r="P920" s="27" t="s">
        <v>15</v>
      </c>
      <c r="Q920" s="28" t="s">
        <v>852</v>
      </c>
      <c r="R920" s="26" t="s">
        <v>3806</v>
      </c>
      <c r="S920" s="26" t="s">
        <v>3826</v>
      </c>
      <c r="T920" s="27" t="s">
        <v>182</v>
      </c>
      <c r="U920" s="25" t="s">
        <v>402</v>
      </c>
      <c r="V920" s="25" t="s">
        <v>3734</v>
      </c>
      <c r="W920" s="25" t="s">
        <v>553</v>
      </c>
      <c r="X920" s="36" t="s">
        <v>160</v>
      </c>
      <c r="Y920" s="36" t="s">
        <v>161</v>
      </c>
      <c r="Z920" s="36" t="s">
        <v>396</v>
      </c>
      <c r="AA920" s="29">
        <v>2084161</v>
      </c>
      <c r="AB920" s="29">
        <v>1770710</v>
      </c>
      <c r="AC920" s="30">
        <v>313451</v>
      </c>
      <c r="AD920" s="29">
        <v>1770710</v>
      </c>
      <c r="AE920" s="29">
        <v>1770710</v>
      </c>
      <c r="AF920" s="31">
        <v>313451</v>
      </c>
      <c r="AG920" s="29">
        <v>1770710</v>
      </c>
      <c r="AI920" s="29">
        <v>0</v>
      </c>
      <c r="AJ920" s="29">
        <v>0</v>
      </c>
      <c r="AK920" s="29">
        <v>1770710</v>
      </c>
      <c r="AL920" s="29">
        <v>0</v>
      </c>
      <c r="AM920" s="29">
        <v>0</v>
      </c>
      <c r="AN920" s="29">
        <v>0</v>
      </c>
      <c r="AO920" s="29">
        <v>0</v>
      </c>
      <c r="AP920" s="29">
        <v>0</v>
      </c>
      <c r="AQ920" s="29">
        <v>0</v>
      </c>
      <c r="AR920" s="29">
        <v>0</v>
      </c>
      <c r="AS920" s="29">
        <v>0</v>
      </c>
      <c r="AT920" s="122">
        <v>0</v>
      </c>
      <c r="AU920" s="130" t="s">
        <v>2195</v>
      </c>
      <c r="AV920" s="130" t="s">
        <v>2191</v>
      </c>
      <c r="AW920" s="130" t="s">
        <v>2298</v>
      </c>
      <c r="AX920" s="130" t="s">
        <v>1418</v>
      </c>
      <c r="AY920" s="130" t="s">
        <v>1299</v>
      </c>
    </row>
    <row r="921" spans="1:51" ht="72" x14ac:dyDescent="0.2">
      <c r="A921" s="121">
        <v>45714</v>
      </c>
      <c r="B921" s="27" t="s">
        <v>2843</v>
      </c>
      <c r="C921" s="24" t="s">
        <v>1565</v>
      </c>
      <c r="D921" s="24" t="s">
        <v>1447</v>
      </c>
      <c r="E921" s="28" t="s">
        <v>442</v>
      </c>
      <c r="F921" s="28" t="s">
        <v>549</v>
      </c>
      <c r="G921" s="28" t="s">
        <v>2832</v>
      </c>
      <c r="H921" s="28" t="s">
        <v>515</v>
      </c>
      <c r="I921" s="28" t="s">
        <v>1421</v>
      </c>
      <c r="J921" s="24" t="s">
        <v>1421</v>
      </c>
      <c r="K921" s="24" t="s">
        <v>1089</v>
      </c>
      <c r="L921" s="24" t="s">
        <v>3873</v>
      </c>
      <c r="M921" s="24">
        <v>45723</v>
      </c>
      <c r="N921" s="24" t="s">
        <v>1577</v>
      </c>
      <c r="O921" s="24" t="s">
        <v>3874</v>
      </c>
      <c r="P921" s="27" t="s">
        <v>15</v>
      </c>
      <c r="Q921" s="28" t="s">
        <v>852</v>
      </c>
      <c r="R921" s="26" t="s">
        <v>3806</v>
      </c>
      <c r="S921" s="26" t="s">
        <v>3826</v>
      </c>
      <c r="T921" s="27" t="s">
        <v>183</v>
      </c>
      <c r="U921" s="25" t="s">
        <v>404</v>
      </c>
      <c r="V921" s="25" t="s">
        <v>3735</v>
      </c>
      <c r="W921" s="25" t="s">
        <v>553</v>
      </c>
      <c r="X921" s="36" t="s">
        <v>160</v>
      </c>
      <c r="Y921" s="36" t="s">
        <v>161</v>
      </c>
      <c r="Z921" s="36" t="s">
        <v>396</v>
      </c>
      <c r="AA921" s="29">
        <v>2741100</v>
      </c>
      <c r="AB921" s="29">
        <v>2504711</v>
      </c>
      <c r="AC921" s="30">
        <v>236389</v>
      </c>
      <c r="AD921" s="29">
        <v>2504711</v>
      </c>
      <c r="AE921" s="29">
        <v>2504711</v>
      </c>
      <c r="AF921" s="31">
        <v>236389</v>
      </c>
      <c r="AG921" s="29">
        <v>2504711</v>
      </c>
      <c r="AI921" s="29">
        <v>0</v>
      </c>
      <c r="AJ921" s="29">
        <v>0</v>
      </c>
      <c r="AK921" s="29">
        <v>2504711</v>
      </c>
      <c r="AL921" s="29">
        <v>0</v>
      </c>
      <c r="AM921" s="29">
        <v>0</v>
      </c>
      <c r="AN921" s="29">
        <v>0</v>
      </c>
      <c r="AO921" s="29">
        <v>0</v>
      </c>
      <c r="AP921" s="29">
        <v>0</v>
      </c>
      <c r="AQ921" s="29">
        <v>0</v>
      </c>
      <c r="AR921" s="29">
        <v>0</v>
      </c>
      <c r="AS921" s="29">
        <v>0</v>
      </c>
      <c r="AT921" s="122">
        <v>0</v>
      </c>
      <c r="AU921" s="130" t="s">
        <v>2195</v>
      </c>
      <c r="AV921" s="130" t="s">
        <v>2191</v>
      </c>
      <c r="AW921" s="130" t="s">
        <v>2298</v>
      </c>
      <c r="AX921" s="130" t="s">
        <v>1418</v>
      </c>
      <c r="AY921" s="130" t="s">
        <v>1299</v>
      </c>
    </row>
    <row r="922" spans="1:51" ht="72" x14ac:dyDescent="0.2">
      <c r="A922" s="121">
        <v>45714</v>
      </c>
      <c r="B922" s="27" t="s">
        <v>2843</v>
      </c>
      <c r="C922" s="24" t="s">
        <v>1565</v>
      </c>
      <c r="D922" s="24" t="s">
        <v>1447</v>
      </c>
      <c r="E922" s="28" t="s">
        <v>442</v>
      </c>
      <c r="F922" s="28" t="s">
        <v>549</v>
      </c>
      <c r="G922" s="28" t="s">
        <v>2832</v>
      </c>
      <c r="H922" s="28" t="s">
        <v>515</v>
      </c>
      <c r="I922" s="28" t="s">
        <v>1421</v>
      </c>
      <c r="J922" s="24" t="s">
        <v>1421</v>
      </c>
      <c r="K922" s="24" t="s">
        <v>1089</v>
      </c>
      <c r="L922" s="24" t="s">
        <v>3873</v>
      </c>
      <c r="M922" s="24">
        <v>45723</v>
      </c>
      <c r="N922" s="24" t="s">
        <v>1577</v>
      </c>
      <c r="O922" s="24" t="s">
        <v>3874</v>
      </c>
      <c r="P922" s="27" t="s">
        <v>15</v>
      </c>
      <c r="Q922" s="28" t="s">
        <v>852</v>
      </c>
      <c r="R922" s="26" t="s">
        <v>3806</v>
      </c>
      <c r="S922" s="26" t="s">
        <v>3826</v>
      </c>
      <c r="T922" s="27" t="s">
        <v>184</v>
      </c>
      <c r="U922" s="25" t="s">
        <v>406</v>
      </c>
      <c r="V922" s="25" t="s">
        <v>3736</v>
      </c>
      <c r="W922" s="25" t="s">
        <v>553</v>
      </c>
      <c r="X922" s="36" t="s">
        <v>160</v>
      </c>
      <c r="Y922" s="36" t="s">
        <v>161</v>
      </c>
      <c r="Z922" s="36" t="s">
        <v>396</v>
      </c>
      <c r="AA922" s="29">
        <v>240736</v>
      </c>
      <c r="AB922" s="29">
        <v>240687</v>
      </c>
      <c r="AC922" s="30">
        <v>49</v>
      </c>
      <c r="AD922" s="29">
        <v>240687</v>
      </c>
      <c r="AE922" s="29">
        <v>240687</v>
      </c>
      <c r="AF922" s="31">
        <v>49</v>
      </c>
      <c r="AG922" s="29">
        <v>240687</v>
      </c>
      <c r="AI922" s="29">
        <v>0</v>
      </c>
      <c r="AJ922" s="29">
        <v>0</v>
      </c>
      <c r="AK922" s="29">
        <v>240687</v>
      </c>
      <c r="AL922" s="29">
        <v>0</v>
      </c>
      <c r="AM922" s="29">
        <v>0</v>
      </c>
      <c r="AN922" s="29">
        <v>0</v>
      </c>
      <c r="AO922" s="29">
        <v>0</v>
      </c>
      <c r="AP922" s="29">
        <v>0</v>
      </c>
      <c r="AQ922" s="29">
        <v>0</v>
      </c>
      <c r="AR922" s="29">
        <v>0</v>
      </c>
      <c r="AS922" s="29">
        <v>0</v>
      </c>
      <c r="AT922" s="122">
        <v>0</v>
      </c>
      <c r="AU922" s="130" t="s">
        <v>2195</v>
      </c>
      <c r="AV922" s="130" t="s">
        <v>2191</v>
      </c>
      <c r="AW922" s="130" t="s">
        <v>2298</v>
      </c>
      <c r="AX922" s="130" t="s">
        <v>1299</v>
      </c>
      <c r="AY922" s="130" t="s">
        <v>1299</v>
      </c>
    </row>
    <row r="923" spans="1:51" ht="72" x14ac:dyDescent="0.2">
      <c r="A923" s="121">
        <v>45714</v>
      </c>
      <c r="B923" s="27" t="s">
        <v>2843</v>
      </c>
      <c r="C923" s="24" t="s">
        <v>1565</v>
      </c>
      <c r="D923" s="24" t="s">
        <v>1447</v>
      </c>
      <c r="E923" s="28" t="s">
        <v>442</v>
      </c>
      <c r="F923" s="28" t="s">
        <v>549</v>
      </c>
      <c r="G923" s="28" t="s">
        <v>2832</v>
      </c>
      <c r="H923" s="28" t="s">
        <v>515</v>
      </c>
      <c r="I923" s="28" t="s">
        <v>1421</v>
      </c>
      <c r="J923" s="24" t="s">
        <v>1421</v>
      </c>
      <c r="K923" s="24" t="s">
        <v>1089</v>
      </c>
      <c r="L923" s="24" t="s">
        <v>3873</v>
      </c>
      <c r="M923" s="24">
        <v>45723</v>
      </c>
      <c r="N923" s="24" t="s">
        <v>1577</v>
      </c>
      <c r="O923" s="24" t="s">
        <v>3874</v>
      </c>
      <c r="P923" s="27" t="s">
        <v>15</v>
      </c>
      <c r="Q923" s="28" t="s">
        <v>852</v>
      </c>
      <c r="R923" s="26" t="s">
        <v>3806</v>
      </c>
      <c r="S923" s="26" t="s">
        <v>3826</v>
      </c>
      <c r="T923" s="27" t="s">
        <v>185</v>
      </c>
      <c r="U923" s="25" t="s">
        <v>408</v>
      </c>
      <c r="V923" s="25" t="s">
        <v>3737</v>
      </c>
      <c r="W923" s="25" t="s">
        <v>553</v>
      </c>
      <c r="X923" s="36" t="s">
        <v>160</v>
      </c>
      <c r="Y923" s="36" t="s">
        <v>161</v>
      </c>
      <c r="Z923" s="36" t="s">
        <v>396</v>
      </c>
      <c r="AA923" s="29">
        <v>2683576</v>
      </c>
      <c r="AB923" s="29">
        <v>2647619</v>
      </c>
      <c r="AC923" s="30">
        <v>35957</v>
      </c>
      <c r="AD923" s="29">
        <v>2647619</v>
      </c>
      <c r="AE923" s="29">
        <v>2647619</v>
      </c>
      <c r="AF923" s="31">
        <v>35957</v>
      </c>
      <c r="AG923" s="29">
        <v>2647619</v>
      </c>
      <c r="AI923" s="29">
        <v>0</v>
      </c>
      <c r="AJ923" s="29">
        <v>0</v>
      </c>
      <c r="AK923" s="29">
        <v>2647619</v>
      </c>
      <c r="AL923" s="29">
        <v>0</v>
      </c>
      <c r="AM923" s="29">
        <v>0</v>
      </c>
      <c r="AN923" s="29">
        <v>0</v>
      </c>
      <c r="AO923" s="29">
        <v>0</v>
      </c>
      <c r="AP923" s="29">
        <v>0</v>
      </c>
      <c r="AQ923" s="29">
        <v>0</v>
      </c>
      <c r="AR923" s="29">
        <v>0</v>
      </c>
      <c r="AS923" s="29">
        <v>0</v>
      </c>
      <c r="AT923" s="122">
        <v>0</v>
      </c>
      <c r="AU923" s="130" t="s">
        <v>2195</v>
      </c>
      <c r="AV923" s="130" t="s">
        <v>2191</v>
      </c>
      <c r="AW923" s="130" t="s">
        <v>2298</v>
      </c>
      <c r="AX923" s="130" t="s">
        <v>1299</v>
      </c>
      <c r="AY923" s="130" t="s">
        <v>1299</v>
      </c>
    </row>
    <row r="924" spans="1:51" ht="72" x14ac:dyDescent="0.2">
      <c r="A924" s="121">
        <v>45714</v>
      </c>
      <c r="B924" s="27" t="s">
        <v>2843</v>
      </c>
      <c r="C924" s="24" t="s">
        <v>1565</v>
      </c>
      <c r="D924" s="24" t="s">
        <v>1447</v>
      </c>
      <c r="E924" s="28" t="s">
        <v>442</v>
      </c>
      <c r="F924" s="28" t="s">
        <v>549</v>
      </c>
      <c r="G924" s="28" t="s">
        <v>2832</v>
      </c>
      <c r="H924" s="28" t="s">
        <v>515</v>
      </c>
      <c r="I924" s="28" t="s">
        <v>1421</v>
      </c>
      <c r="J924" s="24" t="s">
        <v>1421</v>
      </c>
      <c r="K924" s="24" t="s">
        <v>1089</v>
      </c>
      <c r="L924" s="24" t="s">
        <v>3873</v>
      </c>
      <c r="M924" s="24">
        <v>45723</v>
      </c>
      <c r="N924" s="24" t="s">
        <v>1577</v>
      </c>
      <c r="O924" s="24" t="s">
        <v>3874</v>
      </c>
      <c r="P924" s="27" t="s">
        <v>15</v>
      </c>
      <c r="Q924" s="28" t="s">
        <v>852</v>
      </c>
      <c r="R924" s="26" t="s">
        <v>3806</v>
      </c>
      <c r="S924" s="26" t="s">
        <v>3826</v>
      </c>
      <c r="T924" s="27" t="s">
        <v>186</v>
      </c>
      <c r="U924" s="25" t="s">
        <v>410</v>
      </c>
      <c r="V924" s="25" t="s">
        <v>3738</v>
      </c>
      <c r="W924" s="25" t="s">
        <v>553</v>
      </c>
      <c r="X924" s="36" t="s">
        <v>160</v>
      </c>
      <c r="Y924" s="36" t="s">
        <v>161</v>
      </c>
      <c r="Z924" s="36" t="s">
        <v>396</v>
      </c>
      <c r="AA924" s="29">
        <v>3334768</v>
      </c>
      <c r="AB924" s="29">
        <v>2941100</v>
      </c>
      <c r="AC924" s="30">
        <v>393668</v>
      </c>
      <c r="AD924" s="29">
        <v>2941100</v>
      </c>
      <c r="AE924" s="29">
        <v>2941100</v>
      </c>
      <c r="AF924" s="31">
        <v>393668</v>
      </c>
      <c r="AG924" s="29">
        <v>2941100</v>
      </c>
      <c r="AI924" s="29">
        <v>0</v>
      </c>
      <c r="AJ924" s="29">
        <v>0</v>
      </c>
      <c r="AK924" s="29">
        <v>2941100</v>
      </c>
      <c r="AL924" s="29">
        <v>0</v>
      </c>
      <c r="AM924" s="29">
        <v>0</v>
      </c>
      <c r="AN924" s="29">
        <v>0</v>
      </c>
      <c r="AO924" s="29">
        <v>0</v>
      </c>
      <c r="AP924" s="29">
        <v>0</v>
      </c>
      <c r="AQ924" s="29">
        <v>0</v>
      </c>
      <c r="AR924" s="29">
        <v>0</v>
      </c>
      <c r="AS924" s="29">
        <v>0</v>
      </c>
      <c r="AT924" s="122">
        <v>0</v>
      </c>
      <c r="AU924" s="130" t="s">
        <v>2195</v>
      </c>
      <c r="AV924" s="130" t="s">
        <v>2191</v>
      </c>
      <c r="AW924" s="130" t="s">
        <v>2298</v>
      </c>
      <c r="AX924" s="130" t="s">
        <v>1418</v>
      </c>
      <c r="AY924" s="130" t="s">
        <v>1299</v>
      </c>
    </row>
    <row r="925" spans="1:51" ht="72" x14ac:dyDescent="0.2">
      <c r="A925" s="121">
        <v>45714</v>
      </c>
      <c r="B925" s="27" t="s">
        <v>2843</v>
      </c>
      <c r="C925" s="24" t="s">
        <v>1565</v>
      </c>
      <c r="D925" s="24" t="s">
        <v>1447</v>
      </c>
      <c r="E925" s="28" t="s">
        <v>442</v>
      </c>
      <c r="F925" s="28" t="s">
        <v>549</v>
      </c>
      <c r="G925" s="28" t="s">
        <v>2832</v>
      </c>
      <c r="H925" s="28" t="s">
        <v>515</v>
      </c>
      <c r="I925" s="28" t="s">
        <v>1421</v>
      </c>
      <c r="J925" s="24" t="s">
        <v>1421</v>
      </c>
      <c r="K925" s="24" t="s">
        <v>1089</v>
      </c>
      <c r="L925" s="24" t="s">
        <v>3873</v>
      </c>
      <c r="M925" s="24">
        <v>45723</v>
      </c>
      <c r="N925" s="24" t="s">
        <v>1577</v>
      </c>
      <c r="O925" s="24" t="s">
        <v>3874</v>
      </c>
      <c r="P925" s="27" t="s">
        <v>15</v>
      </c>
      <c r="Q925" s="28" t="s">
        <v>852</v>
      </c>
      <c r="R925" s="26" t="s">
        <v>3806</v>
      </c>
      <c r="S925" s="26" t="s">
        <v>3826</v>
      </c>
      <c r="T925" s="27" t="s">
        <v>187</v>
      </c>
      <c r="U925" s="25" t="s">
        <v>3648</v>
      </c>
      <c r="V925" s="25" t="s">
        <v>3739</v>
      </c>
      <c r="W925" s="25" t="s">
        <v>553</v>
      </c>
      <c r="X925" s="36" t="s">
        <v>160</v>
      </c>
      <c r="Y925" s="36" t="s">
        <v>161</v>
      </c>
      <c r="Z925" s="36" t="s">
        <v>396</v>
      </c>
      <c r="AA925" s="29">
        <v>143536</v>
      </c>
      <c r="AB925" s="29">
        <v>92357</v>
      </c>
      <c r="AC925" s="30">
        <v>51179</v>
      </c>
      <c r="AD925" s="29">
        <v>92357</v>
      </c>
      <c r="AE925" s="29">
        <v>92357</v>
      </c>
      <c r="AF925" s="31">
        <v>51179</v>
      </c>
      <c r="AG925" s="29">
        <v>92357</v>
      </c>
      <c r="AI925" s="29">
        <v>0</v>
      </c>
      <c r="AJ925" s="29">
        <v>0</v>
      </c>
      <c r="AK925" s="29">
        <v>92357</v>
      </c>
      <c r="AL925" s="29">
        <v>0</v>
      </c>
      <c r="AM925" s="29">
        <v>0</v>
      </c>
      <c r="AN925" s="29">
        <v>0</v>
      </c>
      <c r="AO925" s="29">
        <v>0</v>
      </c>
      <c r="AP925" s="29">
        <v>0</v>
      </c>
      <c r="AQ925" s="29">
        <v>0</v>
      </c>
      <c r="AR925" s="29">
        <v>0</v>
      </c>
      <c r="AS925" s="29">
        <v>0</v>
      </c>
      <c r="AT925" s="122">
        <v>0</v>
      </c>
      <c r="AU925" s="130" t="s">
        <v>2195</v>
      </c>
      <c r="AV925" s="130" t="s">
        <v>2191</v>
      </c>
      <c r="AW925" s="130" t="s">
        <v>2298</v>
      </c>
      <c r="AX925" s="130" t="s">
        <v>1299</v>
      </c>
      <c r="AY925" s="130" t="s">
        <v>1299</v>
      </c>
    </row>
    <row r="926" spans="1:51" ht="72" x14ac:dyDescent="0.2">
      <c r="A926" s="121">
        <v>45714</v>
      </c>
      <c r="B926" s="27" t="s">
        <v>2843</v>
      </c>
      <c r="C926" s="24" t="s">
        <v>1565</v>
      </c>
      <c r="D926" s="24" t="s">
        <v>1447</v>
      </c>
      <c r="E926" s="28" t="s">
        <v>442</v>
      </c>
      <c r="F926" s="28" t="s">
        <v>549</v>
      </c>
      <c r="G926" s="28" t="s">
        <v>2832</v>
      </c>
      <c r="H926" s="28" t="s">
        <v>515</v>
      </c>
      <c r="I926" s="28" t="s">
        <v>1421</v>
      </c>
      <c r="J926" s="24" t="s">
        <v>1421</v>
      </c>
      <c r="K926" s="24" t="s">
        <v>1089</v>
      </c>
      <c r="L926" s="24" t="s">
        <v>3873</v>
      </c>
      <c r="M926" s="24">
        <v>45723</v>
      </c>
      <c r="N926" s="24" t="s">
        <v>1577</v>
      </c>
      <c r="O926" s="24" t="s">
        <v>3874</v>
      </c>
      <c r="P926" s="27" t="s">
        <v>15</v>
      </c>
      <c r="Q926" s="28" t="s">
        <v>852</v>
      </c>
      <c r="R926" s="26" t="s">
        <v>3806</v>
      </c>
      <c r="S926" s="26" t="s">
        <v>3826</v>
      </c>
      <c r="T926" s="27" t="s">
        <v>188</v>
      </c>
      <c r="U926" s="25" t="s">
        <v>412</v>
      </c>
      <c r="V926" s="25" t="s">
        <v>3740</v>
      </c>
      <c r="W926" s="25" t="s">
        <v>553</v>
      </c>
      <c r="X926" s="36" t="s">
        <v>160</v>
      </c>
      <c r="Y926" s="36" t="s">
        <v>161</v>
      </c>
      <c r="Z926" s="36" t="s">
        <v>396</v>
      </c>
      <c r="AA926" s="29">
        <v>891157</v>
      </c>
      <c r="AB926" s="29">
        <v>567078</v>
      </c>
      <c r="AC926" s="30">
        <v>324079</v>
      </c>
      <c r="AD926" s="29">
        <v>567078</v>
      </c>
      <c r="AE926" s="29">
        <v>567078</v>
      </c>
      <c r="AF926" s="31">
        <v>324079</v>
      </c>
      <c r="AG926" s="29">
        <v>567078</v>
      </c>
      <c r="AI926" s="29">
        <v>0</v>
      </c>
      <c r="AJ926" s="29">
        <v>0</v>
      </c>
      <c r="AK926" s="29">
        <v>567078</v>
      </c>
      <c r="AL926" s="29">
        <v>0</v>
      </c>
      <c r="AM926" s="29">
        <v>0</v>
      </c>
      <c r="AN926" s="29">
        <v>0</v>
      </c>
      <c r="AO926" s="29">
        <v>0</v>
      </c>
      <c r="AP926" s="29">
        <v>0</v>
      </c>
      <c r="AQ926" s="29">
        <v>0</v>
      </c>
      <c r="AR926" s="29">
        <v>0</v>
      </c>
      <c r="AS926" s="29">
        <v>0</v>
      </c>
      <c r="AT926" s="122">
        <v>0</v>
      </c>
      <c r="AU926" s="130" t="s">
        <v>2195</v>
      </c>
      <c r="AV926" s="130" t="s">
        <v>2191</v>
      </c>
      <c r="AW926" s="130" t="s">
        <v>2298</v>
      </c>
      <c r="AX926" s="130" t="s">
        <v>1418</v>
      </c>
      <c r="AY926" s="130" t="s">
        <v>1299</v>
      </c>
    </row>
    <row r="927" spans="1:51" ht="72" x14ac:dyDescent="0.2">
      <c r="A927" s="121">
        <v>45714</v>
      </c>
      <c r="B927" s="27" t="s">
        <v>2843</v>
      </c>
      <c r="C927" s="24" t="s">
        <v>1565</v>
      </c>
      <c r="D927" s="24" t="s">
        <v>1447</v>
      </c>
      <c r="E927" s="28" t="s">
        <v>442</v>
      </c>
      <c r="F927" s="28" t="s">
        <v>549</v>
      </c>
      <c r="G927" s="28" t="s">
        <v>2832</v>
      </c>
      <c r="H927" s="28" t="s">
        <v>515</v>
      </c>
      <c r="I927" s="28" t="s">
        <v>1421</v>
      </c>
      <c r="J927" s="24" t="s">
        <v>1421</v>
      </c>
      <c r="K927" s="24" t="s">
        <v>1089</v>
      </c>
      <c r="L927" s="24" t="s">
        <v>3873</v>
      </c>
      <c r="M927" s="24">
        <v>45723</v>
      </c>
      <c r="N927" s="24" t="s">
        <v>1577</v>
      </c>
      <c r="O927" s="24" t="s">
        <v>3874</v>
      </c>
      <c r="P927" s="27" t="s">
        <v>15</v>
      </c>
      <c r="Q927" s="28" t="s">
        <v>852</v>
      </c>
      <c r="R927" s="26" t="s">
        <v>3806</v>
      </c>
      <c r="S927" s="26" t="s">
        <v>3826</v>
      </c>
      <c r="T927" s="27" t="s">
        <v>189</v>
      </c>
      <c r="U927" s="25" t="s">
        <v>414</v>
      </c>
      <c r="V927" s="25" t="s">
        <v>3741</v>
      </c>
      <c r="W927" s="25" t="s">
        <v>553</v>
      </c>
      <c r="X927" s="36" t="s">
        <v>160</v>
      </c>
      <c r="Y927" s="36" t="s">
        <v>161</v>
      </c>
      <c r="Z927" s="36" t="s">
        <v>396</v>
      </c>
      <c r="AA927" s="29">
        <v>1696697</v>
      </c>
      <c r="AB927" s="29">
        <v>1696697</v>
      </c>
      <c r="AC927" s="30">
        <v>0</v>
      </c>
      <c r="AD927" s="29">
        <v>1696697</v>
      </c>
      <c r="AE927" s="29">
        <v>1696697</v>
      </c>
      <c r="AF927" s="31">
        <v>0</v>
      </c>
      <c r="AG927" s="29">
        <v>1696697</v>
      </c>
      <c r="AI927" s="29">
        <v>0</v>
      </c>
      <c r="AJ927" s="29">
        <v>0</v>
      </c>
      <c r="AK927" s="29">
        <v>1696697</v>
      </c>
      <c r="AL927" s="29">
        <v>0</v>
      </c>
      <c r="AM927" s="29">
        <v>0</v>
      </c>
      <c r="AN927" s="29">
        <v>0</v>
      </c>
      <c r="AO927" s="29">
        <v>0</v>
      </c>
      <c r="AP927" s="29">
        <v>0</v>
      </c>
      <c r="AQ927" s="29">
        <v>0</v>
      </c>
      <c r="AR927" s="29">
        <v>0</v>
      </c>
      <c r="AS927" s="29">
        <v>0</v>
      </c>
      <c r="AT927" s="122">
        <v>0</v>
      </c>
      <c r="AU927" s="130" t="s">
        <v>2197</v>
      </c>
      <c r="AV927" s="130" t="s">
        <v>2193</v>
      </c>
      <c r="AW927" s="130" t="s">
        <v>2298</v>
      </c>
      <c r="AX927" s="130" t="s">
        <v>1299</v>
      </c>
      <c r="AY927" s="130" t="s">
        <v>1299</v>
      </c>
    </row>
    <row r="928" spans="1:51" ht="72" x14ac:dyDescent="0.2">
      <c r="A928" s="121">
        <v>45714</v>
      </c>
      <c r="B928" s="27" t="s">
        <v>2843</v>
      </c>
      <c r="C928" s="24" t="s">
        <v>1565</v>
      </c>
      <c r="D928" s="24" t="s">
        <v>1447</v>
      </c>
      <c r="E928" s="28" t="s">
        <v>442</v>
      </c>
      <c r="F928" s="28" t="s">
        <v>549</v>
      </c>
      <c r="G928" s="28" t="s">
        <v>2832</v>
      </c>
      <c r="H928" s="28" t="s">
        <v>515</v>
      </c>
      <c r="I928" s="28" t="s">
        <v>1421</v>
      </c>
      <c r="J928" s="24" t="s">
        <v>1421</v>
      </c>
      <c r="K928" s="24" t="s">
        <v>1089</v>
      </c>
      <c r="L928" s="24" t="s">
        <v>3873</v>
      </c>
      <c r="M928" s="24">
        <v>45723</v>
      </c>
      <c r="N928" s="24" t="s">
        <v>1577</v>
      </c>
      <c r="O928" s="24" t="s">
        <v>3874</v>
      </c>
      <c r="P928" s="27" t="s">
        <v>15</v>
      </c>
      <c r="Q928" s="28" t="s">
        <v>852</v>
      </c>
      <c r="R928" s="26" t="s">
        <v>3806</v>
      </c>
      <c r="S928" s="26" t="s">
        <v>3826</v>
      </c>
      <c r="T928" s="27" t="s">
        <v>190</v>
      </c>
      <c r="U928" s="25" t="s">
        <v>416</v>
      </c>
      <c r="V928" s="25" t="s">
        <v>3742</v>
      </c>
      <c r="W928" s="25" t="s">
        <v>553</v>
      </c>
      <c r="X928" s="36" t="s">
        <v>160</v>
      </c>
      <c r="Y928" s="36" t="s">
        <v>161</v>
      </c>
      <c r="Z928" s="36" t="s">
        <v>396</v>
      </c>
      <c r="AA928" s="29">
        <v>2105323</v>
      </c>
      <c r="AB928" s="29">
        <v>1863866</v>
      </c>
      <c r="AC928" s="30">
        <v>241457</v>
      </c>
      <c r="AD928" s="29">
        <v>1863866</v>
      </c>
      <c r="AE928" s="29">
        <v>1863866</v>
      </c>
      <c r="AF928" s="31">
        <v>241457</v>
      </c>
      <c r="AG928" s="29">
        <v>1863866</v>
      </c>
      <c r="AI928" s="29">
        <v>0</v>
      </c>
      <c r="AJ928" s="29">
        <v>0</v>
      </c>
      <c r="AK928" s="29">
        <v>1863866</v>
      </c>
      <c r="AL928" s="29">
        <v>0</v>
      </c>
      <c r="AM928" s="29">
        <v>0</v>
      </c>
      <c r="AN928" s="29">
        <v>0</v>
      </c>
      <c r="AO928" s="29">
        <v>0</v>
      </c>
      <c r="AP928" s="29">
        <v>0</v>
      </c>
      <c r="AQ928" s="29">
        <v>0</v>
      </c>
      <c r="AR928" s="29">
        <v>0</v>
      </c>
      <c r="AS928" s="29">
        <v>0</v>
      </c>
      <c r="AT928" s="122">
        <v>0</v>
      </c>
      <c r="AU928" s="130" t="s">
        <v>2195</v>
      </c>
      <c r="AV928" s="130" t="s">
        <v>2191</v>
      </c>
      <c r="AW928" s="130" t="s">
        <v>2298</v>
      </c>
      <c r="AX928" s="130" t="s">
        <v>1418</v>
      </c>
      <c r="AY928" s="130" t="s">
        <v>1299</v>
      </c>
    </row>
    <row r="929" spans="1:51" ht="72" x14ac:dyDescent="0.2">
      <c r="A929" s="121">
        <v>45714</v>
      </c>
      <c r="B929" s="27" t="s">
        <v>2843</v>
      </c>
      <c r="C929" s="24" t="s">
        <v>1565</v>
      </c>
      <c r="D929" s="24" t="s">
        <v>1447</v>
      </c>
      <c r="E929" s="28" t="s">
        <v>442</v>
      </c>
      <c r="F929" s="28" t="s">
        <v>549</v>
      </c>
      <c r="G929" s="28" t="s">
        <v>2832</v>
      </c>
      <c r="H929" s="28" t="s">
        <v>515</v>
      </c>
      <c r="I929" s="28" t="s">
        <v>1421</v>
      </c>
      <c r="J929" s="24" t="s">
        <v>1421</v>
      </c>
      <c r="K929" s="24" t="s">
        <v>1089</v>
      </c>
      <c r="L929" s="24" t="s">
        <v>3873</v>
      </c>
      <c r="M929" s="24">
        <v>45723</v>
      </c>
      <c r="N929" s="24" t="s">
        <v>1577</v>
      </c>
      <c r="O929" s="24" t="s">
        <v>3874</v>
      </c>
      <c r="P929" s="27" t="s">
        <v>15</v>
      </c>
      <c r="Q929" s="28" t="s">
        <v>852</v>
      </c>
      <c r="R929" s="26" t="s">
        <v>3806</v>
      </c>
      <c r="S929" s="26" t="s">
        <v>3826</v>
      </c>
      <c r="T929" s="27" t="s">
        <v>191</v>
      </c>
      <c r="U929" s="25" t="s">
        <v>418</v>
      </c>
      <c r="V929" s="25" t="s">
        <v>3743</v>
      </c>
      <c r="W929" s="25" t="s">
        <v>553</v>
      </c>
      <c r="X929" s="36" t="s">
        <v>160</v>
      </c>
      <c r="Y929" s="36" t="s">
        <v>161</v>
      </c>
      <c r="Z929" s="36" t="s">
        <v>396</v>
      </c>
      <c r="AA929" s="29">
        <v>390065</v>
      </c>
      <c r="AB929" s="29">
        <v>390065</v>
      </c>
      <c r="AC929" s="30">
        <v>0</v>
      </c>
      <c r="AD929" s="29">
        <v>390065</v>
      </c>
      <c r="AE929" s="29">
        <v>390065</v>
      </c>
      <c r="AF929" s="31">
        <v>0</v>
      </c>
      <c r="AG929" s="29">
        <v>390065</v>
      </c>
      <c r="AI929" s="29">
        <v>0</v>
      </c>
      <c r="AJ929" s="29">
        <v>0</v>
      </c>
      <c r="AK929" s="29">
        <v>390065</v>
      </c>
      <c r="AL929" s="29">
        <v>0</v>
      </c>
      <c r="AM929" s="29">
        <v>0</v>
      </c>
      <c r="AN929" s="29">
        <v>0</v>
      </c>
      <c r="AO929" s="29">
        <v>0</v>
      </c>
      <c r="AP929" s="29">
        <v>0</v>
      </c>
      <c r="AQ929" s="29">
        <v>0</v>
      </c>
      <c r="AR929" s="29">
        <v>0</v>
      </c>
      <c r="AS929" s="29">
        <v>0</v>
      </c>
      <c r="AT929" s="122">
        <v>0</v>
      </c>
      <c r="AU929" s="130" t="s">
        <v>2197</v>
      </c>
      <c r="AV929" s="130" t="s">
        <v>2193</v>
      </c>
      <c r="AW929" s="130" t="s">
        <v>2298</v>
      </c>
      <c r="AX929" s="130" t="s">
        <v>1299</v>
      </c>
      <c r="AY929" s="130" t="s">
        <v>1299</v>
      </c>
    </row>
    <row r="930" spans="1:51" ht="72" x14ac:dyDescent="0.2">
      <c r="A930" s="121">
        <v>45714</v>
      </c>
      <c r="B930" s="27" t="s">
        <v>2843</v>
      </c>
      <c r="C930" s="24" t="s">
        <v>1565</v>
      </c>
      <c r="D930" s="24" t="s">
        <v>1447</v>
      </c>
      <c r="E930" s="28" t="s">
        <v>442</v>
      </c>
      <c r="F930" s="28" t="s">
        <v>549</v>
      </c>
      <c r="G930" s="28" t="s">
        <v>2832</v>
      </c>
      <c r="H930" s="28" t="s">
        <v>515</v>
      </c>
      <c r="I930" s="28" t="s">
        <v>1421</v>
      </c>
      <c r="J930" s="24" t="s">
        <v>1421</v>
      </c>
      <c r="K930" s="24" t="s">
        <v>1089</v>
      </c>
      <c r="L930" s="24" t="s">
        <v>3873</v>
      </c>
      <c r="M930" s="24">
        <v>45723</v>
      </c>
      <c r="N930" s="24" t="s">
        <v>1577</v>
      </c>
      <c r="O930" s="24" t="s">
        <v>3874</v>
      </c>
      <c r="P930" s="27" t="s">
        <v>15</v>
      </c>
      <c r="Q930" s="28" t="s">
        <v>852</v>
      </c>
      <c r="R930" s="26" t="s">
        <v>3806</v>
      </c>
      <c r="S930" s="26" t="s">
        <v>3826</v>
      </c>
      <c r="T930" s="27" t="s">
        <v>192</v>
      </c>
      <c r="U930" s="25" t="s">
        <v>436</v>
      </c>
      <c r="V930" s="25" t="s">
        <v>3744</v>
      </c>
      <c r="W930" s="25" t="s">
        <v>553</v>
      </c>
      <c r="X930" s="36" t="s">
        <v>160</v>
      </c>
      <c r="Y930" s="36" t="s">
        <v>161</v>
      </c>
      <c r="Z930" s="36" t="s">
        <v>396</v>
      </c>
      <c r="AA930" s="29">
        <v>1005396</v>
      </c>
      <c r="AB930" s="29">
        <v>763722</v>
      </c>
      <c r="AC930" s="30">
        <v>241674</v>
      </c>
      <c r="AD930" s="29">
        <v>763722</v>
      </c>
      <c r="AE930" s="29">
        <v>763722</v>
      </c>
      <c r="AF930" s="31">
        <v>241674</v>
      </c>
      <c r="AG930" s="29">
        <v>763722</v>
      </c>
      <c r="AI930" s="29">
        <v>0</v>
      </c>
      <c r="AJ930" s="29">
        <v>0</v>
      </c>
      <c r="AK930" s="29">
        <v>763722</v>
      </c>
      <c r="AL930" s="29">
        <v>0</v>
      </c>
      <c r="AM930" s="29">
        <v>0</v>
      </c>
      <c r="AN930" s="29">
        <v>0</v>
      </c>
      <c r="AO930" s="29">
        <v>0</v>
      </c>
      <c r="AP930" s="29">
        <v>0</v>
      </c>
      <c r="AQ930" s="29">
        <v>0</v>
      </c>
      <c r="AR930" s="29">
        <v>0</v>
      </c>
      <c r="AS930" s="29">
        <v>0</v>
      </c>
      <c r="AT930" s="122">
        <v>0</v>
      </c>
      <c r="AU930" s="130" t="s">
        <v>2195</v>
      </c>
      <c r="AV930" s="130" t="s">
        <v>2191</v>
      </c>
      <c r="AW930" s="130" t="s">
        <v>2298</v>
      </c>
      <c r="AX930" s="130" t="s">
        <v>1418</v>
      </c>
      <c r="AY930" s="130" t="s">
        <v>1299</v>
      </c>
    </row>
    <row r="931" spans="1:51" ht="72" x14ac:dyDescent="0.2">
      <c r="A931" s="121">
        <v>45714</v>
      </c>
      <c r="B931" s="27" t="s">
        <v>2843</v>
      </c>
      <c r="C931" s="24" t="s">
        <v>1565</v>
      </c>
      <c r="D931" s="24" t="s">
        <v>1447</v>
      </c>
      <c r="E931" s="28" t="s">
        <v>442</v>
      </c>
      <c r="F931" s="28" t="s">
        <v>549</v>
      </c>
      <c r="G931" s="28" t="s">
        <v>2832</v>
      </c>
      <c r="H931" s="28" t="s">
        <v>515</v>
      </c>
      <c r="I931" s="28" t="s">
        <v>1421</v>
      </c>
      <c r="J931" s="24" t="s">
        <v>1421</v>
      </c>
      <c r="K931" s="24" t="s">
        <v>1089</v>
      </c>
      <c r="L931" s="24" t="s">
        <v>3873</v>
      </c>
      <c r="M931" s="24">
        <v>45723</v>
      </c>
      <c r="N931" s="24" t="s">
        <v>1577</v>
      </c>
      <c r="O931" s="24" t="s">
        <v>3874</v>
      </c>
      <c r="P931" s="27" t="s">
        <v>15</v>
      </c>
      <c r="Q931" s="28" t="s">
        <v>852</v>
      </c>
      <c r="R931" s="26" t="s">
        <v>3806</v>
      </c>
      <c r="S931" s="26" t="s">
        <v>3826</v>
      </c>
      <c r="T931" s="27" t="s">
        <v>193</v>
      </c>
      <c r="U931" s="25" t="s">
        <v>420</v>
      </c>
      <c r="V931" s="25" t="s">
        <v>3745</v>
      </c>
      <c r="W931" s="25" t="s">
        <v>553</v>
      </c>
      <c r="X931" s="36" t="s">
        <v>160</v>
      </c>
      <c r="Y931" s="36" t="s">
        <v>161</v>
      </c>
      <c r="Z931" s="36" t="s">
        <v>396</v>
      </c>
      <c r="AA931" s="29">
        <v>1461929</v>
      </c>
      <c r="AB931" s="29">
        <v>1382762</v>
      </c>
      <c r="AC931" s="30">
        <v>79167</v>
      </c>
      <c r="AD931" s="29">
        <v>1382762</v>
      </c>
      <c r="AE931" s="29">
        <v>1382762</v>
      </c>
      <c r="AF931" s="31">
        <v>79167</v>
      </c>
      <c r="AG931" s="29">
        <v>1382762</v>
      </c>
      <c r="AI931" s="29">
        <v>0</v>
      </c>
      <c r="AJ931" s="29">
        <v>0</v>
      </c>
      <c r="AK931" s="29">
        <v>1382762</v>
      </c>
      <c r="AL931" s="29">
        <v>0</v>
      </c>
      <c r="AM931" s="29">
        <v>0</v>
      </c>
      <c r="AN931" s="29">
        <v>0</v>
      </c>
      <c r="AO931" s="29">
        <v>0</v>
      </c>
      <c r="AP931" s="29">
        <v>0</v>
      </c>
      <c r="AQ931" s="29">
        <v>0</v>
      </c>
      <c r="AR931" s="29">
        <v>0</v>
      </c>
      <c r="AS931" s="29">
        <v>0</v>
      </c>
      <c r="AT931" s="122">
        <v>0</v>
      </c>
      <c r="AU931" s="130" t="s">
        <v>2195</v>
      </c>
      <c r="AV931" s="130" t="s">
        <v>2191</v>
      </c>
      <c r="AW931" s="130" t="s">
        <v>2298</v>
      </c>
      <c r="AX931" s="130" t="s">
        <v>1299</v>
      </c>
      <c r="AY931" s="130" t="s">
        <v>1299</v>
      </c>
    </row>
    <row r="932" spans="1:51" ht="72" x14ac:dyDescent="0.2">
      <c r="A932" s="121">
        <v>45714</v>
      </c>
      <c r="B932" s="27" t="s">
        <v>2843</v>
      </c>
      <c r="C932" s="24" t="s">
        <v>1565</v>
      </c>
      <c r="D932" s="24" t="s">
        <v>1447</v>
      </c>
      <c r="E932" s="28" t="s">
        <v>442</v>
      </c>
      <c r="F932" s="28" t="s">
        <v>549</v>
      </c>
      <c r="G932" s="28" t="s">
        <v>2832</v>
      </c>
      <c r="H932" s="28" t="s">
        <v>515</v>
      </c>
      <c r="I932" s="28" t="s">
        <v>1421</v>
      </c>
      <c r="J932" s="24" t="s">
        <v>1421</v>
      </c>
      <c r="K932" s="24" t="s">
        <v>1089</v>
      </c>
      <c r="L932" s="24" t="s">
        <v>3873</v>
      </c>
      <c r="M932" s="24">
        <v>45723</v>
      </c>
      <c r="N932" s="24" t="s">
        <v>1577</v>
      </c>
      <c r="O932" s="24" t="s">
        <v>3874</v>
      </c>
      <c r="P932" s="27" t="s">
        <v>15</v>
      </c>
      <c r="Q932" s="28" t="s">
        <v>852</v>
      </c>
      <c r="R932" s="26" t="s">
        <v>3806</v>
      </c>
      <c r="S932" s="26" t="s">
        <v>3826</v>
      </c>
      <c r="T932" s="27" t="s">
        <v>194</v>
      </c>
      <c r="U932" s="25" t="s">
        <v>422</v>
      </c>
      <c r="V932" s="25" t="s">
        <v>3746</v>
      </c>
      <c r="W932" s="25" t="s">
        <v>553</v>
      </c>
      <c r="X932" s="36" t="s">
        <v>160</v>
      </c>
      <c r="Y932" s="36" t="s">
        <v>161</v>
      </c>
      <c r="Z932" s="36" t="s">
        <v>396</v>
      </c>
      <c r="AA932" s="29">
        <v>220000</v>
      </c>
      <c r="AB932" s="29">
        <v>219711</v>
      </c>
      <c r="AC932" s="30">
        <v>289</v>
      </c>
      <c r="AD932" s="29">
        <v>219711</v>
      </c>
      <c r="AE932" s="29">
        <v>219711</v>
      </c>
      <c r="AF932" s="31">
        <v>289</v>
      </c>
      <c r="AG932" s="29">
        <v>219711</v>
      </c>
      <c r="AI932" s="29">
        <v>0</v>
      </c>
      <c r="AJ932" s="29">
        <v>0</v>
      </c>
      <c r="AK932" s="29">
        <v>219711</v>
      </c>
      <c r="AL932" s="29">
        <v>0</v>
      </c>
      <c r="AM932" s="29">
        <v>0</v>
      </c>
      <c r="AN932" s="29">
        <v>0</v>
      </c>
      <c r="AO932" s="29">
        <v>0</v>
      </c>
      <c r="AP932" s="29">
        <v>0</v>
      </c>
      <c r="AQ932" s="29">
        <v>0</v>
      </c>
      <c r="AR932" s="29">
        <v>0</v>
      </c>
      <c r="AS932" s="29">
        <v>0</v>
      </c>
      <c r="AT932" s="122">
        <v>0</v>
      </c>
      <c r="AU932" s="130" t="s">
        <v>2195</v>
      </c>
      <c r="AV932" s="130" t="s">
        <v>2191</v>
      </c>
      <c r="AW932" s="130" t="s">
        <v>2298</v>
      </c>
      <c r="AX932" s="130" t="s">
        <v>1299</v>
      </c>
      <c r="AY932" s="130" t="s">
        <v>1299</v>
      </c>
    </row>
    <row r="933" spans="1:51" ht="72" x14ac:dyDescent="0.2">
      <c r="A933" s="121">
        <v>45714</v>
      </c>
      <c r="B933" s="27" t="s">
        <v>2843</v>
      </c>
      <c r="C933" s="24" t="s">
        <v>1565</v>
      </c>
      <c r="D933" s="24" t="s">
        <v>1447</v>
      </c>
      <c r="E933" s="28" t="s">
        <v>442</v>
      </c>
      <c r="F933" s="28" t="s">
        <v>549</v>
      </c>
      <c r="G933" s="28" t="s">
        <v>2832</v>
      </c>
      <c r="H933" s="28" t="s">
        <v>515</v>
      </c>
      <c r="I933" s="28" t="s">
        <v>1421</v>
      </c>
      <c r="J933" s="24" t="s">
        <v>1421</v>
      </c>
      <c r="K933" s="24" t="s">
        <v>1089</v>
      </c>
      <c r="L933" s="24" t="s">
        <v>3873</v>
      </c>
      <c r="M933" s="24">
        <v>45723</v>
      </c>
      <c r="N933" s="24" t="s">
        <v>1577</v>
      </c>
      <c r="O933" s="24" t="s">
        <v>3874</v>
      </c>
      <c r="P933" s="27" t="s">
        <v>15</v>
      </c>
      <c r="Q933" s="28" t="s">
        <v>852</v>
      </c>
      <c r="R933" s="26" t="s">
        <v>3806</v>
      </c>
      <c r="S933" s="26" t="s">
        <v>3826</v>
      </c>
      <c r="T933" s="27" t="s">
        <v>195</v>
      </c>
      <c r="U933" s="25" t="s">
        <v>424</v>
      </c>
      <c r="V933" s="25" t="s">
        <v>3747</v>
      </c>
      <c r="W933" s="25" t="s">
        <v>553</v>
      </c>
      <c r="X933" s="36" t="s">
        <v>160</v>
      </c>
      <c r="Y933" s="36" t="s">
        <v>161</v>
      </c>
      <c r="Z933" s="36" t="s">
        <v>396</v>
      </c>
      <c r="AA933" s="29">
        <v>690768</v>
      </c>
      <c r="AB933" s="29">
        <v>508057</v>
      </c>
      <c r="AC933" s="30">
        <v>182711</v>
      </c>
      <c r="AD933" s="29">
        <v>508057</v>
      </c>
      <c r="AE933" s="29">
        <v>508057</v>
      </c>
      <c r="AF933" s="31">
        <v>182711</v>
      </c>
      <c r="AG933" s="29">
        <v>508057</v>
      </c>
      <c r="AI933" s="29">
        <v>0</v>
      </c>
      <c r="AJ933" s="29">
        <v>0</v>
      </c>
      <c r="AK933" s="29">
        <v>508057</v>
      </c>
      <c r="AL933" s="29">
        <v>0</v>
      </c>
      <c r="AM933" s="29">
        <v>0</v>
      </c>
      <c r="AN933" s="29">
        <v>0</v>
      </c>
      <c r="AO933" s="29">
        <v>0</v>
      </c>
      <c r="AP933" s="29">
        <v>0</v>
      </c>
      <c r="AQ933" s="29">
        <v>0</v>
      </c>
      <c r="AR933" s="29">
        <v>0</v>
      </c>
      <c r="AS933" s="29">
        <v>0</v>
      </c>
      <c r="AT933" s="122">
        <v>0</v>
      </c>
      <c r="AU933" s="130" t="s">
        <v>2195</v>
      </c>
      <c r="AV933" s="130" t="s">
        <v>2191</v>
      </c>
      <c r="AW933" s="130" t="s">
        <v>2298</v>
      </c>
      <c r="AX933" s="130" t="s">
        <v>1418</v>
      </c>
      <c r="AY933" s="130" t="s">
        <v>1299</v>
      </c>
    </row>
    <row r="934" spans="1:51" ht="72" x14ac:dyDescent="0.2">
      <c r="A934" s="121">
        <v>45714</v>
      </c>
      <c r="B934" s="27" t="s">
        <v>2843</v>
      </c>
      <c r="C934" s="24" t="s">
        <v>1565</v>
      </c>
      <c r="D934" s="24" t="s">
        <v>1447</v>
      </c>
      <c r="E934" s="28" t="s">
        <v>442</v>
      </c>
      <c r="F934" s="28" t="s">
        <v>549</v>
      </c>
      <c r="G934" s="28" t="s">
        <v>2832</v>
      </c>
      <c r="H934" s="28" t="s">
        <v>515</v>
      </c>
      <c r="I934" s="28" t="s">
        <v>1421</v>
      </c>
      <c r="J934" s="24" t="s">
        <v>1421</v>
      </c>
      <c r="K934" s="24" t="s">
        <v>1089</v>
      </c>
      <c r="L934" s="24" t="s">
        <v>3873</v>
      </c>
      <c r="M934" s="24">
        <v>45723</v>
      </c>
      <c r="N934" s="24" t="s">
        <v>1577</v>
      </c>
      <c r="O934" s="24" t="s">
        <v>3874</v>
      </c>
      <c r="P934" s="27" t="s">
        <v>15</v>
      </c>
      <c r="Q934" s="28" t="s">
        <v>852</v>
      </c>
      <c r="R934" s="26" t="s">
        <v>3806</v>
      </c>
      <c r="S934" s="26" t="s">
        <v>3826</v>
      </c>
      <c r="T934" s="27" t="s">
        <v>196</v>
      </c>
      <c r="U934" s="25" t="s">
        <v>428</v>
      </c>
      <c r="V934" s="25" t="s">
        <v>3748</v>
      </c>
      <c r="W934" s="25" t="s">
        <v>553</v>
      </c>
      <c r="X934" s="36" t="s">
        <v>160</v>
      </c>
      <c r="Y934" s="36" t="s">
        <v>161</v>
      </c>
      <c r="Z934" s="36" t="s">
        <v>396</v>
      </c>
      <c r="AA934" s="29">
        <v>719718</v>
      </c>
      <c r="AB934" s="29">
        <v>604526</v>
      </c>
      <c r="AC934" s="30">
        <v>115192</v>
      </c>
      <c r="AD934" s="29">
        <v>604526</v>
      </c>
      <c r="AE934" s="29">
        <v>604526</v>
      </c>
      <c r="AF934" s="31">
        <v>115192</v>
      </c>
      <c r="AG934" s="29">
        <v>604526</v>
      </c>
      <c r="AI934" s="29">
        <v>0</v>
      </c>
      <c r="AJ934" s="29">
        <v>0</v>
      </c>
      <c r="AK934" s="29">
        <v>604526</v>
      </c>
      <c r="AL934" s="29">
        <v>0</v>
      </c>
      <c r="AM934" s="29">
        <v>0</v>
      </c>
      <c r="AN934" s="29">
        <v>0</v>
      </c>
      <c r="AO934" s="29">
        <v>0</v>
      </c>
      <c r="AP934" s="29">
        <v>0</v>
      </c>
      <c r="AQ934" s="29">
        <v>0</v>
      </c>
      <c r="AR934" s="29">
        <v>0</v>
      </c>
      <c r="AS934" s="29">
        <v>0</v>
      </c>
      <c r="AT934" s="122">
        <v>0</v>
      </c>
      <c r="AU934" s="130" t="s">
        <v>2195</v>
      </c>
      <c r="AV934" s="130" t="s">
        <v>2191</v>
      </c>
      <c r="AW934" s="130" t="s">
        <v>2298</v>
      </c>
      <c r="AX934" s="130" t="s">
        <v>1418</v>
      </c>
      <c r="AY934" s="130" t="s">
        <v>1299</v>
      </c>
    </row>
    <row r="935" spans="1:51" ht="72" x14ac:dyDescent="0.2">
      <c r="A935" s="121">
        <v>45714</v>
      </c>
      <c r="B935" s="27" t="s">
        <v>2843</v>
      </c>
      <c r="C935" s="24" t="s">
        <v>1565</v>
      </c>
      <c r="D935" s="24" t="s">
        <v>1447</v>
      </c>
      <c r="E935" s="28" t="s">
        <v>442</v>
      </c>
      <c r="F935" s="28" t="s">
        <v>549</v>
      </c>
      <c r="G935" s="28" t="s">
        <v>2832</v>
      </c>
      <c r="H935" s="28" t="s">
        <v>515</v>
      </c>
      <c r="I935" s="28" t="s">
        <v>1421</v>
      </c>
      <c r="J935" s="24" t="s">
        <v>1421</v>
      </c>
      <c r="K935" s="24" t="s">
        <v>1089</v>
      </c>
      <c r="L935" s="24" t="s">
        <v>3873</v>
      </c>
      <c r="M935" s="24">
        <v>45723</v>
      </c>
      <c r="N935" s="24" t="s">
        <v>1577</v>
      </c>
      <c r="O935" s="24" t="s">
        <v>3874</v>
      </c>
      <c r="P935" s="27" t="s">
        <v>15</v>
      </c>
      <c r="Q935" s="28" t="s">
        <v>852</v>
      </c>
      <c r="R935" s="26" t="s">
        <v>3806</v>
      </c>
      <c r="S935" s="26" t="s">
        <v>3826</v>
      </c>
      <c r="T935" s="27" t="s">
        <v>198</v>
      </c>
      <c r="U935" s="25" t="s">
        <v>429</v>
      </c>
      <c r="V935" s="25" t="s">
        <v>3750</v>
      </c>
      <c r="W935" s="25" t="s">
        <v>553</v>
      </c>
      <c r="X935" s="36" t="s">
        <v>160</v>
      </c>
      <c r="Y935" s="36" t="s">
        <v>161</v>
      </c>
      <c r="Z935" s="36" t="s">
        <v>396</v>
      </c>
      <c r="AA935" s="29">
        <v>1765593</v>
      </c>
      <c r="AB935" s="29">
        <v>1672123</v>
      </c>
      <c r="AC935" s="30">
        <v>93470</v>
      </c>
      <c r="AD935" s="29">
        <v>1672123</v>
      </c>
      <c r="AE935" s="29">
        <v>1672123</v>
      </c>
      <c r="AF935" s="31">
        <v>93470</v>
      </c>
      <c r="AG935" s="29">
        <v>1672123</v>
      </c>
      <c r="AI935" s="29">
        <v>0</v>
      </c>
      <c r="AJ935" s="29">
        <v>0</v>
      </c>
      <c r="AK935" s="29">
        <v>1672123</v>
      </c>
      <c r="AL935" s="29">
        <v>0</v>
      </c>
      <c r="AM935" s="29">
        <v>0</v>
      </c>
      <c r="AN935" s="29">
        <v>0</v>
      </c>
      <c r="AO935" s="29">
        <v>0</v>
      </c>
      <c r="AP935" s="29">
        <v>0</v>
      </c>
      <c r="AQ935" s="29">
        <v>0</v>
      </c>
      <c r="AR935" s="29">
        <v>0</v>
      </c>
      <c r="AS935" s="29">
        <v>0</v>
      </c>
      <c r="AT935" s="122">
        <v>0</v>
      </c>
      <c r="AU935" s="130" t="s">
        <v>2195</v>
      </c>
      <c r="AV935" s="130" t="s">
        <v>2191</v>
      </c>
      <c r="AW935" s="130" t="s">
        <v>2298</v>
      </c>
      <c r="AX935" s="130" t="s">
        <v>1299</v>
      </c>
      <c r="AY935" s="130" t="s">
        <v>1299</v>
      </c>
    </row>
    <row r="936" spans="1:51" ht="72" x14ac:dyDescent="0.2">
      <c r="A936" s="121">
        <v>45714</v>
      </c>
      <c r="B936" s="27" t="s">
        <v>2843</v>
      </c>
      <c r="C936" s="24" t="s">
        <v>1565</v>
      </c>
      <c r="D936" s="24" t="s">
        <v>1447</v>
      </c>
      <c r="E936" s="28" t="s">
        <v>442</v>
      </c>
      <c r="F936" s="28" t="s">
        <v>549</v>
      </c>
      <c r="G936" s="28" t="s">
        <v>2832</v>
      </c>
      <c r="H936" s="28" t="s">
        <v>515</v>
      </c>
      <c r="I936" s="28" t="s">
        <v>1421</v>
      </c>
      <c r="J936" s="24" t="s">
        <v>1421</v>
      </c>
      <c r="K936" s="24" t="s">
        <v>1089</v>
      </c>
      <c r="L936" s="24" t="s">
        <v>3873</v>
      </c>
      <c r="M936" s="24">
        <v>45723</v>
      </c>
      <c r="N936" s="24" t="s">
        <v>1577</v>
      </c>
      <c r="O936" s="24" t="s">
        <v>3874</v>
      </c>
      <c r="P936" s="27" t="s">
        <v>15</v>
      </c>
      <c r="Q936" s="28" t="s">
        <v>852</v>
      </c>
      <c r="R936" s="26" t="s">
        <v>3806</v>
      </c>
      <c r="S936" s="26" t="s">
        <v>3826</v>
      </c>
      <c r="T936" s="27" t="s">
        <v>199</v>
      </c>
      <c r="U936" s="25" t="s">
        <v>430</v>
      </c>
      <c r="V936" s="25" t="s">
        <v>3751</v>
      </c>
      <c r="W936" s="25" t="s">
        <v>553</v>
      </c>
      <c r="X936" s="36" t="s">
        <v>160</v>
      </c>
      <c r="Y936" s="36" t="s">
        <v>161</v>
      </c>
      <c r="Z936" s="36" t="s">
        <v>396</v>
      </c>
      <c r="AA936" s="29">
        <v>6826568</v>
      </c>
      <c r="AB936" s="29">
        <v>6471491</v>
      </c>
      <c r="AC936" s="30">
        <v>355077</v>
      </c>
      <c r="AD936" s="29">
        <v>6471491</v>
      </c>
      <c r="AE936" s="29">
        <v>6471491</v>
      </c>
      <c r="AF936" s="31">
        <v>355077</v>
      </c>
      <c r="AG936" s="29">
        <v>6471491</v>
      </c>
      <c r="AI936" s="29">
        <v>0</v>
      </c>
      <c r="AJ936" s="29">
        <v>0</v>
      </c>
      <c r="AK936" s="29">
        <v>6471491</v>
      </c>
      <c r="AL936" s="29">
        <v>0</v>
      </c>
      <c r="AM936" s="29">
        <v>0</v>
      </c>
      <c r="AN936" s="29">
        <v>0</v>
      </c>
      <c r="AO936" s="29">
        <v>0</v>
      </c>
      <c r="AP936" s="29">
        <v>0</v>
      </c>
      <c r="AQ936" s="29">
        <v>0</v>
      </c>
      <c r="AR936" s="29">
        <v>0</v>
      </c>
      <c r="AS936" s="29">
        <v>0</v>
      </c>
      <c r="AT936" s="122">
        <v>0</v>
      </c>
      <c r="AU936" s="130" t="s">
        <v>2195</v>
      </c>
      <c r="AV936" s="130" t="s">
        <v>2191</v>
      </c>
      <c r="AW936" s="130" t="s">
        <v>2298</v>
      </c>
      <c r="AX936" s="130" t="s">
        <v>1418</v>
      </c>
      <c r="AY936" s="130" t="s">
        <v>1299</v>
      </c>
    </row>
    <row r="937" spans="1:51" ht="72" x14ac:dyDescent="0.2">
      <c r="A937" s="121">
        <v>45714</v>
      </c>
      <c r="B937" s="27" t="s">
        <v>2843</v>
      </c>
      <c r="C937" s="24" t="s">
        <v>1565</v>
      </c>
      <c r="D937" s="24" t="s">
        <v>1447</v>
      </c>
      <c r="E937" s="28" t="s">
        <v>442</v>
      </c>
      <c r="F937" s="28" t="s">
        <v>549</v>
      </c>
      <c r="G937" s="28" t="s">
        <v>2832</v>
      </c>
      <c r="H937" s="28" t="s">
        <v>515</v>
      </c>
      <c r="I937" s="28" t="s">
        <v>1421</v>
      </c>
      <c r="J937" s="24" t="s">
        <v>1421</v>
      </c>
      <c r="K937" s="24" t="s">
        <v>1089</v>
      </c>
      <c r="L937" s="24" t="s">
        <v>3873</v>
      </c>
      <c r="M937" s="24">
        <v>45723</v>
      </c>
      <c r="N937" s="24" t="s">
        <v>1577</v>
      </c>
      <c r="O937" s="24" t="s">
        <v>3874</v>
      </c>
      <c r="P937" s="27" t="s">
        <v>15</v>
      </c>
      <c r="Q937" s="28" t="s">
        <v>852</v>
      </c>
      <c r="R937" s="26" t="s">
        <v>3806</v>
      </c>
      <c r="S937" s="26" t="s">
        <v>3826</v>
      </c>
      <c r="T937" s="27" t="s">
        <v>200</v>
      </c>
      <c r="U937" s="25" t="s">
        <v>431</v>
      </c>
      <c r="V937" s="25" t="s">
        <v>3752</v>
      </c>
      <c r="W937" s="25" t="s">
        <v>553</v>
      </c>
      <c r="X937" s="36" t="s">
        <v>160</v>
      </c>
      <c r="Y937" s="36" t="s">
        <v>161</v>
      </c>
      <c r="Z937" s="36" t="s">
        <v>396</v>
      </c>
      <c r="AA937" s="29">
        <v>1422805</v>
      </c>
      <c r="AB937" s="29">
        <v>1195425</v>
      </c>
      <c r="AC937" s="30">
        <v>227380</v>
      </c>
      <c r="AD937" s="29">
        <v>1195425</v>
      </c>
      <c r="AE937" s="29">
        <v>1195425</v>
      </c>
      <c r="AF937" s="31">
        <v>227380</v>
      </c>
      <c r="AG937" s="29">
        <v>1195425</v>
      </c>
      <c r="AI937" s="29">
        <v>0</v>
      </c>
      <c r="AJ937" s="29">
        <v>0</v>
      </c>
      <c r="AK937" s="29">
        <v>1195425</v>
      </c>
      <c r="AL937" s="29">
        <v>0</v>
      </c>
      <c r="AM937" s="29">
        <v>0</v>
      </c>
      <c r="AN937" s="29">
        <v>0</v>
      </c>
      <c r="AO937" s="29">
        <v>0</v>
      </c>
      <c r="AP937" s="29">
        <v>0</v>
      </c>
      <c r="AQ937" s="29">
        <v>0</v>
      </c>
      <c r="AR937" s="29">
        <v>0</v>
      </c>
      <c r="AS937" s="29">
        <v>0</v>
      </c>
      <c r="AT937" s="122">
        <v>0</v>
      </c>
      <c r="AU937" s="130" t="s">
        <v>2195</v>
      </c>
      <c r="AV937" s="130" t="s">
        <v>2191</v>
      </c>
      <c r="AW937" s="130" t="s">
        <v>2298</v>
      </c>
      <c r="AX937" s="130" t="s">
        <v>1418</v>
      </c>
      <c r="AY937" s="130" t="s">
        <v>1299</v>
      </c>
    </row>
    <row r="938" spans="1:51" ht="72" x14ac:dyDescent="0.2">
      <c r="A938" s="121">
        <v>45714</v>
      </c>
      <c r="B938" s="27" t="s">
        <v>2843</v>
      </c>
      <c r="C938" s="24" t="s">
        <v>1565</v>
      </c>
      <c r="D938" s="24" t="s">
        <v>1447</v>
      </c>
      <c r="E938" s="28" t="s">
        <v>442</v>
      </c>
      <c r="F938" s="28" t="s">
        <v>549</v>
      </c>
      <c r="G938" s="28" t="s">
        <v>2832</v>
      </c>
      <c r="H938" s="28" t="s">
        <v>515</v>
      </c>
      <c r="I938" s="28" t="s">
        <v>1421</v>
      </c>
      <c r="J938" s="24" t="s">
        <v>1421</v>
      </c>
      <c r="K938" s="24" t="s">
        <v>1089</v>
      </c>
      <c r="L938" s="24" t="s">
        <v>3873</v>
      </c>
      <c r="M938" s="24">
        <v>45723</v>
      </c>
      <c r="N938" s="24" t="s">
        <v>1577</v>
      </c>
      <c r="O938" s="24" t="s">
        <v>3874</v>
      </c>
      <c r="P938" s="27" t="s">
        <v>15</v>
      </c>
      <c r="Q938" s="28" t="s">
        <v>852</v>
      </c>
      <c r="R938" s="26" t="s">
        <v>3806</v>
      </c>
      <c r="S938" s="26" t="s">
        <v>3826</v>
      </c>
      <c r="T938" s="27" t="s">
        <v>201</v>
      </c>
      <c r="U938" s="25" t="s">
        <v>432</v>
      </c>
      <c r="V938" s="25" t="s">
        <v>3753</v>
      </c>
      <c r="W938" s="25" t="s">
        <v>553</v>
      </c>
      <c r="X938" s="36" t="s">
        <v>160</v>
      </c>
      <c r="Y938" s="36" t="s">
        <v>161</v>
      </c>
      <c r="Z938" s="36" t="s">
        <v>396</v>
      </c>
      <c r="AA938" s="29">
        <v>1200258</v>
      </c>
      <c r="AB938" s="29">
        <v>813304</v>
      </c>
      <c r="AC938" s="30">
        <v>386954</v>
      </c>
      <c r="AD938" s="29">
        <v>813304</v>
      </c>
      <c r="AE938" s="29">
        <v>813304</v>
      </c>
      <c r="AF938" s="31">
        <v>386954</v>
      </c>
      <c r="AG938" s="29">
        <v>813304</v>
      </c>
      <c r="AI938" s="29">
        <v>0</v>
      </c>
      <c r="AJ938" s="29">
        <v>0</v>
      </c>
      <c r="AK938" s="29">
        <v>813304</v>
      </c>
      <c r="AL938" s="29">
        <v>0</v>
      </c>
      <c r="AM938" s="29">
        <v>0</v>
      </c>
      <c r="AN938" s="29">
        <v>0</v>
      </c>
      <c r="AO938" s="29">
        <v>0</v>
      </c>
      <c r="AP938" s="29">
        <v>0</v>
      </c>
      <c r="AQ938" s="29">
        <v>0</v>
      </c>
      <c r="AR938" s="29">
        <v>0</v>
      </c>
      <c r="AS938" s="29">
        <v>0</v>
      </c>
      <c r="AT938" s="122">
        <v>0</v>
      </c>
      <c r="AU938" s="130" t="s">
        <v>2195</v>
      </c>
      <c r="AV938" s="130" t="s">
        <v>2191</v>
      </c>
      <c r="AW938" s="130" t="s">
        <v>2298</v>
      </c>
      <c r="AX938" s="130" t="s">
        <v>1418</v>
      </c>
      <c r="AY938" s="130" t="s">
        <v>1299</v>
      </c>
    </row>
    <row r="939" spans="1:51" ht="72" x14ac:dyDescent="0.2">
      <c r="A939" s="121">
        <v>45714</v>
      </c>
      <c r="B939" s="27" t="s">
        <v>2843</v>
      </c>
      <c r="C939" s="24" t="s">
        <v>1565</v>
      </c>
      <c r="D939" s="24" t="s">
        <v>1447</v>
      </c>
      <c r="E939" s="28" t="s">
        <v>442</v>
      </c>
      <c r="F939" s="28" t="s">
        <v>549</v>
      </c>
      <c r="G939" s="28" t="s">
        <v>2832</v>
      </c>
      <c r="H939" s="28" t="s">
        <v>515</v>
      </c>
      <c r="I939" s="28" t="s">
        <v>1421</v>
      </c>
      <c r="J939" s="24" t="s">
        <v>1421</v>
      </c>
      <c r="K939" s="24" t="s">
        <v>1089</v>
      </c>
      <c r="L939" s="24" t="s">
        <v>3873</v>
      </c>
      <c r="M939" s="24">
        <v>45723</v>
      </c>
      <c r="N939" s="24" t="s">
        <v>1577</v>
      </c>
      <c r="O939" s="24" t="s">
        <v>3874</v>
      </c>
      <c r="P939" s="27" t="s">
        <v>15</v>
      </c>
      <c r="Q939" s="28" t="s">
        <v>852</v>
      </c>
      <c r="R939" s="26" t="s">
        <v>3806</v>
      </c>
      <c r="S939" s="26" t="s">
        <v>3826</v>
      </c>
      <c r="T939" s="27" t="s">
        <v>202</v>
      </c>
      <c r="U939" s="25" t="s">
        <v>433</v>
      </c>
      <c r="V939" s="25" t="s">
        <v>3754</v>
      </c>
      <c r="W939" s="25" t="s">
        <v>553</v>
      </c>
      <c r="X939" s="36" t="s">
        <v>160</v>
      </c>
      <c r="Y939" s="36" t="s">
        <v>161</v>
      </c>
      <c r="Z939" s="36" t="s">
        <v>396</v>
      </c>
      <c r="AA939" s="29">
        <v>499955</v>
      </c>
      <c r="AB939" s="29">
        <v>498398</v>
      </c>
      <c r="AC939" s="30">
        <v>1557</v>
      </c>
      <c r="AD939" s="29">
        <v>498398</v>
      </c>
      <c r="AE939" s="29">
        <v>498398</v>
      </c>
      <c r="AF939" s="31">
        <v>1557</v>
      </c>
      <c r="AG939" s="29">
        <v>498398</v>
      </c>
      <c r="AI939" s="29">
        <v>0</v>
      </c>
      <c r="AJ939" s="29">
        <v>0</v>
      </c>
      <c r="AK939" s="29">
        <v>498398</v>
      </c>
      <c r="AL939" s="29">
        <v>0</v>
      </c>
      <c r="AM939" s="29">
        <v>0</v>
      </c>
      <c r="AN939" s="29">
        <v>0</v>
      </c>
      <c r="AO939" s="29">
        <v>0</v>
      </c>
      <c r="AP939" s="29">
        <v>0</v>
      </c>
      <c r="AQ939" s="29">
        <v>0</v>
      </c>
      <c r="AR939" s="29">
        <v>0</v>
      </c>
      <c r="AS939" s="29">
        <v>0</v>
      </c>
      <c r="AT939" s="122">
        <v>0</v>
      </c>
      <c r="AU939" s="130" t="s">
        <v>2195</v>
      </c>
      <c r="AV939" s="130" t="s">
        <v>2191</v>
      </c>
      <c r="AW939" s="130" t="s">
        <v>2298</v>
      </c>
      <c r="AX939" s="130" t="s">
        <v>1299</v>
      </c>
      <c r="AY939" s="130" t="s">
        <v>1299</v>
      </c>
    </row>
    <row r="940" spans="1:51" ht="36" x14ac:dyDescent="0.2">
      <c r="A940" s="121">
        <v>45714</v>
      </c>
      <c r="B940" s="27" t="s">
        <v>2843</v>
      </c>
      <c r="C940" s="24" t="s">
        <v>1565</v>
      </c>
      <c r="D940" s="24" t="s">
        <v>1447</v>
      </c>
      <c r="E940" s="28" t="s">
        <v>442</v>
      </c>
      <c r="F940" s="28" t="s">
        <v>443</v>
      </c>
      <c r="G940" s="28" t="s">
        <v>521</v>
      </c>
      <c r="H940" s="28" t="s">
        <v>515</v>
      </c>
      <c r="I940" s="28" t="s">
        <v>1104</v>
      </c>
      <c r="J940" s="24" t="s">
        <v>1104</v>
      </c>
      <c r="K940" s="24" t="s">
        <v>3777</v>
      </c>
      <c r="L940" s="24" t="s">
        <v>3778</v>
      </c>
      <c r="M940" s="24">
        <v>45715</v>
      </c>
      <c r="N940" s="24" t="s">
        <v>2091</v>
      </c>
      <c r="O940" s="24" t="s">
        <v>3779</v>
      </c>
      <c r="P940" s="27" t="s">
        <v>15</v>
      </c>
      <c r="Q940" s="28" t="s">
        <v>853</v>
      </c>
      <c r="R940" s="26" t="s">
        <v>3807</v>
      </c>
      <c r="S940" s="26" t="s">
        <v>3827</v>
      </c>
      <c r="T940" s="27" t="s">
        <v>121</v>
      </c>
      <c r="U940" s="25" t="s">
        <v>1104</v>
      </c>
      <c r="V940" s="25" t="s">
        <v>1514</v>
      </c>
      <c r="W940" s="25" t="s">
        <v>552</v>
      </c>
      <c r="X940" s="36" t="s">
        <v>43</v>
      </c>
      <c r="Y940" s="36" t="s">
        <v>1377</v>
      </c>
      <c r="Z940" s="36" t="s">
        <v>1375</v>
      </c>
      <c r="AA940" s="29">
        <v>12000</v>
      </c>
      <c r="AB940" s="29">
        <v>12000</v>
      </c>
      <c r="AC940" s="30">
        <v>0</v>
      </c>
      <c r="AD940" s="29">
        <v>12000</v>
      </c>
      <c r="AE940" s="29">
        <v>6000</v>
      </c>
      <c r="AF940" s="31">
        <v>6000</v>
      </c>
      <c r="AG940" s="29">
        <v>0</v>
      </c>
      <c r="AI940" s="29">
        <v>0</v>
      </c>
      <c r="AJ940" s="29">
        <v>0</v>
      </c>
      <c r="AK940" s="29">
        <v>6000</v>
      </c>
      <c r="AL940" s="29">
        <v>0</v>
      </c>
      <c r="AM940" s="29">
        <v>0</v>
      </c>
      <c r="AN940" s="29">
        <v>0</v>
      </c>
      <c r="AO940" s="29">
        <v>0</v>
      </c>
      <c r="AP940" s="29">
        <v>0</v>
      </c>
      <c r="AQ940" s="29">
        <v>0</v>
      </c>
      <c r="AR940" s="29">
        <v>0</v>
      </c>
      <c r="AS940" s="29">
        <v>0</v>
      </c>
      <c r="AT940" s="122">
        <v>0</v>
      </c>
      <c r="AU940" s="130" t="s">
        <v>2197</v>
      </c>
      <c r="AV940" s="130" t="s">
        <v>2191</v>
      </c>
      <c r="AW940" s="130" t="s">
        <v>2298</v>
      </c>
      <c r="AX940" s="130" t="s">
        <v>1299</v>
      </c>
      <c r="AY940" s="130" t="s">
        <v>2187</v>
      </c>
    </row>
    <row r="941" spans="1:51" ht="36" x14ac:dyDescent="0.2">
      <c r="A941" s="121">
        <v>45714</v>
      </c>
      <c r="B941" s="27" t="s">
        <v>2843</v>
      </c>
      <c r="C941" s="24" t="s">
        <v>1565</v>
      </c>
      <c r="D941" s="24" t="s">
        <v>1447</v>
      </c>
      <c r="E941" s="28" t="s">
        <v>438</v>
      </c>
      <c r="F941" s="28" t="s">
        <v>439</v>
      </c>
      <c r="G941" s="28" t="s">
        <v>521</v>
      </c>
      <c r="H941" s="28" t="s">
        <v>515</v>
      </c>
      <c r="I941" s="28" t="s">
        <v>1103</v>
      </c>
      <c r="J941" s="24" t="s">
        <v>1102</v>
      </c>
      <c r="K941" s="24" t="s">
        <v>1065</v>
      </c>
      <c r="L941" s="24" t="s">
        <v>3780</v>
      </c>
      <c r="M941" s="24">
        <v>45715</v>
      </c>
      <c r="N941" s="24" t="s">
        <v>3781</v>
      </c>
      <c r="O941" s="24" t="s">
        <v>3782</v>
      </c>
      <c r="P941" s="27" t="s">
        <v>15</v>
      </c>
      <c r="Q941" s="28" t="s">
        <v>854</v>
      </c>
      <c r="R941" s="26" t="s">
        <v>3808</v>
      </c>
      <c r="S941" s="26" t="s">
        <v>3828</v>
      </c>
      <c r="T941" s="27" t="s">
        <v>111</v>
      </c>
      <c r="U941" s="25" t="s">
        <v>1102</v>
      </c>
      <c r="V941" s="25" t="s">
        <v>1369</v>
      </c>
      <c r="W941" s="25" t="s">
        <v>552</v>
      </c>
      <c r="X941" s="36" t="s">
        <v>43</v>
      </c>
      <c r="Y941" s="36" t="s">
        <v>1377</v>
      </c>
      <c r="Z941" s="36" t="s">
        <v>1375</v>
      </c>
      <c r="AA941" s="29">
        <v>5000</v>
      </c>
      <c r="AB941" s="29">
        <v>5000</v>
      </c>
      <c r="AC941" s="30">
        <v>0</v>
      </c>
      <c r="AD941" s="29">
        <v>5000</v>
      </c>
      <c r="AE941" s="29">
        <v>0</v>
      </c>
      <c r="AF941" s="31">
        <v>5000</v>
      </c>
      <c r="AG941" s="29">
        <v>0</v>
      </c>
      <c r="AI941" s="29">
        <v>0</v>
      </c>
      <c r="AJ941" s="29">
        <v>0</v>
      </c>
      <c r="AK941" s="29">
        <v>0</v>
      </c>
      <c r="AL941" s="29">
        <v>0</v>
      </c>
      <c r="AM941" s="29">
        <v>0</v>
      </c>
      <c r="AN941" s="29">
        <v>0</v>
      </c>
      <c r="AO941" s="29">
        <v>0</v>
      </c>
      <c r="AP941" s="29">
        <v>0</v>
      </c>
      <c r="AQ941" s="29">
        <v>0</v>
      </c>
      <c r="AR941" s="29">
        <v>0</v>
      </c>
      <c r="AS941" s="29">
        <v>0</v>
      </c>
      <c r="AT941" s="122">
        <v>0</v>
      </c>
      <c r="AU941" s="130" t="s">
        <v>2197</v>
      </c>
      <c r="AV941" s="130" t="s">
        <v>2191</v>
      </c>
      <c r="AW941" s="130" t="s">
        <v>2298</v>
      </c>
      <c r="AX941" s="130" t="s">
        <v>1299</v>
      </c>
      <c r="AY941" s="130" t="s">
        <v>3590</v>
      </c>
    </row>
    <row r="942" spans="1:51" ht="36" x14ac:dyDescent="0.2">
      <c r="A942" s="121">
        <v>45714</v>
      </c>
      <c r="B942" s="27" t="s">
        <v>2843</v>
      </c>
      <c r="C942" s="24" t="s">
        <v>1565</v>
      </c>
      <c r="D942" s="24" t="s">
        <v>1447</v>
      </c>
      <c r="E942" s="28" t="s">
        <v>438</v>
      </c>
      <c r="F942" s="28" t="s">
        <v>439</v>
      </c>
      <c r="G942" s="28" t="s">
        <v>539</v>
      </c>
      <c r="H942" s="28" t="s">
        <v>515</v>
      </c>
      <c r="I942" s="28" t="s">
        <v>1103</v>
      </c>
      <c r="J942" s="24" t="s">
        <v>1096</v>
      </c>
      <c r="K942" s="24" t="s">
        <v>1299</v>
      </c>
      <c r="L942" s="24" t="s">
        <v>1299</v>
      </c>
      <c r="M942" s="24" t="s">
        <v>1299</v>
      </c>
      <c r="N942" s="24" t="s">
        <v>1299</v>
      </c>
      <c r="O942" s="24" t="s">
        <v>3783</v>
      </c>
      <c r="P942" s="27" t="s">
        <v>15</v>
      </c>
      <c r="Q942" s="28" t="s">
        <v>855</v>
      </c>
      <c r="R942" s="26" t="s">
        <v>3809</v>
      </c>
      <c r="S942" s="26" t="s">
        <v>3829</v>
      </c>
      <c r="T942" s="27" t="s">
        <v>107</v>
      </c>
      <c r="U942" s="25" t="s">
        <v>1096</v>
      </c>
      <c r="V942" s="25" t="s">
        <v>1366</v>
      </c>
      <c r="W942" s="25" t="s">
        <v>552</v>
      </c>
      <c r="X942" s="36" t="s">
        <v>34</v>
      </c>
      <c r="Y942" s="36" t="s">
        <v>35</v>
      </c>
      <c r="Z942" s="36" t="s">
        <v>379</v>
      </c>
      <c r="AA942" s="29">
        <v>60475.94</v>
      </c>
      <c r="AB942" s="29">
        <v>0</v>
      </c>
      <c r="AC942" s="30">
        <v>60475.94</v>
      </c>
      <c r="AD942" s="29">
        <v>0</v>
      </c>
      <c r="AE942" s="29">
        <v>0</v>
      </c>
      <c r="AF942" s="31">
        <v>60475.94</v>
      </c>
      <c r="AG942" s="29">
        <v>0</v>
      </c>
      <c r="AI942" s="29">
        <v>0</v>
      </c>
      <c r="AJ942" s="29">
        <v>0</v>
      </c>
      <c r="AK942" s="29">
        <v>0</v>
      </c>
      <c r="AL942" s="29">
        <v>0</v>
      </c>
      <c r="AM942" s="29">
        <v>0</v>
      </c>
      <c r="AN942" s="29">
        <v>0</v>
      </c>
      <c r="AO942" s="29">
        <v>0</v>
      </c>
      <c r="AP942" s="29">
        <v>0</v>
      </c>
      <c r="AQ942" s="29">
        <v>0</v>
      </c>
      <c r="AR942" s="29">
        <v>0</v>
      </c>
      <c r="AS942" s="29">
        <v>0</v>
      </c>
      <c r="AT942" s="122">
        <v>0</v>
      </c>
      <c r="AU942" s="130" t="s">
        <v>2190</v>
      </c>
      <c r="AV942" s="130" t="s">
        <v>2191</v>
      </c>
      <c r="AW942" s="130" t="s">
        <v>2192</v>
      </c>
      <c r="AX942" s="130" t="s">
        <v>1299</v>
      </c>
      <c r="AY942" s="130" t="s">
        <v>1299</v>
      </c>
    </row>
    <row r="943" spans="1:51" ht="36" x14ac:dyDescent="0.2">
      <c r="A943" s="121">
        <v>45714</v>
      </c>
      <c r="B943" s="27" t="s">
        <v>2843</v>
      </c>
      <c r="C943" s="24" t="s">
        <v>1565</v>
      </c>
      <c r="D943" s="24" t="s">
        <v>1447</v>
      </c>
      <c r="E943" s="28" t="s">
        <v>438</v>
      </c>
      <c r="F943" s="28" t="s">
        <v>439</v>
      </c>
      <c r="G943" s="28" t="s">
        <v>2816</v>
      </c>
      <c r="H943" s="28" t="s">
        <v>511</v>
      </c>
      <c r="I943" s="28" t="s">
        <v>1103</v>
      </c>
      <c r="J943" s="24" t="s">
        <v>1102</v>
      </c>
      <c r="K943" s="24" t="s">
        <v>1069</v>
      </c>
      <c r="L943" s="24" t="s">
        <v>3784</v>
      </c>
      <c r="M943" s="24">
        <v>45716</v>
      </c>
      <c r="N943" s="24" t="s">
        <v>2500</v>
      </c>
      <c r="O943" s="24" t="s">
        <v>3785</v>
      </c>
      <c r="P943" s="27" t="s">
        <v>15</v>
      </c>
      <c r="Q943" s="28" t="s">
        <v>3122</v>
      </c>
      <c r="R943" s="26" t="s">
        <v>3810</v>
      </c>
      <c r="S943" s="26" t="s">
        <v>3830</v>
      </c>
      <c r="T943" s="27" t="s">
        <v>111</v>
      </c>
      <c r="U943" s="25" t="s">
        <v>1102</v>
      </c>
      <c r="V943" s="25" t="s">
        <v>1369</v>
      </c>
      <c r="W943" s="25" t="s">
        <v>552</v>
      </c>
      <c r="X943" s="36" t="s">
        <v>32</v>
      </c>
      <c r="Y943" s="36" t="s">
        <v>33</v>
      </c>
      <c r="Z943" s="36" t="s">
        <v>374</v>
      </c>
      <c r="AA943" s="29">
        <v>1000</v>
      </c>
      <c r="AB943" s="29">
        <v>1000</v>
      </c>
      <c r="AC943" s="30">
        <v>0</v>
      </c>
      <c r="AD943" s="29">
        <v>1000</v>
      </c>
      <c r="AE943" s="29">
        <v>0</v>
      </c>
      <c r="AF943" s="31">
        <v>1000</v>
      </c>
      <c r="AG943" s="29">
        <v>0</v>
      </c>
      <c r="AI943" s="29">
        <v>0</v>
      </c>
      <c r="AJ943" s="29">
        <v>0</v>
      </c>
      <c r="AK943" s="29">
        <v>0</v>
      </c>
      <c r="AL943" s="29">
        <v>0</v>
      </c>
      <c r="AM943" s="29">
        <v>0</v>
      </c>
      <c r="AN943" s="29">
        <v>0</v>
      </c>
      <c r="AO943" s="29">
        <v>0</v>
      </c>
      <c r="AP943" s="29">
        <v>0</v>
      </c>
      <c r="AQ943" s="29">
        <v>0</v>
      </c>
      <c r="AR943" s="29">
        <v>0</v>
      </c>
      <c r="AS943" s="29">
        <v>0</v>
      </c>
      <c r="AT943" s="122">
        <v>0</v>
      </c>
      <c r="AU943" s="130" t="s">
        <v>2197</v>
      </c>
      <c r="AV943" s="130" t="s">
        <v>2191</v>
      </c>
      <c r="AW943" s="130" t="s">
        <v>2298</v>
      </c>
      <c r="AX943" s="130" t="s">
        <v>1299</v>
      </c>
      <c r="AY943" s="130" t="s">
        <v>1299</v>
      </c>
    </row>
    <row r="944" spans="1:51" ht="36" x14ac:dyDescent="0.2">
      <c r="A944" s="121">
        <v>45715</v>
      </c>
      <c r="B944" s="27" t="s">
        <v>2843</v>
      </c>
      <c r="C944" s="24" t="s">
        <v>1565</v>
      </c>
      <c r="D944" s="24" t="s">
        <v>1447</v>
      </c>
      <c r="E944" s="28" t="s">
        <v>438</v>
      </c>
      <c r="F944" s="28" t="s">
        <v>439</v>
      </c>
      <c r="G944" s="28" t="s">
        <v>521</v>
      </c>
      <c r="H944" s="28" t="s">
        <v>515</v>
      </c>
      <c r="I944" s="28" t="s">
        <v>1360</v>
      </c>
      <c r="J944" s="24" t="s">
        <v>1360</v>
      </c>
      <c r="K944" s="24" t="s">
        <v>1066</v>
      </c>
      <c r="L944" s="24" t="s">
        <v>3786</v>
      </c>
      <c r="M944" s="24">
        <v>45716</v>
      </c>
      <c r="N944" s="24" t="s">
        <v>3787</v>
      </c>
      <c r="O944" s="24" t="s">
        <v>3788</v>
      </c>
      <c r="P944" s="27" t="s">
        <v>15</v>
      </c>
      <c r="Q944" s="28" t="s">
        <v>856</v>
      </c>
      <c r="R944" s="26" t="s">
        <v>3811</v>
      </c>
      <c r="S944" s="26" t="s">
        <v>3831</v>
      </c>
      <c r="T944" s="27" t="s">
        <v>102</v>
      </c>
      <c r="U944" s="25" t="s">
        <v>1360</v>
      </c>
      <c r="V944" s="25" t="s">
        <v>1362</v>
      </c>
      <c r="W944" s="25" t="s">
        <v>552</v>
      </c>
      <c r="X944" s="36" t="s">
        <v>43</v>
      </c>
      <c r="Y944" s="36" t="s">
        <v>1377</v>
      </c>
      <c r="Z944" s="36" t="s">
        <v>1375</v>
      </c>
      <c r="AA944" s="29">
        <v>5000</v>
      </c>
      <c r="AB944" s="29">
        <v>5000</v>
      </c>
      <c r="AC944" s="30">
        <v>0</v>
      </c>
      <c r="AD944" s="29">
        <v>5000</v>
      </c>
      <c r="AE944" s="29">
        <v>2500</v>
      </c>
      <c r="AF944" s="31">
        <v>2500</v>
      </c>
      <c r="AG944" s="29">
        <v>2500</v>
      </c>
      <c r="AI944" s="29">
        <v>0</v>
      </c>
      <c r="AJ944" s="29">
        <v>0</v>
      </c>
      <c r="AK944" s="29">
        <v>2500</v>
      </c>
      <c r="AL944" s="29">
        <v>0</v>
      </c>
      <c r="AM944" s="29">
        <v>0</v>
      </c>
      <c r="AN944" s="29">
        <v>0</v>
      </c>
      <c r="AO944" s="29">
        <v>0</v>
      </c>
      <c r="AP944" s="29">
        <v>0</v>
      </c>
      <c r="AQ944" s="29">
        <v>0</v>
      </c>
      <c r="AR944" s="29">
        <v>0</v>
      </c>
      <c r="AS944" s="29">
        <v>0</v>
      </c>
      <c r="AT944" s="122">
        <v>0</v>
      </c>
      <c r="AU944" s="130" t="s">
        <v>2197</v>
      </c>
      <c r="AV944" s="130" t="s">
        <v>2191</v>
      </c>
      <c r="AW944" s="130" t="s">
        <v>2298</v>
      </c>
      <c r="AX944" s="130" t="s">
        <v>1299</v>
      </c>
      <c r="AY944" s="130" t="s">
        <v>2187</v>
      </c>
    </row>
    <row r="945" spans="1:51" ht="36" x14ac:dyDescent="0.2">
      <c r="A945" s="121">
        <v>45715</v>
      </c>
      <c r="B945" s="27" t="s">
        <v>2843</v>
      </c>
      <c r="C945" s="24" t="s">
        <v>1565</v>
      </c>
      <c r="D945" s="24" t="s">
        <v>1447</v>
      </c>
      <c r="E945" s="28" t="s">
        <v>438</v>
      </c>
      <c r="F945" s="28" t="s">
        <v>439</v>
      </c>
      <c r="G945" s="28" t="s">
        <v>521</v>
      </c>
      <c r="H945" s="28" t="s">
        <v>515</v>
      </c>
      <c r="I945" s="28" t="s">
        <v>1103</v>
      </c>
      <c r="J945" s="24" t="s">
        <v>1103</v>
      </c>
      <c r="K945" s="24" t="s">
        <v>1067</v>
      </c>
      <c r="L945" s="24" t="s">
        <v>3789</v>
      </c>
      <c r="M945" s="24">
        <v>45716</v>
      </c>
      <c r="N945" s="24" t="s">
        <v>3790</v>
      </c>
      <c r="O945" s="24" t="s">
        <v>3791</v>
      </c>
      <c r="P945" s="27" t="s">
        <v>15</v>
      </c>
      <c r="Q945" s="28" t="s">
        <v>857</v>
      </c>
      <c r="R945" s="26" t="s">
        <v>3812</v>
      </c>
      <c r="S945" s="26" t="s">
        <v>3832</v>
      </c>
      <c r="T945" s="27" t="s">
        <v>61</v>
      </c>
      <c r="U945" s="25" t="s">
        <v>1103</v>
      </c>
      <c r="V945" s="25" t="s">
        <v>1354</v>
      </c>
      <c r="W945" s="25" t="s">
        <v>552</v>
      </c>
      <c r="X945" s="36" t="s">
        <v>43</v>
      </c>
      <c r="Y945" s="36" t="s">
        <v>1377</v>
      </c>
      <c r="Z945" s="36" t="s">
        <v>1375</v>
      </c>
      <c r="AA945" s="29">
        <v>5000</v>
      </c>
      <c r="AB945" s="29">
        <v>5000</v>
      </c>
      <c r="AC945" s="30">
        <v>0</v>
      </c>
      <c r="AD945" s="29">
        <v>5000</v>
      </c>
      <c r="AE945" s="29">
        <v>0</v>
      </c>
      <c r="AF945" s="31">
        <v>5000</v>
      </c>
      <c r="AG945" s="29">
        <v>0</v>
      </c>
      <c r="AI945" s="29">
        <v>0</v>
      </c>
      <c r="AJ945" s="29">
        <v>0</v>
      </c>
      <c r="AK945" s="29">
        <v>0</v>
      </c>
      <c r="AL945" s="29">
        <v>0</v>
      </c>
      <c r="AM945" s="29">
        <v>0</v>
      </c>
      <c r="AN945" s="29">
        <v>0</v>
      </c>
      <c r="AO945" s="29">
        <v>0</v>
      </c>
      <c r="AP945" s="29">
        <v>0</v>
      </c>
      <c r="AQ945" s="29">
        <v>0</v>
      </c>
      <c r="AR945" s="29">
        <v>0</v>
      </c>
      <c r="AS945" s="29">
        <v>0</v>
      </c>
      <c r="AT945" s="122">
        <v>0</v>
      </c>
      <c r="AU945" s="130" t="s">
        <v>2197</v>
      </c>
      <c r="AV945" s="130" t="s">
        <v>2191</v>
      </c>
      <c r="AW945" s="130" t="s">
        <v>2298</v>
      </c>
      <c r="AX945" s="130" t="s">
        <v>1299</v>
      </c>
      <c r="AY945" s="130" t="s">
        <v>2187</v>
      </c>
    </row>
    <row r="946" spans="1:51" ht="36" x14ac:dyDescent="0.2">
      <c r="A946" s="121">
        <v>45715</v>
      </c>
      <c r="B946" s="27" t="s">
        <v>2843</v>
      </c>
      <c r="C946" s="24" t="s">
        <v>1565</v>
      </c>
      <c r="D946" s="24" t="s">
        <v>1447</v>
      </c>
      <c r="E946" s="28" t="s">
        <v>438</v>
      </c>
      <c r="F946" s="28" t="s">
        <v>439</v>
      </c>
      <c r="G946" s="28" t="s">
        <v>521</v>
      </c>
      <c r="H946" s="28" t="s">
        <v>515</v>
      </c>
      <c r="I946" s="28" t="s">
        <v>1103</v>
      </c>
      <c r="J946" s="24" t="s">
        <v>1103</v>
      </c>
      <c r="K946" s="24" t="s">
        <v>1068</v>
      </c>
      <c r="L946" s="24" t="s">
        <v>3792</v>
      </c>
      <c r="M946" s="24">
        <v>45716</v>
      </c>
      <c r="N946" s="24" t="s">
        <v>3793</v>
      </c>
      <c r="O946" s="24" t="s">
        <v>3794</v>
      </c>
      <c r="P946" s="27" t="s">
        <v>15</v>
      </c>
      <c r="Q946" s="28" t="s">
        <v>858</v>
      </c>
      <c r="R946" s="26" t="s">
        <v>3813</v>
      </c>
      <c r="S946" s="26" t="s">
        <v>3833</v>
      </c>
      <c r="T946" s="27" t="s">
        <v>61</v>
      </c>
      <c r="U946" s="25" t="s">
        <v>1103</v>
      </c>
      <c r="V946" s="25" t="s">
        <v>1354</v>
      </c>
      <c r="W946" s="25" t="s">
        <v>552</v>
      </c>
      <c r="X946" s="36" t="s">
        <v>43</v>
      </c>
      <c r="Y946" s="36" t="s">
        <v>1377</v>
      </c>
      <c r="Z946" s="36" t="s">
        <v>1375</v>
      </c>
      <c r="AA946" s="29">
        <v>5000</v>
      </c>
      <c r="AB946" s="29">
        <v>5000</v>
      </c>
      <c r="AC946" s="30">
        <v>0</v>
      </c>
      <c r="AD946" s="29">
        <v>5000</v>
      </c>
      <c r="AE946" s="29">
        <v>0</v>
      </c>
      <c r="AF946" s="31">
        <v>5000</v>
      </c>
      <c r="AG946" s="29">
        <v>0</v>
      </c>
      <c r="AI946" s="29">
        <v>0</v>
      </c>
      <c r="AJ946" s="29">
        <v>0</v>
      </c>
      <c r="AK946" s="29">
        <v>0</v>
      </c>
      <c r="AL946" s="29">
        <v>0</v>
      </c>
      <c r="AM946" s="29">
        <v>0</v>
      </c>
      <c r="AN946" s="29">
        <v>0</v>
      </c>
      <c r="AO946" s="29">
        <v>0</v>
      </c>
      <c r="AP946" s="29">
        <v>0</v>
      </c>
      <c r="AQ946" s="29">
        <v>0</v>
      </c>
      <c r="AR946" s="29">
        <v>0</v>
      </c>
      <c r="AS946" s="29">
        <v>0</v>
      </c>
      <c r="AT946" s="122">
        <v>0</v>
      </c>
      <c r="AU946" s="130" t="s">
        <v>2197</v>
      </c>
      <c r="AV946" s="130" t="s">
        <v>2191</v>
      </c>
      <c r="AW946" s="130" t="s">
        <v>2298</v>
      </c>
      <c r="AX946" s="130" t="s">
        <v>1299</v>
      </c>
      <c r="AY946" s="130" t="s">
        <v>2187</v>
      </c>
    </row>
    <row r="947" spans="1:51" ht="36" x14ac:dyDescent="0.2">
      <c r="A947" s="121">
        <v>45715</v>
      </c>
      <c r="B947" s="27" t="s">
        <v>2843</v>
      </c>
      <c r="C947" s="24" t="s">
        <v>1565</v>
      </c>
      <c r="D947" s="24" t="s">
        <v>1447</v>
      </c>
      <c r="E947" s="28" t="s">
        <v>438</v>
      </c>
      <c r="F947" s="28" t="s">
        <v>439</v>
      </c>
      <c r="G947" s="28" t="s">
        <v>521</v>
      </c>
      <c r="H947" s="28" t="s">
        <v>515</v>
      </c>
      <c r="I947" s="28" t="s">
        <v>1360</v>
      </c>
      <c r="J947" s="24" t="s">
        <v>1360</v>
      </c>
      <c r="K947" s="24" t="s">
        <v>1071</v>
      </c>
      <c r="L947" s="24" t="s">
        <v>3875</v>
      </c>
      <c r="M947" s="24">
        <v>45719</v>
      </c>
      <c r="N947" s="24" t="s">
        <v>3876</v>
      </c>
      <c r="O947" s="24" t="s">
        <v>3877</v>
      </c>
      <c r="P947" s="27" t="s">
        <v>15</v>
      </c>
      <c r="Q947" s="28" t="s">
        <v>859</v>
      </c>
      <c r="R947" s="26" t="s">
        <v>3814</v>
      </c>
      <c r="S947" s="26" t="s">
        <v>3834</v>
      </c>
      <c r="T947" s="27" t="s">
        <v>102</v>
      </c>
      <c r="U947" s="25" t="s">
        <v>1360</v>
      </c>
      <c r="V947" s="25" t="s">
        <v>1362</v>
      </c>
      <c r="W947" s="25" t="s">
        <v>552</v>
      </c>
      <c r="X947" s="36" t="s">
        <v>43</v>
      </c>
      <c r="Y947" s="36" t="s">
        <v>1377</v>
      </c>
      <c r="Z947" s="36" t="s">
        <v>1375</v>
      </c>
      <c r="AA947" s="29">
        <v>12000</v>
      </c>
      <c r="AB947" s="29">
        <v>12000</v>
      </c>
      <c r="AC947" s="30">
        <v>0</v>
      </c>
      <c r="AD947" s="29">
        <v>12000</v>
      </c>
      <c r="AE947" s="29">
        <v>6000</v>
      </c>
      <c r="AF947" s="31">
        <v>6000</v>
      </c>
      <c r="AG947" s="29">
        <v>0</v>
      </c>
      <c r="AI947" s="29">
        <v>0</v>
      </c>
      <c r="AJ947" s="29">
        <v>0</v>
      </c>
      <c r="AK947" s="29">
        <v>6000</v>
      </c>
      <c r="AL947" s="29">
        <v>0</v>
      </c>
      <c r="AM947" s="29">
        <v>0</v>
      </c>
      <c r="AN947" s="29">
        <v>0</v>
      </c>
      <c r="AO947" s="29">
        <v>0</v>
      </c>
      <c r="AP947" s="29">
        <v>0</v>
      </c>
      <c r="AQ947" s="29">
        <v>0</v>
      </c>
      <c r="AR947" s="29">
        <v>0</v>
      </c>
      <c r="AS947" s="29">
        <v>0</v>
      </c>
      <c r="AT947" s="122">
        <v>0</v>
      </c>
      <c r="AU947" s="130" t="s">
        <v>2197</v>
      </c>
      <c r="AV947" s="130" t="s">
        <v>2191</v>
      </c>
      <c r="AW947" s="130" t="s">
        <v>2298</v>
      </c>
      <c r="AX947" s="130" t="s">
        <v>1299</v>
      </c>
      <c r="AY947" s="130" t="s">
        <v>2187</v>
      </c>
    </row>
    <row r="948" spans="1:51" ht="24" x14ac:dyDescent="0.2">
      <c r="A948" s="121">
        <v>45715</v>
      </c>
      <c r="B948" s="27" t="s">
        <v>2843</v>
      </c>
      <c r="C948" s="24" t="s">
        <v>1565</v>
      </c>
      <c r="D948" s="24" t="s">
        <v>1447</v>
      </c>
      <c r="E948" s="28" t="s">
        <v>438</v>
      </c>
      <c r="F948" s="28" t="s">
        <v>439</v>
      </c>
      <c r="G948" s="28" t="s">
        <v>42</v>
      </c>
      <c r="H948" s="28" t="s">
        <v>511</v>
      </c>
      <c r="I948" s="28" t="s">
        <v>1103</v>
      </c>
      <c r="J948" s="24" t="s">
        <v>1091</v>
      </c>
      <c r="K948" s="24" t="s">
        <v>1073</v>
      </c>
      <c r="L948" s="24" t="s">
        <v>3878</v>
      </c>
      <c r="M948" s="24">
        <v>45719</v>
      </c>
      <c r="N948" s="24" t="s">
        <v>3879</v>
      </c>
      <c r="O948" s="24" t="s">
        <v>3880</v>
      </c>
      <c r="P948" s="27" t="s">
        <v>15</v>
      </c>
      <c r="Q948" s="28" t="s">
        <v>860</v>
      </c>
      <c r="R948" s="26" t="s">
        <v>3815</v>
      </c>
      <c r="S948" s="26" t="s">
        <v>3835</v>
      </c>
      <c r="T948" s="27" t="s">
        <v>44</v>
      </c>
      <c r="U948" s="25" t="s">
        <v>1091</v>
      </c>
      <c r="V948" s="25" t="s">
        <v>1343</v>
      </c>
      <c r="W948" s="25" t="s">
        <v>552</v>
      </c>
      <c r="X948" s="36" t="s">
        <v>41</v>
      </c>
      <c r="Y948" s="36" t="s">
        <v>42</v>
      </c>
      <c r="Z948" s="36" t="s">
        <v>359</v>
      </c>
      <c r="AA948" s="29">
        <v>5100</v>
      </c>
      <c r="AB948" s="29">
        <v>5100</v>
      </c>
      <c r="AC948" s="30">
        <v>0</v>
      </c>
      <c r="AD948" s="29">
        <v>5100</v>
      </c>
      <c r="AE948" s="29">
        <v>0</v>
      </c>
      <c r="AF948" s="31">
        <v>5100</v>
      </c>
      <c r="AG948" s="29">
        <v>0</v>
      </c>
      <c r="AI948" s="29">
        <v>0</v>
      </c>
      <c r="AJ948" s="29">
        <v>0</v>
      </c>
      <c r="AK948" s="29">
        <v>0</v>
      </c>
      <c r="AL948" s="29">
        <v>0</v>
      </c>
      <c r="AM948" s="29">
        <v>0</v>
      </c>
      <c r="AN948" s="29">
        <v>0</v>
      </c>
      <c r="AO948" s="29">
        <v>0</v>
      </c>
      <c r="AP948" s="29">
        <v>0</v>
      </c>
      <c r="AQ948" s="29">
        <v>0</v>
      </c>
      <c r="AR948" s="29">
        <v>0</v>
      </c>
      <c r="AS948" s="29">
        <v>0</v>
      </c>
      <c r="AT948" s="122">
        <v>0</v>
      </c>
      <c r="AU948" s="130" t="s">
        <v>2197</v>
      </c>
      <c r="AV948" s="130" t="s">
        <v>2191</v>
      </c>
      <c r="AW948" s="130" t="s">
        <v>2298</v>
      </c>
      <c r="AX948" s="130" t="s">
        <v>1299</v>
      </c>
      <c r="AY948" s="130" t="s">
        <v>3588</v>
      </c>
    </row>
    <row r="949" spans="1:51" ht="24" x14ac:dyDescent="0.2">
      <c r="A949" s="121">
        <v>45715</v>
      </c>
      <c r="B949" s="27" t="s">
        <v>2843</v>
      </c>
      <c r="C949" s="24" t="s">
        <v>1565</v>
      </c>
      <c r="D949" s="24" t="s">
        <v>1447</v>
      </c>
      <c r="E949" s="28" t="s">
        <v>438</v>
      </c>
      <c r="F949" s="28" t="s">
        <v>439</v>
      </c>
      <c r="G949" s="28" t="s">
        <v>42</v>
      </c>
      <c r="H949" s="28" t="s">
        <v>511</v>
      </c>
      <c r="I949" s="28" t="s">
        <v>1103</v>
      </c>
      <c r="J949" s="24" t="s">
        <v>1091</v>
      </c>
      <c r="K949" s="24" t="s">
        <v>1072</v>
      </c>
      <c r="L949" s="24" t="s">
        <v>3881</v>
      </c>
      <c r="M949" s="24">
        <v>45719</v>
      </c>
      <c r="N949" s="24" t="s">
        <v>3882</v>
      </c>
      <c r="O949" s="24" t="s">
        <v>3883</v>
      </c>
      <c r="P949" s="27" t="s">
        <v>15</v>
      </c>
      <c r="Q949" s="28" t="s">
        <v>861</v>
      </c>
      <c r="R949" s="26" t="s">
        <v>3816</v>
      </c>
      <c r="S949" s="26" t="s">
        <v>3836</v>
      </c>
      <c r="T949" s="27" t="s">
        <v>44</v>
      </c>
      <c r="U949" s="25" t="s">
        <v>1091</v>
      </c>
      <c r="V949" s="25" t="s">
        <v>1343</v>
      </c>
      <c r="W949" s="25" t="s">
        <v>552</v>
      </c>
      <c r="X949" s="36" t="s">
        <v>41</v>
      </c>
      <c r="Y949" s="36" t="s">
        <v>42</v>
      </c>
      <c r="Z949" s="36" t="s">
        <v>359</v>
      </c>
      <c r="AA949" s="29">
        <v>5100</v>
      </c>
      <c r="AB949" s="29">
        <v>5100</v>
      </c>
      <c r="AC949" s="30">
        <v>0</v>
      </c>
      <c r="AD949" s="29">
        <v>5100</v>
      </c>
      <c r="AE949" s="29">
        <v>0</v>
      </c>
      <c r="AF949" s="31">
        <v>5100</v>
      </c>
      <c r="AG949" s="29">
        <v>0</v>
      </c>
      <c r="AI949" s="29">
        <v>0</v>
      </c>
      <c r="AJ949" s="29">
        <v>0</v>
      </c>
      <c r="AK949" s="29">
        <v>0</v>
      </c>
      <c r="AL949" s="29">
        <v>0</v>
      </c>
      <c r="AM949" s="29">
        <v>0</v>
      </c>
      <c r="AN949" s="29">
        <v>0</v>
      </c>
      <c r="AO949" s="29">
        <v>0</v>
      </c>
      <c r="AP949" s="29">
        <v>0</v>
      </c>
      <c r="AQ949" s="29">
        <v>0</v>
      </c>
      <c r="AR949" s="29">
        <v>0</v>
      </c>
      <c r="AS949" s="29">
        <v>0</v>
      </c>
      <c r="AT949" s="122">
        <v>0</v>
      </c>
      <c r="AU949" s="130" t="s">
        <v>2197</v>
      </c>
      <c r="AV949" s="130" t="s">
        <v>2191</v>
      </c>
      <c r="AW949" s="130" t="s">
        <v>2298</v>
      </c>
      <c r="AX949" s="130" t="s">
        <v>1299</v>
      </c>
      <c r="AY949" s="130" t="s">
        <v>3588</v>
      </c>
    </row>
    <row r="950" spans="1:51" ht="36" x14ac:dyDescent="0.2">
      <c r="A950" s="121">
        <v>45716</v>
      </c>
      <c r="B950" s="27" t="s">
        <v>2843</v>
      </c>
      <c r="C950" s="24" t="s">
        <v>1565</v>
      </c>
      <c r="D950" s="24" t="s">
        <v>1447</v>
      </c>
      <c r="E950" s="28" t="s">
        <v>438</v>
      </c>
      <c r="F950" s="28" t="s">
        <v>439</v>
      </c>
      <c r="G950" s="28" t="s">
        <v>42</v>
      </c>
      <c r="H950" s="28" t="s">
        <v>511</v>
      </c>
      <c r="I950" s="28" t="s">
        <v>1103</v>
      </c>
      <c r="J950" s="24" t="s">
        <v>1091</v>
      </c>
      <c r="K950" s="24" t="s">
        <v>1070</v>
      </c>
      <c r="L950" s="24" t="s">
        <v>3795</v>
      </c>
      <c r="M950" s="24">
        <v>45716</v>
      </c>
      <c r="N950" s="24" t="s">
        <v>3796</v>
      </c>
      <c r="O950" s="24" t="s">
        <v>3797</v>
      </c>
      <c r="P950" s="27" t="s">
        <v>15</v>
      </c>
      <c r="Q950" s="28" t="s">
        <v>862</v>
      </c>
      <c r="R950" s="26" t="s">
        <v>3817</v>
      </c>
      <c r="S950" s="26" t="s">
        <v>3837</v>
      </c>
      <c r="T950" s="27" t="s">
        <v>44</v>
      </c>
      <c r="U950" s="25" t="s">
        <v>1091</v>
      </c>
      <c r="V950" s="25" t="s">
        <v>1343</v>
      </c>
      <c r="W950" s="25" t="s">
        <v>552</v>
      </c>
      <c r="X950" s="36" t="s">
        <v>41</v>
      </c>
      <c r="Y950" s="36" t="s">
        <v>42</v>
      </c>
      <c r="Z950" s="36" t="s">
        <v>359</v>
      </c>
      <c r="AA950" s="29">
        <v>3900</v>
      </c>
      <c r="AB950" s="29">
        <v>3900</v>
      </c>
      <c r="AC950" s="30">
        <v>0</v>
      </c>
      <c r="AD950" s="29">
        <v>3900</v>
      </c>
      <c r="AE950" s="29">
        <v>0</v>
      </c>
      <c r="AF950" s="31">
        <v>3900</v>
      </c>
      <c r="AG950" s="29">
        <v>0</v>
      </c>
      <c r="AI950" s="29">
        <v>0</v>
      </c>
      <c r="AJ950" s="29">
        <v>0</v>
      </c>
      <c r="AK950" s="29">
        <v>0</v>
      </c>
      <c r="AL950" s="29">
        <v>0</v>
      </c>
      <c r="AM950" s="29">
        <v>0</v>
      </c>
      <c r="AN950" s="29">
        <v>0</v>
      </c>
      <c r="AO950" s="29">
        <v>0</v>
      </c>
      <c r="AP950" s="29">
        <v>0</v>
      </c>
      <c r="AQ950" s="29">
        <v>0</v>
      </c>
      <c r="AR950" s="29">
        <v>0</v>
      </c>
      <c r="AS950" s="29">
        <v>0</v>
      </c>
      <c r="AT950" s="122">
        <v>0</v>
      </c>
      <c r="AU950" s="130" t="s">
        <v>2197</v>
      </c>
      <c r="AV950" s="130" t="s">
        <v>2191</v>
      </c>
      <c r="AW950" s="130" t="s">
        <v>2298</v>
      </c>
      <c r="AX950" s="130" t="s">
        <v>1299</v>
      </c>
      <c r="AY950" s="130" t="s">
        <v>2647</v>
      </c>
    </row>
    <row r="951" spans="1:51" ht="24" x14ac:dyDescent="0.2">
      <c r="A951" s="121">
        <v>45709</v>
      </c>
      <c r="B951" s="27" t="s">
        <v>2843</v>
      </c>
      <c r="C951" s="24" t="s">
        <v>1565</v>
      </c>
      <c r="D951" s="24" t="s">
        <v>1447</v>
      </c>
      <c r="E951" s="28" t="s">
        <v>438</v>
      </c>
      <c r="F951" s="28" t="s">
        <v>439</v>
      </c>
      <c r="G951" s="28" t="s">
        <v>1385</v>
      </c>
      <c r="H951" s="28" t="s">
        <v>515</v>
      </c>
      <c r="I951" s="28" t="s">
        <v>1103</v>
      </c>
      <c r="J951" s="24" t="s">
        <v>1103</v>
      </c>
      <c r="K951" s="24" t="s">
        <v>1299</v>
      </c>
      <c r="L951" s="24" t="s">
        <v>1299</v>
      </c>
      <c r="M951" s="24" t="s">
        <v>1299</v>
      </c>
      <c r="N951" s="24" t="s">
        <v>1299</v>
      </c>
      <c r="O951" s="24" t="s">
        <v>3884</v>
      </c>
      <c r="P951" s="27" t="s">
        <v>15</v>
      </c>
      <c r="Q951" s="28" t="s">
        <v>842</v>
      </c>
      <c r="R951" s="26" t="s">
        <v>3999</v>
      </c>
      <c r="S951" s="26" t="s">
        <v>4049</v>
      </c>
      <c r="T951" s="27" t="s">
        <v>61</v>
      </c>
      <c r="U951" s="25" t="s">
        <v>1103</v>
      </c>
      <c r="V951" s="25" t="s">
        <v>1354</v>
      </c>
      <c r="W951" s="25" t="s">
        <v>552</v>
      </c>
      <c r="X951" s="36" t="s">
        <v>78</v>
      </c>
      <c r="Y951" s="36" t="s">
        <v>79</v>
      </c>
      <c r="Z951" s="36" t="s">
        <v>378</v>
      </c>
      <c r="AA951" s="29">
        <v>128000</v>
      </c>
      <c r="AB951" s="29">
        <v>0</v>
      </c>
      <c r="AC951" s="30">
        <v>128000</v>
      </c>
      <c r="AD951" s="29">
        <v>0</v>
      </c>
      <c r="AE951" s="29">
        <v>0</v>
      </c>
      <c r="AF951" s="31">
        <v>128000</v>
      </c>
      <c r="AG951" s="29">
        <v>0</v>
      </c>
      <c r="AI951" s="29">
        <v>0</v>
      </c>
      <c r="AJ951" s="29">
        <v>0</v>
      </c>
      <c r="AK951" s="29">
        <v>0</v>
      </c>
      <c r="AL951" s="29">
        <v>0</v>
      </c>
      <c r="AM951" s="29">
        <v>0</v>
      </c>
      <c r="AN951" s="29">
        <v>0</v>
      </c>
      <c r="AO951" s="29">
        <v>0</v>
      </c>
      <c r="AP951" s="29">
        <v>0</v>
      </c>
      <c r="AQ951" s="29">
        <v>0</v>
      </c>
      <c r="AR951" s="29">
        <v>0</v>
      </c>
      <c r="AS951" s="29">
        <v>0</v>
      </c>
      <c r="AT951" s="122">
        <v>0</v>
      </c>
      <c r="AU951" s="130" t="s">
        <v>2190</v>
      </c>
      <c r="AV951" s="130" t="s">
        <v>2191</v>
      </c>
      <c r="AW951" s="130" t="s">
        <v>2192</v>
      </c>
      <c r="AX951" s="130" t="s">
        <v>1418</v>
      </c>
      <c r="AY951" s="130" t="s">
        <v>1299</v>
      </c>
    </row>
    <row r="952" spans="1:51" ht="36" x14ac:dyDescent="0.2">
      <c r="A952" s="121">
        <v>45719</v>
      </c>
      <c r="B952" s="27" t="s">
        <v>1399</v>
      </c>
      <c r="C952" s="24" t="s">
        <v>1565</v>
      </c>
      <c r="D952" s="24" t="s">
        <v>1447</v>
      </c>
      <c r="E952" s="28" t="s">
        <v>438</v>
      </c>
      <c r="F952" s="28" t="s">
        <v>439</v>
      </c>
      <c r="G952" s="28" t="s">
        <v>42</v>
      </c>
      <c r="H952" s="28" t="s">
        <v>511</v>
      </c>
      <c r="I952" s="28" t="s">
        <v>1103</v>
      </c>
      <c r="J952" s="24" t="s">
        <v>1092</v>
      </c>
      <c r="K952" s="24" t="s">
        <v>1076</v>
      </c>
      <c r="L952" s="24" t="s">
        <v>3885</v>
      </c>
      <c r="M952" s="24">
        <v>45720</v>
      </c>
      <c r="N952" s="24" t="s">
        <v>1686</v>
      </c>
      <c r="O952" s="24" t="s">
        <v>3886</v>
      </c>
      <c r="P952" s="27" t="s">
        <v>15</v>
      </c>
      <c r="Q952" s="28" t="s">
        <v>863</v>
      </c>
      <c r="R952" s="26" t="s">
        <v>4000</v>
      </c>
      <c r="S952" s="26" t="s">
        <v>4050</v>
      </c>
      <c r="T952" s="27" t="s">
        <v>50</v>
      </c>
      <c r="U952" s="25" t="s">
        <v>1092</v>
      </c>
      <c r="V952" s="25" t="s">
        <v>1345</v>
      </c>
      <c r="W952" s="25" t="s">
        <v>552</v>
      </c>
      <c r="X952" s="36" t="s">
        <v>41</v>
      </c>
      <c r="Y952" s="36" t="s">
        <v>42</v>
      </c>
      <c r="Z952" s="36" t="s">
        <v>359</v>
      </c>
      <c r="AA952" s="29">
        <v>1800</v>
      </c>
      <c r="AB952" s="29">
        <v>1800</v>
      </c>
      <c r="AC952" s="30">
        <v>0</v>
      </c>
      <c r="AD952" s="29">
        <v>1800</v>
      </c>
      <c r="AE952" s="29">
        <v>0</v>
      </c>
      <c r="AF952" s="31">
        <v>1800</v>
      </c>
      <c r="AG952" s="29">
        <v>0</v>
      </c>
      <c r="AI952" s="29">
        <v>0</v>
      </c>
      <c r="AJ952" s="29">
        <v>0</v>
      </c>
      <c r="AK952" s="29">
        <v>0</v>
      </c>
      <c r="AL952" s="29">
        <v>0</v>
      </c>
      <c r="AM952" s="29">
        <v>0</v>
      </c>
      <c r="AN952" s="29">
        <v>0</v>
      </c>
      <c r="AO952" s="29">
        <v>0</v>
      </c>
      <c r="AP952" s="29">
        <v>0</v>
      </c>
      <c r="AQ952" s="29">
        <v>0</v>
      </c>
      <c r="AR952" s="29">
        <v>0</v>
      </c>
      <c r="AS952" s="29">
        <v>0</v>
      </c>
      <c r="AT952" s="122">
        <v>0</v>
      </c>
      <c r="AU952" s="130" t="s">
        <v>2197</v>
      </c>
      <c r="AV952" s="130" t="s">
        <v>2191</v>
      </c>
      <c r="AW952" s="130" t="s">
        <v>2298</v>
      </c>
      <c r="AX952" s="130" t="s">
        <v>1299</v>
      </c>
      <c r="AY952" s="130" t="s">
        <v>3588</v>
      </c>
    </row>
    <row r="953" spans="1:51" ht="36" x14ac:dyDescent="0.2">
      <c r="A953" s="121">
        <v>45719</v>
      </c>
      <c r="B953" s="27" t="s">
        <v>1399</v>
      </c>
      <c r="C953" s="24" t="s">
        <v>1565</v>
      </c>
      <c r="D953" s="24" t="s">
        <v>1447</v>
      </c>
      <c r="E953" s="28" t="s">
        <v>438</v>
      </c>
      <c r="F953" s="28" t="s">
        <v>439</v>
      </c>
      <c r="G953" s="28" t="s">
        <v>521</v>
      </c>
      <c r="H953" s="28" t="s">
        <v>515</v>
      </c>
      <c r="I953" s="28" t="s">
        <v>1103</v>
      </c>
      <c r="J953" s="24" t="s">
        <v>1096</v>
      </c>
      <c r="K953" s="24" t="s">
        <v>1075</v>
      </c>
      <c r="L953" s="24" t="s">
        <v>3887</v>
      </c>
      <c r="M953" s="24">
        <v>45720</v>
      </c>
      <c r="N953" s="24" t="s">
        <v>3888</v>
      </c>
      <c r="O953" s="24" t="s">
        <v>3889</v>
      </c>
      <c r="P953" s="27" t="s">
        <v>15</v>
      </c>
      <c r="Q953" s="28" t="s">
        <v>864</v>
      </c>
      <c r="R953" s="26" t="s">
        <v>4001</v>
      </c>
      <c r="S953" s="26" t="s">
        <v>4051</v>
      </c>
      <c r="T953" s="27" t="s">
        <v>107</v>
      </c>
      <c r="U953" s="25" t="s">
        <v>1096</v>
      </c>
      <c r="V953" s="25" t="s">
        <v>1366</v>
      </c>
      <c r="W953" s="25" t="s">
        <v>552</v>
      </c>
      <c r="X953" s="36" t="s">
        <v>43</v>
      </c>
      <c r="Y953" s="36" t="s">
        <v>1377</v>
      </c>
      <c r="Z953" s="36" t="s">
        <v>1375</v>
      </c>
      <c r="AA953" s="29">
        <v>5000</v>
      </c>
      <c r="AB953" s="29">
        <v>5000</v>
      </c>
      <c r="AC953" s="30">
        <v>0</v>
      </c>
      <c r="AD953" s="29">
        <v>5000</v>
      </c>
      <c r="AE953" s="29">
        <v>0</v>
      </c>
      <c r="AF953" s="31">
        <v>5000</v>
      </c>
      <c r="AG953" s="29">
        <v>0</v>
      </c>
      <c r="AI953" s="29">
        <v>0</v>
      </c>
      <c r="AJ953" s="29">
        <v>0</v>
      </c>
      <c r="AK953" s="29">
        <v>0</v>
      </c>
      <c r="AL953" s="29">
        <v>0</v>
      </c>
      <c r="AM953" s="29">
        <v>0</v>
      </c>
      <c r="AN953" s="29">
        <v>0</v>
      </c>
      <c r="AO953" s="29">
        <v>0</v>
      </c>
      <c r="AP953" s="29">
        <v>0</v>
      </c>
      <c r="AQ953" s="29">
        <v>0</v>
      </c>
      <c r="AR953" s="29">
        <v>0</v>
      </c>
      <c r="AS953" s="29">
        <v>0</v>
      </c>
      <c r="AT953" s="122">
        <v>0</v>
      </c>
      <c r="AU953" s="130" t="s">
        <v>2197</v>
      </c>
      <c r="AV953" s="130" t="s">
        <v>2191</v>
      </c>
      <c r="AW953" s="130" t="s">
        <v>2298</v>
      </c>
      <c r="AX953" s="130" t="s">
        <v>1299</v>
      </c>
      <c r="AY953" s="130" t="s">
        <v>2188</v>
      </c>
    </row>
    <row r="954" spans="1:51" ht="36" x14ac:dyDescent="0.2">
      <c r="A954" s="121">
        <v>45719</v>
      </c>
      <c r="B954" s="27" t="s">
        <v>1399</v>
      </c>
      <c r="C954" s="24" t="s">
        <v>1565</v>
      </c>
      <c r="D954" s="24" t="s">
        <v>1447</v>
      </c>
      <c r="E954" s="28" t="s">
        <v>438</v>
      </c>
      <c r="F954" s="28" t="s">
        <v>439</v>
      </c>
      <c r="G954" s="28" t="s">
        <v>42</v>
      </c>
      <c r="H954" s="28" t="s">
        <v>511</v>
      </c>
      <c r="I954" s="28" t="s">
        <v>1103</v>
      </c>
      <c r="J954" s="24" t="s">
        <v>1092</v>
      </c>
      <c r="K954" s="24" t="s">
        <v>1077</v>
      </c>
      <c r="L954" s="24" t="s">
        <v>3890</v>
      </c>
      <c r="M954" s="24">
        <v>45720</v>
      </c>
      <c r="N954" s="24" t="s">
        <v>1698</v>
      </c>
      <c r="O954" s="24" t="s">
        <v>3891</v>
      </c>
      <c r="P954" s="27" t="s">
        <v>15</v>
      </c>
      <c r="Q954" s="28" t="s">
        <v>865</v>
      </c>
      <c r="R954" s="26" t="s">
        <v>4002</v>
      </c>
      <c r="S954" s="26" t="s">
        <v>4052</v>
      </c>
      <c r="T954" s="27" t="s">
        <v>50</v>
      </c>
      <c r="U954" s="25" t="s">
        <v>1092</v>
      </c>
      <c r="V954" s="25" t="s">
        <v>1345</v>
      </c>
      <c r="W954" s="25" t="s">
        <v>552</v>
      </c>
      <c r="X954" s="36" t="s">
        <v>41</v>
      </c>
      <c r="Y954" s="36" t="s">
        <v>42</v>
      </c>
      <c r="Z954" s="36" t="s">
        <v>359</v>
      </c>
      <c r="AA954" s="29">
        <v>1800</v>
      </c>
      <c r="AB954" s="29">
        <v>1800</v>
      </c>
      <c r="AC954" s="30">
        <v>0</v>
      </c>
      <c r="AD954" s="29">
        <v>1800</v>
      </c>
      <c r="AE954" s="29">
        <v>0</v>
      </c>
      <c r="AF954" s="31">
        <v>1800</v>
      </c>
      <c r="AG954" s="29">
        <v>0</v>
      </c>
      <c r="AI954" s="29">
        <v>0</v>
      </c>
      <c r="AJ954" s="29">
        <v>0</v>
      </c>
      <c r="AK954" s="29">
        <v>0</v>
      </c>
      <c r="AL954" s="29">
        <v>0</v>
      </c>
      <c r="AM954" s="29">
        <v>0</v>
      </c>
      <c r="AN954" s="29">
        <v>0</v>
      </c>
      <c r="AO954" s="29">
        <v>0</v>
      </c>
      <c r="AP954" s="29">
        <v>0</v>
      </c>
      <c r="AQ954" s="29">
        <v>0</v>
      </c>
      <c r="AR954" s="29">
        <v>0</v>
      </c>
      <c r="AS954" s="29">
        <v>0</v>
      </c>
      <c r="AT954" s="122">
        <v>0</v>
      </c>
      <c r="AU954" s="130" t="s">
        <v>2197</v>
      </c>
      <c r="AV954" s="130" t="s">
        <v>2191</v>
      </c>
      <c r="AW954" s="130" t="s">
        <v>2298</v>
      </c>
      <c r="AX954" s="130" t="s">
        <v>1299</v>
      </c>
      <c r="AY954" s="130" t="s">
        <v>3588</v>
      </c>
    </row>
    <row r="955" spans="1:51" ht="36" x14ac:dyDescent="0.2">
      <c r="A955" s="121">
        <v>45720</v>
      </c>
      <c r="B955" s="27" t="s">
        <v>1399</v>
      </c>
      <c r="C955" s="24" t="s">
        <v>1565</v>
      </c>
      <c r="D955" s="24" t="s">
        <v>1447</v>
      </c>
      <c r="E955" s="28" t="s">
        <v>438</v>
      </c>
      <c r="F955" s="28" t="s">
        <v>439</v>
      </c>
      <c r="G955" s="28" t="s">
        <v>521</v>
      </c>
      <c r="H955" s="28" t="s">
        <v>515</v>
      </c>
      <c r="I955" s="28" t="s">
        <v>1103</v>
      </c>
      <c r="J955" s="24" t="s">
        <v>1157</v>
      </c>
      <c r="K955" s="24" t="s">
        <v>1078</v>
      </c>
      <c r="L955" s="24" t="s">
        <v>3892</v>
      </c>
      <c r="M955" s="24">
        <v>45720</v>
      </c>
      <c r="N955" s="24" t="s">
        <v>3893</v>
      </c>
      <c r="O955" s="24" t="s">
        <v>3894</v>
      </c>
      <c r="P955" s="27" t="s">
        <v>15</v>
      </c>
      <c r="Q955" s="28" t="s">
        <v>866</v>
      </c>
      <c r="R955" s="26" t="s">
        <v>4003</v>
      </c>
      <c r="S955" s="26" t="s">
        <v>4053</v>
      </c>
      <c r="T955" s="27" t="s">
        <v>105</v>
      </c>
      <c r="U955" s="25" t="s">
        <v>1435</v>
      </c>
      <c r="V955" s="25" t="s">
        <v>1437</v>
      </c>
      <c r="W955" s="25" t="s">
        <v>552</v>
      </c>
      <c r="X955" s="36" t="s">
        <v>43</v>
      </c>
      <c r="Y955" s="36" t="s">
        <v>1377</v>
      </c>
      <c r="Z955" s="36" t="s">
        <v>1375</v>
      </c>
      <c r="AA955" s="29">
        <v>5000</v>
      </c>
      <c r="AB955" s="29">
        <v>5000</v>
      </c>
      <c r="AC955" s="30">
        <v>0</v>
      </c>
      <c r="AD955" s="29">
        <v>5000</v>
      </c>
      <c r="AE955" s="29">
        <v>0</v>
      </c>
      <c r="AF955" s="31">
        <v>5000</v>
      </c>
      <c r="AG955" s="29">
        <v>0</v>
      </c>
      <c r="AI955" s="29">
        <v>0</v>
      </c>
      <c r="AJ955" s="29">
        <v>0</v>
      </c>
      <c r="AK955" s="29">
        <v>0</v>
      </c>
      <c r="AL955" s="29">
        <v>0</v>
      </c>
      <c r="AM955" s="29">
        <v>0</v>
      </c>
      <c r="AN955" s="29">
        <v>0</v>
      </c>
      <c r="AO955" s="29">
        <v>0</v>
      </c>
      <c r="AP955" s="29">
        <v>0</v>
      </c>
      <c r="AQ955" s="29">
        <v>0</v>
      </c>
      <c r="AR955" s="29">
        <v>0</v>
      </c>
      <c r="AS955" s="29">
        <v>0</v>
      </c>
      <c r="AT955" s="122">
        <v>0</v>
      </c>
      <c r="AU955" s="130" t="s">
        <v>2197</v>
      </c>
      <c r="AV955" s="130" t="s">
        <v>2191</v>
      </c>
      <c r="AW955" s="130" t="s">
        <v>2298</v>
      </c>
      <c r="AX955" s="130" t="s">
        <v>1299</v>
      </c>
      <c r="AY955" s="130" t="s">
        <v>2188</v>
      </c>
    </row>
    <row r="956" spans="1:51" ht="24" x14ac:dyDescent="0.2">
      <c r="A956" s="121">
        <v>45720</v>
      </c>
      <c r="B956" s="27" t="s">
        <v>1399</v>
      </c>
      <c r="C956" s="24" t="s">
        <v>1565</v>
      </c>
      <c r="D956" s="24" t="s">
        <v>1447</v>
      </c>
      <c r="E956" s="28" t="s">
        <v>438</v>
      </c>
      <c r="F956" s="28" t="s">
        <v>439</v>
      </c>
      <c r="G956" s="28" t="s">
        <v>520</v>
      </c>
      <c r="H956" s="28" t="s">
        <v>515</v>
      </c>
      <c r="I956" s="28" t="s">
        <v>1103</v>
      </c>
      <c r="J956" s="24" t="s">
        <v>1093</v>
      </c>
      <c r="K956" s="24" t="s">
        <v>1299</v>
      </c>
      <c r="L956" s="24" t="s">
        <v>1299</v>
      </c>
      <c r="M956" s="24" t="s">
        <v>1299</v>
      </c>
      <c r="N956" s="24" t="s">
        <v>1299</v>
      </c>
      <c r="O956" s="24" t="s">
        <v>3895</v>
      </c>
      <c r="P956" s="27" t="s">
        <v>15</v>
      </c>
      <c r="Q956" s="28" t="s">
        <v>867</v>
      </c>
      <c r="R956" s="26" t="s">
        <v>4004</v>
      </c>
      <c r="S956" s="26" t="s">
        <v>4054</v>
      </c>
      <c r="T956" s="27" t="s">
        <v>51</v>
      </c>
      <c r="U956" s="25" t="s">
        <v>1093</v>
      </c>
      <c r="V956" s="25" t="s">
        <v>1346</v>
      </c>
      <c r="W956" s="25" t="s">
        <v>552</v>
      </c>
      <c r="X956" s="36" t="s">
        <v>37</v>
      </c>
      <c r="Y956" s="36" t="s">
        <v>38</v>
      </c>
      <c r="Z956" s="36" t="s">
        <v>382</v>
      </c>
      <c r="AA956" s="29">
        <v>49500</v>
      </c>
      <c r="AB956" s="29">
        <v>0</v>
      </c>
      <c r="AC956" s="30">
        <v>49500</v>
      </c>
      <c r="AD956" s="29">
        <v>0</v>
      </c>
      <c r="AE956" s="29">
        <v>0</v>
      </c>
      <c r="AF956" s="31">
        <v>49500</v>
      </c>
      <c r="AG956" s="29">
        <v>0</v>
      </c>
      <c r="AI956" s="29">
        <v>0</v>
      </c>
      <c r="AJ956" s="29">
        <v>0</v>
      </c>
      <c r="AK956" s="29">
        <v>0</v>
      </c>
      <c r="AL956" s="29">
        <v>0</v>
      </c>
      <c r="AM956" s="29">
        <v>0</v>
      </c>
      <c r="AN956" s="29">
        <v>0</v>
      </c>
      <c r="AO956" s="29">
        <v>0</v>
      </c>
      <c r="AP956" s="29">
        <v>0</v>
      </c>
      <c r="AQ956" s="29">
        <v>0</v>
      </c>
      <c r="AR956" s="29">
        <v>0</v>
      </c>
      <c r="AS956" s="29">
        <v>0</v>
      </c>
      <c r="AT956" s="122">
        <v>0</v>
      </c>
      <c r="AU956" s="130" t="s">
        <v>2190</v>
      </c>
      <c r="AV956" s="130" t="s">
        <v>2191</v>
      </c>
      <c r="AW956" s="130" t="s">
        <v>2192</v>
      </c>
      <c r="AX956" s="130" t="s">
        <v>1299</v>
      </c>
      <c r="AY956" s="130" t="s">
        <v>1299</v>
      </c>
    </row>
    <row r="957" spans="1:51" ht="36" x14ac:dyDescent="0.2">
      <c r="A957" s="121">
        <v>45721</v>
      </c>
      <c r="B957" s="27" t="s">
        <v>1399</v>
      </c>
      <c r="C957" s="24" t="s">
        <v>1565</v>
      </c>
      <c r="D957" s="24" t="s">
        <v>1447</v>
      </c>
      <c r="E957" s="28" t="s">
        <v>438</v>
      </c>
      <c r="F957" s="28" t="s">
        <v>439</v>
      </c>
      <c r="G957" s="28" t="s">
        <v>521</v>
      </c>
      <c r="H957" s="28" t="s">
        <v>515</v>
      </c>
      <c r="I957" s="28" t="s">
        <v>1103</v>
      </c>
      <c r="J957" s="24" t="s">
        <v>1092</v>
      </c>
      <c r="K957" s="24" t="s">
        <v>1082</v>
      </c>
      <c r="L957" s="24" t="s">
        <v>3896</v>
      </c>
      <c r="M957" s="24">
        <v>45721</v>
      </c>
      <c r="N957" s="24" t="s">
        <v>3897</v>
      </c>
      <c r="O957" s="24" t="s">
        <v>3898</v>
      </c>
      <c r="P957" s="27" t="s">
        <v>15</v>
      </c>
      <c r="Q957" s="28" t="s">
        <v>868</v>
      </c>
      <c r="R957" s="26" t="s">
        <v>4005</v>
      </c>
      <c r="S957" s="26" t="s">
        <v>4055</v>
      </c>
      <c r="T957" s="27" t="s">
        <v>50</v>
      </c>
      <c r="U957" s="25" t="s">
        <v>1092</v>
      </c>
      <c r="V957" s="25" t="s">
        <v>1345</v>
      </c>
      <c r="W957" s="25" t="s">
        <v>552</v>
      </c>
      <c r="X957" s="36" t="s">
        <v>43</v>
      </c>
      <c r="Y957" s="36" t="s">
        <v>1377</v>
      </c>
      <c r="Z957" s="36" t="s">
        <v>1375</v>
      </c>
      <c r="AA957" s="29">
        <v>5000</v>
      </c>
      <c r="AB957" s="29">
        <v>5000</v>
      </c>
      <c r="AC957" s="30">
        <v>0</v>
      </c>
      <c r="AD957" s="29">
        <v>5000</v>
      </c>
      <c r="AE957" s="29">
        <v>0</v>
      </c>
      <c r="AF957" s="31">
        <v>5000</v>
      </c>
      <c r="AG957" s="29">
        <v>0</v>
      </c>
      <c r="AI957" s="29">
        <v>0</v>
      </c>
      <c r="AJ957" s="29">
        <v>0</v>
      </c>
      <c r="AK957" s="29">
        <v>0</v>
      </c>
      <c r="AL957" s="29">
        <v>0</v>
      </c>
      <c r="AM957" s="29">
        <v>0</v>
      </c>
      <c r="AN957" s="29">
        <v>0</v>
      </c>
      <c r="AO957" s="29">
        <v>0</v>
      </c>
      <c r="AP957" s="29">
        <v>0</v>
      </c>
      <c r="AQ957" s="29">
        <v>0</v>
      </c>
      <c r="AR957" s="29">
        <v>0</v>
      </c>
      <c r="AS957" s="29">
        <v>0</v>
      </c>
      <c r="AT957" s="122">
        <v>0</v>
      </c>
      <c r="AU957" s="130" t="s">
        <v>2197</v>
      </c>
      <c r="AV957" s="130" t="s">
        <v>2191</v>
      </c>
      <c r="AW957" s="130" t="s">
        <v>2298</v>
      </c>
      <c r="AX957" s="130" t="s">
        <v>1299</v>
      </c>
      <c r="AY957" s="130" t="s">
        <v>2188</v>
      </c>
    </row>
    <row r="958" spans="1:51" ht="36" x14ac:dyDescent="0.2">
      <c r="A958" s="121">
        <v>45721</v>
      </c>
      <c r="B958" s="27" t="s">
        <v>1399</v>
      </c>
      <c r="C958" s="24" t="s">
        <v>1565</v>
      </c>
      <c r="D958" s="24" t="s">
        <v>1447</v>
      </c>
      <c r="E958" s="28" t="s">
        <v>438</v>
      </c>
      <c r="F958" s="28" t="s">
        <v>439</v>
      </c>
      <c r="G958" s="28" t="s">
        <v>521</v>
      </c>
      <c r="H958" s="28" t="s">
        <v>515</v>
      </c>
      <c r="I958" s="28" t="s">
        <v>1103</v>
      </c>
      <c r="J958" s="24" t="s">
        <v>1103</v>
      </c>
      <c r="K958" s="24" t="s">
        <v>1085</v>
      </c>
      <c r="L958" s="24" t="s">
        <v>3899</v>
      </c>
      <c r="M958" s="24">
        <v>45722</v>
      </c>
      <c r="N958" s="24" t="s">
        <v>3900</v>
      </c>
      <c r="O958" s="24" t="s">
        <v>3901</v>
      </c>
      <c r="P958" s="27" t="s">
        <v>15</v>
      </c>
      <c r="Q958" s="28" t="s">
        <v>869</v>
      </c>
      <c r="R958" s="26" t="s">
        <v>4006</v>
      </c>
      <c r="S958" s="26" t="s">
        <v>4056</v>
      </c>
      <c r="T958" s="27" t="s">
        <v>61</v>
      </c>
      <c r="U958" s="25" t="s">
        <v>1103</v>
      </c>
      <c r="V958" s="25" t="s">
        <v>1354</v>
      </c>
      <c r="W958" s="25" t="s">
        <v>552</v>
      </c>
      <c r="X958" s="36" t="s">
        <v>43</v>
      </c>
      <c r="Y958" s="36" t="s">
        <v>1377</v>
      </c>
      <c r="Z958" s="36" t="s">
        <v>1375</v>
      </c>
      <c r="AA958" s="29">
        <v>5000</v>
      </c>
      <c r="AB958" s="29">
        <v>5000</v>
      </c>
      <c r="AC958" s="30">
        <v>0</v>
      </c>
      <c r="AD958" s="29">
        <v>5000</v>
      </c>
      <c r="AE958" s="29">
        <v>0</v>
      </c>
      <c r="AF958" s="31">
        <v>5000</v>
      </c>
      <c r="AG958" s="29">
        <v>0</v>
      </c>
      <c r="AI958" s="29">
        <v>0</v>
      </c>
      <c r="AJ958" s="29">
        <v>0</v>
      </c>
      <c r="AK958" s="29">
        <v>0</v>
      </c>
      <c r="AL958" s="29">
        <v>0</v>
      </c>
      <c r="AM958" s="29">
        <v>0</v>
      </c>
      <c r="AN958" s="29">
        <v>0</v>
      </c>
      <c r="AO958" s="29">
        <v>0</v>
      </c>
      <c r="AP958" s="29">
        <v>0</v>
      </c>
      <c r="AQ958" s="29">
        <v>0</v>
      </c>
      <c r="AR958" s="29">
        <v>0</v>
      </c>
      <c r="AS958" s="29">
        <v>0</v>
      </c>
      <c r="AT958" s="122">
        <v>0</v>
      </c>
      <c r="AU958" s="130" t="s">
        <v>2197</v>
      </c>
      <c r="AV958" s="130" t="s">
        <v>2191</v>
      </c>
      <c r="AW958" s="130" t="s">
        <v>2298</v>
      </c>
      <c r="AX958" s="130" t="s">
        <v>1299</v>
      </c>
      <c r="AY958" s="130" t="s">
        <v>2187</v>
      </c>
    </row>
    <row r="959" spans="1:51" ht="36" x14ac:dyDescent="0.2">
      <c r="A959" s="121">
        <v>45721</v>
      </c>
      <c r="B959" s="27" t="s">
        <v>1399</v>
      </c>
      <c r="C959" s="24" t="s">
        <v>1565</v>
      </c>
      <c r="D959" s="24" t="s">
        <v>1447</v>
      </c>
      <c r="E959" s="28" t="s">
        <v>438</v>
      </c>
      <c r="F959" s="28" t="s">
        <v>439</v>
      </c>
      <c r="G959" s="28" t="s">
        <v>521</v>
      </c>
      <c r="H959" s="28" t="s">
        <v>515</v>
      </c>
      <c r="I959" s="28" t="s">
        <v>1105</v>
      </c>
      <c r="J959" s="24" t="s">
        <v>1105</v>
      </c>
      <c r="K959" s="24" t="s">
        <v>1083</v>
      </c>
      <c r="L959" s="24" t="s">
        <v>3902</v>
      </c>
      <c r="M959" s="24">
        <v>45722</v>
      </c>
      <c r="N959" s="24" t="s">
        <v>3903</v>
      </c>
      <c r="O959" s="24" t="s">
        <v>3904</v>
      </c>
      <c r="P959" s="27" t="s">
        <v>15</v>
      </c>
      <c r="Q959" s="28" t="s">
        <v>870</v>
      </c>
      <c r="R959" s="26" t="s">
        <v>4007</v>
      </c>
      <c r="S959" s="26" t="s">
        <v>4057</v>
      </c>
      <c r="T959" s="27" t="s">
        <v>99</v>
      </c>
      <c r="U959" s="25" t="s">
        <v>1105</v>
      </c>
      <c r="V959" s="25" t="s">
        <v>1355</v>
      </c>
      <c r="W959" s="25" t="s">
        <v>552</v>
      </c>
      <c r="X959" s="36" t="s">
        <v>43</v>
      </c>
      <c r="Y959" s="36" t="s">
        <v>1377</v>
      </c>
      <c r="Z959" s="36" t="s">
        <v>1375</v>
      </c>
      <c r="AA959" s="29">
        <v>2500</v>
      </c>
      <c r="AB959" s="29">
        <v>2500</v>
      </c>
      <c r="AC959" s="30">
        <v>0</v>
      </c>
      <c r="AD959" s="29">
        <v>2500</v>
      </c>
      <c r="AE959" s="29">
        <v>0</v>
      </c>
      <c r="AF959" s="31">
        <v>2500</v>
      </c>
      <c r="AG959" s="29">
        <v>0</v>
      </c>
      <c r="AI959" s="29">
        <v>0</v>
      </c>
      <c r="AJ959" s="29">
        <v>0</v>
      </c>
      <c r="AK959" s="29">
        <v>0</v>
      </c>
      <c r="AL959" s="29">
        <v>0</v>
      </c>
      <c r="AM959" s="29">
        <v>0</v>
      </c>
      <c r="AN959" s="29">
        <v>0</v>
      </c>
      <c r="AO959" s="29">
        <v>0</v>
      </c>
      <c r="AP959" s="29">
        <v>0</v>
      </c>
      <c r="AQ959" s="29">
        <v>0</v>
      </c>
      <c r="AR959" s="29">
        <v>0</v>
      </c>
      <c r="AS959" s="29">
        <v>0</v>
      </c>
      <c r="AT959" s="122">
        <v>0</v>
      </c>
      <c r="AU959" s="130" t="s">
        <v>2197</v>
      </c>
      <c r="AV959" s="130" t="s">
        <v>2191</v>
      </c>
      <c r="AW959" s="130" t="s">
        <v>2298</v>
      </c>
      <c r="AX959" s="130" t="s">
        <v>1299</v>
      </c>
      <c r="AY959" s="130" t="s">
        <v>2187</v>
      </c>
    </row>
    <row r="960" spans="1:51" ht="36" x14ac:dyDescent="0.2">
      <c r="A960" s="121">
        <v>45721</v>
      </c>
      <c r="B960" s="27" t="s">
        <v>1399</v>
      </c>
      <c r="C960" s="24" t="s">
        <v>1565</v>
      </c>
      <c r="D960" s="24" t="s">
        <v>1447</v>
      </c>
      <c r="E960" s="28" t="s">
        <v>438</v>
      </c>
      <c r="F960" s="28" t="s">
        <v>439</v>
      </c>
      <c r="G960" s="28" t="s">
        <v>521</v>
      </c>
      <c r="H960" s="28" t="s">
        <v>515</v>
      </c>
      <c r="I960" s="28" t="s">
        <v>1103</v>
      </c>
      <c r="J960" s="24" t="s">
        <v>1103</v>
      </c>
      <c r="K960" s="24" t="s">
        <v>1084</v>
      </c>
      <c r="L960" s="24" t="s">
        <v>3905</v>
      </c>
      <c r="M960" s="24">
        <v>45722</v>
      </c>
      <c r="N960" s="24" t="s">
        <v>1617</v>
      </c>
      <c r="O960" s="24" t="s">
        <v>3906</v>
      </c>
      <c r="P960" s="27" t="s">
        <v>15</v>
      </c>
      <c r="Q960" s="28" t="s">
        <v>871</v>
      </c>
      <c r="R960" s="26" t="s">
        <v>4008</v>
      </c>
      <c r="S960" s="26" t="s">
        <v>4058</v>
      </c>
      <c r="T960" s="27" t="s">
        <v>61</v>
      </c>
      <c r="U960" s="25" t="s">
        <v>1103</v>
      </c>
      <c r="V960" s="25" t="s">
        <v>1354</v>
      </c>
      <c r="W960" s="25" t="s">
        <v>552</v>
      </c>
      <c r="X960" s="36" t="s">
        <v>43</v>
      </c>
      <c r="Y960" s="36" t="s">
        <v>1377</v>
      </c>
      <c r="Z960" s="36" t="s">
        <v>1375</v>
      </c>
      <c r="AA960" s="29">
        <v>12000</v>
      </c>
      <c r="AB960" s="29">
        <v>12000</v>
      </c>
      <c r="AC960" s="30">
        <v>0</v>
      </c>
      <c r="AD960" s="29">
        <v>12000</v>
      </c>
      <c r="AE960" s="29">
        <v>0</v>
      </c>
      <c r="AF960" s="31">
        <v>12000</v>
      </c>
      <c r="AG960" s="29">
        <v>0</v>
      </c>
      <c r="AI960" s="29">
        <v>0</v>
      </c>
      <c r="AJ960" s="29">
        <v>0</v>
      </c>
      <c r="AK960" s="29">
        <v>0</v>
      </c>
      <c r="AL960" s="29">
        <v>0</v>
      </c>
      <c r="AM960" s="29">
        <v>0</v>
      </c>
      <c r="AN960" s="29">
        <v>0</v>
      </c>
      <c r="AO960" s="29">
        <v>0</v>
      </c>
      <c r="AP960" s="29">
        <v>0</v>
      </c>
      <c r="AQ960" s="29">
        <v>0</v>
      </c>
      <c r="AR960" s="29">
        <v>0</v>
      </c>
      <c r="AS960" s="29">
        <v>0</v>
      </c>
      <c r="AT960" s="122">
        <v>0</v>
      </c>
      <c r="AU960" s="130" t="s">
        <v>2197</v>
      </c>
      <c r="AV960" s="130" t="s">
        <v>2191</v>
      </c>
      <c r="AW960" s="130" t="s">
        <v>2298</v>
      </c>
      <c r="AX960" s="130" t="s">
        <v>1299</v>
      </c>
      <c r="AY960" s="130" t="s">
        <v>2187</v>
      </c>
    </row>
    <row r="961" spans="1:51" ht="28.5" customHeight="1" x14ac:dyDescent="0.2">
      <c r="A961" s="121">
        <v>45721</v>
      </c>
      <c r="B961" s="27" t="s">
        <v>1399</v>
      </c>
      <c r="C961" s="24" t="s">
        <v>1565</v>
      </c>
      <c r="D961" s="24" t="s">
        <v>1447</v>
      </c>
      <c r="E961" s="28" t="s">
        <v>438</v>
      </c>
      <c r="F961" s="28" t="s">
        <v>439</v>
      </c>
      <c r="G961" s="28" t="s">
        <v>521</v>
      </c>
      <c r="H961" s="28" t="s">
        <v>515</v>
      </c>
      <c r="I961" s="28" t="s">
        <v>1103</v>
      </c>
      <c r="J961" s="24" t="s">
        <v>1103</v>
      </c>
      <c r="K961" s="24" t="s">
        <v>1080</v>
      </c>
      <c r="L961" s="24" t="s">
        <v>3907</v>
      </c>
      <c r="M961" s="24">
        <v>45722</v>
      </c>
      <c r="N961" s="24" t="s">
        <v>1614</v>
      </c>
      <c r="O961" s="24" t="s">
        <v>3908</v>
      </c>
      <c r="P961" s="27" t="s">
        <v>15</v>
      </c>
      <c r="Q961" s="28" t="s">
        <v>872</v>
      </c>
      <c r="R961" s="26" t="s">
        <v>4009</v>
      </c>
      <c r="S961" s="26" t="s">
        <v>4059</v>
      </c>
      <c r="T961" s="27" t="s">
        <v>61</v>
      </c>
      <c r="U961" s="25" t="s">
        <v>1103</v>
      </c>
      <c r="V961" s="25" t="s">
        <v>1354</v>
      </c>
      <c r="W961" s="25" t="s">
        <v>552</v>
      </c>
      <c r="X961" s="36" t="s">
        <v>43</v>
      </c>
      <c r="Y961" s="36" t="s">
        <v>1377</v>
      </c>
      <c r="Z961" s="36" t="s">
        <v>1375</v>
      </c>
      <c r="AA961" s="29">
        <v>12000</v>
      </c>
      <c r="AB961" s="29">
        <v>12000</v>
      </c>
      <c r="AC961" s="30">
        <v>0</v>
      </c>
      <c r="AD961" s="29">
        <v>12000</v>
      </c>
      <c r="AE961" s="29">
        <v>0</v>
      </c>
      <c r="AF961" s="31">
        <v>12000</v>
      </c>
      <c r="AG961" s="29">
        <v>0</v>
      </c>
      <c r="AI961" s="29">
        <v>0</v>
      </c>
      <c r="AJ961" s="29">
        <v>0</v>
      </c>
      <c r="AK961" s="29">
        <v>0</v>
      </c>
      <c r="AL961" s="29">
        <v>0</v>
      </c>
      <c r="AM961" s="29">
        <v>0</v>
      </c>
      <c r="AN961" s="29">
        <v>0</v>
      </c>
      <c r="AO961" s="29">
        <v>0</v>
      </c>
      <c r="AP961" s="29">
        <v>0</v>
      </c>
      <c r="AQ961" s="29">
        <v>0</v>
      </c>
      <c r="AR961" s="29">
        <v>0</v>
      </c>
      <c r="AS961" s="29">
        <v>0</v>
      </c>
      <c r="AT961" s="122">
        <v>0</v>
      </c>
      <c r="AU961" s="130" t="s">
        <v>2197</v>
      </c>
      <c r="AV961" s="130" t="s">
        <v>2191</v>
      </c>
      <c r="AW961" s="130" t="s">
        <v>2298</v>
      </c>
      <c r="AX961" s="130" t="s">
        <v>1299</v>
      </c>
      <c r="AY961" s="130" t="s">
        <v>2187</v>
      </c>
    </row>
    <row r="962" spans="1:51" ht="36" x14ac:dyDescent="0.2">
      <c r="A962" s="121">
        <v>45721</v>
      </c>
      <c r="B962" s="27" t="s">
        <v>1399</v>
      </c>
      <c r="C962" s="24" t="s">
        <v>1565</v>
      </c>
      <c r="D962" s="24" t="s">
        <v>1447</v>
      </c>
      <c r="E962" s="28" t="s">
        <v>438</v>
      </c>
      <c r="F962" s="28" t="s">
        <v>439</v>
      </c>
      <c r="G962" s="28" t="s">
        <v>521</v>
      </c>
      <c r="H962" s="28" t="s">
        <v>515</v>
      </c>
      <c r="I962" s="28" t="s">
        <v>1103</v>
      </c>
      <c r="J962" s="24" t="s">
        <v>1103</v>
      </c>
      <c r="K962" s="24" t="s">
        <v>1081</v>
      </c>
      <c r="L962" s="24" t="s">
        <v>3909</v>
      </c>
      <c r="M962" s="24">
        <v>45722</v>
      </c>
      <c r="N962" s="24" t="s">
        <v>1620</v>
      </c>
      <c r="O962" s="24" t="s">
        <v>3910</v>
      </c>
      <c r="P962" s="27" t="s">
        <v>15</v>
      </c>
      <c r="Q962" s="28" t="s">
        <v>873</v>
      </c>
      <c r="R962" s="26" t="s">
        <v>4010</v>
      </c>
      <c r="S962" s="26" t="s">
        <v>4060</v>
      </c>
      <c r="T962" s="27" t="s">
        <v>61</v>
      </c>
      <c r="U962" s="25" t="s">
        <v>1103</v>
      </c>
      <c r="V962" s="25" t="s">
        <v>1354</v>
      </c>
      <c r="W962" s="25" t="s">
        <v>552</v>
      </c>
      <c r="X962" s="36" t="s">
        <v>43</v>
      </c>
      <c r="Y962" s="36" t="s">
        <v>1377</v>
      </c>
      <c r="Z962" s="36" t="s">
        <v>1375</v>
      </c>
      <c r="AA962" s="29">
        <v>12000</v>
      </c>
      <c r="AB962" s="29">
        <v>12000</v>
      </c>
      <c r="AC962" s="30">
        <v>0</v>
      </c>
      <c r="AD962" s="29">
        <v>12000</v>
      </c>
      <c r="AE962" s="29">
        <v>0</v>
      </c>
      <c r="AF962" s="31">
        <v>12000</v>
      </c>
      <c r="AG962" s="29">
        <v>0</v>
      </c>
      <c r="AI962" s="29">
        <v>0</v>
      </c>
      <c r="AJ962" s="29">
        <v>0</v>
      </c>
      <c r="AK962" s="29">
        <v>0</v>
      </c>
      <c r="AL962" s="29">
        <v>0</v>
      </c>
      <c r="AM962" s="29">
        <v>0</v>
      </c>
      <c r="AN962" s="29">
        <v>0</v>
      </c>
      <c r="AO962" s="29">
        <v>0</v>
      </c>
      <c r="AP962" s="29">
        <v>0</v>
      </c>
      <c r="AQ962" s="29">
        <v>0</v>
      </c>
      <c r="AR962" s="29">
        <v>0</v>
      </c>
      <c r="AS962" s="29">
        <v>0</v>
      </c>
      <c r="AT962" s="122">
        <v>0</v>
      </c>
      <c r="AU962" s="130" t="s">
        <v>2197</v>
      </c>
      <c r="AV962" s="130" t="s">
        <v>2191</v>
      </c>
      <c r="AW962" s="130" t="s">
        <v>2298</v>
      </c>
      <c r="AX962" s="130" t="s">
        <v>1299</v>
      </c>
      <c r="AY962" s="130" t="s">
        <v>2187</v>
      </c>
    </row>
    <row r="963" spans="1:51" ht="36" x14ac:dyDescent="0.2">
      <c r="A963" s="121">
        <v>45721</v>
      </c>
      <c r="B963" s="27" t="s">
        <v>1399</v>
      </c>
      <c r="C963" s="24" t="s">
        <v>1565</v>
      </c>
      <c r="D963" s="24" t="s">
        <v>1447</v>
      </c>
      <c r="E963" s="28" t="s">
        <v>438</v>
      </c>
      <c r="F963" s="28" t="s">
        <v>439</v>
      </c>
      <c r="G963" s="28" t="s">
        <v>521</v>
      </c>
      <c r="H963" s="28" t="s">
        <v>515</v>
      </c>
      <c r="I963" s="28" t="s">
        <v>1103</v>
      </c>
      <c r="J963" s="24" t="s">
        <v>1103</v>
      </c>
      <c r="K963" s="24" t="s">
        <v>3911</v>
      </c>
      <c r="L963" s="24" t="s">
        <v>3912</v>
      </c>
      <c r="M963" s="24">
        <v>45722</v>
      </c>
      <c r="N963" s="24" t="s">
        <v>1623</v>
      </c>
      <c r="O963" s="24" t="s">
        <v>3913</v>
      </c>
      <c r="P963" s="27" t="s">
        <v>15</v>
      </c>
      <c r="Q963" s="28" t="s">
        <v>874</v>
      </c>
      <c r="R963" s="26" t="s">
        <v>4011</v>
      </c>
      <c r="S963" s="26" t="s">
        <v>4061</v>
      </c>
      <c r="T963" s="27" t="s">
        <v>61</v>
      </c>
      <c r="U963" s="25" t="s">
        <v>1103</v>
      </c>
      <c r="V963" s="25" t="s">
        <v>1354</v>
      </c>
      <c r="W963" s="25" t="s">
        <v>552</v>
      </c>
      <c r="X963" s="36" t="s">
        <v>43</v>
      </c>
      <c r="Y963" s="36" t="s">
        <v>1377</v>
      </c>
      <c r="Z963" s="36" t="s">
        <v>1375</v>
      </c>
      <c r="AA963" s="29">
        <v>13000</v>
      </c>
      <c r="AB963" s="29">
        <v>13000</v>
      </c>
      <c r="AC963" s="30">
        <v>0</v>
      </c>
      <c r="AD963" s="29">
        <v>13000</v>
      </c>
      <c r="AE963" s="29">
        <v>0</v>
      </c>
      <c r="AF963" s="31">
        <v>13000</v>
      </c>
      <c r="AG963" s="29">
        <v>0</v>
      </c>
      <c r="AI963" s="29">
        <v>0</v>
      </c>
      <c r="AJ963" s="29">
        <v>0</v>
      </c>
      <c r="AK963" s="29">
        <v>0</v>
      </c>
      <c r="AL963" s="29">
        <v>0</v>
      </c>
      <c r="AM963" s="29">
        <v>0</v>
      </c>
      <c r="AN963" s="29">
        <v>0</v>
      </c>
      <c r="AO963" s="29">
        <v>0</v>
      </c>
      <c r="AP963" s="29">
        <v>0</v>
      </c>
      <c r="AQ963" s="29">
        <v>0</v>
      </c>
      <c r="AR963" s="29">
        <v>0</v>
      </c>
      <c r="AS963" s="29">
        <v>0</v>
      </c>
      <c r="AT963" s="122">
        <v>0</v>
      </c>
      <c r="AU963" s="130" t="s">
        <v>2197</v>
      </c>
      <c r="AV963" s="130" t="s">
        <v>2191</v>
      </c>
      <c r="AW963" s="130" t="s">
        <v>2298</v>
      </c>
      <c r="AX963" s="130" t="s">
        <v>1299</v>
      </c>
      <c r="AY963" s="130" t="s">
        <v>2187</v>
      </c>
    </row>
    <row r="964" spans="1:51" ht="24" x14ac:dyDescent="0.2">
      <c r="A964" s="121">
        <v>45721</v>
      </c>
      <c r="B964" s="27" t="s">
        <v>1399</v>
      </c>
      <c r="C964" s="24" t="s">
        <v>1565</v>
      </c>
      <c r="D964" s="24" t="s">
        <v>1447</v>
      </c>
      <c r="E964" s="28" t="s">
        <v>442</v>
      </c>
      <c r="F964" s="28" t="s">
        <v>445</v>
      </c>
      <c r="G964" s="28" t="s">
        <v>521</v>
      </c>
      <c r="H964" s="28" t="s">
        <v>515</v>
      </c>
      <c r="I964" s="28" t="s">
        <v>1400</v>
      </c>
      <c r="J964" s="24" t="s">
        <v>1400</v>
      </c>
      <c r="K964" s="24" t="s">
        <v>1086</v>
      </c>
      <c r="L964" s="24" t="s">
        <v>3914</v>
      </c>
      <c r="M964" s="24">
        <v>45722</v>
      </c>
      <c r="N964" s="24" t="s">
        <v>1629</v>
      </c>
      <c r="O964" s="24" t="s">
        <v>3915</v>
      </c>
      <c r="P964" s="27" t="s">
        <v>15</v>
      </c>
      <c r="Q964" s="28" t="s">
        <v>875</v>
      </c>
      <c r="R964" s="26" t="s">
        <v>4012</v>
      </c>
      <c r="S964" s="26" t="s">
        <v>4062</v>
      </c>
      <c r="T964" s="27" t="s">
        <v>142</v>
      </c>
      <c r="U964" s="25" t="s">
        <v>1400</v>
      </c>
      <c r="V964" s="25" t="s">
        <v>1531</v>
      </c>
      <c r="W964" s="25" t="s">
        <v>552</v>
      </c>
      <c r="X964" s="36" t="s">
        <v>43</v>
      </c>
      <c r="Y964" s="36" t="s">
        <v>1377</v>
      </c>
      <c r="Z964" s="36" t="s">
        <v>1375</v>
      </c>
      <c r="AA964" s="29">
        <v>5000</v>
      </c>
      <c r="AB964" s="29">
        <v>5000</v>
      </c>
      <c r="AC964" s="30">
        <v>0</v>
      </c>
      <c r="AD964" s="29">
        <v>5000</v>
      </c>
      <c r="AE964" s="29">
        <v>0</v>
      </c>
      <c r="AF964" s="31">
        <v>5000</v>
      </c>
      <c r="AG964" s="29">
        <v>0</v>
      </c>
      <c r="AI964" s="29">
        <v>0</v>
      </c>
      <c r="AJ964" s="29">
        <v>0</v>
      </c>
      <c r="AK964" s="29">
        <v>0</v>
      </c>
      <c r="AL964" s="29">
        <v>0</v>
      </c>
      <c r="AM964" s="29">
        <v>0</v>
      </c>
      <c r="AN964" s="29">
        <v>0</v>
      </c>
      <c r="AO964" s="29">
        <v>0</v>
      </c>
      <c r="AP964" s="29">
        <v>0</v>
      </c>
      <c r="AQ964" s="29">
        <v>0</v>
      </c>
      <c r="AR964" s="29">
        <v>0</v>
      </c>
      <c r="AS964" s="29">
        <v>0</v>
      </c>
      <c r="AT964" s="122">
        <v>0</v>
      </c>
      <c r="AU964" s="130" t="s">
        <v>2197</v>
      </c>
      <c r="AV964" s="130" t="s">
        <v>2191</v>
      </c>
      <c r="AW964" s="130" t="s">
        <v>2298</v>
      </c>
      <c r="AX964" s="130" t="s">
        <v>1299</v>
      </c>
      <c r="AY964" s="130" t="s">
        <v>2187</v>
      </c>
    </row>
    <row r="965" spans="1:51" ht="36" x14ac:dyDescent="0.2">
      <c r="A965" s="121">
        <v>45722</v>
      </c>
      <c r="B965" s="27" t="s">
        <v>1399</v>
      </c>
      <c r="C965" s="24" t="s">
        <v>1565</v>
      </c>
      <c r="D965" s="24" t="s">
        <v>1447</v>
      </c>
      <c r="E965" s="28" t="s">
        <v>438</v>
      </c>
      <c r="F965" s="28" t="s">
        <v>439</v>
      </c>
      <c r="G965" s="28" t="s">
        <v>521</v>
      </c>
      <c r="H965" s="28" t="s">
        <v>515</v>
      </c>
      <c r="I965" s="28" t="s">
        <v>1103</v>
      </c>
      <c r="J965" s="24" t="s">
        <v>1103</v>
      </c>
      <c r="K965" s="24" t="s">
        <v>1087</v>
      </c>
      <c r="L965" s="24" t="s">
        <v>3916</v>
      </c>
      <c r="M965" s="24">
        <v>45722</v>
      </c>
      <c r="N965" s="24" t="s">
        <v>1647</v>
      </c>
      <c r="O965" s="24" t="s">
        <v>3917</v>
      </c>
      <c r="P965" s="27" t="s">
        <v>15</v>
      </c>
      <c r="Q965" s="28" t="s">
        <v>876</v>
      </c>
      <c r="R965" s="26" t="s">
        <v>4013</v>
      </c>
      <c r="S965" s="26" t="s">
        <v>4063</v>
      </c>
      <c r="T965" s="27" t="s">
        <v>61</v>
      </c>
      <c r="U965" s="25" t="s">
        <v>1103</v>
      </c>
      <c r="V965" s="25" t="s">
        <v>1354</v>
      </c>
      <c r="W965" s="25" t="s">
        <v>552</v>
      </c>
      <c r="X965" s="36" t="s">
        <v>43</v>
      </c>
      <c r="Y965" s="36" t="s">
        <v>1377</v>
      </c>
      <c r="Z965" s="36" t="s">
        <v>1375</v>
      </c>
      <c r="AA965" s="29">
        <v>3500</v>
      </c>
      <c r="AB965" s="29">
        <v>3500</v>
      </c>
      <c r="AC965" s="30">
        <v>0</v>
      </c>
      <c r="AD965" s="29">
        <v>3500</v>
      </c>
      <c r="AE965" s="29">
        <v>0</v>
      </c>
      <c r="AF965" s="31">
        <v>3500</v>
      </c>
      <c r="AG965" s="29">
        <v>0</v>
      </c>
      <c r="AI965" s="29">
        <v>0</v>
      </c>
      <c r="AJ965" s="29">
        <v>0</v>
      </c>
      <c r="AK965" s="29">
        <v>0</v>
      </c>
      <c r="AL965" s="29">
        <v>0</v>
      </c>
      <c r="AM965" s="29">
        <v>0</v>
      </c>
      <c r="AN965" s="29">
        <v>0</v>
      </c>
      <c r="AO965" s="29">
        <v>0</v>
      </c>
      <c r="AP965" s="29">
        <v>0</v>
      </c>
      <c r="AQ965" s="29">
        <v>0</v>
      </c>
      <c r="AR965" s="29">
        <v>0</v>
      </c>
      <c r="AS965" s="29">
        <v>0</v>
      </c>
      <c r="AT965" s="122">
        <v>0</v>
      </c>
      <c r="AU965" s="130" t="s">
        <v>2197</v>
      </c>
      <c r="AV965" s="130" t="s">
        <v>2191</v>
      </c>
      <c r="AW965" s="130" t="s">
        <v>2298</v>
      </c>
      <c r="AX965" s="130" t="s">
        <v>1299</v>
      </c>
      <c r="AY965" s="130" t="s">
        <v>2187</v>
      </c>
    </row>
    <row r="966" spans="1:51" ht="24" x14ac:dyDescent="0.2">
      <c r="A966" s="121">
        <v>45722</v>
      </c>
      <c r="B966" s="27" t="s">
        <v>1399</v>
      </c>
      <c r="C966" s="24" t="s">
        <v>1565</v>
      </c>
      <c r="D966" s="24" t="s">
        <v>1447</v>
      </c>
      <c r="E966" s="28" t="s">
        <v>438</v>
      </c>
      <c r="F966" s="28" t="s">
        <v>439</v>
      </c>
      <c r="G966" s="28" t="s">
        <v>521</v>
      </c>
      <c r="H966" s="28" t="s">
        <v>515</v>
      </c>
      <c r="I966" s="28" t="s">
        <v>1103</v>
      </c>
      <c r="J966" s="24" t="s">
        <v>1097</v>
      </c>
      <c r="K966" s="24" t="s">
        <v>1088</v>
      </c>
      <c r="L966" s="24" t="s">
        <v>3918</v>
      </c>
      <c r="M966" s="24">
        <v>45722</v>
      </c>
      <c r="N966" s="24" t="s">
        <v>3919</v>
      </c>
      <c r="O966" s="24" t="s">
        <v>3920</v>
      </c>
      <c r="P966" s="27" t="s">
        <v>15</v>
      </c>
      <c r="Q966" s="28" t="s">
        <v>877</v>
      </c>
      <c r="R966" s="26" t="s">
        <v>4014</v>
      </c>
      <c r="S966" s="26" t="s">
        <v>4064</v>
      </c>
      <c r="T966" s="27" t="s">
        <v>108</v>
      </c>
      <c r="U966" s="25" t="s">
        <v>1097</v>
      </c>
      <c r="V966" s="25" t="s">
        <v>1367</v>
      </c>
      <c r="W966" s="25" t="s">
        <v>552</v>
      </c>
      <c r="X966" s="36" t="s">
        <v>43</v>
      </c>
      <c r="Y966" s="36" t="s">
        <v>1377</v>
      </c>
      <c r="Z966" s="36" t="s">
        <v>1375</v>
      </c>
      <c r="AA966" s="29">
        <v>7500</v>
      </c>
      <c r="AB966" s="29">
        <v>7500</v>
      </c>
      <c r="AC966" s="30">
        <v>0</v>
      </c>
      <c r="AD966" s="29">
        <v>7500</v>
      </c>
      <c r="AE966" s="29">
        <v>0</v>
      </c>
      <c r="AF966" s="31">
        <v>7500</v>
      </c>
      <c r="AG966" s="29">
        <v>0</v>
      </c>
      <c r="AI966" s="29">
        <v>0</v>
      </c>
      <c r="AJ966" s="29">
        <v>0</v>
      </c>
      <c r="AK966" s="29">
        <v>0</v>
      </c>
      <c r="AL966" s="29">
        <v>0</v>
      </c>
      <c r="AM966" s="29">
        <v>0</v>
      </c>
      <c r="AN966" s="29">
        <v>0</v>
      </c>
      <c r="AO966" s="29">
        <v>0</v>
      </c>
      <c r="AP966" s="29">
        <v>0</v>
      </c>
      <c r="AQ966" s="29">
        <v>0</v>
      </c>
      <c r="AR966" s="29">
        <v>0</v>
      </c>
      <c r="AS966" s="29">
        <v>0</v>
      </c>
      <c r="AT966" s="122">
        <v>0</v>
      </c>
      <c r="AU966" s="130" t="s">
        <v>2197</v>
      </c>
      <c r="AV966" s="130" t="s">
        <v>2191</v>
      </c>
      <c r="AW966" s="130" t="s">
        <v>2298</v>
      </c>
      <c r="AX966" s="130" t="s">
        <v>1299</v>
      </c>
      <c r="AY966" s="130" t="s">
        <v>2188</v>
      </c>
    </row>
    <row r="967" spans="1:51" ht="36" x14ac:dyDescent="0.2">
      <c r="A967" s="121">
        <v>45722</v>
      </c>
      <c r="B967" s="27" t="s">
        <v>1399</v>
      </c>
      <c r="C967" s="24" t="s">
        <v>1565</v>
      </c>
      <c r="D967" s="24" t="s">
        <v>1447</v>
      </c>
      <c r="E967" s="28" t="s">
        <v>438</v>
      </c>
      <c r="F967" s="28" t="s">
        <v>439</v>
      </c>
      <c r="G967" s="28" t="s">
        <v>521</v>
      </c>
      <c r="H967" s="28" t="s">
        <v>515</v>
      </c>
      <c r="I967" s="28" t="s">
        <v>1103</v>
      </c>
      <c r="J967" s="24" t="s">
        <v>1091</v>
      </c>
      <c r="K967" s="24" t="s">
        <v>3921</v>
      </c>
      <c r="L967" s="24" t="s">
        <v>3922</v>
      </c>
      <c r="M967" s="24">
        <v>45722</v>
      </c>
      <c r="N967" s="24" t="s">
        <v>3923</v>
      </c>
      <c r="O967" s="24" t="s">
        <v>3924</v>
      </c>
      <c r="P967" s="27" t="s">
        <v>15</v>
      </c>
      <c r="Q967" s="28" t="s">
        <v>878</v>
      </c>
      <c r="R967" s="26" t="s">
        <v>4015</v>
      </c>
      <c r="S967" s="26" t="s">
        <v>4065</v>
      </c>
      <c r="T967" s="27" t="s">
        <v>44</v>
      </c>
      <c r="U967" s="25" t="s">
        <v>1091</v>
      </c>
      <c r="V967" s="25" t="s">
        <v>1343</v>
      </c>
      <c r="W967" s="25" t="s">
        <v>552</v>
      </c>
      <c r="X967" s="36" t="s">
        <v>43</v>
      </c>
      <c r="Y967" s="36" t="s">
        <v>1377</v>
      </c>
      <c r="Z967" s="36" t="s">
        <v>1375</v>
      </c>
      <c r="AA967" s="29">
        <v>7500</v>
      </c>
      <c r="AB967" s="29">
        <v>7500</v>
      </c>
      <c r="AC967" s="30">
        <v>0</v>
      </c>
      <c r="AD967" s="29">
        <v>7500</v>
      </c>
      <c r="AE967" s="29">
        <v>0</v>
      </c>
      <c r="AF967" s="31">
        <v>7500</v>
      </c>
      <c r="AG967" s="29">
        <v>0</v>
      </c>
      <c r="AI967" s="29">
        <v>0</v>
      </c>
      <c r="AJ967" s="29">
        <v>0</v>
      </c>
      <c r="AK967" s="29">
        <v>0</v>
      </c>
      <c r="AL967" s="29">
        <v>0</v>
      </c>
      <c r="AM967" s="29">
        <v>0</v>
      </c>
      <c r="AN967" s="29">
        <v>0</v>
      </c>
      <c r="AO967" s="29">
        <v>0</v>
      </c>
      <c r="AP967" s="29">
        <v>0</v>
      </c>
      <c r="AQ967" s="29">
        <v>0</v>
      </c>
      <c r="AR967" s="29">
        <v>0</v>
      </c>
      <c r="AS967" s="29">
        <v>0</v>
      </c>
      <c r="AT967" s="122">
        <v>0</v>
      </c>
      <c r="AU967" s="130" t="s">
        <v>2197</v>
      </c>
      <c r="AV967" s="130" t="s">
        <v>2191</v>
      </c>
      <c r="AW967" s="130" t="s">
        <v>2298</v>
      </c>
      <c r="AX967" s="130" t="s">
        <v>1299</v>
      </c>
      <c r="AY967" s="130" t="s">
        <v>2188</v>
      </c>
    </row>
    <row r="968" spans="1:51" ht="36" x14ac:dyDescent="0.2">
      <c r="A968" s="121">
        <v>45722</v>
      </c>
      <c r="B968" s="27" t="s">
        <v>1399</v>
      </c>
      <c r="C968" s="24" t="s">
        <v>1565</v>
      </c>
      <c r="D968" s="24" t="s">
        <v>1447</v>
      </c>
      <c r="E968" s="28" t="s">
        <v>438</v>
      </c>
      <c r="F968" s="28" t="s">
        <v>439</v>
      </c>
      <c r="G968" s="28" t="s">
        <v>42</v>
      </c>
      <c r="H968" s="28" t="s">
        <v>511</v>
      </c>
      <c r="I968" s="28" t="s">
        <v>1103</v>
      </c>
      <c r="J968" s="24" t="s">
        <v>1103</v>
      </c>
      <c r="K968" s="24" t="s">
        <v>3925</v>
      </c>
      <c r="L968" s="24" t="s">
        <v>3926</v>
      </c>
      <c r="M968" s="24">
        <v>45723</v>
      </c>
      <c r="N968" s="24" t="s">
        <v>3927</v>
      </c>
      <c r="O968" s="24" t="s">
        <v>3928</v>
      </c>
      <c r="P968" s="27" t="s">
        <v>15</v>
      </c>
      <c r="Q968" s="28" t="s">
        <v>879</v>
      </c>
      <c r="R968" s="26" t="s">
        <v>4016</v>
      </c>
      <c r="S968" s="26" t="s">
        <v>4066</v>
      </c>
      <c r="T968" s="27" t="s">
        <v>61</v>
      </c>
      <c r="U968" s="25" t="s">
        <v>1103</v>
      </c>
      <c r="V968" s="25" t="s">
        <v>1354</v>
      </c>
      <c r="W968" s="25" t="s">
        <v>552</v>
      </c>
      <c r="X968" s="36" t="s">
        <v>41</v>
      </c>
      <c r="Y968" s="36" t="s">
        <v>42</v>
      </c>
      <c r="Z968" s="36" t="s">
        <v>359</v>
      </c>
      <c r="AA968" s="29">
        <v>9800</v>
      </c>
      <c r="AB968" s="29">
        <v>9800</v>
      </c>
      <c r="AC968" s="30">
        <v>0</v>
      </c>
      <c r="AD968" s="29">
        <v>9800</v>
      </c>
      <c r="AE968" s="29">
        <v>0</v>
      </c>
      <c r="AF968" s="31">
        <v>9800</v>
      </c>
      <c r="AG968" s="29">
        <v>0</v>
      </c>
      <c r="AI968" s="29">
        <v>0</v>
      </c>
      <c r="AJ968" s="29">
        <v>0</v>
      </c>
      <c r="AK968" s="29">
        <v>0</v>
      </c>
      <c r="AL968" s="29">
        <v>0</v>
      </c>
      <c r="AM968" s="29">
        <v>0</v>
      </c>
      <c r="AN968" s="29">
        <v>0</v>
      </c>
      <c r="AO968" s="29">
        <v>0</v>
      </c>
      <c r="AP968" s="29">
        <v>0</v>
      </c>
      <c r="AQ968" s="29">
        <v>0</v>
      </c>
      <c r="AR968" s="29">
        <v>0</v>
      </c>
      <c r="AS968" s="29">
        <v>0</v>
      </c>
      <c r="AT968" s="122">
        <v>0</v>
      </c>
      <c r="AU968" s="130" t="s">
        <v>2197</v>
      </c>
      <c r="AV968" s="130" t="s">
        <v>2191</v>
      </c>
      <c r="AW968" s="130" t="s">
        <v>2298</v>
      </c>
      <c r="AX968" s="130" t="s">
        <v>1299</v>
      </c>
      <c r="AY968" s="130" t="s">
        <v>4048</v>
      </c>
    </row>
    <row r="969" spans="1:51" ht="36" x14ac:dyDescent="0.2">
      <c r="A969" s="121">
        <v>45722</v>
      </c>
      <c r="B969" s="27" t="s">
        <v>1399</v>
      </c>
      <c r="C969" s="24" t="s">
        <v>1565</v>
      </c>
      <c r="D969" s="24" t="s">
        <v>1447</v>
      </c>
      <c r="E969" s="28" t="s">
        <v>438</v>
      </c>
      <c r="F969" s="28" t="s">
        <v>439</v>
      </c>
      <c r="G969" s="28" t="s">
        <v>2826</v>
      </c>
      <c r="H969" s="28" t="s">
        <v>515</v>
      </c>
      <c r="I969" s="28" t="s">
        <v>1103</v>
      </c>
      <c r="J969" s="24" t="s">
        <v>1103</v>
      </c>
      <c r="K969" s="24" t="s">
        <v>1124</v>
      </c>
      <c r="L969" s="24" t="s">
        <v>3929</v>
      </c>
      <c r="M969" s="24">
        <v>45726</v>
      </c>
      <c r="N969" s="24" t="s">
        <v>2064</v>
      </c>
      <c r="O969" s="24" t="s">
        <v>3930</v>
      </c>
      <c r="P969" s="27" t="s">
        <v>15</v>
      </c>
      <c r="Q969" s="28" t="s">
        <v>880</v>
      </c>
      <c r="R969" s="26" t="s">
        <v>4017</v>
      </c>
      <c r="S969" s="26" t="s">
        <v>4067</v>
      </c>
      <c r="T969" s="27" t="s">
        <v>61</v>
      </c>
      <c r="U969" s="25" t="s">
        <v>1103</v>
      </c>
      <c r="V969" s="25" t="s">
        <v>1354</v>
      </c>
      <c r="W969" s="25" t="s">
        <v>552</v>
      </c>
      <c r="X969" s="36" t="s">
        <v>97</v>
      </c>
      <c r="Y969" s="36" t="s">
        <v>98</v>
      </c>
      <c r="Z969" s="36" t="s">
        <v>376</v>
      </c>
      <c r="AA969" s="29">
        <v>2700</v>
      </c>
      <c r="AB969" s="29">
        <v>2700</v>
      </c>
      <c r="AC969" s="30">
        <v>0</v>
      </c>
      <c r="AD969" s="29">
        <v>2700</v>
      </c>
      <c r="AE969" s="29">
        <v>0</v>
      </c>
      <c r="AF969" s="31">
        <v>2700</v>
      </c>
      <c r="AG969" s="29">
        <v>0</v>
      </c>
      <c r="AI969" s="29">
        <v>0</v>
      </c>
      <c r="AJ969" s="29">
        <v>0</v>
      </c>
      <c r="AK969" s="29">
        <v>0</v>
      </c>
      <c r="AL969" s="29">
        <v>0</v>
      </c>
      <c r="AM969" s="29">
        <v>0</v>
      </c>
      <c r="AN969" s="29">
        <v>0</v>
      </c>
      <c r="AO969" s="29">
        <v>0</v>
      </c>
      <c r="AP969" s="29">
        <v>0</v>
      </c>
      <c r="AQ969" s="29">
        <v>0</v>
      </c>
      <c r="AR969" s="29">
        <v>0</v>
      </c>
      <c r="AS969" s="29">
        <v>0</v>
      </c>
      <c r="AT969" s="122">
        <v>0</v>
      </c>
      <c r="AU969" s="130" t="s">
        <v>2197</v>
      </c>
      <c r="AV969" s="130" t="s">
        <v>2191</v>
      </c>
      <c r="AW969" s="130" t="s">
        <v>2298</v>
      </c>
      <c r="AX969" s="130" t="s">
        <v>1299</v>
      </c>
      <c r="AY969" s="130" t="s">
        <v>1299</v>
      </c>
    </row>
    <row r="970" spans="1:51" ht="36" x14ac:dyDescent="0.2">
      <c r="A970" s="121">
        <v>45722</v>
      </c>
      <c r="B970" s="27" t="s">
        <v>1399</v>
      </c>
      <c r="C970" s="24" t="s">
        <v>1565</v>
      </c>
      <c r="D970" s="24" t="s">
        <v>1447</v>
      </c>
      <c r="E970" s="28" t="s">
        <v>438</v>
      </c>
      <c r="F970" s="28" t="s">
        <v>439</v>
      </c>
      <c r="G970" s="28" t="s">
        <v>521</v>
      </c>
      <c r="H970" s="28" t="s">
        <v>515</v>
      </c>
      <c r="I970" s="28" t="s">
        <v>104</v>
      </c>
      <c r="J970" s="24" t="s">
        <v>104</v>
      </c>
      <c r="K970" s="24" t="s">
        <v>1324</v>
      </c>
      <c r="L970" s="24" t="s">
        <v>3931</v>
      </c>
      <c r="M970" s="24">
        <v>45723</v>
      </c>
      <c r="N970" s="24" t="s">
        <v>1736</v>
      </c>
      <c r="O970" s="24" t="s">
        <v>3932</v>
      </c>
      <c r="P970" s="27" t="s">
        <v>15</v>
      </c>
      <c r="Q970" s="28" t="s">
        <v>881</v>
      </c>
      <c r="R970" s="26" t="s">
        <v>4018</v>
      </c>
      <c r="S970" s="26" t="s">
        <v>4068</v>
      </c>
      <c r="T970" s="27" t="s">
        <v>106</v>
      </c>
      <c r="U970" s="25" t="s">
        <v>104</v>
      </c>
      <c r="V970" s="25" t="s">
        <v>1361</v>
      </c>
      <c r="W970" s="25" t="s">
        <v>552</v>
      </c>
      <c r="X970" s="36" t="s">
        <v>43</v>
      </c>
      <c r="Y970" s="36" t="s">
        <v>1377</v>
      </c>
      <c r="Z970" s="36" t="s">
        <v>1375</v>
      </c>
      <c r="AA970" s="29">
        <v>12000</v>
      </c>
      <c r="AB970" s="29">
        <v>12000</v>
      </c>
      <c r="AC970" s="30">
        <v>0</v>
      </c>
      <c r="AD970" s="29">
        <v>12000</v>
      </c>
      <c r="AE970" s="29">
        <v>0</v>
      </c>
      <c r="AF970" s="31">
        <v>12000</v>
      </c>
      <c r="AG970" s="29">
        <v>0</v>
      </c>
      <c r="AI970" s="29">
        <v>0</v>
      </c>
      <c r="AJ970" s="29">
        <v>0</v>
      </c>
      <c r="AK970" s="29">
        <v>0</v>
      </c>
      <c r="AL970" s="29">
        <v>0</v>
      </c>
      <c r="AM970" s="29">
        <v>0</v>
      </c>
      <c r="AN970" s="29">
        <v>0</v>
      </c>
      <c r="AO970" s="29">
        <v>0</v>
      </c>
      <c r="AP970" s="29">
        <v>0</v>
      </c>
      <c r="AQ970" s="29">
        <v>0</v>
      </c>
      <c r="AR970" s="29">
        <v>0</v>
      </c>
      <c r="AS970" s="29">
        <v>0</v>
      </c>
      <c r="AT970" s="122">
        <v>0</v>
      </c>
      <c r="AU970" s="130" t="s">
        <v>2197</v>
      </c>
      <c r="AV970" s="130" t="s">
        <v>2191</v>
      </c>
      <c r="AW970" s="130" t="s">
        <v>2298</v>
      </c>
      <c r="AX970" s="130" t="s">
        <v>1299</v>
      </c>
      <c r="AY970" s="130" t="s">
        <v>2187</v>
      </c>
    </row>
    <row r="971" spans="1:51" ht="36" x14ac:dyDescent="0.2">
      <c r="A971" s="121">
        <v>45722</v>
      </c>
      <c r="B971" s="27" t="s">
        <v>1399</v>
      </c>
      <c r="C971" s="24" t="s">
        <v>1565</v>
      </c>
      <c r="D971" s="24" t="s">
        <v>1447</v>
      </c>
      <c r="E971" s="28" t="s">
        <v>442</v>
      </c>
      <c r="F971" s="28" t="s">
        <v>445</v>
      </c>
      <c r="G971" s="28" t="s">
        <v>521</v>
      </c>
      <c r="H971" s="28" t="s">
        <v>515</v>
      </c>
      <c r="I971" s="28" t="s">
        <v>1422</v>
      </c>
      <c r="J971" s="24" t="s">
        <v>1428</v>
      </c>
      <c r="K971" s="24" t="s">
        <v>1107</v>
      </c>
      <c r="L971" s="24" t="s">
        <v>3933</v>
      </c>
      <c r="M971" s="24">
        <v>45723</v>
      </c>
      <c r="N971" s="24" t="s">
        <v>3934</v>
      </c>
      <c r="O971" s="24" t="s">
        <v>3935</v>
      </c>
      <c r="P971" s="27" t="s">
        <v>15</v>
      </c>
      <c r="Q971" s="28" t="s">
        <v>882</v>
      </c>
      <c r="R971" s="26" t="s">
        <v>4019</v>
      </c>
      <c r="S971" s="26" t="s">
        <v>4069</v>
      </c>
      <c r="T971" s="27" t="s">
        <v>180</v>
      </c>
      <c r="U971" s="25" t="s">
        <v>1428</v>
      </c>
      <c r="V971" s="25" t="s">
        <v>1563</v>
      </c>
      <c r="W971" s="25" t="s">
        <v>552</v>
      </c>
      <c r="X971" s="36" t="s">
        <v>43</v>
      </c>
      <c r="Y971" s="36" t="s">
        <v>1377</v>
      </c>
      <c r="Z971" s="36" t="s">
        <v>1375</v>
      </c>
      <c r="AA971" s="29">
        <v>3500</v>
      </c>
      <c r="AB971" s="29">
        <v>3500</v>
      </c>
      <c r="AC971" s="30">
        <v>0</v>
      </c>
      <c r="AD971" s="29">
        <v>3500</v>
      </c>
      <c r="AE971" s="29">
        <v>0</v>
      </c>
      <c r="AF971" s="31">
        <v>3500</v>
      </c>
      <c r="AG971" s="29">
        <v>0</v>
      </c>
      <c r="AI971" s="29">
        <v>0</v>
      </c>
      <c r="AJ971" s="29">
        <v>0</v>
      </c>
      <c r="AK971" s="29">
        <v>0</v>
      </c>
      <c r="AL971" s="29">
        <v>0</v>
      </c>
      <c r="AM971" s="29">
        <v>0</v>
      </c>
      <c r="AN971" s="29">
        <v>0</v>
      </c>
      <c r="AO971" s="29">
        <v>0</v>
      </c>
      <c r="AP971" s="29">
        <v>0</v>
      </c>
      <c r="AQ971" s="29">
        <v>0</v>
      </c>
      <c r="AR971" s="29">
        <v>0</v>
      </c>
      <c r="AS971" s="29">
        <v>0</v>
      </c>
      <c r="AT971" s="122">
        <v>0</v>
      </c>
      <c r="AU971" s="130" t="s">
        <v>2197</v>
      </c>
      <c r="AV971" s="130" t="s">
        <v>2191</v>
      </c>
      <c r="AW971" s="130" t="s">
        <v>2298</v>
      </c>
      <c r="AX971" s="130" t="s">
        <v>1299</v>
      </c>
      <c r="AY971" s="130" t="s">
        <v>3590</v>
      </c>
    </row>
    <row r="972" spans="1:51" ht="36" x14ac:dyDescent="0.2">
      <c r="A972" s="121">
        <v>45722</v>
      </c>
      <c r="B972" s="27" t="s">
        <v>1399</v>
      </c>
      <c r="C972" s="24" t="s">
        <v>1565</v>
      </c>
      <c r="D972" s="24" t="s">
        <v>1447</v>
      </c>
      <c r="E972" s="28" t="s">
        <v>438</v>
      </c>
      <c r="F972" s="28" t="s">
        <v>439</v>
      </c>
      <c r="G972" s="28" t="s">
        <v>42</v>
      </c>
      <c r="H972" s="28" t="s">
        <v>511</v>
      </c>
      <c r="I972" s="28" t="s">
        <v>1103</v>
      </c>
      <c r="J972" s="24" t="s">
        <v>1427</v>
      </c>
      <c r="K972" s="24" t="s">
        <v>1111</v>
      </c>
      <c r="L972" s="24" t="s">
        <v>3936</v>
      </c>
      <c r="M972" s="24">
        <v>45723</v>
      </c>
      <c r="N972" s="24" t="s">
        <v>2446</v>
      </c>
      <c r="O972" s="24" t="s">
        <v>3937</v>
      </c>
      <c r="P972" s="27" t="s">
        <v>15</v>
      </c>
      <c r="Q972" s="28" t="s">
        <v>883</v>
      </c>
      <c r="R972" s="26" t="s">
        <v>4020</v>
      </c>
      <c r="S972" s="26" t="s">
        <v>4070</v>
      </c>
      <c r="T972" s="27" t="s">
        <v>156</v>
      </c>
      <c r="U972" s="25" t="s">
        <v>1427</v>
      </c>
      <c r="V972" s="25" t="s">
        <v>1554</v>
      </c>
      <c r="W972" s="25" t="s">
        <v>552</v>
      </c>
      <c r="X972" s="36" t="s">
        <v>41</v>
      </c>
      <c r="Y972" s="36" t="s">
        <v>42</v>
      </c>
      <c r="Z972" s="36" t="s">
        <v>359</v>
      </c>
      <c r="AA972" s="29">
        <v>6600</v>
      </c>
      <c r="AB972" s="29">
        <v>6600</v>
      </c>
      <c r="AC972" s="30">
        <v>0</v>
      </c>
      <c r="AD972" s="29">
        <v>6600</v>
      </c>
      <c r="AE972" s="29">
        <v>0</v>
      </c>
      <c r="AF972" s="31">
        <v>6600</v>
      </c>
      <c r="AG972" s="29">
        <v>0</v>
      </c>
      <c r="AI972" s="29">
        <v>0</v>
      </c>
      <c r="AJ972" s="29">
        <v>0</v>
      </c>
      <c r="AK972" s="29">
        <v>0</v>
      </c>
      <c r="AL972" s="29">
        <v>0</v>
      </c>
      <c r="AM972" s="29">
        <v>0</v>
      </c>
      <c r="AN972" s="29">
        <v>0</v>
      </c>
      <c r="AO972" s="29">
        <v>0</v>
      </c>
      <c r="AP972" s="29">
        <v>0</v>
      </c>
      <c r="AQ972" s="29">
        <v>0</v>
      </c>
      <c r="AR972" s="29">
        <v>0</v>
      </c>
      <c r="AS972" s="29">
        <v>0</v>
      </c>
      <c r="AT972" s="122">
        <v>0</v>
      </c>
      <c r="AU972" s="130" t="s">
        <v>2197</v>
      </c>
      <c r="AV972" s="130" t="s">
        <v>2191</v>
      </c>
      <c r="AW972" s="130" t="s">
        <v>2298</v>
      </c>
      <c r="AX972" s="130" t="s">
        <v>1299</v>
      </c>
      <c r="AY972" s="130" t="s">
        <v>2646</v>
      </c>
    </row>
    <row r="973" spans="1:51" ht="36" x14ac:dyDescent="0.2">
      <c r="A973" s="121">
        <v>45723</v>
      </c>
      <c r="B973" s="27" t="s">
        <v>1399</v>
      </c>
      <c r="C973" s="24" t="s">
        <v>1565</v>
      </c>
      <c r="D973" s="24" t="s">
        <v>1447</v>
      </c>
      <c r="E973" s="28" t="s">
        <v>442</v>
      </c>
      <c r="F973" s="28" t="s">
        <v>445</v>
      </c>
      <c r="G973" s="28" t="s">
        <v>521</v>
      </c>
      <c r="H973" s="28" t="s">
        <v>515</v>
      </c>
      <c r="I973" s="28" t="s">
        <v>1402</v>
      </c>
      <c r="J973" s="24" t="s">
        <v>1402</v>
      </c>
      <c r="K973" s="24" t="s">
        <v>1112</v>
      </c>
      <c r="L973" s="24" t="s">
        <v>3938</v>
      </c>
      <c r="M973" s="24">
        <v>45723</v>
      </c>
      <c r="N973" s="24" t="s">
        <v>1626</v>
      </c>
      <c r="O973" s="24" t="s">
        <v>3939</v>
      </c>
      <c r="P973" s="27" t="s">
        <v>15</v>
      </c>
      <c r="Q973" s="28" t="s">
        <v>884</v>
      </c>
      <c r="R973" s="26" t="s">
        <v>4021</v>
      </c>
      <c r="S973" s="26" t="s">
        <v>4071</v>
      </c>
      <c r="T973" s="27" t="s">
        <v>140</v>
      </c>
      <c r="U973" s="25" t="s">
        <v>1402</v>
      </c>
      <c r="V973" s="25" t="s">
        <v>1530</v>
      </c>
      <c r="W973" s="25" t="s">
        <v>552</v>
      </c>
      <c r="X973" s="36" t="s">
        <v>43</v>
      </c>
      <c r="Y973" s="36" t="s">
        <v>1377</v>
      </c>
      <c r="Z973" s="36" t="s">
        <v>1375</v>
      </c>
      <c r="AA973" s="29">
        <v>19500</v>
      </c>
      <c r="AB973" s="29">
        <v>19500</v>
      </c>
      <c r="AC973" s="30">
        <v>0</v>
      </c>
      <c r="AD973" s="29">
        <v>19500</v>
      </c>
      <c r="AE973" s="29">
        <v>0</v>
      </c>
      <c r="AF973" s="31">
        <v>19500</v>
      </c>
      <c r="AG973" s="29">
        <v>0</v>
      </c>
      <c r="AI973" s="29">
        <v>0</v>
      </c>
      <c r="AJ973" s="29">
        <v>0</v>
      </c>
      <c r="AK973" s="29">
        <v>0</v>
      </c>
      <c r="AL973" s="29">
        <v>0</v>
      </c>
      <c r="AM973" s="29">
        <v>0</v>
      </c>
      <c r="AN973" s="29">
        <v>0</v>
      </c>
      <c r="AO973" s="29">
        <v>0</v>
      </c>
      <c r="AP973" s="29">
        <v>0</v>
      </c>
      <c r="AQ973" s="29">
        <v>0</v>
      </c>
      <c r="AR973" s="29">
        <v>0</v>
      </c>
      <c r="AS973" s="29">
        <v>0</v>
      </c>
      <c r="AT973" s="122">
        <v>0</v>
      </c>
      <c r="AU973" s="130" t="s">
        <v>2197</v>
      </c>
      <c r="AV973" s="130" t="s">
        <v>2191</v>
      </c>
      <c r="AW973" s="130" t="s">
        <v>2298</v>
      </c>
      <c r="AX973" s="130" t="s">
        <v>1299</v>
      </c>
      <c r="AY973" s="130" t="s">
        <v>2187</v>
      </c>
    </row>
    <row r="974" spans="1:51" ht="36" x14ac:dyDescent="0.2">
      <c r="A974" s="121">
        <v>45723</v>
      </c>
      <c r="B974" s="27" t="s">
        <v>1399</v>
      </c>
      <c r="C974" s="24" t="s">
        <v>1565</v>
      </c>
      <c r="D974" s="24" t="s">
        <v>1447</v>
      </c>
      <c r="E974" s="28" t="s">
        <v>442</v>
      </c>
      <c r="F974" s="28" t="s">
        <v>445</v>
      </c>
      <c r="G974" s="28" t="s">
        <v>521</v>
      </c>
      <c r="H974" s="28" t="s">
        <v>515</v>
      </c>
      <c r="I974" s="28" t="s">
        <v>1402</v>
      </c>
      <c r="J974" s="24" t="s">
        <v>1402</v>
      </c>
      <c r="K974" s="24" t="s">
        <v>1110</v>
      </c>
      <c r="L974" s="24" t="s">
        <v>3940</v>
      </c>
      <c r="M974" s="24">
        <v>45723</v>
      </c>
      <c r="N974" s="24" t="s">
        <v>1635</v>
      </c>
      <c r="O974" s="24" t="s">
        <v>3941</v>
      </c>
      <c r="P974" s="27" t="s">
        <v>15</v>
      </c>
      <c r="Q974" s="28" t="s">
        <v>885</v>
      </c>
      <c r="R974" s="26" t="s">
        <v>4022</v>
      </c>
      <c r="S974" s="26" t="s">
        <v>4072</v>
      </c>
      <c r="T974" s="27" t="s">
        <v>140</v>
      </c>
      <c r="U974" s="25" t="s">
        <v>1402</v>
      </c>
      <c r="V974" s="25" t="s">
        <v>1530</v>
      </c>
      <c r="W974" s="25" t="s">
        <v>552</v>
      </c>
      <c r="X974" s="36" t="s">
        <v>43</v>
      </c>
      <c r="Y974" s="36" t="s">
        <v>1377</v>
      </c>
      <c r="Z974" s="36" t="s">
        <v>1375</v>
      </c>
      <c r="AA974" s="29">
        <v>21000</v>
      </c>
      <c r="AB974" s="29">
        <v>21000</v>
      </c>
      <c r="AC974" s="30">
        <v>0</v>
      </c>
      <c r="AD974" s="29">
        <v>21000</v>
      </c>
      <c r="AE974" s="29">
        <v>0</v>
      </c>
      <c r="AF974" s="31">
        <v>21000</v>
      </c>
      <c r="AG974" s="29">
        <v>0</v>
      </c>
      <c r="AI974" s="29">
        <v>0</v>
      </c>
      <c r="AJ974" s="29">
        <v>0</v>
      </c>
      <c r="AK974" s="29">
        <v>0</v>
      </c>
      <c r="AL974" s="29">
        <v>0</v>
      </c>
      <c r="AM974" s="29">
        <v>0</v>
      </c>
      <c r="AN974" s="29">
        <v>0</v>
      </c>
      <c r="AO974" s="29">
        <v>0</v>
      </c>
      <c r="AP974" s="29">
        <v>0</v>
      </c>
      <c r="AQ974" s="29">
        <v>0</v>
      </c>
      <c r="AR974" s="29">
        <v>0</v>
      </c>
      <c r="AS974" s="29">
        <v>0</v>
      </c>
      <c r="AT974" s="122">
        <v>0</v>
      </c>
      <c r="AU974" s="130" t="s">
        <v>2197</v>
      </c>
      <c r="AV974" s="130" t="s">
        <v>2191</v>
      </c>
      <c r="AW974" s="130" t="s">
        <v>2298</v>
      </c>
      <c r="AX974" s="130" t="s">
        <v>1299</v>
      </c>
      <c r="AY974" s="130" t="s">
        <v>2187</v>
      </c>
    </row>
    <row r="975" spans="1:51" ht="36" x14ac:dyDescent="0.2">
      <c r="A975" s="121">
        <v>45723</v>
      </c>
      <c r="B975" s="27" t="s">
        <v>1399</v>
      </c>
      <c r="C975" s="24" t="s">
        <v>1565</v>
      </c>
      <c r="D975" s="24" t="s">
        <v>1447</v>
      </c>
      <c r="E975" s="28" t="s">
        <v>442</v>
      </c>
      <c r="F975" s="28" t="s">
        <v>445</v>
      </c>
      <c r="G975" s="28" t="s">
        <v>521</v>
      </c>
      <c r="H975" s="28" t="s">
        <v>515</v>
      </c>
      <c r="I975" s="28" t="s">
        <v>1402</v>
      </c>
      <c r="J975" s="24" t="s">
        <v>1402</v>
      </c>
      <c r="K975" s="24" t="s">
        <v>1119</v>
      </c>
      <c r="L975" s="24" t="s">
        <v>3942</v>
      </c>
      <c r="M975" s="24">
        <v>45723</v>
      </c>
      <c r="N975" s="24" t="s">
        <v>3943</v>
      </c>
      <c r="O975" s="24" t="s">
        <v>3944</v>
      </c>
      <c r="P975" s="27" t="s">
        <v>15</v>
      </c>
      <c r="Q975" s="28" t="s">
        <v>886</v>
      </c>
      <c r="R975" s="26" t="s">
        <v>4023</v>
      </c>
      <c r="S975" s="26" t="s">
        <v>4073</v>
      </c>
      <c r="T975" s="27" t="s">
        <v>140</v>
      </c>
      <c r="U975" s="25" t="s">
        <v>1402</v>
      </c>
      <c r="V975" s="25" t="s">
        <v>1530</v>
      </c>
      <c r="W975" s="25" t="s">
        <v>552</v>
      </c>
      <c r="X975" s="36" t="s">
        <v>43</v>
      </c>
      <c r="Y975" s="36" t="s">
        <v>1377</v>
      </c>
      <c r="Z975" s="36" t="s">
        <v>1375</v>
      </c>
      <c r="AA975" s="29">
        <v>18000</v>
      </c>
      <c r="AB975" s="29">
        <v>18000</v>
      </c>
      <c r="AC975" s="30">
        <v>0</v>
      </c>
      <c r="AD975" s="29">
        <v>18000</v>
      </c>
      <c r="AE975" s="29">
        <v>0</v>
      </c>
      <c r="AF975" s="31">
        <v>18000</v>
      </c>
      <c r="AG975" s="29">
        <v>0</v>
      </c>
      <c r="AI975" s="29">
        <v>0</v>
      </c>
      <c r="AJ975" s="29">
        <v>0</v>
      </c>
      <c r="AK975" s="29">
        <v>0</v>
      </c>
      <c r="AL975" s="29">
        <v>0</v>
      </c>
      <c r="AM975" s="29">
        <v>0</v>
      </c>
      <c r="AN975" s="29">
        <v>0</v>
      </c>
      <c r="AO975" s="29">
        <v>0</v>
      </c>
      <c r="AP975" s="29">
        <v>0</v>
      </c>
      <c r="AQ975" s="29">
        <v>0</v>
      </c>
      <c r="AR975" s="29">
        <v>0</v>
      </c>
      <c r="AS975" s="29">
        <v>0</v>
      </c>
      <c r="AT975" s="122">
        <v>0</v>
      </c>
      <c r="AU975" s="130" t="s">
        <v>2197</v>
      </c>
      <c r="AV975" s="130" t="s">
        <v>2191</v>
      </c>
      <c r="AW975" s="130" t="s">
        <v>2298</v>
      </c>
      <c r="AX975" s="130" t="s">
        <v>1299</v>
      </c>
      <c r="AY975" s="130" t="s">
        <v>2187</v>
      </c>
    </row>
    <row r="976" spans="1:51" ht="36" x14ac:dyDescent="0.2">
      <c r="A976" s="121">
        <v>45723</v>
      </c>
      <c r="B976" s="27" t="s">
        <v>1399</v>
      </c>
      <c r="C976" s="24" t="s">
        <v>1565</v>
      </c>
      <c r="D976" s="24" t="s">
        <v>1447</v>
      </c>
      <c r="E976" s="28" t="s">
        <v>438</v>
      </c>
      <c r="F976" s="28" t="s">
        <v>439</v>
      </c>
      <c r="G976" s="28" t="s">
        <v>521</v>
      </c>
      <c r="H976" s="28" t="s">
        <v>515</v>
      </c>
      <c r="I976" s="28" t="s">
        <v>1103</v>
      </c>
      <c r="J976" s="24" t="s">
        <v>1091</v>
      </c>
      <c r="K976" s="24" t="s">
        <v>1113</v>
      </c>
      <c r="L976" s="24" t="s">
        <v>3945</v>
      </c>
      <c r="M976" s="24">
        <v>45723</v>
      </c>
      <c r="N976" s="24" t="s">
        <v>3946</v>
      </c>
      <c r="O976" s="24" t="s">
        <v>3947</v>
      </c>
      <c r="P976" s="27" t="s">
        <v>15</v>
      </c>
      <c r="Q976" s="28" t="s">
        <v>887</v>
      </c>
      <c r="R976" s="26" t="s">
        <v>4024</v>
      </c>
      <c r="S976" s="26" t="s">
        <v>4074</v>
      </c>
      <c r="T976" s="27" t="s">
        <v>44</v>
      </c>
      <c r="U976" s="25" t="s">
        <v>1091</v>
      </c>
      <c r="V976" s="25" t="s">
        <v>1343</v>
      </c>
      <c r="W976" s="25" t="s">
        <v>552</v>
      </c>
      <c r="X976" s="36" t="s">
        <v>43</v>
      </c>
      <c r="Y976" s="36" t="s">
        <v>1377</v>
      </c>
      <c r="Z976" s="36" t="s">
        <v>1375</v>
      </c>
      <c r="AA976" s="29">
        <v>7500</v>
      </c>
      <c r="AB976" s="29">
        <v>7500</v>
      </c>
      <c r="AC976" s="30">
        <v>0</v>
      </c>
      <c r="AD976" s="29">
        <v>7500</v>
      </c>
      <c r="AE976" s="29">
        <v>0</v>
      </c>
      <c r="AF976" s="31">
        <v>7500</v>
      </c>
      <c r="AG976" s="29">
        <v>0</v>
      </c>
      <c r="AI976" s="29">
        <v>0</v>
      </c>
      <c r="AJ976" s="29">
        <v>0</v>
      </c>
      <c r="AK976" s="29">
        <v>0</v>
      </c>
      <c r="AL976" s="29">
        <v>0</v>
      </c>
      <c r="AM976" s="29">
        <v>0</v>
      </c>
      <c r="AN976" s="29">
        <v>0</v>
      </c>
      <c r="AO976" s="29">
        <v>0</v>
      </c>
      <c r="AP976" s="29">
        <v>0</v>
      </c>
      <c r="AQ976" s="29">
        <v>0</v>
      </c>
      <c r="AR976" s="29">
        <v>0</v>
      </c>
      <c r="AS976" s="29">
        <v>0</v>
      </c>
      <c r="AT976" s="122">
        <v>0</v>
      </c>
      <c r="AU976" s="130" t="s">
        <v>2197</v>
      </c>
      <c r="AV976" s="130" t="s">
        <v>2191</v>
      </c>
      <c r="AW976" s="130" t="s">
        <v>2298</v>
      </c>
      <c r="AX976" s="130" t="s">
        <v>1299</v>
      </c>
      <c r="AY976" s="130" t="s">
        <v>2188</v>
      </c>
    </row>
    <row r="977" spans="1:51" ht="36" x14ac:dyDescent="0.2">
      <c r="A977" s="121">
        <v>45723</v>
      </c>
      <c r="B977" s="27" t="s">
        <v>1399</v>
      </c>
      <c r="C977" s="24" t="s">
        <v>1565</v>
      </c>
      <c r="D977" s="24" t="s">
        <v>1447</v>
      </c>
      <c r="E977" s="28" t="s">
        <v>438</v>
      </c>
      <c r="F977" s="28" t="s">
        <v>439</v>
      </c>
      <c r="G977" s="28" t="s">
        <v>521</v>
      </c>
      <c r="H977" s="28" t="s">
        <v>515</v>
      </c>
      <c r="I977" s="28" t="s">
        <v>1103</v>
      </c>
      <c r="J977" s="24" t="s">
        <v>1158</v>
      </c>
      <c r="K977" s="24" t="s">
        <v>1116</v>
      </c>
      <c r="L977" s="24" t="s">
        <v>3948</v>
      </c>
      <c r="M977" s="24">
        <v>45723</v>
      </c>
      <c r="N977" s="24" t="s">
        <v>3949</v>
      </c>
      <c r="O977" s="24" t="s">
        <v>3950</v>
      </c>
      <c r="P977" s="27" t="s">
        <v>15</v>
      </c>
      <c r="Q977" s="28" t="s">
        <v>3442</v>
      </c>
      <c r="R977" s="26" t="s">
        <v>4025</v>
      </c>
      <c r="S977" s="26" t="s">
        <v>4075</v>
      </c>
      <c r="T977" s="27" t="s">
        <v>60</v>
      </c>
      <c r="U977" s="25" t="s">
        <v>1158</v>
      </c>
      <c r="V977" s="25" t="s">
        <v>1353</v>
      </c>
      <c r="W977" s="25" t="s">
        <v>552</v>
      </c>
      <c r="X977" s="36" t="s">
        <v>43</v>
      </c>
      <c r="Y977" s="36" t="s">
        <v>1377</v>
      </c>
      <c r="Z977" s="36" t="s">
        <v>1375</v>
      </c>
      <c r="AA977" s="29">
        <v>5000</v>
      </c>
      <c r="AB977" s="29">
        <v>5000</v>
      </c>
      <c r="AC977" s="30">
        <v>0</v>
      </c>
      <c r="AD977" s="29">
        <v>5000</v>
      </c>
      <c r="AE977" s="29">
        <v>0</v>
      </c>
      <c r="AF977" s="31">
        <v>5000</v>
      </c>
      <c r="AG977" s="29">
        <v>0</v>
      </c>
      <c r="AI977" s="29">
        <v>0</v>
      </c>
      <c r="AJ977" s="29">
        <v>0</v>
      </c>
      <c r="AK977" s="29">
        <v>0</v>
      </c>
      <c r="AL977" s="29">
        <v>0</v>
      </c>
      <c r="AM977" s="29">
        <v>0</v>
      </c>
      <c r="AN977" s="29">
        <v>0</v>
      </c>
      <c r="AO977" s="29">
        <v>0</v>
      </c>
      <c r="AP977" s="29">
        <v>0</v>
      </c>
      <c r="AQ977" s="29">
        <v>0</v>
      </c>
      <c r="AR977" s="29">
        <v>0</v>
      </c>
      <c r="AS977" s="29">
        <v>0</v>
      </c>
      <c r="AT977" s="122">
        <v>0</v>
      </c>
      <c r="AU977" s="130" t="s">
        <v>2197</v>
      </c>
      <c r="AV977" s="130" t="s">
        <v>2191</v>
      </c>
      <c r="AW977" s="130" t="s">
        <v>2298</v>
      </c>
      <c r="AX977" s="130" t="s">
        <v>1299</v>
      </c>
      <c r="AY977" s="130" t="s">
        <v>2188</v>
      </c>
    </row>
    <row r="978" spans="1:51" ht="36" x14ac:dyDescent="0.2">
      <c r="A978" s="121">
        <v>45723</v>
      </c>
      <c r="B978" s="27" t="s">
        <v>1399</v>
      </c>
      <c r="C978" s="24" t="s">
        <v>1565</v>
      </c>
      <c r="D978" s="24" t="s">
        <v>1447</v>
      </c>
      <c r="E978" s="28" t="s">
        <v>442</v>
      </c>
      <c r="F978" s="28" t="s">
        <v>445</v>
      </c>
      <c r="G978" s="28" t="s">
        <v>521</v>
      </c>
      <c r="H978" s="28" t="s">
        <v>515</v>
      </c>
      <c r="I978" s="28" t="s">
        <v>1402</v>
      </c>
      <c r="J978" s="24" t="s">
        <v>1402</v>
      </c>
      <c r="K978" s="24" t="s">
        <v>1117</v>
      </c>
      <c r="L978" s="24" t="s">
        <v>3951</v>
      </c>
      <c r="M978" s="24">
        <v>45723</v>
      </c>
      <c r="N978" s="24" t="s">
        <v>1671</v>
      </c>
      <c r="O978" s="24" t="s">
        <v>3952</v>
      </c>
      <c r="P978" s="27" t="s">
        <v>15</v>
      </c>
      <c r="Q978" s="28" t="s">
        <v>888</v>
      </c>
      <c r="R978" s="26" t="s">
        <v>4026</v>
      </c>
      <c r="S978" s="26" t="s">
        <v>4076</v>
      </c>
      <c r="T978" s="27" t="s">
        <v>140</v>
      </c>
      <c r="U978" s="25" t="s">
        <v>1402</v>
      </c>
      <c r="V978" s="25" t="s">
        <v>1530</v>
      </c>
      <c r="W978" s="25" t="s">
        <v>552</v>
      </c>
      <c r="X978" s="36" t="s">
        <v>43</v>
      </c>
      <c r="Y978" s="36" t="s">
        <v>1377</v>
      </c>
      <c r="Z978" s="36" t="s">
        <v>1375</v>
      </c>
      <c r="AA978" s="29">
        <v>21000</v>
      </c>
      <c r="AB978" s="29">
        <v>21000</v>
      </c>
      <c r="AC978" s="30">
        <v>0</v>
      </c>
      <c r="AD978" s="29">
        <v>21000</v>
      </c>
      <c r="AE978" s="29">
        <v>0</v>
      </c>
      <c r="AF978" s="31">
        <v>21000</v>
      </c>
      <c r="AG978" s="29">
        <v>0</v>
      </c>
      <c r="AI978" s="29">
        <v>0</v>
      </c>
      <c r="AJ978" s="29">
        <v>0</v>
      </c>
      <c r="AK978" s="29">
        <v>0</v>
      </c>
      <c r="AL978" s="29">
        <v>0</v>
      </c>
      <c r="AM978" s="29">
        <v>0</v>
      </c>
      <c r="AN978" s="29">
        <v>0</v>
      </c>
      <c r="AO978" s="29">
        <v>0</v>
      </c>
      <c r="AP978" s="29">
        <v>0</v>
      </c>
      <c r="AQ978" s="29">
        <v>0</v>
      </c>
      <c r="AR978" s="29">
        <v>0</v>
      </c>
      <c r="AS978" s="29">
        <v>0</v>
      </c>
      <c r="AT978" s="122">
        <v>0</v>
      </c>
      <c r="AU978" s="130" t="s">
        <v>2197</v>
      </c>
      <c r="AV978" s="130" t="s">
        <v>2191</v>
      </c>
      <c r="AW978" s="130" t="s">
        <v>2298</v>
      </c>
      <c r="AX978" s="130" t="s">
        <v>1299</v>
      </c>
      <c r="AY978" s="130" t="s">
        <v>2187</v>
      </c>
    </row>
    <row r="979" spans="1:51" ht="36" x14ac:dyDescent="0.2">
      <c r="A979" s="121">
        <v>45723</v>
      </c>
      <c r="B979" s="27" t="s">
        <v>1399</v>
      </c>
      <c r="C979" s="24" t="s">
        <v>1565</v>
      </c>
      <c r="D979" s="24" t="s">
        <v>1447</v>
      </c>
      <c r="E979" s="28" t="s">
        <v>442</v>
      </c>
      <c r="F979" s="28" t="s">
        <v>445</v>
      </c>
      <c r="G979" s="28" t="s">
        <v>521</v>
      </c>
      <c r="H979" s="28" t="s">
        <v>515</v>
      </c>
      <c r="I979" s="28" t="s">
        <v>1402</v>
      </c>
      <c r="J979" s="24" t="s">
        <v>1402</v>
      </c>
      <c r="K979" s="24" t="s">
        <v>1118</v>
      </c>
      <c r="L979" s="24" t="s">
        <v>3953</v>
      </c>
      <c r="M979" s="24">
        <v>45723</v>
      </c>
      <c r="N979" s="24" t="s">
        <v>1894</v>
      </c>
      <c r="O979" s="24" t="s">
        <v>3954</v>
      </c>
      <c r="P979" s="27" t="s">
        <v>15</v>
      </c>
      <c r="Q979" s="28" t="s">
        <v>889</v>
      </c>
      <c r="R979" s="26" t="s">
        <v>4027</v>
      </c>
      <c r="S979" s="26" t="s">
        <v>4077</v>
      </c>
      <c r="T979" s="27" t="s">
        <v>140</v>
      </c>
      <c r="U979" s="25" t="s">
        <v>1402</v>
      </c>
      <c r="V979" s="25" t="s">
        <v>1530</v>
      </c>
      <c r="W979" s="25" t="s">
        <v>552</v>
      </c>
      <c r="X979" s="36" t="s">
        <v>43</v>
      </c>
      <c r="Y979" s="36" t="s">
        <v>1377</v>
      </c>
      <c r="Z979" s="36" t="s">
        <v>1375</v>
      </c>
      <c r="AA979" s="29">
        <v>14000</v>
      </c>
      <c r="AB979" s="29">
        <v>14000</v>
      </c>
      <c r="AC979" s="30">
        <v>0</v>
      </c>
      <c r="AD979" s="29">
        <v>14000</v>
      </c>
      <c r="AE979" s="29">
        <v>0</v>
      </c>
      <c r="AF979" s="31">
        <v>14000</v>
      </c>
      <c r="AG979" s="29">
        <v>0</v>
      </c>
      <c r="AI979" s="29">
        <v>0</v>
      </c>
      <c r="AJ979" s="29">
        <v>0</v>
      </c>
      <c r="AK979" s="29">
        <v>0</v>
      </c>
      <c r="AL979" s="29">
        <v>0</v>
      </c>
      <c r="AM979" s="29">
        <v>0</v>
      </c>
      <c r="AN979" s="29">
        <v>0</v>
      </c>
      <c r="AO979" s="29">
        <v>0</v>
      </c>
      <c r="AP979" s="29">
        <v>0</v>
      </c>
      <c r="AQ979" s="29">
        <v>0</v>
      </c>
      <c r="AR979" s="29">
        <v>0</v>
      </c>
      <c r="AS979" s="29">
        <v>0</v>
      </c>
      <c r="AT979" s="122">
        <v>0</v>
      </c>
      <c r="AU979" s="130" t="s">
        <v>2197</v>
      </c>
      <c r="AV979" s="130" t="s">
        <v>2191</v>
      </c>
      <c r="AW979" s="130" t="s">
        <v>2298</v>
      </c>
      <c r="AX979" s="130" t="s">
        <v>1299</v>
      </c>
      <c r="AY979" s="130" t="s">
        <v>2187</v>
      </c>
    </row>
    <row r="980" spans="1:51" ht="36" x14ac:dyDescent="0.2">
      <c r="A980" s="121">
        <v>45723</v>
      </c>
      <c r="B980" s="27" t="s">
        <v>1399</v>
      </c>
      <c r="C980" s="24" t="s">
        <v>1565</v>
      </c>
      <c r="D980" s="24" t="s">
        <v>1447</v>
      </c>
      <c r="E980" s="28" t="s">
        <v>442</v>
      </c>
      <c r="F980" s="28" t="s">
        <v>445</v>
      </c>
      <c r="G980" s="28" t="s">
        <v>521</v>
      </c>
      <c r="H980" s="28" t="s">
        <v>515</v>
      </c>
      <c r="I980" s="28" t="s">
        <v>1402</v>
      </c>
      <c r="J980" s="24" t="s">
        <v>1402</v>
      </c>
      <c r="K980" s="24" t="s">
        <v>1114</v>
      </c>
      <c r="L980" s="24" t="s">
        <v>3955</v>
      </c>
      <c r="M980" s="24">
        <v>45723</v>
      </c>
      <c r="N980" s="24" t="s">
        <v>1665</v>
      </c>
      <c r="O980" s="24" t="s">
        <v>3956</v>
      </c>
      <c r="P980" s="27" t="s">
        <v>15</v>
      </c>
      <c r="Q980" s="28" t="s">
        <v>890</v>
      </c>
      <c r="R980" s="26" t="s">
        <v>4028</v>
      </c>
      <c r="S980" s="26" t="s">
        <v>4078</v>
      </c>
      <c r="T980" s="27" t="s">
        <v>140</v>
      </c>
      <c r="U980" s="25" t="s">
        <v>1402</v>
      </c>
      <c r="V980" s="25" t="s">
        <v>1530</v>
      </c>
      <c r="W980" s="25" t="s">
        <v>552</v>
      </c>
      <c r="X980" s="36" t="s">
        <v>43</v>
      </c>
      <c r="Y980" s="36" t="s">
        <v>1377</v>
      </c>
      <c r="Z980" s="36" t="s">
        <v>1375</v>
      </c>
      <c r="AA980" s="29">
        <v>21000</v>
      </c>
      <c r="AB980" s="29">
        <v>21000</v>
      </c>
      <c r="AC980" s="30">
        <v>0</v>
      </c>
      <c r="AD980" s="29">
        <v>21000</v>
      </c>
      <c r="AE980" s="29">
        <v>0</v>
      </c>
      <c r="AF980" s="31">
        <v>21000</v>
      </c>
      <c r="AG980" s="29">
        <v>0</v>
      </c>
      <c r="AI980" s="29">
        <v>0</v>
      </c>
      <c r="AJ980" s="29">
        <v>0</v>
      </c>
      <c r="AK980" s="29">
        <v>0</v>
      </c>
      <c r="AL980" s="29">
        <v>0</v>
      </c>
      <c r="AM980" s="29">
        <v>0</v>
      </c>
      <c r="AN980" s="29">
        <v>0</v>
      </c>
      <c r="AO980" s="29">
        <v>0</v>
      </c>
      <c r="AP980" s="29">
        <v>0</v>
      </c>
      <c r="AQ980" s="29">
        <v>0</v>
      </c>
      <c r="AR980" s="29">
        <v>0</v>
      </c>
      <c r="AS980" s="29">
        <v>0</v>
      </c>
      <c r="AT980" s="122">
        <v>0</v>
      </c>
      <c r="AU980" s="130" t="s">
        <v>2197</v>
      </c>
      <c r="AV980" s="130" t="s">
        <v>2191</v>
      </c>
      <c r="AW980" s="130" t="s">
        <v>2298</v>
      </c>
      <c r="AX980" s="130" t="s">
        <v>1299</v>
      </c>
      <c r="AY980" s="130" t="s">
        <v>2187</v>
      </c>
    </row>
    <row r="981" spans="1:51" ht="36" x14ac:dyDescent="0.2">
      <c r="A981" s="121">
        <v>45723</v>
      </c>
      <c r="B981" s="27" t="s">
        <v>1399</v>
      </c>
      <c r="C981" s="24" t="s">
        <v>1565</v>
      </c>
      <c r="D981" s="24" t="s">
        <v>1447</v>
      </c>
      <c r="E981" s="28" t="s">
        <v>442</v>
      </c>
      <c r="F981" s="28" t="s">
        <v>445</v>
      </c>
      <c r="G981" s="28" t="s">
        <v>521</v>
      </c>
      <c r="H981" s="28" t="s">
        <v>515</v>
      </c>
      <c r="I981" s="28" t="s">
        <v>1422</v>
      </c>
      <c r="J981" s="24" t="s">
        <v>1090</v>
      </c>
      <c r="K981" s="24" t="s">
        <v>1115</v>
      </c>
      <c r="L981" s="24" t="s">
        <v>3957</v>
      </c>
      <c r="M981" s="24">
        <v>45723</v>
      </c>
      <c r="N981" s="24" t="s">
        <v>3958</v>
      </c>
      <c r="O981" s="24" t="s">
        <v>3959</v>
      </c>
      <c r="P981" s="27" t="s">
        <v>15</v>
      </c>
      <c r="Q981" s="28" t="s">
        <v>891</v>
      </c>
      <c r="R981" s="26" t="s">
        <v>4029</v>
      </c>
      <c r="S981" s="26" t="s">
        <v>4079</v>
      </c>
      <c r="T981" s="27" t="s">
        <v>128</v>
      </c>
      <c r="U981" s="25" t="s">
        <v>1090</v>
      </c>
      <c r="V981" s="25" t="s">
        <v>1518</v>
      </c>
      <c r="W981" s="25" t="s">
        <v>552</v>
      </c>
      <c r="X981" s="36" t="s">
        <v>43</v>
      </c>
      <c r="Y981" s="36" t="s">
        <v>1377</v>
      </c>
      <c r="Z981" s="36" t="s">
        <v>1375</v>
      </c>
      <c r="AA981" s="29">
        <v>3500</v>
      </c>
      <c r="AB981" s="29">
        <v>3500</v>
      </c>
      <c r="AC981" s="30">
        <v>0</v>
      </c>
      <c r="AD981" s="29">
        <v>3500</v>
      </c>
      <c r="AE981" s="29">
        <v>0</v>
      </c>
      <c r="AF981" s="31">
        <v>3500</v>
      </c>
      <c r="AG981" s="29">
        <v>0</v>
      </c>
      <c r="AI981" s="29">
        <v>0</v>
      </c>
      <c r="AJ981" s="29">
        <v>0</v>
      </c>
      <c r="AK981" s="29">
        <v>0</v>
      </c>
      <c r="AL981" s="29">
        <v>0</v>
      </c>
      <c r="AM981" s="29">
        <v>0</v>
      </c>
      <c r="AN981" s="29">
        <v>0</v>
      </c>
      <c r="AO981" s="29">
        <v>0</v>
      </c>
      <c r="AP981" s="29">
        <v>0</v>
      </c>
      <c r="AQ981" s="29">
        <v>0</v>
      </c>
      <c r="AR981" s="29">
        <v>0</v>
      </c>
      <c r="AS981" s="29">
        <v>0</v>
      </c>
      <c r="AT981" s="122">
        <v>0</v>
      </c>
      <c r="AU981" s="130" t="s">
        <v>2197</v>
      </c>
      <c r="AV981" s="130" t="s">
        <v>2191</v>
      </c>
      <c r="AW981" s="130" t="s">
        <v>2298</v>
      </c>
      <c r="AX981" s="130" t="s">
        <v>1299</v>
      </c>
      <c r="AY981" s="130" t="s">
        <v>3590</v>
      </c>
    </row>
    <row r="982" spans="1:51" ht="36" x14ac:dyDescent="0.2">
      <c r="A982" s="121">
        <v>45723</v>
      </c>
      <c r="B982" s="27" t="s">
        <v>1399</v>
      </c>
      <c r="C982" s="24" t="s">
        <v>1565</v>
      </c>
      <c r="D982" s="24" t="s">
        <v>1447</v>
      </c>
      <c r="E982" s="28" t="s">
        <v>442</v>
      </c>
      <c r="F982" s="28" t="s">
        <v>445</v>
      </c>
      <c r="G982" s="28" t="s">
        <v>521</v>
      </c>
      <c r="H982" s="28" t="s">
        <v>515</v>
      </c>
      <c r="I982" s="28" t="s">
        <v>1422</v>
      </c>
      <c r="J982" s="24" t="s">
        <v>1161</v>
      </c>
      <c r="K982" s="24" t="s">
        <v>1122</v>
      </c>
      <c r="L982" s="24" t="s">
        <v>3960</v>
      </c>
      <c r="M982" s="24">
        <v>45726</v>
      </c>
      <c r="N982" s="24" t="s">
        <v>3961</v>
      </c>
      <c r="O982" s="24" t="s">
        <v>3962</v>
      </c>
      <c r="P982" s="27" t="s">
        <v>15</v>
      </c>
      <c r="Q982" s="28" t="s">
        <v>892</v>
      </c>
      <c r="R982" s="26" t="s">
        <v>4030</v>
      </c>
      <c r="S982" s="26" t="s">
        <v>4080</v>
      </c>
      <c r="T982" s="27" t="s">
        <v>137</v>
      </c>
      <c r="U982" s="25" t="s">
        <v>1161</v>
      </c>
      <c r="V982" s="25" t="s">
        <v>1527</v>
      </c>
      <c r="W982" s="25" t="s">
        <v>552</v>
      </c>
      <c r="X982" s="36" t="s">
        <v>43</v>
      </c>
      <c r="Y982" s="36" t="s">
        <v>1377</v>
      </c>
      <c r="Z982" s="36" t="s">
        <v>1375</v>
      </c>
      <c r="AA982" s="29">
        <v>3500</v>
      </c>
      <c r="AB982" s="29">
        <v>3500</v>
      </c>
      <c r="AC982" s="30">
        <v>0</v>
      </c>
      <c r="AD982" s="29">
        <v>3500</v>
      </c>
      <c r="AE982" s="29">
        <v>0</v>
      </c>
      <c r="AF982" s="31">
        <v>3500</v>
      </c>
      <c r="AG982" s="29">
        <v>0</v>
      </c>
      <c r="AI982" s="29">
        <v>0</v>
      </c>
      <c r="AJ982" s="29">
        <v>0</v>
      </c>
      <c r="AK982" s="29">
        <v>0</v>
      </c>
      <c r="AL982" s="29">
        <v>0</v>
      </c>
      <c r="AM982" s="29">
        <v>0</v>
      </c>
      <c r="AN982" s="29">
        <v>0</v>
      </c>
      <c r="AO982" s="29">
        <v>0</v>
      </c>
      <c r="AP982" s="29">
        <v>0</v>
      </c>
      <c r="AQ982" s="29">
        <v>0</v>
      </c>
      <c r="AR982" s="29">
        <v>0</v>
      </c>
      <c r="AS982" s="29">
        <v>0</v>
      </c>
      <c r="AT982" s="122">
        <v>0</v>
      </c>
      <c r="AU982" s="130" t="s">
        <v>2197</v>
      </c>
      <c r="AV982" s="130" t="s">
        <v>2191</v>
      </c>
      <c r="AW982" s="130" t="s">
        <v>2298</v>
      </c>
      <c r="AX982" s="130" t="s">
        <v>1299</v>
      </c>
      <c r="AY982" s="130" t="s">
        <v>3590</v>
      </c>
    </row>
    <row r="983" spans="1:51" ht="36" x14ac:dyDescent="0.2">
      <c r="A983" s="121">
        <v>45726</v>
      </c>
      <c r="B983" s="27" t="s">
        <v>1399</v>
      </c>
      <c r="C983" s="24" t="s">
        <v>1565</v>
      </c>
      <c r="D983" s="24" t="s">
        <v>1447</v>
      </c>
      <c r="E983" s="28" t="s">
        <v>438</v>
      </c>
      <c r="F983" s="28" t="s">
        <v>439</v>
      </c>
      <c r="G983" s="28" t="s">
        <v>521</v>
      </c>
      <c r="H983" s="28" t="s">
        <v>515</v>
      </c>
      <c r="I983" s="28" t="s">
        <v>1103</v>
      </c>
      <c r="J983" s="24" t="s">
        <v>1103</v>
      </c>
      <c r="K983" s="24" t="s">
        <v>1120</v>
      </c>
      <c r="L983" s="24" t="s">
        <v>3963</v>
      </c>
      <c r="M983" s="24">
        <v>45726</v>
      </c>
      <c r="N983" s="24" t="s">
        <v>1740</v>
      </c>
      <c r="O983" s="24" t="s">
        <v>3964</v>
      </c>
      <c r="P983" s="27" t="s">
        <v>15</v>
      </c>
      <c r="Q983" s="28" t="s">
        <v>893</v>
      </c>
      <c r="R983" s="26" t="s">
        <v>4031</v>
      </c>
      <c r="S983" s="26" t="s">
        <v>4081</v>
      </c>
      <c r="T983" s="27" t="s">
        <v>61</v>
      </c>
      <c r="U983" s="25" t="s">
        <v>1103</v>
      </c>
      <c r="V983" s="25" t="s">
        <v>1354</v>
      </c>
      <c r="W983" s="25" t="s">
        <v>552</v>
      </c>
      <c r="X983" s="36" t="s">
        <v>43</v>
      </c>
      <c r="Y983" s="36" t="s">
        <v>1377</v>
      </c>
      <c r="Z983" s="36" t="s">
        <v>1375</v>
      </c>
      <c r="AA983" s="29">
        <v>16000</v>
      </c>
      <c r="AB983" s="29">
        <v>16000</v>
      </c>
      <c r="AC983" s="30">
        <v>0</v>
      </c>
      <c r="AD983" s="29">
        <v>16000</v>
      </c>
      <c r="AE983" s="29">
        <v>0</v>
      </c>
      <c r="AF983" s="31">
        <v>16000</v>
      </c>
      <c r="AG983" s="29">
        <v>0</v>
      </c>
      <c r="AI983" s="29">
        <v>0</v>
      </c>
      <c r="AJ983" s="29">
        <v>0</v>
      </c>
      <c r="AK983" s="29">
        <v>0</v>
      </c>
      <c r="AL983" s="29">
        <v>0</v>
      </c>
      <c r="AM983" s="29">
        <v>0</v>
      </c>
      <c r="AN983" s="29">
        <v>0</v>
      </c>
      <c r="AO983" s="29">
        <v>0</v>
      </c>
      <c r="AP983" s="29">
        <v>0</v>
      </c>
      <c r="AQ983" s="29">
        <v>0</v>
      </c>
      <c r="AR983" s="29">
        <v>0</v>
      </c>
      <c r="AS983" s="29">
        <v>0</v>
      </c>
      <c r="AT983" s="122">
        <v>0</v>
      </c>
      <c r="AU983" s="130" t="s">
        <v>2197</v>
      </c>
      <c r="AV983" s="130" t="s">
        <v>2191</v>
      </c>
      <c r="AW983" s="130" t="s">
        <v>2298</v>
      </c>
      <c r="AX983" s="130" t="s">
        <v>1299</v>
      </c>
      <c r="AY983" s="130" t="s">
        <v>2187</v>
      </c>
    </row>
    <row r="984" spans="1:51" ht="36" x14ac:dyDescent="0.2">
      <c r="A984" s="121">
        <v>45726</v>
      </c>
      <c r="B984" s="27" t="s">
        <v>1399</v>
      </c>
      <c r="C984" s="24" t="s">
        <v>1565</v>
      </c>
      <c r="D984" s="24" t="s">
        <v>1447</v>
      </c>
      <c r="E984" s="28" t="s">
        <v>438</v>
      </c>
      <c r="F984" s="28" t="s">
        <v>439</v>
      </c>
      <c r="G984" s="28" t="s">
        <v>42</v>
      </c>
      <c r="H984" s="28" t="s">
        <v>511</v>
      </c>
      <c r="I984" s="28" t="s">
        <v>1103</v>
      </c>
      <c r="J984" s="24" t="s">
        <v>1102</v>
      </c>
      <c r="K984" s="24" t="s">
        <v>1121</v>
      </c>
      <c r="L984" s="24" t="s">
        <v>3965</v>
      </c>
      <c r="M984" s="24">
        <v>45726</v>
      </c>
      <c r="N984" s="24" t="s">
        <v>2097</v>
      </c>
      <c r="O984" s="24" t="s">
        <v>3966</v>
      </c>
      <c r="P984" s="27" t="s">
        <v>15</v>
      </c>
      <c r="Q984" s="28" t="s">
        <v>894</v>
      </c>
      <c r="R984" s="26" t="s">
        <v>4032</v>
      </c>
      <c r="S984" s="26" t="s">
        <v>4082</v>
      </c>
      <c r="T984" s="27" t="s">
        <v>111</v>
      </c>
      <c r="U984" s="25" t="s">
        <v>1102</v>
      </c>
      <c r="V984" s="25" t="s">
        <v>1369</v>
      </c>
      <c r="W984" s="25" t="s">
        <v>552</v>
      </c>
      <c r="X984" s="36" t="s">
        <v>41</v>
      </c>
      <c r="Y984" s="36" t="s">
        <v>42</v>
      </c>
      <c r="Z984" s="36" t="s">
        <v>359</v>
      </c>
      <c r="AA984" s="29">
        <v>5100</v>
      </c>
      <c r="AB984" s="29">
        <v>5100</v>
      </c>
      <c r="AC984" s="30">
        <v>0</v>
      </c>
      <c r="AD984" s="29">
        <v>5100</v>
      </c>
      <c r="AE984" s="29">
        <v>0</v>
      </c>
      <c r="AF984" s="31">
        <v>5100</v>
      </c>
      <c r="AG984" s="29">
        <v>0</v>
      </c>
      <c r="AI984" s="29">
        <v>0</v>
      </c>
      <c r="AJ984" s="29">
        <v>0</v>
      </c>
      <c r="AK984" s="29">
        <v>0</v>
      </c>
      <c r="AL984" s="29">
        <v>0</v>
      </c>
      <c r="AM984" s="29">
        <v>0</v>
      </c>
      <c r="AN984" s="29">
        <v>0</v>
      </c>
      <c r="AO984" s="29">
        <v>0</v>
      </c>
      <c r="AP984" s="29">
        <v>0</v>
      </c>
      <c r="AQ984" s="29">
        <v>0</v>
      </c>
      <c r="AR984" s="29">
        <v>0</v>
      </c>
      <c r="AS984" s="29">
        <v>0</v>
      </c>
      <c r="AT984" s="122">
        <v>0</v>
      </c>
      <c r="AU984" s="130" t="s">
        <v>2197</v>
      </c>
      <c r="AV984" s="130" t="s">
        <v>2191</v>
      </c>
      <c r="AW984" s="130" t="s">
        <v>2298</v>
      </c>
      <c r="AX984" s="130" t="s">
        <v>1299</v>
      </c>
      <c r="AY984" s="130" t="s">
        <v>3588</v>
      </c>
    </row>
    <row r="985" spans="1:51" ht="36" x14ac:dyDescent="0.2">
      <c r="A985" s="121">
        <v>45726</v>
      </c>
      <c r="B985" s="27" t="s">
        <v>1399</v>
      </c>
      <c r="C985" s="24" t="s">
        <v>1565</v>
      </c>
      <c r="D985" s="24" t="s">
        <v>1447</v>
      </c>
      <c r="E985" s="28" t="s">
        <v>438</v>
      </c>
      <c r="F985" s="28" t="s">
        <v>439</v>
      </c>
      <c r="G985" s="28" t="s">
        <v>521</v>
      </c>
      <c r="H985" s="28" t="s">
        <v>515</v>
      </c>
      <c r="I985" s="28" t="s">
        <v>1360</v>
      </c>
      <c r="J985" s="24" t="s">
        <v>1360</v>
      </c>
      <c r="K985" s="24" t="s">
        <v>1123</v>
      </c>
      <c r="L985" s="24" t="s">
        <v>3967</v>
      </c>
      <c r="M985" s="24">
        <v>45726</v>
      </c>
      <c r="N985" s="24" t="s">
        <v>1976</v>
      </c>
      <c r="O985" s="24" t="s">
        <v>3968</v>
      </c>
      <c r="P985" s="27" t="s">
        <v>15</v>
      </c>
      <c r="Q985" s="28" t="s">
        <v>895</v>
      </c>
      <c r="R985" s="26" t="s">
        <v>4033</v>
      </c>
      <c r="S985" s="26" t="s">
        <v>4083</v>
      </c>
      <c r="T985" s="27" t="s">
        <v>102</v>
      </c>
      <c r="U985" s="25" t="s">
        <v>1360</v>
      </c>
      <c r="V985" s="25" t="s">
        <v>1362</v>
      </c>
      <c r="W985" s="25" t="s">
        <v>552</v>
      </c>
      <c r="X985" s="36" t="s">
        <v>43</v>
      </c>
      <c r="Y985" s="36" t="s">
        <v>1377</v>
      </c>
      <c r="Z985" s="36" t="s">
        <v>1375</v>
      </c>
      <c r="AA985" s="29">
        <v>14000</v>
      </c>
      <c r="AB985" s="29">
        <v>14000</v>
      </c>
      <c r="AC985" s="30">
        <v>0</v>
      </c>
      <c r="AD985" s="29">
        <v>14000</v>
      </c>
      <c r="AE985" s="29">
        <v>0</v>
      </c>
      <c r="AF985" s="31">
        <v>14000</v>
      </c>
      <c r="AG985" s="29">
        <v>0</v>
      </c>
      <c r="AI985" s="29">
        <v>0</v>
      </c>
      <c r="AJ985" s="29">
        <v>0</v>
      </c>
      <c r="AK985" s="29">
        <v>0</v>
      </c>
      <c r="AL985" s="29">
        <v>0</v>
      </c>
      <c r="AM985" s="29">
        <v>0</v>
      </c>
      <c r="AN985" s="29">
        <v>0</v>
      </c>
      <c r="AO985" s="29">
        <v>0</v>
      </c>
      <c r="AP985" s="29">
        <v>0</v>
      </c>
      <c r="AQ985" s="29">
        <v>0</v>
      </c>
      <c r="AR985" s="29">
        <v>0</v>
      </c>
      <c r="AS985" s="29">
        <v>0</v>
      </c>
      <c r="AT985" s="122">
        <v>0</v>
      </c>
      <c r="AU985" s="130" t="s">
        <v>2197</v>
      </c>
      <c r="AV985" s="130" t="s">
        <v>2191</v>
      </c>
      <c r="AW985" s="130" t="s">
        <v>2298</v>
      </c>
      <c r="AX985" s="130" t="s">
        <v>1299</v>
      </c>
      <c r="AY985" s="130" t="s">
        <v>2187</v>
      </c>
    </row>
    <row r="986" spans="1:51" ht="36" x14ac:dyDescent="0.2">
      <c r="A986" s="121">
        <v>45726</v>
      </c>
      <c r="B986" s="27" t="s">
        <v>1399</v>
      </c>
      <c r="C986" s="24" t="s">
        <v>1565</v>
      </c>
      <c r="D986" s="24" t="s">
        <v>1447</v>
      </c>
      <c r="E986" s="28" t="s">
        <v>438</v>
      </c>
      <c r="F986" s="28" t="s">
        <v>439</v>
      </c>
      <c r="G986" s="28" t="s">
        <v>521</v>
      </c>
      <c r="H986" s="28" t="s">
        <v>515</v>
      </c>
      <c r="I986" s="28" t="s">
        <v>1103</v>
      </c>
      <c r="J986" s="24" t="s">
        <v>1103</v>
      </c>
      <c r="K986" s="24" t="s">
        <v>1125</v>
      </c>
      <c r="L986" s="24" t="s">
        <v>3969</v>
      </c>
      <c r="M986" s="24">
        <v>45727</v>
      </c>
      <c r="N986" s="24" t="s">
        <v>1768</v>
      </c>
      <c r="O986" s="24" t="s">
        <v>3970</v>
      </c>
      <c r="P986" s="27" t="s">
        <v>15</v>
      </c>
      <c r="Q986" s="28" t="s">
        <v>896</v>
      </c>
      <c r="R986" s="26" t="s">
        <v>4034</v>
      </c>
      <c r="S986" s="26" t="s">
        <v>4084</v>
      </c>
      <c r="T986" s="27" t="s">
        <v>61</v>
      </c>
      <c r="U986" s="25" t="s">
        <v>1103</v>
      </c>
      <c r="V986" s="25" t="s">
        <v>1354</v>
      </c>
      <c r="W986" s="25" t="s">
        <v>552</v>
      </c>
      <c r="X986" s="36" t="s">
        <v>43</v>
      </c>
      <c r="Y986" s="36" t="s">
        <v>1377</v>
      </c>
      <c r="Z986" s="36" t="s">
        <v>1375</v>
      </c>
      <c r="AA986" s="29">
        <v>12000</v>
      </c>
      <c r="AB986" s="29">
        <v>12000</v>
      </c>
      <c r="AC986" s="30">
        <v>0</v>
      </c>
      <c r="AD986" s="29">
        <v>12000</v>
      </c>
      <c r="AE986" s="29">
        <v>0</v>
      </c>
      <c r="AF986" s="31">
        <v>12000</v>
      </c>
      <c r="AG986" s="29">
        <v>0</v>
      </c>
      <c r="AI986" s="29">
        <v>0</v>
      </c>
      <c r="AJ986" s="29">
        <v>0</v>
      </c>
      <c r="AK986" s="29">
        <v>0</v>
      </c>
      <c r="AL986" s="29">
        <v>0</v>
      </c>
      <c r="AM986" s="29">
        <v>0</v>
      </c>
      <c r="AN986" s="29">
        <v>0</v>
      </c>
      <c r="AO986" s="29">
        <v>0</v>
      </c>
      <c r="AP986" s="29">
        <v>0</v>
      </c>
      <c r="AQ986" s="29">
        <v>0</v>
      </c>
      <c r="AR986" s="29">
        <v>0</v>
      </c>
      <c r="AS986" s="29">
        <v>0</v>
      </c>
      <c r="AT986" s="122">
        <v>0</v>
      </c>
      <c r="AU986" s="130" t="s">
        <v>2197</v>
      </c>
      <c r="AV986" s="130" t="s">
        <v>2191</v>
      </c>
      <c r="AW986" s="130" t="s">
        <v>2298</v>
      </c>
      <c r="AX986" s="130" t="s">
        <v>1299</v>
      </c>
      <c r="AY986" s="130" t="s">
        <v>2187</v>
      </c>
    </row>
    <row r="987" spans="1:51" ht="36" x14ac:dyDescent="0.2">
      <c r="A987" s="121">
        <v>45727</v>
      </c>
      <c r="B987" s="27" t="s">
        <v>1399</v>
      </c>
      <c r="C987" s="24" t="s">
        <v>1565</v>
      </c>
      <c r="D987" s="24" t="s">
        <v>1447</v>
      </c>
      <c r="E987" s="28" t="s">
        <v>438</v>
      </c>
      <c r="F987" s="28" t="s">
        <v>439</v>
      </c>
      <c r="G987" s="28" t="s">
        <v>2824</v>
      </c>
      <c r="H987" s="28" t="s">
        <v>511</v>
      </c>
      <c r="I987" s="28" t="s">
        <v>1103</v>
      </c>
      <c r="J987" s="24" t="s">
        <v>1103</v>
      </c>
      <c r="K987" s="24" t="s">
        <v>1137</v>
      </c>
      <c r="L987" s="24" t="s">
        <v>3971</v>
      </c>
      <c r="M987" s="24">
        <v>45729</v>
      </c>
      <c r="N987" s="24" t="s">
        <v>3972</v>
      </c>
      <c r="O987" s="24" t="s">
        <v>3973</v>
      </c>
      <c r="P987" s="27" t="s">
        <v>15</v>
      </c>
      <c r="Q987" s="28" t="s">
        <v>897</v>
      </c>
      <c r="R987" s="26" t="s">
        <v>4035</v>
      </c>
      <c r="S987" s="26" t="s">
        <v>4085</v>
      </c>
      <c r="T987" s="27" t="s">
        <v>61</v>
      </c>
      <c r="U987" s="25" t="s">
        <v>1103</v>
      </c>
      <c r="V987" s="25" t="s">
        <v>1354</v>
      </c>
      <c r="W987" s="25" t="s">
        <v>552</v>
      </c>
      <c r="X987" s="36" t="s">
        <v>472</v>
      </c>
      <c r="Y987" s="36" t="s">
        <v>471</v>
      </c>
      <c r="Z987" s="36" t="s">
        <v>473</v>
      </c>
      <c r="AA987" s="29">
        <v>30900</v>
      </c>
      <c r="AB987" s="29">
        <v>30900</v>
      </c>
      <c r="AC987" s="30">
        <v>0</v>
      </c>
      <c r="AD987" s="29">
        <v>30900</v>
      </c>
      <c r="AE987" s="29">
        <v>0</v>
      </c>
      <c r="AF987" s="31">
        <v>30900</v>
      </c>
      <c r="AG987" s="29">
        <v>0</v>
      </c>
      <c r="AI987" s="29">
        <v>0</v>
      </c>
      <c r="AJ987" s="29">
        <v>0</v>
      </c>
      <c r="AK987" s="29">
        <v>0</v>
      </c>
      <c r="AL987" s="29">
        <v>0</v>
      </c>
      <c r="AM987" s="29">
        <v>0</v>
      </c>
      <c r="AN987" s="29">
        <v>0</v>
      </c>
      <c r="AO987" s="29">
        <v>0</v>
      </c>
      <c r="AP987" s="29">
        <v>0</v>
      </c>
      <c r="AQ987" s="29">
        <v>0</v>
      </c>
      <c r="AR987" s="29">
        <v>0</v>
      </c>
      <c r="AS987" s="29">
        <v>0</v>
      </c>
      <c r="AT987" s="122">
        <v>0</v>
      </c>
      <c r="AU987" s="130" t="s">
        <v>2197</v>
      </c>
      <c r="AV987" s="130" t="s">
        <v>2191</v>
      </c>
      <c r="AW987" s="130" t="s">
        <v>2298</v>
      </c>
      <c r="AX987" s="130" t="s">
        <v>1299</v>
      </c>
      <c r="AY987" s="130" t="s">
        <v>1299</v>
      </c>
    </row>
    <row r="988" spans="1:51" ht="36" x14ac:dyDescent="0.2">
      <c r="A988" s="121">
        <v>45727</v>
      </c>
      <c r="B988" s="27" t="s">
        <v>1399</v>
      </c>
      <c r="C988" s="24" t="s">
        <v>1565</v>
      </c>
      <c r="D988" s="24" t="s">
        <v>1447</v>
      </c>
      <c r="E988" s="28" t="s">
        <v>438</v>
      </c>
      <c r="F988" s="28" t="s">
        <v>439</v>
      </c>
      <c r="G988" s="28" t="s">
        <v>521</v>
      </c>
      <c r="H988" s="28" t="s">
        <v>515</v>
      </c>
      <c r="I988" s="28" t="s">
        <v>1103</v>
      </c>
      <c r="J988" s="24" t="s">
        <v>1103</v>
      </c>
      <c r="K988" s="24" t="s">
        <v>1127</v>
      </c>
      <c r="L988" s="24" t="s">
        <v>3974</v>
      </c>
      <c r="M988" s="24">
        <v>45727</v>
      </c>
      <c r="N988" s="24" t="s">
        <v>1750</v>
      </c>
      <c r="O988" s="24" t="s">
        <v>3975</v>
      </c>
      <c r="P988" s="27" t="s">
        <v>15</v>
      </c>
      <c r="Q988" s="28" t="s">
        <v>898</v>
      </c>
      <c r="R988" s="26" t="s">
        <v>4036</v>
      </c>
      <c r="S988" s="26" t="s">
        <v>4086</v>
      </c>
      <c r="T988" s="27" t="s">
        <v>61</v>
      </c>
      <c r="U988" s="25" t="s">
        <v>1103</v>
      </c>
      <c r="V988" s="25" t="s">
        <v>1354</v>
      </c>
      <c r="W988" s="25" t="s">
        <v>552</v>
      </c>
      <c r="X988" s="36" t="s">
        <v>43</v>
      </c>
      <c r="Y988" s="36" t="s">
        <v>1377</v>
      </c>
      <c r="Z988" s="36" t="s">
        <v>1375</v>
      </c>
      <c r="AA988" s="29">
        <v>14000</v>
      </c>
      <c r="AB988" s="29">
        <v>14000</v>
      </c>
      <c r="AC988" s="30">
        <v>0</v>
      </c>
      <c r="AD988" s="29">
        <v>14000</v>
      </c>
      <c r="AE988" s="29">
        <v>0</v>
      </c>
      <c r="AF988" s="31">
        <v>14000</v>
      </c>
      <c r="AG988" s="29">
        <v>0</v>
      </c>
      <c r="AI988" s="29">
        <v>0</v>
      </c>
      <c r="AJ988" s="29">
        <v>0</v>
      </c>
      <c r="AK988" s="29">
        <v>0</v>
      </c>
      <c r="AL988" s="29">
        <v>0</v>
      </c>
      <c r="AM988" s="29">
        <v>0</v>
      </c>
      <c r="AN988" s="29">
        <v>0</v>
      </c>
      <c r="AO988" s="29">
        <v>0</v>
      </c>
      <c r="AP988" s="29">
        <v>0</v>
      </c>
      <c r="AQ988" s="29">
        <v>0</v>
      </c>
      <c r="AR988" s="29">
        <v>0</v>
      </c>
      <c r="AS988" s="29">
        <v>0</v>
      </c>
      <c r="AT988" s="122">
        <v>0</v>
      </c>
      <c r="AU988" s="130" t="s">
        <v>2197</v>
      </c>
      <c r="AV988" s="130" t="s">
        <v>2191</v>
      </c>
      <c r="AW988" s="130" t="s">
        <v>2298</v>
      </c>
      <c r="AX988" s="130" t="s">
        <v>1299</v>
      </c>
      <c r="AY988" s="130" t="s">
        <v>2187</v>
      </c>
    </row>
    <row r="989" spans="1:51" ht="36" x14ac:dyDescent="0.2">
      <c r="A989" s="121">
        <v>45727</v>
      </c>
      <c r="B989" s="27" t="s">
        <v>1399</v>
      </c>
      <c r="C989" s="24" t="s">
        <v>1565</v>
      </c>
      <c r="D989" s="24" t="s">
        <v>1447</v>
      </c>
      <c r="E989" s="28" t="s">
        <v>442</v>
      </c>
      <c r="F989" s="28" t="s">
        <v>445</v>
      </c>
      <c r="G989" s="28" t="s">
        <v>521</v>
      </c>
      <c r="H989" s="28" t="s">
        <v>515</v>
      </c>
      <c r="I989" s="28" t="s">
        <v>1422</v>
      </c>
      <c r="J989" s="24" t="s">
        <v>1448</v>
      </c>
      <c r="K989" s="24" t="s">
        <v>1128</v>
      </c>
      <c r="L989" s="24" t="s">
        <v>3976</v>
      </c>
      <c r="M989" s="24">
        <v>45728</v>
      </c>
      <c r="N989" s="24" t="s">
        <v>3977</v>
      </c>
      <c r="O989" s="24" t="s">
        <v>3978</v>
      </c>
      <c r="P989" s="27" t="s">
        <v>15</v>
      </c>
      <c r="Q989" s="28" t="s">
        <v>899</v>
      </c>
      <c r="R989" s="26" t="s">
        <v>4037</v>
      </c>
      <c r="S989" s="26" t="s">
        <v>4087</v>
      </c>
      <c r="T989" s="27" t="s">
        <v>146</v>
      </c>
      <c r="U989" s="25" t="s">
        <v>1433</v>
      </c>
      <c r="V989" s="25" t="s">
        <v>1553</v>
      </c>
      <c r="W989" s="25" t="s">
        <v>552</v>
      </c>
      <c r="X989" s="36" t="s">
        <v>43</v>
      </c>
      <c r="Y989" s="36" t="s">
        <v>1377</v>
      </c>
      <c r="Z989" s="36" t="s">
        <v>1375</v>
      </c>
      <c r="AA989" s="29">
        <v>7000</v>
      </c>
      <c r="AB989" s="29">
        <v>7000</v>
      </c>
      <c r="AC989" s="30">
        <v>0</v>
      </c>
      <c r="AD989" s="29">
        <v>7000</v>
      </c>
      <c r="AE989" s="29">
        <v>0</v>
      </c>
      <c r="AF989" s="31">
        <v>7000</v>
      </c>
      <c r="AG989" s="29">
        <v>0</v>
      </c>
      <c r="AI989" s="29">
        <v>0</v>
      </c>
      <c r="AJ989" s="29">
        <v>0</v>
      </c>
      <c r="AK989" s="29">
        <v>0</v>
      </c>
      <c r="AL989" s="29">
        <v>0</v>
      </c>
      <c r="AM989" s="29">
        <v>0</v>
      </c>
      <c r="AN989" s="29">
        <v>0</v>
      </c>
      <c r="AO989" s="29">
        <v>0</v>
      </c>
      <c r="AP989" s="29">
        <v>0</v>
      </c>
      <c r="AQ989" s="29">
        <v>0</v>
      </c>
      <c r="AR989" s="29">
        <v>0</v>
      </c>
      <c r="AS989" s="29">
        <v>0</v>
      </c>
      <c r="AT989" s="122">
        <v>0</v>
      </c>
      <c r="AU989" s="130" t="s">
        <v>2197</v>
      </c>
      <c r="AV989" s="130" t="s">
        <v>2191</v>
      </c>
      <c r="AW989" s="130" t="s">
        <v>2298</v>
      </c>
      <c r="AX989" s="130" t="s">
        <v>1299</v>
      </c>
      <c r="AY989" s="130" t="s">
        <v>3590</v>
      </c>
    </row>
    <row r="990" spans="1:51" ht="36" x14ac:dyDescent="0.2">
      <c r="A990" s="121">
        <v>45727</v>
      </c>
      <c r="B990" s="27" t="s">
        <v>1399</v>
      </c>
      <c r="C990" s="24" t="s">
        <v>1565</v>
      </c>
      <c r="D990" s="24" t="s">
        <v>1447</v>
      </c>
      <c r="E990" s="28" t="s">
        <v>442</v>
      </c>
      <c r="F990" s="28" t="s">
        <v>445</v>
      </c>
      <c r="G990" s="28" t="s">
        <v>521</v>
      </c>
      <c r="H990" s="28" t="s">
        <v>515</v>
      </c>
      <c r="I990" s="28" t="s">
        <v>1422</v>
      </c>
      <c r="J990" s="24" t="s">
        <v>1427</v>
      </c>
      <c r="K990" s="24" t="s">
        <v>1129</v>
      </c>
      <c r="L990" s="24" t="s">
        <v>3979</v>
      </c>
      <c r="M990" s="24">
        <v>45728</v>
      </c>
      <c r="N990" s="24" t="s">
        <v>2927</v>
      </c>
      <c r="O990" s="24" t="s">
        <v>3980</v>
      </c>
      <c r="P990" s="27" t="s">
        <v>15</v>
      </c>
      <c r="Q990" s="28" t="s">
        <v>900</v>
      </c>
      <c r="R990" s="26" t="s">
        <v>4038</v>
      </c>
      <c r="S990" s="26" t="s">
        <v>4088</v>
      </c>
      <c r="T990" s="27" t="s">
        <v>178</v>
      </c>
      <c r="U990" s="25" t="s">
        <v>1427</v>
      </c>
      <c r="V990" s="25" t="s">
        <v>1562</v>
      </c>
      <c r="W990" s="25" t="s">
        <v>552</v>
      </c>
      <c r="X990" s="36" t="s">
        <v>43</v>
      </c>
      <c r="Y990" s="36" t="s">
        <v>1377</v>
      </c>
      <c r="Z990" s="36" t="s">
        <v>1375</v>
      </c>
      <c r="AA990" s="29">
        <v>7000</v>
      </c>
      <c r="AB990" s="29">
        <v>7000</v>
      </c>
      <c r="AC990" s="30">
        <v>0</v>
      </c>
      <c r="AD990" s="29">
        <v>7000</v>
      </c>
      <c r="AE990" s="29">
        <v>0</v>
      </c>
      <c r="AF990" s="31">
        <v>7000</v>
      </c>
      <c r="AG990" s="29">
        <v>0</v>
      </c>
      <c r="AI990" s="29">
        <v>0</v>
      </c>
      <c r="AJ990" s="29">
        <v>0</v>
      </c>
      <c r="AK990" s="29">
        <v>0</v>
      </c>
      <c r="AL990" s="29">
        <v>0</v>
      </c>
      <c r="AM990" s="29">
        <v>0</v>
      </c>
      <c r="AN990" s="29">
        <v>0</v>
      </c>
      <c r="AO990" s="29">
        <v>0</v>
      </c>
      <c r="AP990" s="29">
        <v>0</v>
      </c>
      <c r="AQ990" s="29">
        <v>0</v>
      </c>
      <c r="AR990" s="29">
        <v>0</v>
      </c>
      <c r="AS990" s="29">
        <v>0</v>
      </c>
      <c r="AT990" s="122">
        <v>0</v>
      </c>
      <c r="AU990" s="130" t="s">
        <v>2197</v>
      </c>
      <c r="AV990" s="130" t="s">
        <v>2191</v>
      </c>
      <c r="AW990" s="130" t="s">
        <v>2298</v>
      </c>
      <c r="AX990" s="130" t="s">
        <v>1299</v>
      </c>
      <c r="AY990" s="130" t="s">
        <v>3590</v>
      </c>
    </row>
    <row r="991" spans="1:51" ht="36" x14ac:dyDescent="0.2">
      <c r="A991" s="121">
        <v>45727</v>
      </c>
      <c r="B991" s="27" t="s">
        <v>1399</v>
      </c>
      <c r="C991" s="24" t="s">
        <v>1565</v>
      </c>
      <c r="D991" s="24" t="s">
        <v>1447</v>
      </c>
      <c r="E991" s="28" t="s">
        <v>438</v>
      </c>
      <c r="F991" s="28" t="s">
        <v>439</v>
      </c>
      <c r="G991" s="28" t="s">
        <v>2816</v>
      </c>
      <c r="H991" s="28" t="s">
        <v>511</v>
      </c>
      <c r="I991" s="28" t="s">
        <v>1103</v>
      </c>
      <c r="J991" s="24" t="s">
        <v>1091</v>
      </c>
      <c r="K991" s="24" t="s">
        <v>1131</v>
      </c>
      <c r="L991" s="24" t="s">
        <v>3981</v>
      </c>
      <c r="M991" s="24">
        <v>45728</v>
      </c>
      <c r="N991" s="24" t="s">
        <v>2500</v>
      </c>
      <c r="O991" s="24" t="s">
        <v>3982</v>
      </c>
      <c r="P991" s="27" t="s">
        <v>15</v>
      </c>
      <c r="Q991" s="28" t="s">
        <v>901</v>
      </c>
      <c r="R991" s="26" t="s">
        <v>4039</v>
      </c>
      <c r="S991" s="26" t="s">
        <v>4089</v>
      </c>
      <c r="T991" s="27" t="s">
        <v>44</v>
      </c>
      <c r="U991" s="25" t="s">
        <v>1091</v>
      </c>
      <c r="V991" s="25" t="s">
        <v>1343</v>
      </c>
      <c r="W991" s="25" t="s">
        <v>552</v>
      </c>
      <c r="X991" s="36" t="s">
        <v>32</v>
      </c>
      <c r="Y991" s="36" t="s">
        <v>33</v>
      </c>
      <c r="Z991" s="36" t="s">
        <v>374</v>
      </c>
      <c r="AA991" s="29">
        <v>450</v>
      </c>
      <c r="AB991" s="29">
        <v>450</v>
      </c>
      <c r="AC991" s="30">
        <v>0</v>
      </c>
      <c r="AD991" s="29">
        <v>450</v>
      </c>
      <c r="AE991" s="29">
        <v>0</v>
      </c>
      <c r="AF991" s="31">
        <v>450</v>
      </c>
      <c r="AG991" s="29">
        <v>0</v>
      </c>
      <c r="AI991" s="29">
        <v>0</v>
      </c>
      <c r="AJ991" s="29">
        <v>0</v>
      </c>
      <c r="AK991" s="29">
        <v>0</v>
      </c>
      <c r="AL991" s="29">
        <v>0</v>
      </c>
      <c r="AM991" s="29">
        <v>0</v>
      </c>
      <c r="AN991" s="29">
        <v>0</v>
      </c>
      <c r="AO991" s="29">
        <v>0</v>
      </c>
      <c r="AP991" s="29">
        <v>0</v>
      </c>
      <c r="AQ991" s="29">
        <v>0</v>
      </c>
      <c r="AR991" s="29">
        <v>0</v>
      </c>
      <c r="AS991" s="29">
        <v>0</v>
      </c>
      <c r="AT991" s="122">
        <v>0</v>
      </c>
      <c r="AU991" s="130" t="s">
        <v>2197</v>
      </c>
      <c r="AV991" s="130" t="s">
        <v>2191</v>
      </c>
      <c r="AW991" s="130" t="s">
        <v>2298</v>
      </c>
      <c r="AX991" s="130" t="s">
        <v>1299</v>
      </c>
      <c r="AY991" s="130" t="s">
        <v>1299</v>
      </c>
    </row>
    <row r="992" spans="1:51" ht="36" x14ac:dyDescent="0.2">
      <c r="A992" s="121">
        <v>45727</v>
      </c>
      <c r="B992" s="27" t="s">
        <v>1399</v>
      </c>
      <c r="C992" s="24" t="s">
        <v>1565</v>
      </c>
      <c r="D992" s="24" t="s">
        <v>1447</v>
      </c>
      <c r="E992" s="28" t="s">
        <v>438</v>
      </c>
      <c r="F992" s="28" t="s">
        <v>439</v>
      </c>
      <c r="G992" s="28" t="s">
        <v>2816</v>
      </c>
      <c r="H992" s="28" t="s">
        <v>511</v>
      </c>
      <c r="I992" s="28" t="s">
        <v>1103</v>
      </c>
      <c r="J992" s="24" t="s">
        <v>1091</v>
      </c>
      <c r="K992" s="24" t="s">
        <v>1131</v>
      </c>
      <c r="L992" s="24" t="s">
        <v>3981</v>
      </c>
      <c r="M992" s="24">
        <v>45728</v>
      </c>
      <c r="N992" s="24" t="s">
        <v>2500</v>
      </c>
      <c r="O992" s="24" t="s">
        <v>3982</v>
      </c>
      <c r="P992" s="27" t="s">
        <v>15</v>
      </c>
      <c r="Q992" s="28" t="s">
        <v>901</v>
      </c>
      <c r="R992" s="26" t="s">
        <v>4039</v>
      </c>
      <c r="S992" s="26" t="s">
        <v>4089</v>
      </c>
      <c r="T992" s="27" t="s">
        <v>44</v>
      </c>
      <c r="U992" s="25" t="s">
        <v>1091</v>
      </c>
      <c r="V992" s="25" t="s">
        <v>1343</v>
      </c>
      <c r="W992" s="25" t="s">
        <v>552</v>
      </c>
      <c r="X992" s="36" t="s">
        <v>30</v>
      </c>
      <c r="Y992" s="36" t="s">
        <v>31</v>
      </c>
      <c r="Z992" s="36" t="s">
        <v>373</v>
      </c>
      <c r="AA992" s="29">
        <v>180</v>
      </c>
      <c r="AB992" s="29">
        <v>180</v>
      </c>
      <c r="AC992" s="30">
        <v>0</v>
      </c>
      <c r="AD992" s="29">
        <v>180</v>
      </c>
      <c r="AE992" s="29">
        <v>0</v>
      </c>
      <c r="AF992" s="31">
        <v>180</v>
      </c>
      <c r="AG992" s="29">
        <v>0</v>
      </c>
      <c r="AI992" s="29">
        <v>0</v>
      </c>
      <c r="AJ992" s="29">
        <v>0</v>
      </c>
      <c r="AK992" s="29">
        <v>0</v>
      </c>
      <c r="AL992" s="29">
        <v>0</v>
      </c>
      <c r="AM992" s="29">
        <v>0</v>
      </c>
      <c r="AN992" s="29">
        <v>0</v>
      </c>
      <c r="AO992" s="29">
        <v>0</v>
      </c>
      <c r="AP992" s="29">
        <v>0</v>
      </c>
      <c r="AQ992" s="29">
        <v>0</v>
      </c>
      <c r="AR992" s="29">
        <v>0</v>
      </c>
      <c r="AS992" s="29">
        <v>0</v>
      </c>
      <c r="AT992" s="122">
        <v>0</v>
      </c>
      <c r="AU992" s="130" t="s">
        <v>2197</v>
      </c>
      <c r="AV992" s="130" t="s">
        <v>2191</v>
      </c>
      <c r="AW992" s="130" t="s">
        <v>2298</v>
      </c>
      <c r="AX992" s="130" t="s">
        <v>1299</v>
      </c>
      <c r="AY992" s="130" t="s">
        <v>1299</v>
      </c>
    </row>
    <row r="993" spans="1:51" ht="36" x14ac:dyDescent="0.2">
      <c r="A993" s="121">
        <v>45728</v>
      </c>
      <c r="B993" s="27" t="s">
        <v>1399</v>
      </c>
      <c r="C993" s="24" t="s">
        <v>1565</v>
      </c>
      <c r="D993" s="24" t="s">
        <v>1447</v>
      </c>
      <c r="E993" s="28" t="s">
        <v>438</v>
      </c>
      <c r="F993" s="28" t="s">
        <v>439</v>
      </c>
      <c r="G993" s="28" t="s">
        <v>521</v>
      </c>
      <c r="H993" s="28" t="s">
        <v>515</v>
      </c>
      <c r="I993" s="28" t="s">
        <v>1360</v>
      </c>
      <c r="J993" s="24" t="s">
        <v>1360</v>
      </c>
      <c r="K993" s="24" t="s">
        <v>1130</v>
      </c>
      <c r="L993" s="24" t="s">
        <v>3983</v>
      </c>
      <c r="M993" s="24">
        <v>45728</v>
      </c>
      <c r="N993" s="24" t="s">
        <v>2516</v>
      </c>
      <c r="O993" s="24" t="s">
        <v>3984</v>
      </c>
      <c r="P993" s="27" t="s">
        <v>15</v>
      </c>
      <c r="Q993" s="28" t="s">
        <v>902</v>
      </c>
      <c r="R993" s="26" t="s">
        <v>4040</v>
      </c>
      <c r="S993" s="26" t="s">
        <v>4090</v>
      </c>
      <c r="T993" s="27" t="s">
        <v>102</v>
      </c>
      <c r="U993" s="25" t="s">
        <v>1360</v>
      </c>
      <c r="V993" s="25" t="s">
        <v>1362</v>
      </c>
      <c r="W993" s="25" t="s">
        <v>552</v>
      </c>
      <c r="X993" s="36" t="s">
        <v>43</v>
      </c>
      <c r="Y993" s="36" t="s">
        <v>1377</v>
      </c>
      <c r="Z993" s="36" t="s">
        <v>1375</v>
      </c>
      <c r="AA993" s="29">
        <v>14000</v>
      </c>
      <c r="AB993" s="29">
        <v>14000</v>
      </c>
      <c r="AC993" s="30">
        <v>0</v>
      </c>
      <c r="AD993" s="29">
        <v>14000</v>
      </c>
      <c r="AE993" s="29">
        <v>0</v>
      </c>
      <c r="AF993" s="31">
        <v>14000</v>
      </c>
      <c r="AG993" s="29">
        <v>0</v>
      </c>
      <c r="AI993" s="29">
        <v>0</v>
      </c>
      <c r="AJ993" s="29">
        <v>0</v>
      </c>
      <c r="AK993" s="29">
        <v>0</v>
      </c>
      <c r="AL993" s="29">
        <v>0</v>
      </c>
      <c r="AM993" s="29">
        <v>0</v>
      </c>
      <c r="AN993" s="29">
        <v>0</v>
      </c>
      <c r="AO993" s="29">
        <v>0</v>
      </c>
      <c r="AP993" s="29">
        <v>0</v>
      </c>
      <c r="AQ993" s="29">
        <v>0</v>
      </c>
      <c r="AR993" s="29">
        <v>0</v>
      </c>
      <c r="AS993" s="29">
        <v>0</v>
      </c>
      <c r="AT993" s="122">
        <v>0</v>
      </c>
      <c r="AU993" s="130" t="s">
        <v>2197</v>
      </c>
      <c r="AV993" s="130" t="s">
        <v>2191</v>
      </c>
      <c r="AW993" s="130" t="s">
        <v>2298</v>
      </c>
      <c r="AX993" s="130" t="s">
        <v>1299</v>
      </c>
      <c r="AY993" s="130" t="s">
        <v>2187</v>
      </c>
    </row>
    <row r="994" spans="1:51" ht="36" x14ac:dyDescent="0.2">
      <c r="A994" s="121">
        <v>45728</v>
      </c>
      <c r="B994" s="27" t="s">
        <v>1399</v>
      </c>
      <c r="C994" s="24" t="s">
        <v>1565</v>
      </c>
      <c r="D994" s="24" t="s">
        <v>1447</v>
      </c>
      <c r="E994" s="28" t="s">
        <v>438</v>
      </c>
      <c r="F994" s="28" t="s">
        <v>439</v>
      </c>
      <c r="G994" s="28" t="s">
        <v>521</v>
      </c>
      <c r="H994" s="28" t="s">
        <v>515</v>
      </c>
      <c r="I994" s="28" t="s">
        <v>1103</v>
      </c>
      <c r="J994" s="24" t="s">
        <v>1428</v>
      </c>
      <c r="K994" s="24" t="s">
        <v>1134</v>
      </c>
      <c r="L994" s="24" t="s">
        <v>3985</v>
      </c>
      <c r="M994" s="24">
        <v>45729</v>
      </c>
      <c r="N994" s="24" t="s">
        <v>3986</v>
      </c>
      <c r="O994" s="24" t="s">
        <v>3987</v>
      </c>
      <c r="P994" s="27" t="s">
        <v>15</v>
      </c>
      <c r="Q994" s="28" t="s">
        <v>903</v>
      </c>
      <c r="R994" s="26" t="s">
        <v>4041</v>
      </c>
      <c r="S994" s="26" t="s">
        <v>4091</v>
      </c>
      <c r="T994" s="27" t="s">
        <v>158</v>
      </c>
      <c r="U994" s="25" t="s">
        <v>1428</v>
      </c>
      <c r="V994" s="25" t="s">
        <v>1555</v>
      </c>
      <c r="W994" s="25" t="s">
        <v>552</v>
      </c>
      <c r="X994" s="36" t="s">
        <v>43</v>
      </c>
      <c r="Y994" s="36" t="s">
        <v>1377</v>
      </c>
      <c r="Z994" s="36" t="s">
        <v>1375</v>
      </c>
      <c r="AA994" s="29">
        <v>2500</v>
      </c>
      <c r="AB994" s="29">
        <v>2500</v>
      </c>
      <c r="AC994" s="30">
        <v>0</v>
      </c>
      <c r="AD994" s="29">
        <v>2500</v>
      </c>
      <c r="AE994" s="29">
        <v>0</v>
      </c>
      <c r="AF994" s="31">
        <v>2500</v>
      </c>
      <c r="AG994" s="29">
        <v>0</v>
      </c>
      <c r="AI994" s="29">
        <v>0</v>
      </c>
      <c r="AJ994" s="29">
        <v>0</v>
      </c>
      <c r="AK994" s="29">
        <v>0</v>
      </c>
      <c r="AL994" s="29">
        <v>0</v>
      </c>
      <c r="AM994" s="29">
        <v>0</v>
      </c>
      <c r="AN994" s="29">
        <v>0</v>
      </c>
      <c r="AO994" s="29">
        <v>0</v>
      </c>
      <c r="AP994" s="29">
        <v>0</v>
      </c>
      <c r="AQ994" s="29">
        <v>0</v>
      </c>
      <c r="AR994" s="29">
        <v>0</v>
      </c>
      <c r="AS994" s="29">
        <v>0</v>
      </c>
      <c r="AT994" s="122">
        <v>0</v>
      </c>
      <c r="AU994" s="130" t="s">
        <v>2197</v>
      </c>
      <c r="AV994" s="130" t="s">
        <v>2191</v>
      </c>
      <c r="AW994" s="130" t="s">
        <v>2298</v>
      </c>
      <c r="AX994" s="130" t="s">
        <v>1299</v>
      </c>
      <c r="AY994" s="130" t="s">
        <v>2188</v>
      </c>
    </row>
    <row r="995" spans="1:51" ht="60" x14ac:dyDescent="0.2">
      <c r="A995" s="121">
        <v>45728</v>
      </c>
      <c r="B995" s="27" t="s">
        <v>1399</v>
      </c>
      <c r="C995" s="24" t="s">
        <v>1565</v>
      </c>
      <c r="D995" s="24" t="s">
        <v>1447</v>
      </c>
      <c r="E995" s="28" t="s">
        <v>442</v>
      </c>
      <c r="F995" s="28" t="s">
        <v>549</v>
      </c>
      <c r="G995" s="28" t="s">
        <v>2833</v>
      </c>
      <c r="H995" s="28" t="s">
        <v>515</v>
      </c>
      <c r="I995" s="28" t="s">
        <v>3840</v>
      </c>
      <c r="J995" s="24" t="s">
        <v>3840</v>
      </c>
      <c r="K995" s="24" t="s">
        <v>1299</v>
      </c>
      <c r="L995" s="24" t="s">
        <v>1299</v>
      </c>
      <c r="M995" s="24" t="s">
        <v>1299</v>
      </c>
      <c r="N995" s="24" t="s">
        <v>1299</v>
      </c>
      <c r="O995" s="24" t="s">
        <v>3988</v>
      </c>
      <c r="P995" s="27" t="s">
        <v>15</v>
      </c>
      <c r="Q995" s="28" t="s">
        <v>904</v>
      </c>
      <c r="R995" s="26" t="s">
        <v>4042</v>
      </c>
      <c r="S995" s="26" t="s">
        <v>4092</v>
      </c>
      <c r="T995" s="27" t="s">
        <v>205</v>
      </c>
      <c r="U995" s="25" t="s">
        <v>508</v>
      </c>
      <c r="V995" s="25" t="s">
        <v>3841</v>
      </c>
      <c r="W995" s="25" t="s">
        <v>1376</v>
      </c>
      <c r="X995" s="36" t="s">
        <v>488</v>
      </c>
      <c r="Y995" s="36" t="s">
        <v>161</v>
      </c>
      <c r="Z995" s="36" t="s">
        <v>489</v>
      </c>
      <c r="AA995" s="29">
        <v>7163476</v>
      </c>
      <c r="AB995" s="29">
        <v>0</v>
      </c>
      <c r="AC995" s="30">
        <v>7163476</v>
      </c>
      <c r="AD995" s="29">
        <v>0</v>
      </c>
      <c r="AE995" s="29">
        <v>0</v>
      </c>
      <c r="AF995" s="31">
        <v>7163476</v>
      </c>
      <c r="AG995" s="29">
        <v>0</v>
      </c>
      <c r="AI995" s="29">
        <v>0</v>
      </c>
      <c r="AJ995" s="29">
        <v>0</v>
      </c>
      <c r="AK995" s="29">
        <v>0</v>
      </c>
      <c r="AL995" s="29">
        <v>0</v>
      </c>
      <c r="AM995" s="29">
        <v>0</v>
      </c>
      <c r="AN995" s="29">
        <v>0</v>
      </c>
      <c r="AO995" s="29">
        <v>0</v>
      </c>
      <c r="AP995" s="29">
        <v>0</v>
      </c>
      <c r="AQ995" s="29">
        <v>0</v>
      </c>
      <c r="AR995" s="29">
        <v>0</v>
      </c>
      <c r="AS995" s="29">
        <v>0</v>
      </c>
      <c r="AT995" s="122">
        <v>0</v>
      </c>
      <c r="AU995" s="130" t="s">
        <v>2190</v>
      </c>
      <c r="AV995" s="130" t="s">
        <v>2191</v>
      </c>
      <c r="AW995" s="130" t="s">
        <v>2192</v>
      </c>
      <c r="AX995" s="130" t="s">
        <v>1418</v>
      </c>
      <c r="AY995" s="130" t="s">
        <v>1299</v>
      </c>
    </row>
    <row r="996" spans="1:51" ht="60" x14ac:dyDescent="0.2">
      <c r="A996" s="121">
        <v>45728</v>
      </c>
      <c r="B996" s="27" t="s">
        <v>1399</v>
      </c>
      <c r="C996" s="24" t="s">
        <v>1565</v>
      </c>
      <c r="D996" s="24" t="s">
        <v>1447</v>
      </c>
      <c r="E996" s="28" t="s">
        <v>442</v>
      </c>
      <c r="F996" s="28" t="s">
        <v>549</v>
      </c>
      <c r="G996" s="28" t="s">
        <v>2833</v>
      </c>
      <c r="H996" s="28" t="s">
        <v>515</v>
      </c>
      <c r="I996" s="28" t="s">
        <v>3840</v>
      </c>
      <c r="J996" s="24" t="s">
        <v>3840</v>
      </c>
      <c r="K996" s="24" t="s">
        <v>1299</v>
      </c>
      <c r="L996" s="24" t="s">
        <v>1299</v>
      </c>
      <c r="M996" s="24" t="s">
        <v>1299</v>
      </c>
      <c r="N996" s="24" t="s">
        <v>1299</v>
      </c>
      <c r="O996" s="24" t="s">
        <v>3988</v>
      </c>
      <c r="P996" s="27" t="s">
        <v>15</v>
      </c>
      <c r="Q996" s="28" t="s">
        <v>904</v>
      </c>
      <c r="R996" s="26" t="s">
        <v>4042</v>
      </c>
      <c r="S996" s="26" t="s">
        <v>4092</v>
      </c>
      <c r="T996" s="27" t="s">
        <v>206</v>
      </c>
      <c r="U996" s="25" t="s">
        <v>400</v>
      </c>
      <c r="V996" s="25" t="s">
        <v>3842</v>
      </c>
      <c r="W996" s="25" t="s">
        <v>1376</v>
      </c>
      <c r="X996" s="36" t="s">
        <v>488</v>
      </c>
      <c r="Y996" s="36" t="s">
        <v>161</v>
      </c>
      <c r="Z996" s="36" t="s">
        <v>489</v>
      </c>
      <c r="AA996" s="29">
        <v>15967169</v>
      </c>
      <c r="AB996" s="29">
        <v>0</v>
      </c>
      <c r="AC996" s="30">
        <v>15967169</v>
      </c>
      <c r="AD996" s="29">
        <v>0</v>
      </c>
      <c r="AE996" s="29">
        <v>0</v>
      </c>
      <c r="AF996" s="31">
        <v>15967169</v>
      </c>
      <c r="AG996" s="29">
        <v>0</v>
      </c>
      <c r="AI996" s="29">
        <v>0</v>
      </c>
      <c r="AJ996" s="29">
        <v>0</v>
      </c>
      <c r="AK996" s="29">
        <v>0</v>
      </c>
      <c r="AL996" s="29">
        <v>0</v>
      </c>
      <c r="AM996" s="29">
        <v>0</v>
      </c>
      <c r="AN996" s="29">
        <v>0</v>
      </c>
      <c r="AO996" s="29">
        <v>0</v>
      </c>
      <c r="AP996" s="29">
        <v>0</v>
      </c>
      <c r="AQ996" s="29">
        <v>0</v>
      </c>
      <c r="AR996" s="29">
        <v>0</v>
      </c>
      <c r="AS996" s="29">
        <v>0</v>
      </c>
      <c r="AT996" s="122">
        <v>0</v>
      </c>
      <c r="AU996" s="130" t="s">
        <v>2190</v>
      </c>
      <c r="AV996" s="130" t="s">
        <v>2191</v>
      </c>
      <c r="AW996" s="130" t="s">
        <v>2192</v>
      </c>
      <c r="AX996" s="130" t="s">
        <v>1418</v>
      </c>
      <c r="AY996" s="130" t="s">
        <v>1299</v>
      </c>
    </row>
    <row r="997" spans="1:51" ht="60" x14ac:dyDescent="0.2">
      <c r="A997" s="121">
        <v>45728</v>
      </c>
      <c r="B997" s="27" t="s">
        <v>1399</v>
      </c>
      <c r="C997" s="24" t="s">
        <v>1565</v>
      </c>
      <c r="D997" s="24" t="s">
        <v>1447</v>
      </c>
      <c r="E997" s="28" t="s">
        <v>442</v>
      </c>
      <c r="F997" s="28" t="s">
        <v>549</v>
      </c>
      <c r="G997" s="28" t="s">
        <v>2833</v>
      </c>
      <c r="H997" s="28" t="s">
        <v>515</v>
      </c>
      <c r="I997" s="28" t="s">
        <v>3840</v>
      </c>
      <c r="J997" s="24" t="s">
        <v>3840</v>
      </c>
      <c r="K997" s="24" t="s">
        <v>1299</v>
      </c>
      <c r="L997" s="24" t="s">
        <v>1299</v>
      </c>
      <c r="M997" s="24" t="s">
        <v>1299</v>
      </c>
      <c r="N997" s="24" t="s">
        <v>1299</v>
      </c>
      <c r="O997" s="24" t="s">
        <v>3988</v>
      </c>
      <c r="P997" s="27" t="s">
        <v>15</v>
      </c>
      <c r="Q997" s="28" t="s">
        <v>904</v>
      </c>
      <c r="R997" s="26" t="s">
        <v>4042</v>
      </c>
      <c r="S997" s="26" t="s">
        <v>4092</v>
      </c>
      <c r="T997" s="27" t="s">
        <v>207</v>
      </c>
      <c r="U997" s="25" t="s">
        <v>402</v>
      </c>
      <c r="V997" s="25" t="s">
        <v>3843</v>
      </c>
      <c r="W997" s="25" t="s">
        <v>1376</v>
      </c>
      <c r="X997" s="36" t="s">
        <v>488</v>
      </c>
      <c r="Y997" s="36" t="s">
        <v>161</v>
      </c>
      <c r="Z997" s="36" t="s">
        <v>489</v>
      </c>
      <c r="AA997" s="29">
        <v>3375755</v>
      </c>
      <c r="AB997" s="29">
        <v>0</v>
      </c>
      <c r="AC997" s="30">
        <v>3375755</v>
      </c>
      <c r="AD997" s="29">
        <v>0</v>
      </c>
      <c r="AE997" s="29">
        <v>0</v>
      </c>
      <c r="AF997" s="31">
        <v>3375755</v>
      </c>
      <c r="AG997" s="29">
        <v>0</v>
      </c>
      <c r="AI997" s="29">
        <v>0</v>
      </c>
      <c r="AJ997" s="29">
        <v>0</v>
      </c>
      <c r="AK997" s="29">
        <v>0</v>
      </c>
      <c r="AL997" s="29">
        <v>0</v>
      </c>
      <c r="AM997" s="29">
        <v>0</v>
      </c>
      <c r="AN997" s="29">
        <v>0</v>
      </c>
      <c r="AO997" s="29">
        <v>0</v>
      </c>
      <c r="AP997" s="29">
        <v>0</v>
      </c>
      <c r="AQ997" s="29">
        <v>0</v>
      </c>
      <c r="AR997" s="29">
        <v>0</v>
      </c>
      <c r="AS997" s="29">
        <v>0</v>
      </c>
      <c r="AT997" s="122">
        <v>0</v>
      </c>
      <c r="AU997" s="130" t="s">
        <v>2190</v>
      </c>
      <c r="AV997" s="130" t="s">
        <v>2191</v>
      </c>
      <c r="AW997" s="130" t="s">
        <v>2192</v>
      </c>
      <c r="AX997" s="130" t="s">
        <v>1418</v>
      </c>
      <c r="AY997" s="130" t="s">
        <v>1299</v>
      </c>
    </row>
    <row r="998" spans="1:51" ht="60" x14ac:dyDescent="0.2">
      <c r="A998" s="121">
        <v>45728</v>
      </c>
      <c r="B998" s="27" t="s">
        <v>1399</v>
      </c>
      <c r="C998" s="24" t="s">
        <v>1565</v>
      </c>
      <c r="D998" s="24" t="s">
        <v>1447</v>
      </c>
      <c r="E998" s="28" t="s">
        <v>442</v>
      </c>
      <c r="F998" s="28" t="s">
        <v>549</v>
      </c>
      <c r="G998" s="28" t="s">
        <v>2833</v>
      </c>
      <c r="H998" s="28" t="s">
        <v>515</v>
      </c>
      <c r="I998" s="28" t="s">
        <v>3840</v>
      </c>
      <c r="J998" s="24" t="s">
        <v>3840</v>
      </c>
      <c r="K998" s="24" t="s">
        <v>1299</v>
      </c>
      <c r="L998" s="24" t="s">
        <v>1299</v>
      </c>
      <c r="M998" s="24" t="s">
        <v>1299</v>
      </c>
      <c r="N998" s="24" t="s">
        <v>1299</v>
      </c>
      <c r="O998" s="24" t="s">
        <v>3988</v>
      </c>
      <c r="P998" s="27" t="s">
        <v>15</v>
      </c>
      <c r="Q998" s="28" t="s">
        <v>904</v>
      </c>
      <c r="R998" s="26" t="s">
        <v>4042</v>
      </c>
      <c r="S998" s="26" t="s">
        <v>4092</v>
      </c>
      <c r="T998" s="27" t="s">
        <v>208</v>
      </c>
      <c r="U998" s="25" t="s">
        <v>404</v>
      </c>
      <c r="V998" s="25" t="s">
        <v>3844</v>
      </c>
      <c r="W998" s="25" t="s">
        <v>1376</v>
      </c>
      <c r="X998" s="36" t="s">
        <v>488</v>
      </c>
      <c r="Y998" s="36" t="s">
        <v>161</v>
      </c>
      <c r="Z998" s="36" t="s">
        <v>489</v>
      </c>
      <c r="AA998" s="29">
        <v>9363088</v>
      </c>
      <c r="AB998" s="29">
        <v>0</v>
      </c>
      <c r="AC998" s="30">
        <v>9363088</v>
      </c>
      <c r="AD998" s="29">
        <v>0</v>
      </c>
      <c r="AE998" s="29">
        <v>0</v>
      </c>
      <c r="AF998" s="31">
        <v>9363088</v>
      </c>
      <c r="AG998" s="29">
        <v>0</v>
      </c>
      <c r="AI998" s="29">
        <v>0</v>
      </c>
      <c r="AJ998" s="29">
        <v>0</v>
      </c>
      <c r="AK998" s="29">
        <v>0</v>
      </c>
      <c r="AL998" s="29">
        <v>0</v>
      </c>
      <c r="AM998" s="29">
        <v>0</v>
      </c>
      <c r="AN998" s="29">
        <v>0</v>
      </c>
      <c r="AO998" s="29">
        <v>0</v>
      </c>
      <c r="AP998" s="29">
        <v>0</v>
      </c>
      <c r="AQ998" s="29">
        <v>0</v>
      </c>
      <c r="AR998" s="29">
        <v>0</v>
      </c>
      <c r="AS998" s="29">
        <v>0</v>
      </c>
      <c r="AT998" s="122">
        <v>0</v>
      </c>
      <c r="AU998" s="130" t="s">
        <v>2190</v>
      </c>
      <c r="AV998" s="130" t="s">
        <v>2191</v>
      </c>
      <c r="AW998" s="130" t="s">
        <v>2192</v>
      </c>
      <c r="AX998" s="130" t="s">
        <v>1418</v>
      </c>
      <c r="AY998" s="130" t="s">
        <v>1299</v>
      </c>
    </row>
    <row r="999" spans="1:51" ht="60" x14ac:dyDescent="0.2">
      <c r="A999" s="121">
        <v>45728</v>
      </c>
      <c r="B999" s="27" t="s">
        <v>1399</v>
      </c>
      <c r="C999" s="24" t="s">
        <v>1565</v>
      </c>
      <c r="D999" s="24" t="s">
        <v>1447</v>
      </c>
      <c r="E999" s="28" t="s">
        <v>442</v>
      </c>
      <c r="F999" s="28" t="s">
        <v>549</v>
      </c>
      <c r="G999" s="28" t="s">
        <v>2833</v>
      </c>
      <c r="H999" s="28" t="s">
        <v>515</v>
      </c>
      <c r="I999" s="28" t="s">
        <v>3840</v>
      </c>
      <c r="J999" s="24" t="s">
        <v>3840</v>
      </c>
      <c r="K999" s="24" t="s">
        <v>1299</v>
      </c>
      <c r="L999" s="24" t="s">
        <v>1299</v>
      </c>
      <c r="M999" s="24" t="s">
        <v>1299</v>
      </c>
      <c r="N999" s="24" t="s">
        <v>1299</v>
      </c>
      <c r="O999" s="24" t="s">
        <v>3988</v>
      </c>
      <c r="P999" s="27" t="s">
        <v>15</v>
      </c>
      <c r="Q999" s="28" t="s">
        <v>904</v>
      </c>
      <c r="R999" s="26" t="s">
        <v>4042</v>
      </c>
      <c r="S999" s="26" t="s">
        <v>4092</v>
      </c>
      <c r="T999" s="27" t="s">
        <v>209</v>
      </c>
      <c r="U999" s="25" t="s">
        <v>406</v>
      </c>
      <c r="V999" s="25" t="s">
        <v>3845</v>
      </c>
      <c r="W999" s="25" t="s">
        <v>1376</v>
      </c>
      <c r="X999" s="36" t="s">
        <v>488</v>
      </c>
      <c r="Y999" s="36" t="s">
        <v>161</v>
      </c>
      <c r="Z999" s="36" t="s">
        <v>489</v>
      </c>
      <c r="AA999" s="29">
        <v>1679980</v>
      </c>
      <c r="AB999" s="29">
        <v>0</v>
      </c>
      <c r="AC999" s="30">
        <v>1679980</v>
      </c>
      <c r="AD999" s="29">
        <v>0</v>
      </c>
      <c r="AE999" s="29">
        <v>0</v>
      </c>
      <c r="AF999" s="31">
        <v>1679980</v>
      </c>
      <c r="AG999" s="29">
        <v>0</v>
      </c>
      <c r="AI999" s="29">
        <v>0</v>
      </c>
      <c r="AJ999" s="29">
        <v>0</v>
      </c>
      <c r="AK999" s="29">
        <v>0</v>
      </c>
      <c r="AL999" s="29">
        <v>0</v>
      </c>
      <c r="AM999" s="29">
        <v>0</v>
      </c>
      <c r="AN999" s="29">
        <v>0</v>
      </c>
      <c r="AO999" s="29">
        <v>0</v>
      </c>
      <c r="AP999" s="29">
        <v>0</v>
      </c>
      <c r="AQ999" s="29">
        <v>0</v>
      </c>
      <c r="AR999" s="29">
        <v>0</v>
      </c>
      <c r="AS999" s="29">
        <v>0</v>
      </c>
      <c r="AT999" s="122">
        <v>0</v>
      </c>
      <c r="AU999" s="130" t="s">
        <v>2190</v>
      </c>
      <c r="AV999" s="130" t="s">
        <v>2191</v>
      </c>
      <c r="AW999" s="130" t="s">
        <v>2192</v>
      </c>
      <c r="AX999" s="130" t="s">
        <v>1418</v>
      </c>
      <c r="AY999" s="130" t="s">
        <v>1299</v>
      </c>
    </row>
    <row r="1000" spans="1:51" ht="60" x14ac:dyDescent="0.2">
      <c r="A1000" s="121">
        <v>45728</v>
      </c>
      <c r="B1000" s="27" t="s">
        <v>1399</v>
      </c>
      <c r="C1000" s="24" t="s">
        <v>1565</v>
      </c>
      <c r="D1000" s="24" t="s">
        <v>1447</v>
      </c>
      <c r="E1000" s="28" t="s">
        <v>442</v>
      </c>
      <c r="F1000" s="28" t="s">
        <v>549</v>
      </c>
      <c r="G1000" s="28" t="s">
        <v>2833</v>
      </c>
      <c r="H1000" s="28" t="s">
        <v>515</v>
      </c>
      <c r="I1000" s="28" t="s">
        <v>3840</v>
      </c>
      <c r="J1000" s="24" t="s">
        <v>3840</v>
      </c>
      <c r="K1000" s="24" t="s">
        <v>1299</v>
      </c>
      <c r="L1000" s="24" t="s">
        <v>1299</v>
      </c>
      <c r="M1000" s="24" t="s">
        <v>1299</v>
      </c>
      <c r="N1000" s="24" t="s">
        <v>1299</v>
      </c>
      <c r="O1000" s="24" t="s">
        <v>3988</v>
      </c>
      <c r="P1000" s="27" t="s">
        <v>15</v>
      </c>
      <c r="Q1000" s="28" t="s">
        <v>904</v>
      </c>
      <c r="R1000" s="26" t="s">
        <v>4042</v>
      </c>
      <c r="S1000" s="26" t="s">
        <v>4092</v>
      </c>
      <c r="T1000" s="27" t="s">
        <v>210</v>
      </c>
      <c r="U1000" s="25" t="s">
        <v>408</v>
      </c>
      <c r="V1000" s="25" t="s">
        <v>3846</v>
      </c>
      <c r="W1000" s="25" t="s">
        <v>1376</v>
      </c>
      <c r="X1000" s="36" t="s">
        <v>488</v>
      </c>
      <c r="Y1000" s="36" t="s">
        <v>161</v>
      </c>
      <c r="Z1000" s="36" t="s">
        <v>489</v>
      </c>
      <c r="AA1000" s="29">
        <v>8172006</v>
      </c>
      <c r="AB1000" s="29">
        <v>0</v>
      </c>
      <c r="AC1000" s="30">
        <v>8172006</v>
      </c>
      <c r="AD1000" s="29">
        <v>0</v>
      </c>
      <c r="AE1000" s="29">
        <v>0</v>
      </c>
      <c r="AF1000" s="31">
        <v>8172006</v>
      </c>
      <c r="AG1000" s="29">
        <v>0</v>
      </c>
      <c r="AI1000" s="29">
        <v>0</v>
      </c>
      <c r="AJ1000" s="29">
        <v>0</v>
      </c>
      <c r="AK1000" s="29">
        <v>0</v>
      </c>
      <c r="AL1000" s="29">
        <v>0</v>
      </c>
      <c r="AM1000" s="29">
        <v>0</v>
      </c>
      <c r="AN1000" s="29">
        <v>0</v>
      </c>
      <c r="AO1000" s="29">
        <v>0</v>
      </c>
      <c r="AP1000" s="29">
        <v>0</v>
      </c>
      <c r="AQ1000" s="29">
        <v>0</v>
      </c>
      <c r="AR1000" s="29">
        <v>0</v>
      </c>
      <c r="AS1000" s="29">
        <v>0</v>
      </c>
      <c r="AT1000" s="122">
        <v>0</v>
      </c>
      <c r="AU1000" s="130" t="s">
        <v>2190</v>
      </c>
      <c r="AV1000" s="130" t="s">
        <v>2191</v>
      </c>
      <c r="AW1000" s="130" t="s">
        <v>2192</v>
      </c>
      <c r="AX1000" s="130" t="s">
        <v>1418</v>
      </c>
      <c r="AY1000" s="130" t="s">
        <v>1299</v>
      </c>
    </row>
    <row r="1001" spans="1:51" ht="60" x14ac:dyDescent="0.2">
      <c r="A1001" s="121">
        <v>45728</v>
      </c>
      <c r="B1001" s="27" t="s">
        <v>1399</v>
      </c>
      <c r="C1001" s="24" t="s">
        <v>1565</v>
      </c>
      <c r="D1001" s="24" t="s">
        <v>1447</v>
      </c>
      <c r="E1001" s="28" t="s">
        <v>442</v>
      </c>
      <c r="F1001" s="28" t="s">
        <v>549</v>
      </c>
      <c r="G1001" s="28" t="s">
        <v>2833</v>
      </c>
      <c r="H1001" s="28" t="s">
        <v>515</v>
      </c>
      <c r="I1001" s="28" t="s">
        <v>3840</v>
      </c>
      <c r="J1001" s="24" t="s">
        <v>3840</v>
      </c>
      <c r="K1001" s="24" t="s">
        <v>1299</v>
      </c>
      <c r="L1001" s="24" t="s">
        <v>1299</v>
      </c>
      <c r="M1001" s="24" t="s">
        <v>1299</v>
      </c>
      <c r="N1001" s="24" t="s">
        <v>1299</v>
      </c>
      <c r="O1001" s="24" t="s">
        <v>3988</v>
      </c>
      <c r="P1001" s="27" t="s">
        <v>15</v>
      </c>
      <c r="Q1001" s="28" t="s">
        <v>904</v>
      </c>
      <c r="R1001" s="26" t="s">
        <v>4042</v>
      </c>
      <c r="S1001" s="26" t="s">
        <v>4092</v>
      </c>
      <c r="T1001" s="27" t="s">
        <v>211</v>
      </c>
      <c r="U1001" s="25" t="s">
        <v>410</v>
      </c>
      <c r="V1001" s="25" t="s">
        <v>3847</v>
      </c>
      <c r="W1001" s="25" t="s">
        <v>1376</v>
      </c>
      <c r="X1001" s="36" t="s">
        <v>488</v>
      </c>
      <c r="Y1001" s="36" t="s">
        <v>161</v>
      </c>
      <c r="Z1001" s="36" t="s">
        <v>489</v>
      </c>
      <c r="AA1001" s="29">
        <v>2419681</v>
      </c>
      <c r="AB1001" s="29">
        <v>0</v>
      </c>
      <c r="AC1001" s="30">
        <v>2419681</v>
      </c>
      <c r="AD1001" s="29">
        <v>0</v>
      </c>
      <c r="AE1001" s="29">
        <v>0</v>
      </c>
      <c r="AF1001" s="31">
        <v>2419681</v>
      </c>
      <c r="AG1001" s="29">
        <v>0</v>
      </c>
      <c r="AI1001" s="29">
        <v>0</v>
      </c>
      <c r="AJ1001" s="29">
        <v>0</v>
      </c>
      <c r="AK1001" s="29">
        <v>0</v>
      </c>
      <c r="AL1001" s="29">
        <v>0</v>
      </c>
      <c r="AM1001" s="29">
        <v>0</v>
      </c>
      <c r="AN1001" s="29">
        <v>0</v>
      </c>
      <c r="AO1001" s="29">
        <v>0</v>
      </c>
      <c r="AP1001" s="29">
        <v>0</v>
      </c>
      <c r="AQ1001" s="29">
        <v>0</v>
      </c>
      <c r="AR1001" s="29">
        <v>0</v>
      </c>
      <c r="AS1001" s="29">
        <v>0</v>
      </c>
      <c r="AT1001" s="122">
        <v>0</v>
      </c>
      <c r="AU1001" s="130" t="s">
        <v>2190</v>
      </c>
      <c r="AV1001" s="130" t="s">
        <v>2191</v>
      </c>
      <c r="AW1001" s="130" t="s">
        <v>2192</v>
      </c>
      <c r="AX1001" s="130" t="s">
        <v>1418</v>
      </c>
      <c r="AY1001" s="130" t="s">
        <v>1299</v>
      </c>
    </row>
    <row r="1002" spans="1:51" ht="60" x14ac:dyDescent="0.2">
      <c r="A1002" s="121">
        <v>45728</v>
      </c>
      <c r="B1002" s="27" t="s">
        <v>1399</v>
      </c>
      <c r="C1002" s="24" t="s">
        <v>1565</v>
      </c>
      <c r="D1002" s="24" t="s">
        <v>1447</v>
      </c>
      <c r="E1002" s="28" t="s">
        <v>442</v>
      </c>
      <c r="F1002" s="28" t="s">
        <v>549</v>
      </c>
      <c r="G1002" s="28" t="s">
        <v>2833</v>
      </c>
      <c r="H1002" s="28" t="s">
        <v>515</v>
      </c>
      <c r="I1002" s="28" t="s">
        <v>3840</v>
      </c>
      <c r="J1002" s="24" t="s">
        <v>3840</v>
      </c>
      <c r="K1002" s="24" t="s">
        <v>1299</v>
      </c>
      <c r="L1002" s="24" t="s">
        <v>1299</v>
      </c>
      <c r="M1002" s="24" t="s">
        <v>1299</v>
      </c>
      <c r="N1002" s="24" t="s">
        <v>1299</v>
      </c>
      <c r="O1002" s="24" t="s">
        <v>3988</v>
      </c>
      <c r="P1002" s="27" t="s">
        <v>15</v>
      </c>
      <c r="Q1002" s="28" t="s">
        <v>904</v>
      </c>
      <c r="R1002" s="26" t="s">
        <v>4042</v>
      </c>
      <c r="S1002" s="26" t="s">
        <v>4092</v>
      </c>
      <c r="T1002" s="27" t="s">
        <v>399</v>
      </c>
      <c r="U1002" s="25" t="s">
        <v>414</v>
      </c>
      <c r="V1002" s="25" t="s">
        <v>3850</v>
      </c>
      <c r="W1002" s="25" t="s">
        <v>1376</v>
      </c>
      <c r="X1002" s="36" t="s">
        <v>488</v>
      </c>
      <c r="Y1002" s="36" t="s">
        <v>161</v>
      </c>
      <c r="Z1002" s="36" t="s">
        <v>489</v>
      </c>
      <c r="AA1002" s="29">
        <v>7466582</v>
      </c>
      <c r="AB1002" s="29">
        <v>0</v>
      </c>
      <c r="AC1002" s="30">
        <v>7466582</v>
      </c>
      <c r="AD1002" s="29">
        <v>0</v>
      </c>
      <c r="AE1002" s="29">
        <v>0</v>
      </c>
      <c r="AF1002" s="31">
        <v>7466582</v>
      </c>
      <c r="AG1002" s="29">
        <v>0</v>
      </c>
      <c r="AI1002" s="29">
        <v>0</v>
      </c>
      <c r="AJ1002" s="29">
        <v>0</v>
      </c>
      <c r="AK1002" s="29">
        <v>0</v>
      </c>
      <c r="AL1002" s="29">
        <v>0</v>
      </c>
      <c r="AM1002" s="29">
        <v>0</v>
      </c>
      <c r="AN1002" s="29">
        <v>0</v>
      </c>
      <c r="AO1002" s="29">
        <v>0</v>
      </c>
      <c r="AP1002" s="29">
        <v>0</v>
      </c>
      <c r="AQ1002" s="29">
        <v>0</v>
      </c>
      <c r="AR1002" s="29">
        <v>0</v>
      </c>
      <c r="AS1002" s="29">
        <v>0</v>
      </c>
      <c r="AT1002" s="122">
        <v>0</v>
      </c>
      <c r="AU1002" s="130" t="s">
        <v>2190</v>
      </c>
      <c r="AV1002" s="130" t="s">
        <v>2191</v>
      </c>
      <c r="AW1002" s="130" t="s">
        <v>2192</v>
      </c>
      <c r="AX1002" s="130" t="s">
        <v>1418</v>
      </c>
      <c r="AY1002" s="130" t="s">
        <v>1299</v>
      </c>
    </row>
    <row r="1003" spans="1:51" ht="60" x14ac:dyDescent="0.2">
      <c r="A1003" s="121">
        <v>45728</v>
      </c>
      <c r="B1003" s="27" t="s">
        <v>1399</v>
      </c>
      <c r="C1003" s="24" t="s">
        <v>1565</v>
      </c>
      <c r="D1003" s="24" t="s">
        <v>1447</v>
      </c>
      <c r="E1003" s="28" t="s">
        <v>442</v>
      </c>
      <c r="F1003" s="28" t="s">
        <v>549</v>
      </c>
      <c r="G1003" s="28" t="s">
        <v>2833</v>
      </c>
      <c r="H1003" s="28" t="s">
        <v>515</v>
      </c>
      <c r="I1003" s="28" t="s">
        <v>3840</v>
      </c>
      <c r="J1003" s="24" t="s">
        <v>3840</v>
      </c>
      <c r="K1003" s="24" t="s">
        <v>1299</v>
      </c>
      <c r="L1003" s="24" t="s">
        <v>1299</v>
      </c>
      <c r="M1003" s="24" t="s">
        <v>1299</v>
      </c>
      <c r="N1003" s="24" t="s">
        <v>1299</v>
      </c>
      <c r="O1003" s="24" t="s">
        <v>3988</v>
      </c>
      <c r="P1003" s="27" t="s">
        <v>15</v>
      </c>
      <c r="Q1003" s="28" t="s">
        <v>904</v>
      </c>
      <c r="R1003" s="26" t="s">
        <v>4042</v>
      </c>
      <c r="S1003" s="26" t="s">
        <v>4092</v>
      </c>
      <c r="T1003" s="27" t="s">
        <v>401</v>
      </c>
      <c r="U1003" s="25" t="s">
        <v>416</v>
      </c>
      <c r="V1003" s="25" t="s">
        <v>3851</v>
      </c>
      <c r="W1003" s="25" t="s">
        <v>1376</v>
      </c>
      <c r="X1003" s="36" t="s">
        <v>488</v>
      </c>
      <c r="Y1003" s="36" t="s">
        <v>161</v>
      </c>
      <c r="Z1003" s="36" t="s">
        <v>489</v>
      </c>
      <c r="AA1003" s="29">
        <v>9321615</v>
      </c>
      <c r="AB1003" s="29">
        <v>0</v>
      </c>
      <c r="AC1003" s="30">
        <v>9321615</v>
      </c>
      <c r="AD1003" s="29">
        <v>0</v>
      </c>
      <c r="AE1003" s="29">
        <v>0</v>
      </c>
      <c r="AF1003" s="31">
        <v>9321615</v>
      </c>
      <c r="AG1003" s="29">
        <v>0</v>
      </c>
      <c r="AI1003" s="29">
        <v>0</v>
      </c>
      <c r="AJ1003" s="29">
        <v>0</v>
      </c>
      <c r="AK1003" s="29">
        <v>0</v>
      </c>
      <c r="AL1003" s="29">
        <v>0</v>
      </c>
      <c r="AM1003" s="29">
        <v>0</v>
      </c>
      <c r="AN1003" s="29">
        <v>0</v>
      </c>
      <c r="AO1003" s="29">
        <v>0</v>
      </c>
      <c r="AP1003" s="29">
        <v>0</v>
      </c>
      <c r="AQ1003" s="29">
        <v>0</v>
      </c>
      <c r="AR1003" s="29">
        <v>0</v>
      </c>
      <c r="AS1003" s="29">
        <v>0</v>
      </c>
      <c r="AT1003" s="122">
        <v>0</v>
      </c>
      <c r="AU1003" s="130" t="s">
        <v>2190</v>
      </c>
      <c r="AV1003" s="130" t="s">
        <v>2191</v>
      </c>
      <c r="AW1003" s="130" t="s">
        <v>2192</v>
      </c>
      <c r="AX1003" s="130" t="s">
        <v>1418</v>
      </c>
      <c r="AY1003" s="130" t="s">
        <v>1299</v>
      </c>
    </row>
    <row r="1004" spans="1:51" ht="60" x14ac:dyDescent="0.2">
      <c r="A1004" s="121">
        <v>45728</v>
      </c>
      <c r="B1004" s="27" t="s">
        <v>1399</v>
      </c>
      <c r="C1004" s="24" t="s">
        <v>1565</v>
      </c>
      <c r="D1004" s="24" t="s">
        <v>1447</v>
      </c>
      <c r="E1004" s="28" t="s">
        <v>442</v>
      </c>
      <c r="F1004" s="28" t="s">
        <v>549</v>
      </c>
      <c r="G1004" s="28" t="s">
        <v>2833</v>
      </c>
      <c r="H1004" s="28" t="s">
        <v>515</v>
      </c>
      <c r="I1004" s="28" t="s">
        <v>3840</v>
      </c>
      <c r="J1004" s="24" t="s">
        <v>3840</v>
      </c>
      <c r="K1004" s="24" t="s">
        <v>1299</v>
      </c>
      <c r="L1004" s="24" t="s">
        <v>1299</v>
      </c>
      <c r="M1004" s="24" t="s">
        <v>1299</v>
      </c>
      <c r="N1004" s="24" t="s">
        <v>1299</v>
      </c>
      <c r="O1004" s="24" t="s">
        <v>3988</v>
      </c>
      <c r="P1004" s="27" t="s">
        <v>15</v>
      </c>
      <c r="Q1004" s="28" t="s">
        <v>904</v>
      </c>
      <c r="R1004" s="26" t="s">
        <v>4042</v>
      </c>
      <c r="S1004" s="26" t="s">
        <v>4092</v>
      </c>
      <c r="T1004" s="27" t="s">
        <v>405</v>
      </c>
      <c r="U1004" s="25" t="s">
        <v>436</v>
      </c>
      <c r="V1004" s="25" t="s">
        <v>3853</v>
      </c>
      <c r="W1004" s="25" t="s">
        <v>1376</v>
      </c>
      <c r="X1004" s="36" t="s">
        <v>488</v>
      </c>
      <c r="Y1004" s="36" t="s">
        <v>161</v>
      </c>
      <c r="Z1004" s="36" t="s">
        <v>489</v>
      </c>
      <c r="AA1004" s="29">
        <v>15317059</v>
      </c>
      <c r="AB1004" s="29">
        <v>0</v>
      </c>
      <c r="AC1004" s="30">
        <v>15317059</v>
      </c>
      <c r="AD1004" s="29">
        <v>0</v>
      </c>
      <c r="AE1004" s="29">
        <v>0</v>
      </c>
      <c r="AF1004" s="31">
        <v>15317059</v>
      </c>
      <c r="AG1004" s="29">
        <v>0</v>
      </c>
      <c r="AI1004" s="29">
        <v>0</v>
      </c>
      <c r="AJ1004" s="29">
        <v>0</v>
      </c>
      <c r="AK1004" s="29">
        <v>0</v>
      </c>
      <c r="AL1004" s="29">
        <v>0</v>
      </c>
      <c r="AM1004" s="29">
        <v>0</v>
      </c>
      <c r="AN1004" s="29">
        <v>0</v>
      </c>
      <c r="AO1004" s="29">
        <v>0</v>
      </c>
      <c r="AP1004" s="29">
        <v>0</v>
      </c>
      <c r="AQ1004" s="29">
        <v>0</v>
      </c>
      <c r="AR1004" s="29">
        <v>0</v>
      </c>
      <c r="AS1004" s="29">
        <v>0</v>
      </c>
      <c r="AT1004" s="122">
        <v>0</v>
      </c>
      <c r="AU1004" s="130" t="s">
        <v>2190</v>
      </c>
      <c r="AV1004" s="130" t="s">
        <v>2191</v>
      </c>
      <c r="AW1004" s="130" t="s">
        <v>2192</v>
      </c>
      <c r="AX1004" s="130" t="s">
        <v>1418</v>
      </c>
      <c r="AY1004" s="130" t="s">
        <v>1299</v>
      </c>
    </row>
    <row r="1005" spans="1:51" ht="60" x14ac:dyDescent="0.2">
      <c r="A1005" s="121">
        <v>45728</v>
      </c>
      <c r="B1005" s="27" t="s">
        <v>1399</v>
      </c>
      <c r="C1005" s="24" t="s">
        <v>1565</v>
      </c>
      <c r="D1005" s="24" t="s">
        <v>1447</v>
      </c>
      <c r="E1005" s="28" t="s">
        <v>442</v>
      </c>
      <c r="F1005" s="28" t="s">
        <v>549</v>
      </c>
      <c r="G1005" s="28" t="s">
        <v>2833</v>
      </c>
      <c r="H1005" s="28" t="s">
        <v>515</v>
      </c>
      <c r="I1005" s="28" t="s">
        <v>3840</v>
      </c>
      <c r="J1005" s="24" t="s">
        <v>3840</v>
      </c>
      <c r="K1005" s="24" t="s">
        <v>1299</v>
      </c>
      <c r="L1005" s="24" t="s">
        <v>1299</v>
      </c>
      <c r="M1005" s="24" t="s">
        <v>1299</v>
      </c>
      <c r="N1005" s="24" t="s">
        <v>1299</v>
      </c>
      <c r="O1005" s="24" t="s">
        <v>3988</v>
      </c>
      <c r="P1005" s="27" t="s">
        <v>15</v>
      </c>
      <c r="Q1005" s="28" t="s">
        <v>904</v>
      </c>
      <c r="R1005" s="26" t="s">
        <v>4042</v>
      </c>
      <c r="S1005" s="26" t="s">
        <v>4092</v>
      </c>
      <c r="T1005" s="27" t="s">
        <v>407</v>
      </c>
      <c r="U1005" s="25" t="s">
        <v>420</v>
      </c>
      <c r="V1005" s="25" t="s">
        <v>3854</v>
      </c>
      <c r="W1005" s="25" t="s">
        <v>1376</v>
      </c>
      <c r="X1005" s="36" t="s">
        <v>488</v>
      </c>
      <c r="Y1005" s="36" t="s">
        <v>161</v>
      </c>
      <c r="Z1005" s="36" t="s">
        <v>489</v>
      </c>
      <c r="AA1005" s="29">
        <v>2135730</v>
      </c>
      <c r="AB1005" s="29">
        <v>0</v>
      </c>
      <c r="AC1005" s="30">
        <v>2135730</v>
      </c>
      <c r="AD1005" s="29">
        <v>0</v>
      </c>
      <c r="AE1005" s="29">
        <v>0</v>
      </c>
      <c r="AF1005" s="31">
        <v>2135730</v>
      </c>
      <c r="AG1005" s="29">
        <v>0</v>
      </c>
      <c r="AI1005" s="29">
        <v>0</v>
      </c>
      <c r="AJ1005" s="29">
        <v>0</v>
      </c>
      <c r="AK1005" s="29">
        <v>0</v>
      </c>
      <c r="AL1005" s="29">
        <v>0</v>
      </c>
      <c r="AM1005" s="29">
        <v>0</v>
      </c>
      <c r="AN1005" s="29">
        <v>0</v>
      </c>
      <c r="AO1005" s="29">
        <v>0</v>
      </c>
      <c r="AP1005" s="29">
        <v>0</v>
      </c>
      <c r="AQ1005" s="29">
        <v>0</v>
      </c>
      <c r="AR1005" s="29">
        <v>0</v>
      </c>
      <c r="AS1005" s="29">
        <v>0</v>
      </c>
      <c r="AT1005" s="122">
        <v>0</v>
      </c>
      <c r="AU1005" s="130" t="s">
        <v>2190</v>
      </c>
      <c r="AV1005" s="130" t="s">
        <v>2191</v>
      </c>
      <c r="AW1005" s="130" t="s">
        <v>2192</v>
      </c>
      <c r="AX1005" s="130" t="s">
        <v>1418</v>
      </c>
      <c r="AY1005" s="130" t="s">
        <v>1299</v>
      </c>
    </row>
    <row r="1006" spans="1:51" ht="60" x14ac:dyDescent="0.2">
      <c r="A1006" s="121">
        <v>45728</v>
      </c>
      <c r="B1006" s="27" t="s">
        <v>1399</v>
      </c>
      <c r="C1006" s="24" t="s">
        <v>1565</v>
      </c>
      <c r="D1006" s="24" t="s">
        <v>1447</v>
      </c>
      <c r="E1006" s="28" t="s">
        <v>442</v>
      </c>
      <c r="F1006" s="28" t="s">
        <v>549</v>
      </c>
      <c r="G1006" s="28" t="s">
        <v>2833</v>
      </c>
      <c r="H1006" s="28" t="s">
        <v>515</v>
      </c>
      <c r="I1006" s="28" t="s">
        <v>3840</v>
      </c>
      <c r="J1006" s="24" t="s">
        <v>3840</v>
      </c>
      <c r="K1006" s="24" t="s">
        <v>1299</v>
      </c>
      <c r="L1006" s="24" t="s">
        <v>1299</v>
      </c>
      <c r="M1006" s="24" t="s">
        <v>1299</v>
      </c>
      <c r="N1006" s="24" t="s">
        <v>1299</v>
      </c>
      <c r="O1006" s="24" t="s">
        <v>3988</v>
      </c>
      <c r="P1006" s="27" t="s">
        <v>15</v>
      </c>
      <c r="Q1006" s="28" t="s">
        <v>904</v>
      </c>
      <c r="R1006" s="26" t="s">
        <v>4042</v>
      </c>
      <c r="S1006" s="26" t="s">
        <v>4092</v>
      </c>
      <c r="T1006" s="27" t="s">
        <v>409</v>
      </c>
      <c r="U1006" s="25" t="s">
        <v>422</v>
      </c>
      <c r="V1006" s="25" t="s">
        <v>3855</v>
      </c>
      <c r="W1006" s="25" t="s">
        <v>1376</v>
      </c>
      <c r="X1006" s="36" t="s">
        <v>488</v>
      </c>
      <c r="Y1006" s="36" t="s">
        <v>161</v>
      </c>
      <c r="Z1006" s="36" t="s">
        <v>489</v>
      </c>
      <c r="AA1006" s="29">
        <v>2356840</v>
      </c>
      <c r="AB1006" s="29">
        <v>0</v>
      </c>
      <c r="AC1006" s="30">
        <v>2356840</v>
      </c>
      <c r="AD1006" s="29">
        <v>0</v>
      </c>
      <c r="AE1006" s="29">
        <v>0</v>
      </c>
      <c r="AF1006" s="31">
        <v>2356840</v>
      </c>
      <c r="AG1006" s="29">
        <v>0</v>
      </c>
      <c r="AI1006" s="29">
        <v>0</v>
      </c>
      <c r="AJ1006" s="29">
        <v>0</v>
      </c>
      <c r="AK1006" s="29">
        <v>0</v>
      </c>
      <c r="AL1006" s="29">
        <v>0</v>
      </c>
      <c r="AM1006" s="29">
        <v>0</v>
      </c>
      <c r="AN1006" s="29">
        <v>0</v>
      </c>
      <c r="AO1006" s="29">
        <v>0</v>
      </c>
      <c r="AP1006" s="29">
        <v>0</v>
      </c>
      <c r="AQ1006" s="29">
        <v>0</v>
      </c>
      <c r="AR1006" s="29">
        <v>0</v>
      </c>
      <c r="AS1006" s="29">
        <v>0</v>
      </c>
      <c r="AT1006" s="122">
        <v>0</v>
      </c>
      <c r="AU1006" s="130" t="s">
        <v>2190</v>
      </c>
      <c r="AV1006" s="130" t="s">
        <v>2191</v>
      </c>
      <c r="AW1006" s="130" t="s">
        <v>2192</v>
      </c>
      <c r="AX1006" s="130" t="s">
        <v>1418</v>
      </c>
      <c r="AY1006" s="130" t="s">
        <v>1299</v>
      </c>
    </row>
    <row r="1007" spans="1:51" ht="60" x14ac:dyDescent="0.2">
      <c r="A1007" s="121">
        <v>45728</v>
      </c>
      <c r="B1007" s="27" t="s">
        <v>1399</v>
      </c>
      <c r="C1007" s="24" t="s">
        <v>1565</v>
      </c>
      <c r="D1007" s="24" t="s">
        <v>1447</v>
      </c>
      <c r="E1007" s="28" t="s">
        <v>442</v>
      </c>
      <c r="F1007" s="28" t="s">
        <v>549</v>
      </c>
      <c r="G1007" s="28" t="s">
        <v>2833</v>
      </c>
      <c r="H1007" s="28" t="s">
        <v>515</v>
      </c>
      <c r="I1007" s="28" t="s">
        <v>3840</v>
      </c>
      <c r="J1007" s="24" t="s">
        <v>3840</v>
      </c>
      <c r="K1007" s="24" t="s">
        <v>1299</v>
      </c>
      <c r="L1007" s="24" t="s">
        <v>1299</v>
      </c>
      <c r="M1007" s="24" t="s">
        <v>1299</v>
      </c>
      <c r="N1007" s="24" t="s">
        <v>1299</v>
      </c>
      <c r="O1007" s="24" t="s">
        <v>3988</v>
      </c>
      <c r="P1007" s="27" t="s">
        <v>15</v>
      </c>
      <c r="Q1007" s="28" t="s">
        <v>904</v>
      </c>
      <c r="R1007" s="26" t="s">
        <v>4042</v>
      </c>
      <c r="S1007" s="26" t="s">
        <v>4092</v>
      </c>
      <c r="T1007" s="27" t="s">
        <v>417</v>
      </c>
      <c r="U1007" s="25" t="s">
        <v>429</v>
      </c>
      <c r="V1007" s="25" t="s">
        <v>3859</v>
      </c>
      <c r="W1007" s="25" t="s">
        <v>1376</v>
      </c>
      <c r="X1007" s="36" t="s">
        <v>488</v>
      </c>
      <c r="Y1007" s="36" t="s">
        <v>161</v>
      </c>
      <c r="Z1007" s="36" t="s">
        <v>489</v>
      </c>
      <c r="AA1007" s="29">
        <v>2088741</v>
      </c>
      <c r="AB1007" s="29">
        <v>0</v>
      </c>
      <c r="AC1007" s="30">
        <v>2088741</v>
      </c>
      <c r="AD1007" s="29">
        <v>0</v>
      </c>
      <c r="AE1007" s="29">
        <v>0</v>
      </c>
      <c r="AF1007" s="31">
        <v>2088741</v>
      </c>
      <c r="AG1007" s="29">
        <v>0</v>
      </c>
      <c r="AI1007" s="29">
        <v>0</v>
      </c>
      <c r="AJ1007" s="29">
        <v>0</v>
      </c>
      <c r="AK1007" s="29">
        <v>0</v>
      </c>
      <c r="AL1007" s="29">
        <v>0</v>
      </c>
      <c r="AM1007" s="29">
        <v>0</v>
      </c>
      <c r="AN1007" s="29">
        <v>0</v>
      </c>
      <c r="AO1007" s="29">
        <v>0</v>
      </c>
      <c r="AP1007" s="29">
        <v>0</v>
      </c>
      <c r="AQ1007" s="29">
        <v>0</v>
      </c>
      <c r="AR1007" s="29">
        <v>0</v>
      </c>
      <c r="AS1007" s="29">
        <v>0</v>
      </c>
      <c r="AT1007" s="122">
        <v>0</v>
      </c>
      <c r="AU1007" s="130" t="s">
        <v>2190</v>
      </c>
      <c r="AV1007" s="130" t="s">
        <v>2191</v>
      </c>
      <c r="AW1007" s="130" t="s">
        <v>2192</v>
      </c>
      <c r="AX1007" s="130" t="s">
        <v>1418</v>
      </c>
      <c r="AY1007" s="130" t="s">
        <v>1299</v>
      </c>
    </row>
    <row r="1008" spans="1:51" ht="60" x14ac:dyDescent="0.2">
      <c r="A1008" s="121">
        <v>45728</v>
      </c>
      <c r="B1008" s="27" t="s">
        <v>1399</v>
      </c>
      <c r="C1008" s="24" t="s">
        <v>1565</v>
      </c>
      <c r="D1008" s="24" t="s">
        <v>1447</v>
      </c>
      <c r="E1008" s="28" t="s">
        <v>442</v>
      </c>
      <c r="F1008" s="28" t="s">
        <v>549</v>
      </c>
      <c r="G1008" s="28" t="s">
        <v>2833</v>
      </c>
      <c r="H1008" s="28" t="s">
        <v>515</v>
      </c>
      <c r="I1008" s="28" t="s">
        <v>3840</v>
      </c>
      <c r="J1008" s="24" t="s">
        <v>3840</v>
      </c>
      <c r="K1008" s="24" t="s">
        <v>1299</v>
      </c>
      <c r="L1008" s="24" t="s">
        <v>1299</v>
      </c>
      <c r="M1008" s="24" t="s">
        <v>1299</v>
      </c>
      <c r="N1008" s="24" t="s">
        <v>1299</v>
      </c>
      <c r="O1008" s="24" t="s">
        <v>3988</v>
      </c>
      <c r="P1008" s="27" t="s">
        <v>15</v>
      </c>
      <c r="Q1008" s="28" t="s">
        <v>904</v>
      </c>
      <c r="R1008" s="26" t="s">
        <v>4042</v>
      </c>
      <c r="S1008" s="26" t="s">
        <v>4092</v>
      </c>
      <c r="T1008" s="27" t="s">
        <v>1177</v>
      </c>
      <c r="U1008" s="25" t="s">
        <v>430</v>
      </c>
      <c r="V1008" s="25" t="s">
        <v>3860</v>
      </c>
      <c r="W1008" s="25" t="s">
        <v>1376</v>
      </c>
      <c r="X1008" s="36" t="s">
        <v>488</v>
      </c>
      <c r="Y1008" s="36" t="s">
        <v>161</v>
      </c>
      <c r="Z1008" s="36" t="s">
        <v>489</v>
      </c>
      <c r="AA1008" s="29">
        <v>811195</v>
      </c>
      <c r="AB1008" s="29">
        <v>0</v>
      </c>
      <c r="AC1008" s="30">
        <v>811195</v>
      </c>
      <c r="AD1008" s="29">
        <v>0</v>
      </c>
      <c r="AE1008" s="29">
        <v>0</v>
      </c>
      <c r="AF1008" s="31">
        <v>811195</v>
      </c>
      <c r="AG1008" s="29">
        <v>0</v>
      </c>
      <c r="AI1008" s="29">
        <v>0</v>
      </c>
      <c r="AJ1008" s="29">
        <v>0</v>
      </c>
      <c r="AK1008" s="29">
        <v>0</v>
      </c>
      <c r="AL1008" s="29">
        <v>0</v>
      </c>
      <c r="AM1008" s="29">
        <v>0</v>
      </c>
      <c r="AN1008" s="29">
        <v>0</v>
      </c>
      <c r="AO1008" s="29">
        <v>0</v>
      </c>
      <c r="AP1008" s="29">
        <v>0</v>
      </c>
      <c r="AQ1008" s="29">
        <v>0</v>
      </c>
      <c r="AR1008" s="29">
        <v>0</v>
      </c>
      <c r="AS1008" s="29">
        <v>0</v>
      </c>
      <c r="AT1008" s="122">
        <v>0</v>
      </c>
      <c r="AU1008" s="130" t="s">
        <v>2190</v>
      </c>
      <c r="AV1008" s="130" t="s">
        <v>2191</v>
      </c>
      <c r="AW1008" s="130" t="s">
        <v>2192</v>
      </c>
      <c r="AX1008" s="130" t="s">
        <v>1418</v>
      </c>
      <c r="AY1008" s="130" t="s">
        <v>1299</v>
      </c>
    </row>
    <row r="1009" spans="1:51" ht="60" x14ac:dyDescent="0.2">
      <c r="A1009" s="121">
        <v>45728</v>
      </c>
      <c r="B1009" s="27" t="s">
        <v>1399</v>
      </c>
      <c r="C1009" s="24" t="s">
        <v>1565</v>
      </c>
      <c r="D1009" s="24" t="s">
        <v>1447</v>
      </c>
      <c r="E1009" s="28" t="s">
        <v>442</v>
      </c>
      <c r="F1009" s="28" t="s">
        <v>549</v>
      </c>
      <c r="G1009" s="28" t="s">
        <v>2833</v>
      </c>
      <c r="H1009" s="28" t="s">
        <v>515</v>
      </c>
      <c r="I1009" s="28" t="s">
        <v>3840</v>
      </c>
      <c r="J1009" s="24" t="s">
        <v>3840</v>
      </c>
      <c r="K1009" s="24" t="s">
        <v>1299</v>
      </c>
      <c r="L1009" s="24" t="s">
        <v>1299</v>
      </c>
      <c r="M1009" s="24" t="s">
        <v>1299</v>
      </c>
      <c r="N1009" s="24" t="s">
        <v>1299</v>
      </c>
      <c r="O1009" s="24" t="s">
        <v>3988</v>
      </c>
      <c r="P1009" s="27" t="s">
        <v>15</v>
      </c>
      <c r="Q1009" s="28" t="s">
        <v>904</v>
      </c>
      <c r="R1009" s="26" t="s">
        <v>4042</v>
      </c>
      <c r="S1009" s="26" t="s">
        <v>4092</v>
      </c>
      <c r="T1009" s="27" t="s">
        <v>419</v>
      </c>
      <c r="U1009" s="25" t="s">
        <v>431</v>
      </c>
      <c r="V1009" s="25" t="s">
        <v>3861</v>
      </c>
      <c r="W1009" s="25" t="s">
        <v>1376</v>
      </c>
      <c r="X1009" s="36" t="s">
        <v>488</v>
      </c>
      <c r="Y1009" s="36" t="s">
        <v>161</v>
      </c>
      <c r="Z1009" s="36" t="s">
        <v>489</v>
      </c>
      <c r="AA1009" s="29">
        <v>10170375</v>
      </c>
      <c r="AB1009" s="29">
        <v>0</v>
      </c>
      <c r="AC1009" s="30">
        <v>10170375</v>
      </c>
      <c r="AD1009" s="29">
        <v>0</v>
      </c>
      <c r="AE1009" s="29">
        <v>0</v>
      </c>
      <c r="AF1009" s="31">
        <v>10170375</v>
      </c>
      <c r="AG1009" s="29">
        <v>0</v>
      </c>
      <c r="AI1009" s="29">
        <v>0</v>
      </c>
      <c r="AJ1009" s="29">
        <v>0</v>
      </c>
      <c r="AK1009" s="29">
        <v>0</v>
      </c>
      <c r="AL1009" s="29">
        <v>0</v>
      </c>
      <c r="AM1009" s="29">
        <v>0</v>
      </c>
      <c r="AN1009" s="29">
        <v>0</v>
      </c>
      <c r="AO1009" s="29">
        <v>0</v>
      </c>
      <c r="AP1009" s="29">
        <v>0</v>
      </c>
      <c r="AQ1009" s="29">
        <v>0</v>
      </c>
      <c r="AR1009" s="29">
        <v>0</v>
      </c>
      <c r="AS1009" s="29">
        <v>0</v>
      </c>
      <c r="AT1009" s="122">
        <v>0</v>
      </c>
      <c r="AU1009" s="130" t="s">
        <v>2190</v>
      </c>
      <c r="AV1009" s="130" t="s">
        <v>2191</v>
      </c>
      <c r="AW1009" s="130" t="s">
        <v>2192</v>
      </c>
      <c r="AX1009" s="130" t="s">
        <v>1418</v>
      </c>
      <c r="AY1009" s="130" t="s">
        <v>1299</v>
      </c>
    </row>
    <row r="1010" spans="1:51" ht="60" x14ac:dyDescent="0.2">
      <c r="A1010" s="121">
        <v>45728</v>
      </c>
      <c r="B1010" s="27" t="s">
        <v>1399</v>
      </c>
      <c r="C1010" s="24" t="s">
        <v>1565</v>
      </c>
      <c r="D1010" s="24" t="s">
        <v>1447</v>
      </c>
      <c r="E1010" s="28" t="s">
        <v>442</v>
      </c>
      <c r="F1010" s="28" t="s">
        <v>549</v>
      </c>
      <c r="G1010" s="28" t="s">
        <v>2833</v>
      </c>
      <c r="H1010" s="28" t="s">
        <v>515</v>
      </c>
      <c r="I1010" s="28" t="s">
        <v>3840</v>
      </c>
      <c r="J1010" s="24" t="s">
        <v>3840</v>
      </c>
      <c r="K1010" s="24" t="s">
        <v>1299</v>
      </c>
      <c r="L1010" s="24" t="s">
        <v>1299</v>
      </c>
      <c r="M1010" s="24" t="s">
        <v>1299</v>
      </c>
      <c r="N1010" s="24" t="s">
        <v>1299</v>
      </c>
      <c r="O1010" s="24" t="s">
        <v>3988</v>
      </c>
      <c r="P1010" s="27" t="s">
        <v>15</v>
      </c>
      <c r="Q1010" s="28" t="s">
        <v>904</v>
      </c>
      <c r="R1010" s="26" t="s">
        <v>4042</v>
      </c>
      <c r="S1010" s="26" t="s">
        <v>4092</v>
      </c>
      <c r="T1010" s="27" t="s">
        <v>421</v>
      </c>
      <c r="U1010" s="25" t="s">
        <v>432</v>
      </c>
      <c r="V1010" s="25" t="s">
        <v>3862</v>
      </c>
      <c r="W1010" s="25" t="s">
        <v>1376</v>
      </c>
      <c r="X1010" s="36" t="s">
        <v>488</v>
      </c>
      <c r="Y1010" s="36" t="s">
        <v>161</v>
      </c>
      <c r="Z1010" s="36" t="s">
        <v>489</v>
      </c>
      <c r="AA1010" s="29">
        <v>4033242</v>
      </c>
      <c r="AB1010" s="29">
        <v>0</v>
      </c>
      <c r="AC1010" s="30">
        <v>4033242</v>
      </c>
      <c r="AD1010" s="29">
        <v>0</v>
      </c>
      <c r="AE1010" s="29">
        <v>0</v>
      </c>
      <c r="AF1010" s="31">
        <v>4033242</v>
      </c>
      <c r="AG1010" s="29">
        <v>0</v>
      </c>
      <c r="AI1010" s="29">
        <v>0</v>
      </c>
      <c r="AJ1010" s="29">
        <v>0</v>
      </c>
      <c r="AK1010" s="29">
        <v>0</v>
      </c>
      <c r="AL1010" s="29">
        <v>0</v>
      </c>
      <c r="AM1010" s="29">
        <v>0</v>
      </c>
      <c r="AN1010" s="29">
        <v>0</v>
      </c>
      <c r="AO1010" s="29">
        <v>0</v>
      </c>
      <c r="AP1010" s="29">
        <v>0</v>
      </c>
      <c r="AQ1010" s="29">
        <v>0</v>
      </c>
      <c r="AR1010" s="29">
        <v>0</v>
      </c>
      <c r="AS1010" s="29">
        <v>0</v>
      </c>
      <c r="AT1010" s="122">
        <v>0</v>
      </c>
      <c r="AU1010" s="130" t="s">
        <v>2190</v>
      </c>
      <c r="AV1010" s="130" t="s">
        <v>2191</v>
      </c>
      <c r="AW1010" s="130" t="s">
        <v>2192</v>
      </c>
      <c r="AX1010" s="130" t="s">
        <v>1418</v>
      </c>
      <c r="AY1010" s="130" t="s">
        <v>1299</v>
      </c>
    </row>
    <row r="1011" spans="1:51" ht="60" x14ac:dyDescent="0.2">
      <c r="A1011" s="121">
        <v>45728</v>
      </c>
      <c r="B1011" s="27" t="s">
        <v>1399</v>
      </c>
      <c r="C1011" s="24" t="s">
        <v>1565</v>
      </c>
      <c r="D1011" s="24" t="s">
        <v>1447</v>
      </c>
      <c r="E1011" s="28" t="s">
        <v>442</v>
      </c>
      <c r="F1011" s="28" t="s">
        <v>549</v>
      </c>
      <c r="G1011" s="28" t="s">
        <v>2833</v>
      </c>
      <c r="H1011" s="28" t="s">
        <v>515</v>
      </c>
      <c r="I1011" s="28" t="s">
        <v>3840</v>
      </c>
      <c r="J1011" s="24" t="s">
        <v>3840</v>
      </c>
      <c r="K1011" s="24" t="s">
        <v>1299</v>
      </c>
      <c r="L1011" s="24" t="s">
        <v>1299</v>
      </c>
      <c r="M1011" s="24" t="s">
        <v>1299</v>
      </c>
      <c r="N1011" s="24" t="s">
        <v>1299</v>
      </c>
      <c r="O1011" s="24" t="s">
        <v>3988</v>
      </c>
      <c r="P1011" s="27" t="s">
        <v>15</v>
      </c>
      <c r="Q1011" s="28" t="s">
        <v>904</v>
      </c>
      <c r="R1011" s="26" t="s">
        <v>4042</v>
      </c>
      <c r="S1011" s="26" t="s">
        <v>4092</v>
      </c>
      <c r="T1011" s="27" t="s">
        <v>423</v>
      </c>
      <c r="U1011" s="25" t="s">
        <v>433</v>
      </c>
      <c r="V1011" s="25" t="s">
        <v>3863</v>
      </c>
      <c r="W1011" s="25" t="s">
        <v>1376</v>
      </c>
      <c r="X1011" s="36" t="s">
        <v>488</v>
      </c>
      <c r="Y1011" s="36" t="s">
        <v>161</v>
      </c>
      <c r="Z1011" s="36" t="s">
        <v>489</v>
      </c>
      <c r="AA1011" s="29">
        <v>723750</v>
      </c>
      <c r="AB1011" s="29">
        <v>0</v>
      </c>
      <c r="AC1011" s="30">
        <v>723750</v>
      </c>
      <c r="AD1011" s="29">
        <v>0</v>
      </c>
      <c r="AE1011" s="29">
        <v>0</v>
      </c>
      <c r="AF1011" s="31">
        <v>723750</v>
      </c>
      <c r="AG1011" s="29">
        <v>0</v>
      </c>
      <c r="AI1011" s="29">
        <v>0</v>
      </c>
      <c r="AJ1011" s="29">
        <v>0</v>
      </c>
      <c r="AK1011" s="29">
        <v>0</v>
      </c>
      <c r="AL1011" s="29">
        <v>0</v>
      </c>
      <c r="AM1011" s="29">
        <v>0</v>
      </c>
      <c r="AN1011" s="29">
        <v>0</v>
      </c>
      <c r="AO1011" s="29">
        <v>0</v>
      </c>
      <c r="AP1011" s="29">
        <v>0</v>
      </c>
      <c r="AQ1011" s="29">
        <v>0</v>
      </c>
      <c r="AR1011" s="29">
        <v>0</v>
      </c>
      <c r="AS1011" s="29">
        <v>0</v>
      </c>
      <c r="AT1011" s="122">
        <v>0</v>
      </c>
      <c r="AU1011" s="130" t="s">
        <v>2190</v>
      </c>
      <c r="AV1011" s="130" t="s">
        <v>2191</v>
      </c>
      <c r="AW1011" s="130" t="s">
        <v>2192</v>
      </c>
      <c r="AX1011" s="130" t="s">
        <v>1418</v>
      </c>
      <c r="AY1011" s="130" t="s">
        <v>1299</v>
      </c>
    </row>
    <row r="1012" spans="1:51" ht="60" x14ac:dyDescent="0.2">
      <c r="A1012" s="121">
        <v>45728</v>
      </c>
      <c r="B1012" s="27" t="s">
        <v>1399</v>
      </c>
      <c r="C1012" s="24" t="s">
        <v>1565</v>
      </c>
      <c r="D1012" s="24" t="s">
        <v>1447</v>
      </c>
      <c r="E1012" s="28" t="s">
        <v>442</v>
      </c>
      <c r="F1012" s="28" t="s">
        <v>549</v>
      </c>
      <c r="G1012" s="28" t="s">
        <v>2833</v>
      </c>
      <c r="H1012" s="28" t="s">
        <v>515</v>
      </c>
      <c r="I1012" s="28" t="s">
        <v>3840</v>
      </c>
      <c r="J1012" s="24" t="s">
        <v>3840</v>
      </c>
      <c r="K1012" s="24" t="s">
        <v>1299</v>
      </c>
      <c r="L1012" s="24" t="s">
        <v>1299</v>
      </c>
      <c r="M1012" s="24" t="s">
        <v>1299</v>
      </c>
      <c r="N1012" s="24" t="s">
        <v>1299</v>
      </c>
      <c r="O1012" s="24" t="s">
        <v>3988</v>
      </c>
      <c r="P1012" s="27" t="s">
        <v>15</v>
      </c>
      <c r="Q1012" s="28" t="s">
        <v>904</v>
      </c>
      <c r="R1012" s="26" t="s">
        <v>4042</v>
      </c>
      <c r="S1012" s="26" t="s">
        <v>4092</v>
      </c>
      <c r="T1012" s="27" t="s">
        <v>425</v>
      </c>
      <c r="U1012" s="25" t="s">
        <v>434</v>
      </c>
      <c r="V1012" s="25" t="s">
        <v>3864</v>
      </c>
      <c r="W1012" s="25" t="s">
        <v>1376</v>
      </c>
      <c r="X1012" s="36" t="s">
        <v>488</v>
      </c>
      <c r="Y1012" s="36" t="s">
        <v>161</v>
      </c>
      <c r="Z1012" s="36" t="s">
        <v>489</v>
      </c>
      <c r="AA1012" s="29">
        <v>1153000</v>
      </c>
      <c r="AB1012" s="29">
        <v>0</v>
      </c>
      <c r="AC1012" s="30">
        <v>1153000</v>
      </c>
      <c r="AD1012" s="29">
        <v>0</v>
      </c>
      <c r="AE1012" s="29">
        <v>0</v>
      </c>
      <c r="AF1012" s="31">
        <v>1153000</v>
      </c>
      <c r="AG1012" s="29">
        <v>0</v>
      </c>
      <c r="AI1012" s="29">
        <v>0</v>
      </c>
      <c r="AJ1012" s="29">
        <v>0</v>
      </c>
      <c r="AK1012" s="29">
        <v>0</v>
      </c>
      <c r="AL1012" s="29">
        <v>0</v>
      </c>
      <c r="AM1012" s="29">
        <v>0</v>
      </c>
      <c r="AN1012" s="29">
        <v>0</v>
      </c>
      <c r="AO1012" s="29">
        <v>0</v>
      </c>
      <c r="AP1012" s="29">
        <v>0</v>
      </c>
      <c r="AQ1012" s="29">
        <v>0</v>
      </c>
      <c r="AR1012" s="29">
        <v>0</v>
      </c>
      <c r="AS1012" s="29">
        <v>0</v>
      </c>
      <c r="AT1012" s="122">
        <v>0</v>
      </c>
      <c r="AU1012" s="130" t="s">
        <v>2190</v>
      </c>
      <c r="AV1012" s="130" t="s">
        <v>2191</v>
      </c>
      <c r="AW1012" s="130" t="s">
        <v>2192</v>
      </c>
      <c r="AX1012" s="130" t="s">
        <v>1418</v>
      </c>
      <c r="AY1012" s="130" t="s">
        <v>1299</v>
      </c>
    </row>
    <row r="1013" spans="1:51" ht="60" x14ac:dyDescent="0.2">
      <c r="A1013" s="121">
        <v>45728</v>
      </c>
      <c r="B1013" s="27" t="s">
        <v>1399</v>
      </c>
      <c r="C1013" s="24" t="s">
        <v>1565</v>
      </c>
      <c r="D1013" s="24" t="s">
        <v>1447</v>
      </c>
      <c r="E1013" s="28" t="s">
        <v>442</v>
      </c>
      <c r="F1013" s="28" t="s">
        <v>549</v>
      </c>
      <c r="G1013" s="28" t="s">
        <v>2833</v>
      </c>
      <c r="H1013" s="28" t="s">
        <v>515</v>
      </c>
      <c r="I1013" s="28" t="s">
        <v>3840</v>
      </c>
      <c r="J1013" s="24" t="s">
        <v>3840</v>
      </c>
      <c r="K1013" s="24" t="s">
        <v>1299</v>
      </c>
      <c r="L1013" s="24" t="s">
        <v>1299</v>
      </c>
      <c r="M1013" s="24" t="s">
        <v>1299</v>
      </c>
      <c r="N1013" s="24" t="s">
        <v>1299</v>
      </c>
      <c r="O1013" s="24" t="s">
        <v>3988</v>
      </c>
      <c r="P1013" s="27" t="s">
        <v>15</v>
      </c>
      <c r="Q1013" s="28" t="s">
        <v>904</v>
      </c>
      <c r="R1013" s="26" t="s">
        <v>4042</v>
      </c>
      <c r="S1013" s="26" t="s">
        <v>4092</v>
      </c>
      <c r="T1013" s="27" t="s">
        <v>427</v>
      </c>
      <c r="U1013" s="25" t="s">
        <v>435</v>
      </c>
      <c r="V1013" s="25" t="s">
        <v>3865</v>
      </c>
      <c r="W1013" s="25" t="s">
        <v>1376</v>
      </c>
      <c r="X1013" s="36" t="s">
        <v>488</v>
      </c>
      <c r="Y1013" s="36" t="s">
        <v>161</v>
      </c>
      <c r="Z1013" s="36" t="s">
        <v>489</v>
      </c>
      <c r="AA1013" s="29">
        <v>1153500</v>
      </c>
      <c r="AB1013" s="29">
        <v>0</v>
      </c>
      <c r="AC1013" s="30">
        <v>1153500</v>
      </c>
      <c r="AD1013" s="29">
        <v>0</v>
      </c>
      <c r="AE1013" s="29">
        <v>0</v>
      </c>
      <c r="AF1013" s="31">
        <v>1153500</v>
      </c>
      <c r="AG1013" s="29">
        <v>0</v>
      </c>
      <c r="AI1013" s="29">
        <v>0</v>
      </c>
      <c r="AJ1013" s="29">
        <v>0</v>
      </c>
      <c r="AK1013" s="29">
        <v>0</v>
      </c>
      <c r="AL1013" s="29">
        <v>0</v>
      </c>
      <c r="AM1013" s="29">
        <v>0</v>
      </c>
      <c r="AN1013" s="29">
        <v>0</v>
      </c>
      <c r="AO1013" s="29">
        <v>0</v>
      </c>
      <c r="AP1013" s="29">
        <v>0</v>
      </c>
      <c r="AQ1013" s="29">
        <v>0</v>
      </c>
      <c r="AR1013" s="29">
        <v>0</v>
      </c>
      <c r="AS1013" s="29">
        <v>0</v>
      </c>
      <c r="AT1013" s="122">
        <v>0</v>
      </c>
      <c r="AU1013" s="130" t="s">
        <v>2190</v>
      </c>
      <c r="AV1013" s="130" t="s">
        <v>2191</v>
      </c>
      <c r="AW1013" s="130" t="s">
        <v>2192</v>
      </c>
      <c r="AX1013" s="130" t="s">
        <v>1418</v>
      </c>
      <c r="AY1013" s="130" t="s">
        <v>1299</v>
      </c>
    </row>
    <row r="1014" spans="1:51" ht="36" x14ac:dyDescent="0.2">
      <c r="A1014" s="121">
        <v>45728</v>
      </c>
      <c r="B1014" s="27" t="s">
        <v>1399</v>
      </c>
      <c r="C1014" s="24" t="s">
        <v>1565</v>
      </c>
      <c r="D1014" s="24" t="s">
        <v>1447</v>
      </c>
      <c r="E1014" s="28" t="s">
        <v>438</v>
      </c>
      <c r="F1014" s="28" t="s">
        <v>439</v>
      </c>
      <c r="G1014" s="28" t="s">
        <v>2823</v>
      </c>
      <c r="H1014" s="28" t="s">
        <v>511</v>
      </c>
      <c r="I1014" s="28" t="s">
        <v>1103</v>
      </c>
      <c r="J1014" s="24" t="s">
        <v>1090</v>
      </c>
      <c r="K1014" s="24" t="s">
        <v>1132</v>
      </c>
      <c r="L1014" s="24" t="s">
        <v>3989</v>
      </c>
      <c r="M1014" s="24">
        <v>45729</v>
      </c>
      <c r="N1014" s="24" t="s">
        <v>3990</v>
      </c>
      <c r="O1014" s="24" t="s">
        <v>3991</v>
      </c>
      <c r="P1014" s="27" t="s">
        <v>15</v>
      </c>
      <c r="Q1014" s="28" t="s">
        <v>905</v>
      </c>
      <c r="R1014" s="26" t="s">
        <v>4043</v>
      </c>
      <c r="S1014" s="26" t="s">
        <v>4093</v>
      </c>
      <c r="T1014" s="27" t="s">
        <v>16</v>
      </c>
      <c r="U1014" s="25" t="s">
        <v>1090</v>
      </c>
      <c r="V1014" s="25" t="s">
        <v>1342</v>
      </c>
      <c r="W1014" s="25" t="s">
        <v>552</v>
      </c>
      <c r="X1014" s="36" t="s">
        <v>36</v>
      </c>
      <c r="Y1014" s="36" t="s">
        <v>21</v>
      </c>
      <c r="Z1014" s="36" t="s">
        <v>380</v>
      </c>
      <c r="AA1014" s="29">
        <v>3844</v>
      </c>
      <c r="AB1014" s="29">
        <v>3844</v>
      </c>
      <c r="AC1014" s="30">
        <v>0</v>
      </c>
      <c r="AD1014" s="29">
        <v>3844</v>
      </c>
      <c r="AE1014" s="29">
        <v>0</v>
      </c>
      <c r="AF1014" s="31">
        <v>3844</v>
      </c>
      <c r="AG1014" s="29">
        <v>0</v>
      </c>
      <c r="AI1014" s="29">
        <v>0</v>
      </c>
      <c r="AJ1014" s="29">
        <v>0</v>
      </c>
      <c r="AK1014" s="29">
        <v>0</v>
      </c>
      <c r="AL1014" s="29">
        <v>0</v>
      </c>
      <c r="AM1014" s="29">
        <v>0</v>
      </c>
      <c r="AN1014" s="29">
        <v>0</v>
      </c>
      <c r="AO1014" s="29">
        <v>0</v>
      </c>
      <c r="AP1014" s="29">
        <v>0</v>
      </c>
      <c r="AQ1014" s="29">
        <v>0</v>
      </c>
      <c r="AR1014" s="29">
        <v>0</v>
      </c>
      <c r="AS1014" s="29">
        <v>0</v>
      </c>
      <c r="AT1014" s="122">
        <v>0</v>
      </c>
      <c r="AU1014" s="130" t="s">
        <v>2197</v>
      </c>
      <c r="AV1014" s="130" t="s">
        <v>2191</v>
      </c>
      <c r="AW1014" s="130" t="s">
        <v>2298</v>
      </c>
      <c r="AX1014" s="130" t="s">
        <v>1299</v>
      </c>
      <c r="AY1014" s="130" t="s">
        <v>1299</v>
      </c>
    </row>
    <row r="1015" spans="1:51" ht="36" x14ac:dyDescent="0.2">
      <c r="A1015" s="121">
        <v>45728</v>
      </c>
      <c r="B1015" s="27" t="s">
        <v>1399</v>
      </c>
      <c r="C1015" s="24" t="s">
        <v>1565</v>
      </c>
      <c r="D1015" s="24" t="s">
        <v>1447</v>
      </c>
      <c r="E1015" s="28" t="s">
        <v>438</v>
      </c>
      <c r="F1015" s="28" t="s">
        <v>439</v>
      </c>
      <c r="G1015" s="28" t="s">
        <v>521</v>
      </c>
      <c r="H1015" s="28" t="s">
        <v>515</v>
      </c>
      <c r="I1015" s="28" t="s">
        <v>1360</v>
      </c>
      <c r="J1015" s="24" t="s">
        <v>1360</v>
      </c>
      <c r="K1015" s="24" t="s">
        <v>1133</v>
      </c>
      <c r="L1015" s="24" t="s">
        <v>3992</v>
      </c>
      <c r="M1015" s="24">
        <v>45729</v>
      </c>
      <c r="N1015" s="24" t="s">
        <v>2519</v>
      </c>
      <c r="O1015" s="24" t="s">
        <v>3993</v>
      </c>
      <c r="P1015" s="27" t="s">
        <v>15</v>
      </c>
      <c r="Q1015" s="28" t="s">
        <v>906</v>
      </c>
      <c r="R1015" s="26" t="s">
        <v>4044</v>
      </c>
      <c r="S1015" s="26" t="s">
        <v>4094</v>
      </c>
      <c r="T1015" s="27" t="s">
        <v>102</v>
      </c>
      <c r="U1015" s="25" t="s">
        <v>1360</v>
      </c>
      <c r="V1015" s="25" t="s">
        <v>1362</v>
      </c>
      <c r="W1015" s="25" t="s">
        <v>552</v>
      </c>
      <c r="X1015" s="36" t="s">
        <v>43</v>
      </c>
      <c r="Y1015" s="36" t="s">
        <v>1377</v>
      </c>
      <c r="Z1015" s="36" t="s">
        <v>1375</v>
      </c>
      <c r="AA1015" s="29">
        <v>14000</v>
      </c>
      <c r="AB1015" s="29">
        <v>14000</v>
      </c>
      <c r="AC1015" s="30">
        <v>0</v>
      </c>
      <c r="AD1015" s="29">
        <v>14000</v>
      </c>
      <c r="AE1015" s="29">
        <v>0</v>
      </c>
      <c r="AF1015" s="31">
        <v>14000</v>
      </c>
      <c r="AG1015" s="29">
        <v>0</v>
      </c>
      <c r="AI1015" s="29">
        <v>0</v>
      </c>
      <c r="AJ1015" s="29">
        <v>0</v>
      </c>
      <c r="AK1015" s="29">
        <v>0</v>
      </c>
      <c r="AL1015" s="29">
        <v>0</v>
      </c>
      <c r="AM1015" s="29">
        <v>0</v>
      </c>
      <c r="AN1015" s="29">
        <v>0</v>
      </c>
      <c r="AO1015" s="29">
        <v>0</v>
      </c>
      <c r="AP1015" s="29">
        <v>0</v>
      </c>
      <c r="AQ1015" s="29">
        <v>0</v>
      </c>
      <c r="AR1015" s="29">
        <v>0</v>
      </c>
      <c r="AS1015" s="29">
        <v>0</v>
      </c>
      <c r="AT1015" s="122">
        <v>0</v>
      </c>
      <c r="AU1015" s="130" t="s">
        <v>2197</v>
      </c>
      <c r="AV1015" s="130" t="s">
        <v>2191</v>
      </c>
      <c r="AW1015" s="130" t="s">
        <v>2298</v>
      </c>
      <c r="AX1015" s="130" t="s">
        <v>1299</v>
      </c>
      <c r="AY1015" s="130" t="s">
        <v>2187</v>
      </c>
    </row>
    <row r="1016" spans="1:51" ht="36" x14ac:dyDescent="0.2">
      <c r="A1016" s="121">
        <v>45729</v>
      </c>
      <c r="B1016" s="27" t="s">
        <v>1399</v>
      </c>
      <c r="C1016" s="24" t="s">
        <v>1565</v>
      </c>
      <c r="D1016" s="24" t="s">
        <v>1447</v>
      </c>
      <c r="E1016" s="28" t="s">
        <v>438</v>
      </c>
      <c r="F1016" s="28" t="s">
        <v>439</v>
      </c>
      <c r="G1016" s="28" t="s">
        <v>521</v>
      </c>
      <c r="H1016" s="28" t="s">
        <v>515</v>
      </c>
      <c r="I1016" s="28" t="s">
        <v>1360</v>
      </c>
      <c r="J1016" s="24" t="s">
        <v>1360</v>
      </c>
      <c r="K1016" s="24" t="s">
        <v>1138</v>
      </c>
      <c r="L1016" s="24" t="s">
        <v>4118</v>
      </c>
      <c r="M1016" s="24">
        <v>45730</v>
      </c>
      <c r="N1016" s="24" t="s">
        <v>2030</v>
      </c>
      <c r="O1016" s="24" t="s">
        <v>4119</v>
      </c>
      <c r="P1016" s="27" t="s">
        <v>15</v>
      </c>
      <c r="Q1016" s="28" t="s">
        <v>907</v>
      </c>
      <c r="R1016" s="26" t="s">
        <v>4045</v>
      </c>
      <c r="S1016" s="26" t="s">
        <v>4095</v>
      </c>
      <c r="T1016" s="27" t="s">
        <v>102</v>
      </c>
      <c r="U1016" s="25" t="s">
        <v>1360</v>
      </c>
      <c r="V1016" s="25" t="s">
        <v>1362</v>
      </c>
      <c r="W1016" s="25" t="s">
        <v>552</v>
      </c>
      <c r="X1016" s="36" t="s">
        <v>43</v>
      </c>
      <c r="Y1016" s="36" t="s">
        <v>1377</v>
      </c>
      <c r="Z1016" s="36" t="s">
        <v>1375</v>
      </c>
      <c r="AA1016" s="29">
        <v>6000</v>
      </c>
      <c r="AB1016" s="29">
        <v>6000</v>
      </c>
      <c r="AC1016" s="30">
        <v>0</v>
      </c>
      <c r="AD1016" s="29">
        <v>6000</v>
      </c>
      <c r="AE1016" s="29">
        <v>0</v>
      </c>
      <c r="AF1016" s="31">
        <v>6000</v>
      </c>
      <c r="AG1016" s="29">
        <v>0</v>
      </c>
      <c r="AI1016" s="29">
        <v>0</v>
      </c>
      <c r="AJ1016" s="29">
        <v>0</v>
      </c>
      <c r="AK1016" s="29">
        <v>0</v>
      </c>
      <c r="AL1016" s="29">
        <v>0</v>
      </c>
      <c r="AM1016" s="29">
        <v>0</v>
      </c>
      <c r="AN1016" s="29">
        <v>0</v>
      </c>
      <c r="AO1016" s="29">
        <v>0</v>
      </c>
      <c r="AP1016" s="29">
        <v>0</v>
      </c>
      <c r="AQ1016" s="29">
        <v>0</v>
      </c>
      <c r="AR1016" s="29">
        <v>0</v>
      </c>
      <c r="AS1016" s="29">
        <v>0</v>
      </c>
      <c r="AT1016" s="122">
        <v>0</v>
      </c>
      <c r="AU1016" s="130" t="s">
        <v>2197</v>
      </c>
      <c r="AV1016" s="130" t="s">
        <v>2191</v>
      </c>
      <c r="AW1016" s="130" t="s">
        <v>2298</v>
      </c>
      <c r="AX1016" s="130" t="s">
        <v>1299</v>
      </c>
      <c r="AY1016" s="130" t="s">
        <v>2187</v>
      </c>
    </row>
    <row r="1017" spans="1:51" ht="36" x14ac:dyDescent="0.2">
      <c r="A1017" s="121">
        <v>45729</v>
      </c>
      <c r="B1017" s="27" t="s">
        <v>1399</v>
      </c>
      <c r="C1017" s="24" t="s">
        <v>1565</v>
      </c>
      <c r="D1017" s="24" t="s">
        <v>1447</v>
      </c>
      <c r="E1017" s="28" t="s">
        <v>438</v>
      </c>
      <c r="F1017" s="28" t="s">
        <v>439</v>
      </c>
      <c r="G1017" s="28" t="s">
        <v>521</v>
      </c>
      <c r="H1017" s="28" t="s">
        <v>515</v>
      </c>
      <c r="I1017" s="28" t="s">
        <v>1103</v>
      </c>
      <c r="J1017" s="24" t="s">
        <v>1103</v>
      </c>
      <c r="K1017" s="24" t="s">
        <v>1135</v>
      </c>
      <c r="L1017" s="24" t="s">
        <v>3994</v>
      </c>
      <c r="M1017" s="24">
        <v>45729</v>
      </c>
      <c r="N1017" s="24" t="s">
        <v>3995</v>
      </c>
      <c r="O1017" s="24" t="s">
        <v>3996</v>
      </c>
      <c r="P1017" s="27" t="s">
        <v>15</v>
      </c>
      <c r="Q1017" s="28" t="s">
        <v>908</v>
      </c>
      <c r="R1017" s="26" t="s">
        <v>4046</v>
      </c>
      <c r="S1017" s="26" t="s">
        <v>4096</v>
      </c>
      <c r="T1017" s="27" t="s">
        <v>61</v>
      </c>
      <c r="U1017" s="25" t="s">
        <v>1103</v>
      </c>
      <c r="V1017" s="25" t="s">
        <v>1354</v>
      </c>
      <c r="W1017" s="25" t="s">
        <v>552</v>
      </c>
      <c r="X1017" s="36" t="s">
        <v>43</v>
      </c>
      <c r="Y1017" s="36" t="s">
        <v>1377</v>
      </c>
      <c r="Z1017" s="36" t="s">
        <v>1375</v>
      </c>
      <c r="AA1017" s="29">
        <v>4000</v>
      </c>
      <c r="AB1017" s="29">
        <v>4000</v>
      </c>
      <c r="AC1017" s="30">
        <v>0</v>
      </c>
      <c r="AD1017" s="29">
        <v>4000</v>
      </c>
      <c r="AE1017" s="29">
        <v>0</v>
      </c>
      <c r="AF1017" s="31">
        <v>4000</v>
      </c>
      <c r="AG1017" s="29">
        <v>0</v>
      </c>
      <c r="AI1017" s="29">
        <v>0</v>
      </c>
      <c r="AJ1017" s="29">
        <v>0</v>
      </c>
      <c r="AK1017" s="29">
        <v>0</v>
      </c>
      <c r="AL1017" s="29">
        <v>0</v>
      </c>
      <c r="AM1017" s="29">
        <v>0</v>
      </c>
      <c r="AN1017" s="29">
        <v>0</v>
      </c>
      <c r="AO1017" s="29">
        <v>0</v>
      </c>
      <c r="AP1017" s="29">
        <v>0</v>
      </c>
      <c r="AQ1017" s="29">
        <v>0</v>
      </c>
      <c r="AR1017" s="29">
        <v>0</v>
      </c>
      <c r="AS1017" s="29">
        <v>0</v>
      </c>
      <c r="AT1017" s="122">
        <v>0</v>
      </c>
      <c r="AU1017" s="130" t="s">
        <v>2197</v>
      </c>
      <c r="AV1017" s="130" t="s">
        <v>2191</v>
      </c>
      <c r="AW1017" s="130" t="s">
        <v>2298</v>
      </c>
      <c r="AX1017" s="130" t="s">
        <v>1299</v>
      </c>
      <c r="AY1017" s="130" t="s">
        <v>2187</v>
      </c>
    </row>
    <row r="1018" spans="1:51" ht="24" x14ac:dyDescent="0.2">
      <c r="A1018" s="121">
        <v>45729</v>
      </c>
      <c r="B1018" s="27" t="s">
        <v>1399</v>
      </c>
      <c r="C1018" s="24" t="s">
        <v>1565</v>
      </c>
      <c r="D1018" s="24" t="s">
        <v>1447</v>
      </c>
      <c r="E1018" s="28" t="s">
        <v>438</v>
      </c>
      <c r="F1018" s="28" t="s">
        <v>439</v>
      </c>
      <c r="G1018" s="28" t="s">
        <v>521</v>
      </c>
      <c r="H1018" s="28" t="s">
        <v>515</v>
      </c>
      <c r="I1018" s="28" t="s">
        <v>1103</v>
      </c>
      <c r="J1018" s="24" t="s">
        <v>1103</v>
      </c>
      <c r="K1018" s="24" t="s">
        <v>1136</v>
      </c>
      <c r="L1018" s="24" t="s">
        <v>3997</v>
      </c>
      <c r="M1018" s="24">
        <v>45729</v>
      </c>
      <c r="N1018" s="24" t="s">
        <v>1902</v>
      </c>
      <c r="O1018" s="24" t="s">
        <v>3998</v>
      </c>
      <c r="P1018" s="27" t="s">
        <v>15</v>
      </c>
      <c r="Q1018" s="28" t="s">
        <v>909</v>
      </c>
      <c r="R1018" s="26" t="s">
        <v>4047</v>
      </c>
      <c r="S1018" s="26" t="s">
        <v>4097</v>
      </c>
      <c r="T1018" s="27" t="s">
        <v>61</v>
      </c>
      <c r="U1018" s="25" t="s">
        <v>1103</v>
      </c>
      <c r="V1018" s="25" t="s">
        <v>1354</v>
      </c>
      <c r="W1018" s="25" t="s">
        <v>552</v>
      </c>
      <c r="X1018" s="36" t="s">
        <v>43</v>
      </c>
      <c r="Y1018" s="36" t="s">
        <v>1377</v>
      </c>
      <c r="Z1018" s="36" t="s">
        <v>1375</v>
      </c>
      <c r="AA1018" s="29">
        <v>14000</v>
      </c>
      <c r="AB1018" s="29">
        <v>14000</v>
      </c>
      <c r="AC1018" s="30">
        <v>0</v>
      </c>
      <c r="AD1018" s="29">
        <v>14000</v>
      </c>
      <c r="AE1018" s="29">
        <v>0</v>
      </c>
      <c r="AF1018" s="31">
        <v>14000</v>
      </c>
      <c r="AG1018" s="29">
        <v>0</v>
      </c>
      <c r="AI1018" s="29">
        <v>0</v>
      </c>
      <c r="AJ1018" s="29">
        <v>0</v>
      </c>
      <c r="AK1018" s="29">
        <v>0</v>
      </c>
      <c r="AL1018" s="29">
        <v>0</v>
      </c>
      <c r="AM1018" s="29">
        <v>0</v>
      </c>
      <c r="AN1018" s="29">
        <v>0</v>
      </c>
      <c r="AO1018" s="29">
        <v>0</v>
      </c>
      <c r="AP1018" s="29">
        <v>0</v>
      </c>
      <c r="AQ1018" s="29">
        <v>0</v>
      </c>
      <c r="AR1018" s="29">
        <v>0</v>
      </c>
      <c r="AS1018" s="29">
        <v>0</v>
      </c>
      <c r="AT1018" s="122">
        <v>0</v>
      </c>
      <c r="AU1018" s="130" t="s">
        <v>2197</v>
      </c>
      <c r="AV1018" s="130" t="s">
        <v>2191</v>
      </c>
      <c r="AW1018" s="130" t="s">
        <v>2298</v>
      </c>
      <c r="AX1018" s="130" t="s">
        <v>1299</v>
      </c>
      <c r="AY1018" s="130" t="s">
        <v>2187</v>
      </c>
    </row>
    <row r="1019" spans="1:51" ht="36" x14ac:dyDescent="0.2">
      <c r="A1019" s="121">
        <v>45730</v>
      </c>
      <c r="B1019" s="27" t="s">
        <v>1399</v>
      </c>
      <c r="C1019" s="24" t="s">
        <v>1565</v>
      </c>
      <c r="D1019" s="24" t="s">
        <v>1447</v>
      </c>
      <c r="E1019" s="28" t="s">
        <v>442</v>
      </c>
      <c r="F1019" s="28" t="s">
        <v>445</v>
      </c>
      <c r="G1019" s="28" t="s">
        <v>521</v>
      </c>
      <c r="H1019" s="28" t="s">
        <v>515</v>
      </c>
      <c r="I1019" s="28" t="s">
        <v>1422</v>
      </c>
      <c r="J1019" s="24" t="s">
        <v>1098</v>
      </c>
      <c r="K1019" s="24" t="s">
        <v>1139</v>
      </c>
      <c r="L1019" s="24" t="s">
        <v>4120</v>
      </c>
      <c r="M1019" s="24">
        <v>45730</v>
      </c>
      <c r="N1019" s="24" t="s">
        <v>1949</v>
      </c>
      <c r="O1019" s="24" t="s">
        <v>4121</v>
      </c>
      <c r="P1019" s="27" t="s">
        <v>15</v>
      </c>
      <c r="Q1019" s="28" t="s">
        <v>910</v>
      </c>
      <c r="R1019" s="26" t="s">
        <v>4224</v>
      </c>
      <c r="S1019" s="26" t="s">
        <v>4266</v>
      </c>
      <c r="T1019" s="27" t="s">
        <v>147</v>
      </c>
      <c r="U1019" s="25" t="s">
        <v>1098</v>
      </c>
      <c r="V1019" s="25" t="s">
        <v>1534</v>
      </c>
      <c r="W1019" s="25" t="s">
        <v>552</v>
      </c>
      <c r="X1019" s="36" t="s">
        <v>43</v>
      </c>
      <c r="Y1019" s="36" t="s">
        <v>1377</v>
      </c>
      <c r="Z1019" s="36" t="s">
        <v>1375</v>
      </c>
      <c r="AA1019" s="29">
        <v>10000</v>
      </c>
      <c r="AB1019" s="29">
        <v>10000</v>
      </c>
      <c r="AC1019" s="30">
        <v>0</v>
      </c>
      <c r="AD1019" s="29">
        <v>10000</v>
      </c>
      <c r="AE1019" s="29">
        <v>0</v>
      </c>
      <c r="AF1019" s="31">
        <v>10000</v>
      </c>
      <c r="AG1019" s="29">
        <v>0</v>
      </c>
      <c r="AI1019" s="29">
        <v>0</v>
      </c>
      <c r="AJ1019" s="29">
        <v>0</v>
      </c>
      <c r="AK1019" s="29">
        <v>0</v>
      </c>
      <c r="AL1019" s="29">
        <v>0</v>
      </c>
      <c r="AM1019" s="29">
        <v>0</v>
      </c>
      <c r="AN1019" s="29">
        <v>0</v>
      </c>
      <c r="AO1019" s="29">
        <v>0</v>
      </c>
      <c r="AP1019" s="29">
        <v>0</v>
      </c>
      <c r="AQ1019" s="29">
        <v>0</v>
      </c>
      <c r="AR1019" s="29">
        <v>0</v>
      </c>
      <c r="AS1019" s="29">
        <v>0</v>
      </c>
      <c r="AT1019" s="122">
        <v>0</v>
      </c>
      <c r="AU1019" s="130" t="s">
        <v>2197</v>
      </c>
      <c r="AV1019" s="130" t="s">
        <v>2191</v>
      </c>
      <c r="AW1019" s="130" t="s">
        <v>2298</v>
      </c>
      <c r="AX1019" s="130" t="s">
        <v>1299</v>
      </c>
      <c r="AY1019" s="130" t="s">
        <v>4265</v>
      </c>
    </row>
    <row r="1020" spans="1:51" ht="36" x14ac:dyDescent="0.2">
      <c r="A1020" s="121">
        <v>45730</v>
      </c>
      <c r="B1020" s="27" t="s">
        <v>1399</v>
      </c>
      <c r="C1020" s="24" t="s">
        <v>1565</v>
      </c>
      <c r="D1020" s="24" t="s">
        <v>1447</v>
      </c>
      <c r="E1020" s="28" t="s">
        <v>442</v>
      </c>
      <c r="F1020" s="28" t="s">
        <v>445</v>
      </c>
      <c r="G1020" s="28" t="s">
        <v>521</v>
      </c>
      <c r="H1020" s="28" t="s">
        <v>515</v>
      </c>
      <c r="I1020" s="28" t="s">
        <v>1422</v>
      </c>
      <c r="J1020" s="24" t="s">
        <v>1157</v>
      </c>
      <c r="K1020" s="24" t="s">
        <v>1140</v>
      </c>
      <c r="L1020" s="24" t="s">
        <v>4122</v>
      </c>
      <c r="M1020" s="24">
        <v>45730</v>
      </c>
      <c r="N1020" s="24" t="s">
        <v>3130</v>
      </c>
      <c r="O1020" s="24" t="s">
        <v>4123</v>
      </c>
      <c r="P1020" s="27" t="s">
        <v>15</v>
      </c>
      <c r="Q1020" s="28" t="s">
        <v>911</v>
      </c>
      <c r="R1020" s="26" t="s">
        <v>4225</v>
      </c>
      <c r="S1020" s="26" t="s">
        <v>4267</v>
      </c>
      <c r="T1020" s="27" t="s">
        <v>143</v>
      </c>
      <c r="U1020" s="25" t="s">
        <v>1435</v>
      </c>
      <c r="V1020" s="25" t="s">
        <v>2303</v>
      </c>
      <c r="W1020" s="25" t="s">
        <v>552</v>
      </c>
      <c r="X1020" s="36" t="s">
        <v>43</v>
      </c>
      <c r="Y1020" s="36" t="s">
        <v>1377</v>
      </c>
      <c r="Z1020" s="36" t="s">
        <v>1375</v>
      </c>
      <c r="AA1020" s="29">
        <v>10000</v>
      </c>
      <c r="AB1020" s="29">
        <v>10000</v>
      </c>
      <c r="AC1020" s="30">
        <v>0</v>
      </c>
      <c r="AD1020" s="29">
        <v>10000</v>
      </c>
      <c r="AE1020" s="29">
        <v>0</v>
      </c>
      <c r="AF1020" s="31">
        <v>10000</v>
      </c>
      <c r="AG1020" s="29">
        <v>0</v>
      </c>
      <c r="AI1020" s="29">
        <v>0</v>
      </c>
      <c r="AJ1020" s="29">
        <v>0</v>
      </c>
      <c r="AK1020" s="29">
        <v>0</v>
      </c>
      <c r="AL1020" s="29">
        <v>0</v>
      </c>
      <c r="AM1020" s="29">
        <v>0</v>
      </c>
      <c r="AN1020" s="29">
        <v>0</v>
      </c>
      <c r="AO1020" s="29">
        <v>0</v>
      </c>
      <c r="AP1020" s="29">
        <v>0</v>
      </c>
      <c r="AQ1020" s="29">
        <v>0</v>
      </c>
      <c r="AR1020" s="29">
        <v>0</v>
      </c>
      <c r="AS1020" s="29">
        <v>0</v>
      </c>
      <c r="AT1020" s="122">
        <v>0</v>
      </c>
      <c r="AU1020" s="130" t="s">
        <v>2197</v>
      </c>
      <c r="AV1020" s="130" t="s">
        <v>2191</v>
      </c>
      <c r="AW1020" s="130" t="s">
        <v>2298</v>
      </c>
      <c r="AX1020" s="130" t="s">
        <v>1299</v>
      </c>
      <c r="AY1020" s="130" t="s">
        <v>4265</v>
      </c>
    </row>
    <row r="1021" spans="1:51" ht="36" x14ac:dyDescent="0.2">
      <c r="A1021" s="121">
        <v>45730</v>
      </c>
      <c r="B1021" s="27" t="s">
        <v>1399</v>
      </c>
      <c r="C1021" s="24" t="s">
        <v>1565</v>
      </c>
      <c r="D1021" s="24" t="s">
        <v>1447</v>
      </c>
      <c r="E1021" s="28" t="s">
        <v>438</v>
      </c>
      <c r="F1021" s="28" t="s">
        <v>439</v>
      </c>
      <c r="G1021" s="28" t="s">
        <v>521</v>
      </c>
      <c r="H1021" s="28" t="s">
        <v>515</v>
      </c>
      <c r="I1021" s="28" t="s">
        <v>1105</v>
      </c>
      <c r="J1021" s="24" t="s">
        <v>1105</v>
      </c>
      <c r="K1021" s="24" t="s">
        <v>1144</v>
      </c>
      <c r="L1021" s="24" t="s">
        <v>4124</v>
      </c>
      <c r="M1021" s="24">
        <v>45733</v>
      </c>
      <c r="N1021" s="24" t="s">
        <v>1992</v>
      </c>
      <c r="O1021" s="24" t="s">
        <v>4125</v>
      </c>
      <c r="P1021" s="27" t="s">
        <v>15</v>
      </c>
      <c r="Q1021" s="28" t="s">
        <v>912</v>
      </c>
      <c r="R1021" s="26" t="s">
        <v>4226</v>
      </c>
      <c r="S1021" s="26" t="s">
        <v>4268</v>
      </c>
      <c r="T1021" s="27" t="s">
        <v>99</v>
      </c>
      <c r="U1021" s="25" t="s">
        <v>1105</v>
      </c>
      <c r="V1021" s="25" t="s">
        <v>1355</v>
      </c>
      <c r="W1021" s="25" t="s">
        <v>552</v>
      </c>
      <c r="X1021" s="36" t="s">
        <v>43</v>
      </c>
      <c r="Y1021" s="36" t="s">
        <v>1377</v>
      </c>
      <c r="Z1021" s="36" t="s">
        <v>1375</v>
      </c>
      <c r="AA1021" s="29">
        <v>7500</v>
      </c>
      <c r="AB1021" s="29">
        <v>7500</v>
      </c>
      <c r="AC1021" s="30">
        <v>0</v>
      </c>
      <c r="AD1021" s="29">
        <v>7500</v>
      </c>
      <c r="AE1021" s="29">
        <v>0</v>
      </c>
      <c r="AF1021" s="31">
        <v>7500</v>
      </c>
      <c r="AG1021" s="29">
        <v>0</v>
      </c>
      <c r="AI1021" s="29">
        <v>0</v>
      </c>
      <c r="AJ1021" s="29">
        <v>0</v>
      </c>
      <c r="AK1021" s="29">
        <v>0</v>
      </c>
      <c r="AL1021" s="29">
        <v>0</v>
      </c>
      <c r="AM1021" s="29">
        <v>0</v>
      </c>
      <c r="AN1021" s="29">
        <v>0</v>
      </c>
      <c r="AO1021" s="29">
        <v>0</v>
      </c>
      <c r="AP1021" s="29">
        <v>0</v>
      </c>
      <c r="AQ1021" s="29">
        <v>0</v>
      </c>
      <c r="AR1021" s="29">
        <v>0</v>
      </c>
      <c r="AS1021" s="29">
        <v>0</v>
      </c>
      <c r="AT1021" s="122">
        <v>0</v>
      </c>
      <c r="AU1021" s="130" t="s">
        <v>2197</v>
      </c>
      <c r="AV1021" s="130" t="s">
        <v>2191</v>
      </c>
      <c r="AW1021" s="130" t="s">
        <v>2298</v>
      </c>
      <c r="AX1021" s="130" t="s">
        <v>1299</v>
      </c>
      <c r="AY1021" s="130" t="s">
        <v>2187</v>
      </c>
    </row>
    <row r="1022" spans="1:51" ht="36" x14ac:dyDescent="0.2">
      <c r="A1022" s="121">
        <v>45730</v>
      </c>
      <c r="B1022" s="27" t="s">
        <v>1399</v>
      </c>
      <c r="C1022" s="24" t="s">
        <v>1565</v>
      </c>
      <c r="D1022" s="24" t="s">
        <v>1447</v>
      </c>
      <c r="E1022" s="28" t="s">
        <v>442</v>
      </c>
      <c r="F1022" s="28" t="s">
        <v>443</v>
      </c>
      <c r="G1022" s="28" t="s">
        <v>521</v>
      </c>
      <c r="H1022" s="28" t="s">
        <v>515</v>
      </c>
      <c r="I1022" s="28" t="s">
        <v>1104</v>
      </c>
      <c r="J1022" s="24" t="s">
        <v>1095</v>
      </c>
      <c r="K1022" s="24" t="s">
        <v>1142</v>
      </c>
      <c r="L1022" s="24" t="s">
        <v>4126</v>
      </c>
      <c r="M1022" s="24">
        <v>45733</v>
      </c>
      <c r="N1022" s="24" t="s">
        <v>4127</v>
      </c>
      <c r="O1022" s="24" t="s">
        <v>4128</v>
      </c>
      <c r="P1022" s="27" t="s">
        <v>15</v>
      </c>
      <c r="Q1022" s="28" t="s">
        <v>913</v>
      </c>
      <c r="R1022" s="26" t="s">
        <v>4227</v>
      </c>
      <c r="S1022" s="26" t="s">
        <v>4269</v>
      </c>
      <c r="T1022" s="27" t="s">
        <v>119</v>
      </c>
      <c r="U1022" s="25" t="s">
        <v>1095</v>
      </c>
      <c r="V1022" s="25" t="s">
        <v>1358</v>
      </c>
      <c r="W1022" s="25" t="s">
        <v>552</v>
      </c>
      <c r="X1022" s="36" t="s">
        <v>43</v>
      </c>
      <c r="Y1022" s="36" t="s">
        <v>1377</v>
      </c>
      <c r="Z1022" s="36" t="s">
        <v>1375</v>
      </c>
      <c r="AA1022" s="29">
        <v>6000</v>
      </c>
      <c r="AB1022" s="29">
        <v>6000</v>
      </c>
      <c r="AC1022" s="30">
        <v>0</v>
      </c>
      <c r="AD1022" s="29">
        <v>6000</v>
      </c>
      <c r="AE1022" s="29">
        <v>0</v>
      </c>
      <c r="AF1022" s="31">
        <v>6000</v>
      </c>
      <c r="AG1022" s="29">
        <v>0</v>
      </c>
      <c r="AI1022" s="29">
        <v>0</v>
      </c>
      <c r="AJ1022" s="29">
        <v>0</v>
      </c>
      <c r="AK1022" s="29">
        <v>0</v>
      </c>
      <c r="AL1022" s="29">
        <v>0</v>
      </c>
      <c r="AM1022" s="29">
        <v>0</v>
      </c>
      <c r="AN1022" s="29">
        <v>0</v>
      </c>
      <c r="AO1022" s="29">
        <v>0</v>
      </c>
      <c r="AP1022" s="29">
        <v>0</v>
      </c>
      <c r="AQ1022" s="29">
        <v>0</v>
      </c>
      <c r="AR1022" s="29">
        <v>0</v>
      </c>
      <c r="AS1022" s="29">
        <v>0</v>
      </c>
      <c r="AT1022" s="122">
        <v>0</v>
      </c>
      <c r="AU1022" s="130" t="s">
        <v>2197</v>
      </c>
      <c r="AV1022" s="130" t="s">
        <v>2191</v>
      </c>
      <c r="AW1022" s="130" t="s">
        <v>2298</v>
      </c>
      <c r="AX1022" s="130" t="s">
        <v>1299</v>
      </c>
      <c r="AY1022" s="130" t="s">
        <v>4264</v>
      </c>
    </row>
    <row r="1023" spans="1:51" ht="36" x14ac:dyDescent="0.2">
      <c r="A1023" s="121">
        <v>45730</v>
      </c>
      <c r="B1023" s="27" t="s">
        <v>1399</v>
      </c>
      <c r="C1023" s="24" t="s">
        <v>1565</v>
      </c>
      <c r="D1023" s="24" t="s">
        <v>1447</v>
      </c>
      <c r="E1023" s="28" t="s">
        <v>442</v>
      </c>
      <c r="F1023" s="28" t="s">
        <v>443</v>
      </c>
      <c r="G1023" s="28" t="s">
        <v>521</v>
      </c>
      <c r="H1023" s="28" t="s">
        <v>515</v>
      </c>
      <c r="I1023" s="28" t="s">
        <v>1104</v>
      </c>
      <c r="J1023" s="24" t="s">
        <v>1095</v>
      </c>
      <c r="K1023" s="24" t="s">
        <v>1141</v>
      </c>
      <c r="L1023" s="24" t="s">
        <v>4129</v>
      </c>
      <c r="M1023" s="24">
        <v>45733</v>
      </c>
      <c r="N1023" s="24" t="s">
        <v>4130</v>
      </c>
      <c r="O1023" s="24" t="s">
        <v>4131</v>
      </c>
      <c r="P1023" s="27" t="s">
        <v>15</v>
      </c>
      <c r="Q1023" s="28" t="s">
        <v>914</v>
      </c>
      <c r="R1023" s="26" t="s">
        <v>4228</v>
      </c>
      <c r="S1023" s="26" t="s">
        <v>4270</v>
      </c>
      <c r="T1023" s="27" t="s">
        <v>119</v>
      </c>
      <c r="U1023" s="25" t="s">
        <v>1095</v>
      </c>
      <c r="V1023" s="25" t="s">
        <v>1358</v>
      </c>
      <c r="W1023" s="25" t="s">
        <v>552</v>
      </c>
      <c r="X1023" s="36" t="s">
        <v>43</v>
      </c>
      <c r="Y1023" s="36" t="s">
        <v>1377</v>
      </c>
      <c r="Z1023" s="36" t="s">
        <v>1375</v>
      </c>
      <c r="AA1023" s="29">
        <v>6000</v>
      </c>
      <c r="AB1023" s="29">
        <v>6000</v>
      </c>
      <c r="AC1023" s="30">
        <v>0</v>
      </c>
      <c r="AD1023" s="29">
        <v>6000</v>
      </c>
      <c r="AE1023" s="29">
        <v>0</v>
      </c>
      <c r="AF1023" s="31">
        <v>6000</v>
      </c>
      <c r="AG1023" s="29">
        <v>0</v>
      </c>
      <c r="AI1023" s="29">
        <v>0</v>
      </c>
      <c r="AJ1023" s="29">
        <v>0</v>
      </c>
      <c r="AK1023" s="29">
        <v>0</v>
      </c>
      <c r="AL1023" s="29">
        <v>0</v>
      </c>
      <c r="AM1023" s="29">
        <v>0</v>
      </c>
      <c r="AN1023" s="29">
        <v>0</v>
      </c>
      <c r="AO1023" s="29">
        <v>0</v>
      </c>
      <c r="AP1023" s="29">
        <v>0</v>
      </c>
      <c r="AQ1023" s="29">
        <v>0</v>
      </c>
      <c r="AR1023" s="29">
        <v>0</v>
      </c>
      <c r="AS1023" s="29">
        <v>0</v>
      </c>
      <c r="AT1023" s="122">
        <v>0</v>
      </c>
      <c r="AU1023" s="130" t="s">
        <v>2197</v>
      </c>
      <c r="AV1023" s="130" t="s">
        <v>2191</v>
      </c>
      <c r="AW1023" s="130" t="s">
        <v>2298</v>
      </c>
      <c r="AX1023" s="130" t="s">
        <v>1299</v>
      </c>
      <c r="AY1023" s="130" t="s">
        <v>4264</v>
      </c>
    </row>
    <row r="1024" spans="1:51" ht="36" x14ac:dyDescent="0.2">
      <c r="A1024" s="121">
        <v>45730</v>
      </c>
      <c r="B1024" s="27" t="s">
        <v>1399</v>
      </c>
      <c r="C1024" s="24" t="s">
        <v>1565</v>
      </c>
      <c r="D1024" s="24" t="s">
        <v>1447</v>
      </c>
      <c r="E1024" s="28" t="s">
        <v>442</v>
      </c>
      <c r="F1024" s="28" t="s">
        <v>445</v>
      </c>
      <c r="G1024" s="28" t="s">
        <v>521</v>
      </c>
      <c r="H1024" s="28" t="s">
        <v>515</v>
      </c>
      <c r="I1024" s="28" t="s">
        <v>1422</v>
      </c>
      <c r="J1024" s="24" t="s">
        <v>1448</v>
      </c>
      <c r="K1024" s="24" t="s">
        <v>1404</v>
      </c>
      <c r="L1024" s="24" t="s">
        <v>4132</v>
      </c>
      <c r="M1024" s="24">
        <v>45733</v>
      </c>
      <c r="N1024" s="24" t="s">
        <v>2004</v>
      </c>
      <c r="O1024" s="24" t="s">
        <v>4133</v>
      </c>
      <c r="P1024" s="27" t="s">
        <v>15</v>
      </c>
      <c r="Q1024" s="28" t="s">
        <v>915</v>
      </c>
      <c r="R1024" s="26" t="s">
        <v>4229</v>
      </c>
      <c r="S1024" s="26" t="s">
        <v>4271</v>
      </c>
      <c r="T1024" s="27" t="s">
        <v>146</v>
      </c>
      <c r="U1024" s="25" t="s">
        <v>1433</v>
      </c>
      <c r="V1024" s="25" t="s">
        <v>1553</v>
      </c>
      <c r="W1024" s="25" t="s">
        <v>552</v>
      </c>
      <c r="X1024" s="36" t="s">
        <v>43</v>
      </c>
      <c r="Y1024" s="36" t="s">
        <v>1377</v>
      </c>
      <c r="Z1024" s="36" t="s">
        <v>1375</v>
      </c>
      <c r="AA1024" s="29">
        <v>10000</v>
      </c>
      <c r="AB1024" s="29">
        <v>10000</v>
      </c>
      <c r="AC1024" s="30">
        <v>0</v>
      </c>
      <c r="AD1024" s="29">
        <v>10000</v>
      </c>
      <c r="AE1024" s="29">
        <v>0</v>
      </c>
      <c r="AF1024" s="31">
        <v>10000</v>
      </c>
      <c r="AG1024" s="29">
        <v>0</v>
      </c>
      <c r="AI1024" s="29">
        <v>0</v>
      </c>
      <c r="AJ1024" s="29">
        <v>0</v>
      </c>
      <c r="AK1024" s="29">
        <v>0</v>
      </c>
      <c r="AL1024" s="29">
        <v>0</v>
      </c>
      <c r="AM1024" s="29">
        <v>0</v>
      </c>
      <c r="AN1024" s="29">
        <v>0</v>
      </c>
      <c r="AO1024" s="29">
        <v>0</v>
      </c>
      <c r="AP1024" s="29">
        <v>0</v>
      </c>
      <c r="AQ1024" s="29">
        <v>0</v>
      </c>
      <c r="AR1024" s="29">
        <v>0</v>
      </c>
      <c r="AS1024" s="29">
        <v>0</v>
      </c>
      <c r="AT1024" s="122">
        <v>0</v>
      </c>
      <c r="AU1024" s="130" t="s">
        <v>2197</v>
      </c>
      <c r="AV1024" s="130" t="s">
        <v>2191</v>
      </c>
      <c r="AW1024" s="130" t="s">
        <v>2298</v>
      </c>
      <c r="AX1024" s="130" t="s">
        <v>1299</v>
      </c>
      <c r="AY1024" s="130" t="s">
        <v>4265</v>
      </c>
    </row>
    <row r="1025" spans="1:51" ht="36" x14ac:dyDescent="0.2">
      <c r="A1025" s="121">
        <v>45730</v>
      </c>
      <c r="B1025" s="27" t="s">
        <v>1399</v>
      </c>
      <c r="C1025" s="24" t="s">
        <v>1565</v>
      </c>
      <c r="D1025" s="24" t="s">
        <v>1447</v>
      </c>
      <c r="E1025" s="28" t="s">
        <v>438</v>
      </c>
      <c r="F1025" s="28" t="s">
        <v>439</v>
      </c>
      <c r="G1025" s="28" t="s">
        <v>521</v>
      </c>
      <c r="H1025" s="28" t="s">
        <v>515</v>
      </c>
      <c r="I1025" s="28" t="s">
        <v>1105</v>
      </c>
      <c r="J1025" s="24" t="s">
        <v>1105</v>
      </c>
      <c r="K1025" s="24" t="s">
        <v>1145</v>
      </c>
      <c r="L1025" s="24" t="s">
        <v>4134</v>
      </c>
      <c r="M1025" s="24">
        <v>45733</v>
      </c>
      <c r="N1025" s="24" t="s">
        <v>4135</v>
      </c>
      <c r="O1025" s="24" t="s">
        <v>4136</v>
      </c>
      <c r="P1025" s="27" t="s">
        <v>15</v>
      </c>
      <c r="Q1025" s="28" t="s">
        <v>916</v>
      </c>
      <c r="R1025" s="26" t="s">
        <v>4230</v>
      </c>
      <c r="S1025" s="26" t="s">
        <v>4272</v>
      </c>
      <c r="T1025" s="27" t="s">
        <v>99</v>
      </c>
      <c r="U1025" s="25" t="s">
        <v>1105</v>
      </c>
      <c r="V1025" s="25" t="s">
        <v>1355</v>
      </c>
      <c r="W1025" s="25" t="s">
        <v>552</v>
      </c>
      <c r="X1025" s="36" t="s">
        <v>43</v>
      </c>
      <c r="Y1025" s="36" t="s">
        <v>1377</v>
      </c>
      <c r="Z1025" s="36" t="s">
        <v>1375</v>
      </c>
      <c r="AA1025" s="29">
        <v>12000</v>
      </c>
      <c r="AB1025" s="29">
        <v>12000</v>
      </c>
      <c r="AC1025" s="30">
        <v>0</v>
      </c>
      <c r="AD1025" s="29">
        <v>12000</v>
      </c>
      <c r="AE1025" s="29">
        <v>0</v>
      </c>
      <c r="AF1025" s="31">
        <v>12000</v>
      </c>
      <c r="AG1025" s="29">
        <v>0</v>
      </c>
      <c r="AI1025" s="29">
        <v>0</v>
      </c>
      <c r="AJ1025" s="29">
        <v>0</v>
      </c>
      <c r="AK1025" s="29">
        <v>0</v>
      </c>
      <c r="AL1025" s="29">
        <v>0</v>
      </c>
      <c r="AM1025" s="29">
        <v>0</v>
      </c>
      <c r="AN1025" s="29">
        <v>0</v>
      </c>
      <c r="AO1025" s="29">
        <v>0</v>
      </c>
      <c r="AP1025" s="29">
        <v>0</v>
      </c>
      <c r="AQ1025" s="29">
        <v>0</v>
      </c>
      <c r="AR1025" s="29">
        <v>0</v>
      </c>
      <c r="AS1025" s="29">
        <v>0</v>
      </c>
      <c r="AT1025" s="122">
        <v>0</v>
      </c>
      <c r="AU1025" s="130" t="s">
        <v>2197</v>
      </c>
      <c r="AV1025" s="130" t="s">
        <v>2191</v>
      </c>
      <c r="AW1025" s="130" t="s">
        <v>2298</v>
      </c>
      <c r="AX1025" s="130" t="s">
        <v>1299</v>
      </c>
      <c r="AY1025" s="130" t="s">
        <v>2187</v>
      </c>
    </row>
    <row r="1026" spans="1:51" ht="24" x14ac:dyDescent="0.2">
      <c r="A1026" s="121">
        <v>45730</v>
      </c>
      <c r="B1026" s="27" t="s">
        <v>1399</v>
      </c>
      <c r="C1026" s="24" t="s">
        <v>1565</v>
      </c>
      <c r="D1026" s="24" t="s">
        <v>1447</v>
      </c>
      <c r="E1026" s="28" t="s">
        <v>438</v>
      </c>
      <c r="F1026" s="28" t="s">
        <v>439</v>
      </c>
      <c r="G1026" s="28" t="s">
        <v>520</v>
      </c>
      <c r="H1026" s="28" t="s">
        <v>515</v>
      </c>
      <c r="I1026" s="28" t="s">
        <v>1103</v>
      </c>
      <c r="J1026" s="24" t="s">
        <v>1159</v>
      </c>
      <c r="K1026" s="24" t="s">
        <v>1299</v>
      </c>
      <c r="L1026" s="24" t="s">
        <v>1299</v>
      </c>
      <c r="M1026" s="24" t="s">
        <v>1299</v>
      </c>
      <c r="N1026" s="24" t="s">
        <v>1299</v>
      </c>
      <c r="O1026" s="24" t="s">
        <v>4137</v>
      </c>
      <c r="P1026" s="27" t="s">
        <v>15</v>
      </c>
      <c r="Q1026" s="28" t="s">
        <v>917</v>
      </c>
      <c r="R1026" s="26" t="s">
        <v>4231</v>
      </c>
      <c r="S1026" s="26" t="s">
        <v>4273</v>
      </c>
      <c r="T1026" s="27" t="s">
        <v>55</v>
      </c>
      <c r="U1026" s="25" t="s">
        <v>1159</v>
      </c>
      <c r="V1026" s="25" t="s">
        <v>1348</v>
      </c>
      <c r="W1026" s="25" t="s">
        <v>552</v>
      </c>
      <c r="X1026" s="36" t="s">
        <v>37</v>
      </c>
      <c r="Y1026" s="36" t="s">
        <v>38</v>
      </c>
      <c r="Z1026" s="36" t="s">
        <v>382</v>
      </c>
      <c r="AA1026" s="29">
        <v>51480</v>
      </c>
      <c r="AB1026" s="29">
        <v>0</v>
      </c>
      <c r="AC1026" s="30">
        <v>51480</v>
      </c>
      <c r="AD1026" s="29">
        <v>0</v>
      </c>
      <c r="AE1026" s="29">
        <v>0</v>
      </c>
      <c r="AF1026" s="31">
        <v>51480</v>
      </c>
      <c r="AG1026" s="29">
        <v>0</v>
      </c>
      <c r="AI1026" s="29">
        <v>0</v>
      </c>
      <c r="AJ1026" s="29">
        <v>0</v>
      </c>
      <c r="AK1026" s="29">
        <v>0</v>
      </c>
      <c r="AL1026" s="29">
        <v>0</v>
      </c>
      <c r="AM1026" s="29">
        <v>0</v>
      </c>
      <c r="AN1026" s="29">
        <v>0</v>
      </c>
      <c r="AO1026" s="29">
        <v>0</v>
      </c>
      <c r="AP1026" s="29">
        <v>0</v>
      </c>
      <c r="AQ1026" s="29">
        <v>0</v>
      </c>
      <c r="AR1026" s="29">
        <v>0</v>
      </c>
      <c r="AS1026" s="29">
        <v>0</v>
      </c>
      <c r="AT1026" s="122">
        <v>0</v>
      </c>
      <c r="AU1026" s="130" t="s">
        <v>2190</v>
      </c>
      <c r="AV1026" s="130" t="s">
        <v>2191</v>
      </c>
      <c r="AW1026" s="130" t="s">
        <v>2192</v>
      </c>
      <c r="AX1026" s="130" t="s">
        <v>1299</v>
      </c>
      <c r="AY1026" s="130" t="s">
        <v>1299</v>
      </c>
    </row>
    <row r="1027" spans="1:51" ht="24" x14ac:dyDescent="0.2">
      <c r="A1027" s="121">
        <v>45730</v>
      </c>
      <c r="B1027" s="27" t="s">
        <v>1399</v>
      </c>
      <c r="C1027" s="24" t="s">
        <v>1565</v>
      </c>
      <c r="D1027" s="24" t="s">
        <v>1447</v>
      </c>
      <c r="E1027" s="28" t="s">
        <v>438</v>
      </c>
      <c r="F1027" s="28" t="s">
        <v>439</v>
      </c>
      <c r="G1027" s="28" t="s">
        <v>520</v>
      </c>
      <c r="H1027" s="28" t="s">
        <v>515</v>
      </c>
      <c r="I1027" s="28" t="s">
        <v>1103</v>
      </c>
      <c r="J1027" s="24" t="s">
        <v>1159</v>
      </c>
      <c r="K1027" s="24" t="s">
        <v>1299</v>
      </c>
      <c r="L1027" s="24" t="s">
        <v>1299</v>
      </c>
      <c r="M1027" s="24" t="s">
        <v>1299</v>
      </c>
      <c r="N1027" s="24" t="s">
        <v>1299</v>
      </c>
      <c r="O1027" s="24" t="s">
        <v>4138</v>
      </c>
      <c r="P1027" s="27" t="s">
        <v>15</v>
      </c>
      <c r="Q1027" s="28" t="s">
        <v>918</v>
      </c>
      <c r="R1027" s="26" t="s">
        <v>4232</v>
      </c>
      <c r="S1027" s="26" t="s">
        <v>4274</v>
      </c>
      <c r="T1027" s="27" t="s">
        <v>55</v>
      </c>
      <c r="U1027" s="25" t="s">
        <v>1159</v>
      </c>
      <c r="V1027" s="25" t="s">
        <v>1348</v>
      </c>
      <c r="W1027" s="25" t="s">
        <v>552</v>
      </c>
      <c r="X1027" s="36" t="s">
        <v>37</v>
      </c>
      <c r="Y1027" s="36" t="s">
        <v>38</v>
      </c>
      <c r="Z1027" s="36" t="s">
        <v>382</v>
      </c>
      <c r="AA1027" s="29">
        <v>11440</v>
      </c>
      <c r="AB1027" s="29">
        <v>0</v>
      </c>
      <c r="AC1027" s="30">
        <v>11440</v>
      </c>
      <c r="AD1027" s="29">
        <v>0</v>
      </c>
      <c r="AE1027" s="29">
        <v>0</v>
      </c>
      <c r="AF1027" s="31">
        <v>11440</v>
      </c>
      <c r="AG1027" s="29">
        <v>0</v>
      </c>
      <c r="AI1027" s="29">
        <v>0</v>
      </c>
      <c r="AJ1027" s="29">
        <v>0</v>
      </c>
      <c r="AK1027" s="29">
        <v>0</v>
      </c>
      <c r="AL1027" s="29">
        <v>0</v>
      </c>
      <c r="AM1027" s="29">
        <v>0</v>
      </c>
      <c r="AN1027" s="29">
        <v>0</v>
      </c>
      <c r="AO1027" s="29">
        <v>0</v>
      </c>
      <c r="AP1027" s="29">
        <v>0</v>
      </c>
      <c r="AQ1027" s="29">
        <v>0</v>
      </c>
      <c r="AR1027" s="29">
        <v>0</v>
      </c>
      <c r="AS1027" s="29">
        <v>0</v>
      </c>
      <c r="AT1027" s="122">
        <v>0</v>
      </c>
      <c r="AU1027" s="130" t="s">
        <v>2190</v>
      </c>
      <c r="AV1027" s="130" t="s">
        <v>2191</v>
      </c>
      <c r="AW1027" s="130" t="s">
        <v>2192</v>
      </c>
      <c r="AX1027" s="130" t="s">
        <v>1299</v>
      </c>
      <c r="AY1027" s="130" t="s">
        <v>1299</v>
      </c>
    </row>
    <row r="1028" spans="1:51" ht="24" x14ac:dyDescent="0.2">
      <c r="A1028" s="121">
        <v>45730</v>
      </c>
      <c r="B1028" s="27" t="s">
        <v>1399</v>
      </c>
      <c r="C1028" s="24" t="s">
        <v>1565</v>
      </c>
      <c r="D1028" s="24" t="s">
        <v>1447</v>
      </c>
      <c r="E1028" s="28" t="s">
        <v>438</v>
      </c>
      <c r="F1028" s="28" t="s">
        <v>439</v>
      </c>
      <c r="G1028" s="28" t="s">
        <v>520</v>
      </c>
      <c r="H1028" s="28" t="s">
        <v>515</v>
      </c>
      <c r="I1028" s="28" t="s">
        <v>1103</v>
      </c>
      <c r="J1028" s="24" t="s">
        <v>1433</v>
      </c>
      <c r="K1028" s="24" t="s">
        <v>1299</v>
      </c>
      <c r="L1028" s="24" t="s">
        <v>1299</v>
      </c>
      <c r="M1028" s="24" t="s">
        <v>1299</v>
      </c>
      <c r="N1028" s="24" t="s">
        <v>1299</v>
      </c>
      <c r="O1028" s="24" t="s">
        <v>4139</v>
      </c>
      <c r="P1028" s="27" t="s">
        <v>15</v>
      </c>
      <c r="Q1028" s="28" t="s">
        <v>919</v>
      </c>
      <c r="R1028" s="26" t="s">
        <v>4233</v>
      </c>
      <c r="S1028" s="26" t="s">
        <v>4275</v>
      </c>
      <c r="T1028" s="27" t="s">
        <v>109</v>
      </c>
      <c r="U1028" s="25" t="s">
        <v>1433</v>
      </c>
      <c r="V1028" s="25" t="s">
        <v>1438</v>
      </c>
      <c r="W1028" s="25" t="s">
        <v>552</v>
      </c>
      <c r="X1028" s="36" t="s">
        <v>37</v>
      </c>
      <c r="Y1028" s="36" t="s">
        <v>38</v>
      </c>
      <c r="Z1028" s="36" t="s">
        <v>382</v>
      </c>
      <c r="AA1028" s="29">
        <v>54000</v>
      </c>
      <c r="AB1028" s="29">
        <v>0</v>
      </c>
      <c r="AC1028" s="30">
        <v>54000</v>
      </c>
      <c r="AD1028" s="29">
        <v>0</v>
      </c>
      <c r="AE1028" s="29">
        <v>0</v>
      </c>
      <c r="AF1028" s="31">
        <v>54000</v>
      </c>
      <c r="AG1028" s="29">
        <v>0</v>
      </c>
      <c r="AI1028" s="29">
        <v>0</v>
      </c>
      <c r="AJ1028" s="29">
        <v>0</v>
      </c>
      <c r="AK1028" s="29">
        <v>0</v>
      </c>
      <c r="AL1028" s="29">
        <v>0</v>
      </c>
      <c r="AM1028" s="29">
        <v>0</v>
      </c>
      <c r="AN1028" s="29">
        <v>0</v>
      </c>
      <c r="AO1028" s="29">
        <v>0</v>
      </c>
      <c r="AP1028" s="29">
        <v>0</v>
      </c>
      <c r="AQ1028" s="29">
        <v>0</v>
      </c>
      <c r="AR1028" s="29">
        <v>0</v>
      </c>
      <c r="AS1028" s="29">
        <v>0</v>
      </c>
      <c r="AT1028" s="122">
        <v>0</v>
      </c>
      <c r="AU1028" s="130" t="s">
        <v>2190</v>
      </c>
      <c r="AV1028" s="130" t="s">
        <v>2191</v>
      </c>
      <c r="AW1028" s="130" t="s">
        <v>2192</v>
      </c>
      <c r="AX1028" s="130" t="s">
        <v>1299</v>
      </c>
      <c r="AY1028" s="130" t="s">
        <v>1299</v>
      </c>
    </row>
    <row r="1029" spans="1:51" ht="36" x14ac:dyDescent="0.2">
      <c r="A1029" s="121">
        <v>45730</v>
      </c>
      <c r="B1029" s="27" t="s">
        <v>1399</v>
      </c>
      <c r="C1029" s="24" t="s">
        <v>1565</v>
      </c>
      <c r="D1029" s="24" t="s">
        <v>1447</v>
      </c>
      <c r="E1029" s="28" t="s">
        <v>442</v>
      </c>
      <c r="F1029" s="28" t="s">
        <v>443</v>
      </c>
      <c r="G1029" s="28" t="s">
        <v>521</v>
      </c>
      <c r="H1029" s="28" t="s">
        <v>515</v>
      </c>
      <c r="I1029" s="28" t="s">
        <v>1104</v>
      </c>
      <c r="J1029" s="24" t="s">
        <v>1157</v>
      </c>
      <c r="K1029" s="24" t="s">
        <v>1150</v>
      </c>
      <c r="L1029" s="24" t="s">
        <v>4140</v>
      </c>
      <c r="M1029" s="24">
        <v>45733</v>
      </c>
      <c r="N1029" s="24" t="s">
        <v>4141</v>
      </c>
      <c r="O1029" s="24" t="s">
        <v>4142</v>
      </c>
      <c r="P1029" s="27" t="s">
        <v>15</v>
      </c>
      <c r="Q1029" s="28" t="s">
        <v>920</v>
      </c>
      <c r="R1029" s="26" t="s">
        <v>4234</v>
      </c>
      <c r="S1029" s="26" t="s">
        <v>4276</v>
      </c>
      <c r="T1029" s="27" t="s">
        <v>122</v>
      </c>
      <c r="U1029" s="25" t="s">
        <v>1435</v>
      </c>
      <c r="V1029" s="25" t="s">
        <v>2301</v>
      </c>
      <c r="W1029" s="25" t="s">
        <v>552</v>
      </c>
      <c r="X1029" s="36" t="s">
        <v>43</v>
      </c>
      <c r="Y1029" s="36" t="s">
        <v>1377</v>
      </c>
      <c r="Z1029" s="36" t="s">
        <v>1375</v>
      </c>
      <c r="AA1029" s="29">
        <v>8000</v>
      </c>
      <c r="AB1029" s="29">
        <v>8000</v>
      </c>
      <c r="AC1029" s="30">
        <v>0</v>
      </c>
      <c r="AD1029" s="29">
        <v>8000</v>
      </c>
      <c r="AE1029" s="29">
        <v>0</v>
      </c>
      <c r="AF1029" s="31">
        <v>8000</v>
      </c>
      <c r="AG1029" s="29">
        <v>0</v>
      </c>
      <c r="AI1029" s="29">
        <v>0</v>
      </c>
      <c r="AJ1029" s="29">
        <v>0</v>
      </c>
      <c r="AK1029" s="29">
        <v>0</v>
      </c>
      <c r="AL1029" s="29">
        <v>0</v>
      </c>
      <c r="AM1029" s="29">
        <v>0</v>
      </c>
      <c r="AN1029" s="29">
        <v>0</v>
      </c>
      <c r="AO1029" s="29">
        <v>0</v>
      </c>
      <c r="AP1029" s="29">
        <v>0</v>
      </c>
      <c r="AQ1029" s="29">
        <v>0</v>
      </c>
      <c r="AR1029" s="29">
        <v>0</v>
      </c>
      <c r="AS1029" s="29">
        <v>0</v>
      </c>
      <c r="AT1029" s="122">
        <v>0</v>
      </c>
      <c r="AU1029" s="130" t="s">
        <v>2197</v>
      </c>
      <c r="AV1029" s="130" t="s">
        <v>2191</v>
      </c>
      <c r="AW1029" s="130" t="s">
        <v>2298</v>
      </c>
      <c r="AX1029" s="130" t="s">
        <v>1299</v>
      </c>
      <c r="AY1029" s="130" t="s">
        <v>4264</v>
      </c>
    </row>
    <row r="1030" spans="1:51" ht="36" x14ac:dyDescent="0.2">
      <c r="A1030" s="121">
        <v>45733</v>
      </c>
      <c r="B1030" s="27" t="s">
        <v>1399</v>
      </c>
      <c r="C1030" s="24" t="s">
        <v>1565</v>
      </c>
      <c r="D1030" s="24" t="s">
        <v>1447</v>
      </c>
      <c r="E1030" s="28" t="s">
        <v>442</v>
      </c>
      <c r="F1030" s="28" t="s">
        <v>445</v>
      </c>
      <c r="G1030" s="28" t="s">
        <v>521</v>
      </c>
      <c r="H1030" s="28" t="s">
        <v>515</v>
      </c>
      <c r="I1030" s="28" t="s">
        <v>1400</v>
      </c>
      <c r="J1030" s="24" t="s">
        <v>1400</v>
      </c>
      <c r="K1030" s="24" t="s">
        <v>1148</v>
      </c>
      <c r="L1030" s="24" t="s">
        <v>4143</v>
      </c>
      <c r="M1030" s="24">
        <v>45733</v>
      </c>
      <c r="N1030" s="24" t="s">
        <v>2079</v>
      </c>
      <c r="O1030" s="24" t="s">
        <v>4144</v>
      </c>
      <c r="P1030" s="27" t="s">
        <v>15</v>
      </c>
      <c r="Q1030" s="28" t="s">
        <v>921</v>
      </c>
      <c r="R1030" s="26" t="s">
        <v>4235</v>
      </c>
      <c r="S1030" s="26" t="s">
        <v>4277</v>
      </c>
      <c r="T1030" s="27" t="s">
        <v>142</v>
      </c>
      <c r="U1030" s="25" t="s">
        <v>1400</v>
      </c>
      <c r="V1030" s="25" t="s">
        <v>1531</v>
      </c>
      <c r="W1030" s="25" t="s">
        <v>552</v>
      </c>
      <c r="X1030" s="36" t="s">
        <v>43</v>
      </c>
      <c r="Y1030" s="36" t="s">
        <v>1377</v>
      </c>
      <c r="Z1030" s="36" t="s">
        <v>1375</v>
      </c>
      <c r="AA1030" s="29">
        <v>10000</v>
      </c>
      <c r="AB1030" s="29">
        <v>10000</v>
      </c>
      <c r="AC1030" s="30">
        <v>0</v>
      </c>
      <c r="AD1030" s="29">
        <v>10000</v>
      </c>
      <c r="AE1030" s="29">
        <v>0</v>
      </c>
      <c r="AF1030" s="31">
        <v>10000</v>
      </c>
      <c r="AG1030" s="29">
        <v>0</v>
      </c>
      <c r="AI1030" s="29">
        <v>0</v>
      </c>
      <c r="AJ1030" s="29">
        <v>0</v>
      </c>
      <c r="AK1030" s="29">
        <v>0</v>
      </c>
      <c r="AL1030" s="29">
        <v>0</v>
      </c>
      <c r="AM1030" s="29">
        <v>0</v>
      </c>
      <c r="AN1030" s="29">
        <v>0</v>
      </c>
      <c r="AO1030" s="29">
        <v>0</v>
      </c>
      <c r="AP1030" s="29">
        <v>0</v>
      </c>
      <c r="AQ1030" s="29">
        <v>0</v>
      </c>
      <c r="AR1030" s="29">
        <v>0</v>
      </c>
      <c r="AS1030" s="29">
        <v>0</v>
      </c>
      <c r="AT1030" s="122">
        <v>0</v>
      </c>
      <c r="AU1030" s="130" t="s">
        <v>2197</v>
      </c>
      <c r="AV1030" s="130" t="s">
        <v>2191</v>
      </c>
      <c r="AW1030" s="130" t="s">
        <v>2298</v>
      </c>
      <c r="AX1030" s="130" t="s">
        <v>1299</v>
      </c>
      <c r="AY1030" s="130" t="s">
        <v>2187</v>
      </c>
    </row>
    <row r="1031" spans="1:51" ht="36" x14ac:dyDescent="0.2">
      <c r="A1031" s="121">
        <v>45733</v>
      </c>
      <c r="B1031" s="27" t="s">
        <v>1399</v>
      </c>
      <c r="C1031" s="24" t="s">
        <v>1565</v>
      </c>
      <c r="D1031" s="24" t="s">
        <v>1447</v>
      </c>
      <c r="E1031" s="28" t="s">
        <v>442</v>
      </c>
      <c r="F1031" s="28" t="s">
        <v>443</v>
      </c>
      <c r="G1031" s="28" t="s">
        <v>521</v>
      </c>
      <c r="H1031" s="28" t="s">
        <v>515</v>
      </c>
      <c r="I1031" s="28" t="s">
        <v>1104</v>
      </c>
      <c r="J1031" s="24" t="s">
        <v>1095</v>
      </c>
      <c r="K1031" s="24" t="s">
        <v>1149</v>
      </c>
      <c r="L1031" s="24" t="s">
        <v>4145</v>
      </c>
      <c r="M1031" s="24">
        <v>45733</v>
      </c>
      <c r="N1031" s="24" t="s">
        <v>4146</v>
      </c>
      <c r="O1031" s="24" t="s">
        <v>4147</v>
      </c>
      <c r="P1031" s="27" t="s">
        <v>15</v>
      </c>
      <c r="Q1031" s="28" t="s">
        <v>922</v>
      </c>
      <c r="R1031" s="26" t="s">
        <v>4236</v>
      </c>
      <c r="S1031" s="26" t="s">
        <v>4278</v>
      </c>
      <c r="T1031" s="27" t="s">
        <v>119</v>
      </c>
      <c r="U1031" s="25" t="s">
        <v>1095</v>
      </c>
      <c r="V1031" s="25" t="s">
        <v>1358</v>
      </c>
      <c r="W1031" s="25" t="s">
        <v>552</v>
      </c>
      <c r="X1031" s="36" t="s">
        <v>43</v>
      </c>
      <c r="Y1031" s="36" t="s">
        <v>1377</v>
      </c>
      <c r="Z1031" s="36" t="s">
        <v>1375</v>
      </c>
      <c r="AA1031" s="29">
        <v>6000</v>
      </c>
      <c r="AB1031" s="29">
        <v>6000</v>
      </c>
      <c r="AC1031" s="30">
        <v>0</v>
      </c>
      <c r="AD1031" s="29">
        <v>6000</v>
      </c>
      <c r="AE1031" s="29">
        <v>0</v>
      </c>
      <c r="AF1031" s="31">
        <v>6000</v>
      </c>
      <c r="AG1031" s="29">
        <v>0</v>
      </c>
      <c r="AI1031" s="29">
        <v>0</v>
      </c>
      <c r="AJ1031" s="29">
        <v>0</v>
      </c>
      <c r="AK1031" s="29">
        <v>0</v>
      </c>
      <c r="AL1031" s="29">
        <v>0</v>
      </c>
      <c r="AM1031" s="29">
        <v>0</v>
      </c>
      <c r="AN1031" s="29">
        <v>0</v>
      </c>
      <c r="AO1031" s="29">
        <v>0</v>
      </c>
      <c r="AP1031" s="29">
        <v>0</v>
      </c>
      <c r="AQ1031" s="29">
        <v>0</v>
      </c>
      <c r="AR1031" s="29">
        <v>0</v>
      </c>
      <c r="AS1031" s="29">
        <v>0</v>
      </c>
      <c r="AT1031" s="122">
        <v>0</v>
      </c>
      <c r="AU1031" s="130" t="s">
        <v>2197</v>
      </c>
      <c r="AV1031" s="130" t="s">
        <v>2191</v>
      </c>
      <c r="AW1031" s="130" t="s">
        <v>2298</v>
      </c>
      <c r="AX1031" s="130" t="s">
        <v>1299</v>
      </c>
      <c r="AY1031" s="130" t="s">
        <v>4264</v>
      </c>
    </row>
    <row r="1032" spans="1:51" ht="36" x14ac:dyDescent="0.2">
      <c r="A1032" s="121">
        <v>45733</v>
      </c>
      <c r="B1032" s="27" t="s">
        <v>1399</v>
      </c>
      <c r="C1032" s="24" t="s">
        <v>1565</v>
      </c>
      <c r="D1032" s="24" t="s">
        <v>1447</v>
      </c>
      <c r="E1032" s="28" t="s">
        <v>442</v>
      </c>
      <c r="F1032" s="28" t="s">
        <v>443</v>
      </c>
      <c r="G1032" s="28" t="s">
        <v>521</v>
      </c>
      <c r="H1032" s="28" t="s">
        <v>515</v>
      </c>
      <c r="I1032" s="28" t="s">
        <v>1104</v>
      </c>
      <c r="J1032" s="24" t="s">
        <v>1091</v>
      </c>
      <c r="K1032" s="24" t="s">
        <v>1154</v>
      </c>
      <c r="L1032" s="24" t="s">
        <v>4148</v>
      </c>
      <c r="M1032" s="24">
        <v>45733</v>
      </c>
      <c r="N1032" s="24" t="s">
        <v>4149</v>
      </c>
      <c r="O1032" s="24" t="s">
        <v>4150</v>
      </c>
      <c r="P1032" s="27" t="s">
        <v>15</v>
      </c>
      <c r="Q1032" s="28" t="s">
        <v>923</v>
      </c>
      <c r="R1032" s="26" t="s">
        <v>4237</v>
      </c>
      <c r="S1032" s="26" t="s">
        <v>4279</v>
      </c>
      <c r="T1032" s="27" t="s">
        <v>114</v>
      </c>
      <c r="U1032" s="25" t="s">
        <v>1091</v>
      </c>
      <c r="V1032" s="25" t="s">
        <v>1513</v>
      </c>
      <c r="W1032" s="25" t="s">
        <v>552</v>
      </c>
      <c r="X1032" s="36" t="s">
        <v>43</v>
      </c>
      <c r="Y1032" s="36" t="s">
        <v>1377</v>
      </c>
      <c r="Z1032" s="36" t="s">
        <v>1375</v>
      </c>
      <c r="AA1032" s="29">
        <v>6000</v>
      </c>
      <c r="AB1032" s="29">
        <v>6000</v>
      </c>
      <c r="AC1032" s="30">
        <v>0</v>
      </c>
      <c r="AD1032" s="29">
        <v>6000</v>
      </c>
      <c r="AE1032" s="29">
        <v>0</v>
      </c>
      <c r="AF1032" s="31">
        <v>6000</v>
      </c>
      <c r="AG1032" s="29">
        <v>0</v>
      </c>
      <c r="AI1032" s="29">
        <v>0</v>
      </c>
      <c r="AJ1032" s="29">
        <v>0</v>
      </c>
      <c r="AK1032" s="29">
        <v>0</v>
      </c>
      <c r="AL1032" s="29">
        <v>0</v>
      </c>
      <c r="AM1032" s="29">
        <v>0</v>
      </c>
      <c r="AN1032" s="29">
        <v>0</v>
      </c>
      <c r="AO1032" s="29">
        <v>0</v>
      </c>
      <c r="AP1032" s="29">
        <v>0</v>
      </c>
      <c r="AQ1032" s="29">
        <v>0</v>
      </c>
      <c r="AR1032" s="29">
        <v>0</v>
      </c>
      <c r="AS1032" s="29">
        <v>0</v>
      </c>
      <c r="AT1032" s="122">
        <v>0</v>
      </c>
      <c r="AU1032" s="130" t="s">
        <v>2197</v>
      </c>
      <c r="AV1032" s="130" t="s">
        <v>2191</v>
      </c>
      <c r="AW1032" s="130" t="s">
        <v>2298</v>
      </c>
      <c r="AX1032" s="130" t="s">
        <v>1299</v>
      </c>
      <c r="AY1032" s="130" t="s">
        <v>4264</v>
      </c>
    </row>
    <row r="1033" spans="1:51" ht="36" x14ac:dyDescent="0.2">
      <c r="A1033" s="121">
        <v>45733</v>
      </c>
      <c r="B1033" s="27" t="s">
        <v>1399</v>
      </c>
      <c r="C1033" s="24" t="s">
        <v>1565</v>
      </c>
      <c r="D1033" s="24" t="s">
        <v>1447</v>
      </c>
      <c r="E1033" s="28" t="s">
        <v>442</v>
      </c>
      <c r="F1033" s="28" t="s">
        <v>443</v>
      </c>
      <c r="G1033" s="28" t="s">
        <v>521</v>
      </c>
      <c r="H1033" s="28" t="s">
        <v>515</v>
      </c>
      <c r="I1033" s="28" t="s">
        <v>1104</v>
      </c>
      <c r="J1033" s="24" t="s">
        <v>1157</v>
      </c>
      <c r="K1033" s="24" t="s">
        <v>4151</v>
      </c>
      <c r="L1033" s="24" t="s">
        <v>4152</v>
      </c>
      <c r="M1033" s="24">
        <v>45733</v>
      </c>
      <c r="N1033" s="24" t="s">
        <v>4153</v>
      </c>
      <c r="O1033" s="24" t="s">
        <v>4154</v>
      </c>
      <c r="P1033" s="27" t="s">
        <v>15</v>
      </c>
      <c r="Q1033" s="28" t="s">
        <v>924</v>
      </c>
      <c r="R1033" s="26" t="s">
        <v>4238</v>
      </c>
      <c r="S1033" s="26" t="s">
        <v>4280</v>
      </c>
      <c r="T1033" s="27" t="s">
        <v>122</v>
      </c>
      <c r="U1033" s="25" t="s">
        <v>1435</v>
      </c>
      <c r="V1033" s="25" t="s">
        <v>2301</v>
      </c>
      <c r="W1033" s="25" t="s">
        <v>552</v>
      </c>
      <c r="X1033" s="36" t="s">
        <v>43</v>
      </c>
      <c r="Y1033" s="36" t="s">
        <v>1377</v>
      </c>
      <c r="Z1033" s="36" t="s">
        <v>1375</v>
      </c>
      <c r="AA1033" s="29">
        <v>8000</v>
      </c>
      <c r="AB1033" s="29">
        <v>8000</v>
      </c>
      <c r="AC1033" s="30">
        <v>0</v>
      </c>
      <c r="AD1033" s="29">
        <v>8000</v>
      </c>
      <c r="AE1033" s="29">
        <v>0</v>
      </c>
      <c r="AF1033" s="31">
        <v>8000</v>
      </c>
      <c r="AG1033" s="29">
        <v>0</v>
      </c>
      <c r="AI1033" s="29">
        <v>0</v>
      </c>
      <c r="AJ1033" s="29">
        <v>0</v>
      </c>
      <c r="AK1033" s="29">
        <v>0</v>
      </c>
      <c r="AL1033" s="29">
        <v>0</v>
      </c>
      <c r="AM1033" s="29">
        <v>0</v>
      </c>
      <c r="AN1033" s="29">
        <v>0</v>
      </c>
      <c r="AO1033" s="29">
        <v>0</v>
      </c>
      <c r="AP1033" s="29">
        <v>0</v>
      </c>
      <c r="AQ1033" s="29">
        <v>0</v>
      </c>
      <c r="AR1033" s="29">
        <v>0</v>
      </c>
      <c r="AS1033" s="29">
        <v>0</v>
      </c>
      <c r="AT1033" s="122">
        <v>0</v>
      </c>
      <c r="AU1033" s="130" t="s">
        <v>2197</v>
      </c>
      <c r="AV1033" s="130" t="s">
        <v>2191</v>
      </c>
      <c r="AW1033" s="130" t="s">
        <v>2298</v>
      </c>
      <c r="AX1033" s="130" t="s">
        <v>1299</v>
      </c>
      <c r="AY1033" s="130" t="s">
        <v>4264</v>
      </c>
    </row>
    <row r="1034" spans="1:51" ht="36" x14ac:dyDescent="0.2">
      <c r="A1034" s="121">
        <v>45733</v>
      </c>
      <c r="B1034" s="27" t="s">
        <v>1399</v>
      </c>
      <c r="C1034" s="24" t="s">
        <v>1565</v>
      </c>
      <c r="D1034" s="24" t="s">
        <v>1447</v>
      </c>
      <c r="E1034" s="28" t="s">
        <v>442</v>
      </c>
      <c r="F1034" s="28" t="s">
        <v>443</v>
      </c>
      <c r="G1034" s="28" t="s">
        <v>521</v>
      </c>
      <c r="H1034" s="28" t="s">
        <v>515</v>
      </c>
      <c r="I1034" s="28" t="s">
        <v>1104</v>
      </c>
      <c r="J1034" s="24" t="s">
        <v>1100</v>
      </c>
      <c r="K1034" s="24" t="s">
        <v>1155</v>
      </c>
      <c r="L1034" s="24" t="s">
        <v>4155</v>
      </c>
      <c r="M1034" s="24">
        <v>45733</v>
      </c>
      <c r="N1034" s="24" t="s">
        <v>4156</v>
      </c>
      <c r="O1034" s="24" t="s">
        <v>4157</v>
      </c>
      <c r="P1034" s="27" t="s">
        <v>15</v>
      </c>
      <c r="Q1034" s="28" t="s">
        <v>925</v>
      </c>
      <c r="R1034" s="26" t="s">
        <v>4239</v>
      </c>
      <c r="S1034" s="26" t="s">
        <v>4281</v>
      </c>
      <c r="T1034" s="27" t="s">
        <v>115</v>
      </c>
      <c r="U1034" s="25" t="s">
        <v>1100</v>
      </c>
      <c r="V1034" s="25" t="s">
        <v>2834</v>
      </c>
      <c r="W1034" s="25" t="s">
        <v>552</v>
      </c>
      <c r="X1034" s="36" t="s">
        <v>43</v>
      </c>
      <c r="Y1034" s="36" t="s">
        <v>1377</v>
      </c>
      <c r="Z1034" s="36" t="s">
        <v>1375</v>
      </c>
      <c r="AA1034" s="29">
        <v>8000</v>
      </c>
      <c r="AB1034" s="29">
        <v>8000</v>
      </c>
      <c r="AC1034" s="30">
        <v>0</v>
      </c>
      <c r="AD1034" s="29">
        <v>8000</v>
      </c>
      <c r="AE1034" s="29">
        <v>0</v>
      </c>
      <c r="AF1034" s="31">
        <v>8000</v>
      </c>
      <c r="AG1034" s="29">
        <v>0</v>
      </c>
      <c r="AI1034" s="29">
        <v>0</v>
      </c>
      <c r="AJ1034" s="29">
        <v>0</v>
      </c>
      <c r="AK1034" s="29">
        <v>0</v>
      </c>
      <c r="AL1034" s="29">
        <v>0</v>
      </c>
      <c r="AM1034" s="29">
        <v>0</v>
      </c>
      <c r="AN1034" s="29">
        <v>0</v>
      </c>
      <c r="AO1034" s="29">
        <v>0</v>
      </c>
      <c r="AP1034" s="29">
        <v>0</v>
      </c>
      <c r="AQ1034" s="29">
        <v>0</v>
      </c>
      <c r="AR1034" s="29">
        <v>0</v>
      </c>
      <c r="AS1034" s="29">
        <v>0</v>
      </c>
      <c r="AT1034" s="122">
        <v>0</v>
      </c>
      <c r="AU1034" s="130" t="s">
        <v>2197</v>
      </c>
      <c r="AV1034" s="130" t="s">
        <v>2191</v>
      </c>
      <c r="AW1034" s="130" t="s">
        <v>2298</v>
      </c>
      <c r="AX1034" s="130" t="s">
        <v>1299</v>
      </c>
      <c r="AY1034" s="130" t="s">
        <v>4264</v>
      </c>
    </row>
    <row r="1035" spans="1:51" ht="36" x14ac:dyDescent="0.2">
      <c r="A1035" s="121">
        <v>45733</v>
      </c>
      <c r="B1035" s="27" t="s">
        <v>1399</v>
      </c>
      <c r="C1035" s="24" t="s">
        <v>1565</v>
      </c>
      <c r="D1035" s="24" t="s">
        <v>1447</v>
      </c>
      <c r="E1035" s="28" t="s">
        <v>442</v>
      </c>
      <c r="F1035" s="28" t="s">
        <v>443</v>
      </c>
      <c r="G1035" s="28" t="s">
        <v>521</v>
      </c>
      <c r="H1035" s="28" t="s">
        <v>515</v>
      </c>
      <c r="I1035" s="28" t="s">
        <v>1104</v>
      </c>
      <c r="J1035" s="24" t="s">
        <v>1100</v>
      </c>
      <c r="K1035" s="24" t="s">
        <v>1163</v>
      </c>
      <c r="L1035" s="24" t="s">
        <v>4158</v>
      </c>
      <c r="M1035" s="24">
        <v>45734</v>
      </c>
      <c r="N1035" s="24" t="s">
        <v>4159</v>
      </c>
      <c r="O1035" s="24" t="s">
        <v>4160</v>
      </c>
      <c r="P1035" s="27" t="s">
        <v>15</v>
      </c>
      <c r="Q1035" s="28" t="s">
        <v>926</v>
      </c>
      <c r="R1035" s="26" t="s">
        <v>4240</v>
      </c>
      <c r="S1035" s="26" t="s">
        <v>4282</v>
      </c>
      <c r="T1035" s="27" t="s">
        <v>115</v>
      </c>
      <c r="U1035" s="25" t="s">
        <v>1100</v>
      </c>
      <c r="V1035" s="25" t="s">
        <v>2834</v>
      </c>
      <c r="W1035" s="25" t="s">
        <v>552</v>
      </c>
      <c r="X1035" s="36" t="s">
        <v>43</v>
      </c>
      <c r="Y1035" s="36" t="s">
        <v>1377</v>
      </c>
      <c r="Z1035" s="36" t="s">
        <v>1375</v>
      </c>
      <c r="AA1035" s="29">
        <v>6000</v>
      </c>
      <c r="AB1035" s="29">
        <v>6000</v>
      </c>
      <c r="AC1035" s="30">
        <v>0</v>
      </c>
      <c r="AD1035" s="29">
        <v>6000</v>
      </c>
      <c r="AE1035" s="29">
        <v>0</v>
      </c>
      <c r="AF1035" s="31">
        <v>6000</v>
      </c>
      <c r="AG1035" s="29">
        <v>0</v>
      </c>
      <c r="AI1035" s="29">
        <v>0</v>
      </c>
      <c r="AJ1035" s="29">
        <v>0</v>
      </c>
      <c r="AK1035" s="29">
        <v>0</v>
      </c>
      <c r="AL1035" s="29">
        <v>0</v>
      </c>
      <c r="AM1035" s="29">
        <v>0</v>
      </c>
      <c r="AN1035" s="29">
        <v>0</v>
      </c>
      <c r="AO1035" s="29">
        <v>0</v>
      </c>
      <c r="AP1035" s="29">
        <v>0</v>
      </c>
      <c r="AQ1035" s="29">
        <v>0</v>
      </c>
      <c r="AR1035" s="29">
        <v>0</v>
      </c>
      <c r="AS1035" s="29">
        <v>0</v>
      </c>
      <c r="AT1035" s="122">
        <v>0</v>
      </c>
      <c r="AU1035" s="130" t="s">
        <v>2197</v>
      </c>
      <c r="AV1035" s="130" t="s">
        <v>2191</v>
      </c>
      <c r="AW1035" s="130" t="s">
        <v>2298</v>
      </c>
      <c r="AX1035" s="130" t="s">
        <v>1299</v>
      </c>
      <c r="AY1035" s="130" t="s">
        <v>4264</v>
      </c>
    </row>
    <row r="1036" spans="1:51" ht="36" x14ac:dyDescent="0.2">
      <c r="A1036" s="121">
        <v>45733</v>
      </c>
      <c r="B1036" s="27" t="s">
        <v>1399</v>
      </c>
      <c r="C1036" s="24" t="s">
        <v>1565</v>
      </c>
      <c r="D1036" s="24" t="s">
        <v>1447</v>
      </c>
      <c r="E1036" s="28" t="s">
        <v>442</v>
      </c>
      <c r="F1036" s="28" t="s">
        <v>443</v>
      </c>
      <c r="G1036" s="28" t="s">
        <v>521</v>
      </c>
      <c r="H1036" s="28" t="s">
        <v>515</v>
      </c>
      <c r="I1036" s="28" t="s">
        <v>1104</v>
      </c>
      <c r="J1036" s="24" t="s">
        <v>1100</v>
      </c>
      <c r="K1036" s="24" t="s">
        <v>1162</v>
      </c>
      <c r="L1036" s="24" t="s">
        <v>4161</v>
      </c>
      <c r="M1036" s="24">
        <v>45734</v>
      </c>
      <c r="N1036" s="24" t="s">
        <v>4162</v>
      </c>
      <c r="O1036" s="24" t="s">
        <v>4163</v>
      </c>
      <c r="P1036" s="27" t="s">
        <v>15</v>
      </c>
      <c r="Q1036" s="28" t="s">
        <v>927</v>
      </c>
      <c r="R1036" s="26" t="s">
        <v>4241</v>
      </c>
      <c r="S1036" s="26" t="s">
        <v>4283</v>
      </c>
      <c r="T1036" s="27" t="s">
        <v>115</v>
      </c>
      <c r="U1036" s="25" t="s">
        <v>1100</v>
      </c>
      <c r="V1036" s="25" t="s">
        <v>2834</v>
      </c>
      <c r="W1036" s="25" t="s">
        <v>552</v>
      </c>
      <c r="X1036" s="36" t="s">
        <v>43</v>
      </c>
      <c r="Y1036" s="36" t="s">
        <v>1377</v>
      </c>
      <c r="Z1036" s="36" t="s">
        <v>1375</v>
      </c>
      <c r="AA1036" s="29">
        <v>6000</v>
      </c>
      <c r="AB1036" s="29">
        <v>6000</v>
      </c>
      <c r="AC1036" s="30">
        <v>0</v>
      </c>
      <c r="AD1036" s="29">
        <v>6000</v>
      </c>
      <c r="AE1036" s="29">
        <v>0</v>
      </c>
      <c r="AF1036" s="31">
        <v>6000</v>
      </c>
      <c r="AG1036" s="29">
        <v>0</v>
      </c>
      <c r="AI1036" s="29">
        <v>0</v>
      </c>
      <c r="AJ1036" s="29">
        <v>0</v>
      </c>
      <c r="AK1036" s="29">
        <v>0</v>
      </c>
      <c r="AL1036" s="29">
        <v>0</v>
      </c>
      <c r="AM1036" s="29">
        <v>0</v>
      </c>
      <c r="AN1036" s="29">
        <v>0</v>
      </c>
      <c r="AO1036" s="29">
        <v>0</v>
      </c>
      <c r="AP1036" s="29">
        <v>0</v>
      </c>
      <c r="AQ1036" s="29">
        <v>0</v>
      </c>
      <c r="AR1036" s="29">
        <v>0</v>
      </c>
      <c r="AS1036" s="29">
        <v>0</v>
      </c>
      <c r="AT1036" s="122">
        <v>0</v>
      </c>
      <c r="AU1036" s="130" t="s">
        <v>2197</v>
      </c>
      <c r="AV1036" s="130" t="s">
        <v>2191</v>
      </c>
      <c r="AW1036" s="130" t="s">
        <v>2298</v>
      </c>
      <c r="AX1036" s="130" t="s">
        <v>1299</v>
      </c>
      <c r="AY1036" s="130" t="s">
        <v>4264</v>
      </c>
    </row>
    <row r="1037" spans="1:51" ht="36" x14ac:dyDescent="0.2">
      <c r="A1037" s="121">
        <v>45733</v>
      </c>
      <c r="B1037" s="27" t="s">
        <v>1399</v>
      </c>
      <c r="C1037" s="24" t="s">
        <v>1565</v>
      </c>
      <c r="D1037" s="24" t="s">
        <v>1447</v>
      </c>
      <c r="E1037" s="28" t="s">
        <v>442</v>
      </c>
      <c r="F1037" s="28" t="s">
        <v>443</v>
      </c>
      <c r="G1037" s="28" t="s">
        <v>521</v>
      </c>
      <c r="H1037" s="28" t="s">
        <v>515</v>
      </c>
      <c r="I1037" s="28" t="s">
        <v>1104</v>
      </c>
      <c r="J1037" s="24" t="s">
        <v>1093</v>
      </c>
      <c r="K1037" s="24" t="s">
        <v>1164</v>
      </c>
      <c r="L1037" s="24" t="s">
        <v>4164</v>
      </c>
      <c r="M1037" s="24">
        <v>45734</v>
      </c>
      <c r="N1037" s="24" t="s">
        <v>4165</v>
      </c>
      <c r="O1037" s="24" t="s">
        <v>4166</v>
      </c>
      <c r="P1037" s="27" t="s">
        <v>15</v>
      </c>
      <c r="Q1037" s="28" t="s">
        <v>928</v>
      </c>
      <c r="R1037" s="26" t="s">
        <v>4242</v>
      </c>
      <c r="S1037" s="26" t="s">
        <v>4284</v>
      </c>
      <c r="T1037" s="27" t="s">
        <v>117</v>
      </c>
      <c r="U1037" s="25" t="s">
        <v>1093</v>
      </c>
      <c r="V1037" s="25" t="s">
        <v>1365</v>
      </c>
      <c r="W1037" s="25" t="s">
        <v>552</v>
      </c>
      <c r="X1037" s="36" t="s">
        <v>43</v>
      </c>
      <c r="Y1037" s="36" t="s">
        <v>1377</v>
      </c>
      <c r="Z1037" s="36" t="s">
        <v>1375</v>
      </c>
      <c r="AA1037" s="29">
        <v>6000</v>
      </c>
      <c r="AB1037" s="29">
        <v>6000</v>
      </c>
      <c r="AC1037" s="30">
        <v>0</v>
      </c>
      <c r="AD1037" s="29">
        <v>6000</v>
      </c>
      <c r="AE1037" s="29">
        <v>0</v>
      </c>
      <c r="AF1037" s="31">
        <v>6000</v>
      </c>
      <c r="AG1037" s="29">
        <v>0</v>
      </c>
      <c r="AI1037" s="29">
        <v>0</v>
      </c>
      <c r="AJ1037" s="29">
        <v>0</v>
      </c>
      <c r="AK1037" s="29">
        <v>0</v>
      </c>
      <c r="AL1037" s="29">
        <v>0</v>
      </c>
      <c r="AM1037" s="29">
        <v>0</v>
      </c>
      <c r="AN1037" s="29">
        <v>0</v>
      </c>
      <c r="AO1037" s="29">
        <v>0</v>
      </c>
      <c r="AP1037" s="29">
        <v>0</v>
      </c>
      <c r="AQ1037" s="29">
        <v>0</v>
      </c>
      <c r="AR1037" s="29">
        <v>0</v>
      </c>
      <c r="AS1037" s="29">
        <v>0</v>
      </c>
      <c r="AT1037" s="122">
        <v>0</v>
      </c>
      <c r="AU1037" s="130" t="s">
        <v>2197</v>
      </c>
      <c r="AV1037" s="130" t="s">
        <v>2191</v>
      </c>
      <c r="AW1037" s="130" t="s">
        <v>2298</v>
      </c>
      <c r="AX1037" s="130" t="s">
        <v>1299</v>
      </c>
      <c r="AY1037" s="130" t="s">
        <v>4264</v>
      </c>
    </row>
    <row r="1038" spans="1:51" ht="36" x14ac:dyDescent="0.2">
      <c r="A1038" s="121">
        <v>45734</v>
      </c>
      <c r="B1038" s="27" t="s">
        <v>1399</v>
      </c>
      <c r="C1038" s="24" t="s">
        <v>1565</v>
      </c>
      <c r="D1038" s="24" t="s">
        <v>1447</v>
      </c>
      <c r="E1038" s="28" t="s">
        <v>442</v>
      </c>
      <c r="F1038" s="28" t="s">
        <v>443</v>
      </c>
      <c r="G1038" s="28" t="s">
        <v>521</v>
      </c>
      <c r="H1038" s="28" t="s">
        <v>515</v>
      </c>
      <c r="I1038" s="28" t="s">
        <v>1104</v>
      </c>
      <c r="J1038" s="24" t="s">
        <v>1092</v>
      </c>
      <c r="K1038" s="24" t="s">
        <v>1178</v>
      </c>
      <c r="L1038" s="24" t="s">
        <v>4167</v>
      </c>
      <c r="M1038" s="24">
        <v>45735</v>
      </c>
      <c r="N1038" s="24" t="s">
        <v>4168</v>
      </c>
      <c r="O1038" s="24" t="s">
        <v>4169</v>
      </c>
      <c r="P1038" s="27" t="s">
        <v>15</v>
      </c>
      <c r="Q1038" s="28" t="s">
        <v>929</v>
      </c>
      <c r="R1038" s="26" t="s">
        <v>4243</v>
      </c>
      <c r="S1038" s="26" t="s">
        <v>4285</v>
      </c>
      <c r="T1038" s="27" t="s">
        <v>116</v>
      </c>
      <c r="U1038" s="25" t="s">
        <v>1092</v>
      </c>
      <c r="V1038" s="25" t="s">
        <v>1364</v>
      </c>
      <c r="W1038" s="25" t="s">
        <v>552</v>
      </c>
      <c r="X1038" s="36" t="s">
        <v>43</v>
      </c>
      <c r="Y1038" s="36" t="s">
        <v>1377</v>
      </c>
      <c r="Z1038" s="36" t="s">
        <v>1375</v>
      </c>
      <c r="AA1038" s="29">
        <v>2000</v>
      </c>
      <c r="AB1038" s="29">
        <v>2000</v>
      </c>
      <c r="AC1038" s="30">
        <v>0</v>
      </c>
      <c r="AD1038" s="29">
        <v>2000</v>
      </c>
      <c r="AE1038" s="29">
        <v>0</v>
      </c>
      <c r="AF1038" s="31">
        <v>2000</v>
      </c>
      <c r="AG1038" s="29">
        <v>0</v>
      </c>
      <c r="AI1038" s="29">
        <v>0</v>
      </c>
      <c r="AJ1038" s="29">
        <v>0</v>
      </c>
      <c r="AK1038" s="29">
        <v>0</v>
      </c>
      <c r="AL1038" s="29">
        <v>0</v>
      </c>
      <c r="AM1038" s="29">
        <v>0</v>
      </c>
      <c r="AN1038" s="29">
        <v>0</v>
      </c>
      <c r="AO1038" s="29">
        <v>0</v>
      </c>
      <c r="AP1038" s="29">
        <v>0</v>
      </c>
      <c r="AQ1038" s="29">
        <v>0</v>
      </c>
      <c r="AR1038" s="29">
        <v>0</v>
      </c>
      <c r="AS1038" s="29">
        <v>0</v>
      </c>
      <c r="AT1038" s="122">
        <v>0</v>
      </c>
      <c r="AU1038" s="130" t="s">
        <v>2197</v>
      </c>
      <c r="AV1038" s="130" t="s">
        <v>2191</v>
      </c>
      <c r="AW1038" s="130" t="s">
        <v>2298</v>
      </c>
      <c r="AX1038" s="130" t="s">
        <v>1299</v>
      </c>
      <c r="AY1038" s="130" t="s">
        <v>4264</v>
      </c>
    </row>
    <row r="1039" spans="1:51" ht="36" x14ac:dyDescent="0.2">
      <c r="A1039" s="121">
        <v>45734</v>
      </c>
      <c r="B1039" s="27" t="s">
        <v>1399</v>
      </c>
      <c r="C1039" s="24" t="s">
        <v>1565</v>
      </c>
      <c r="D1039" s="24" t="s">
        <v>1447</v>
      </c>
      <c r="E1039" s="28" t="s">
        <v>442</v>
      </c>
      <c r="F1039" s="28" t="s">
        <v>443</v>
      </c>
      <c r="G1039" s="28" t="s">
        <v>521</v>
      </c>
      <c r="H1039" s="28" t="s">
        <v>515</v>
      </c>
      <c r="I1039" s="28" t="s">
        <v>1104</v>
      </c>
      <c r="J1039" s="24" t="s">
        <v>1510</v>
      </c>
      <c r="K1039" s="24" t="s">
        <v>1165</v>
      </c>
      <c r="L1039" s="24" t="s">
        <v>4170</v>
      </c>
      <c r="M1039" s="24">
        <v>45734</v>
      </c>
      <c r="N1039" s="24" t="s">
        <v>4171</v>
      </c>
      <c r="O1039" s="24" t="s">
        <v>4172</v>
      </c>
      <c r="P1039" s="27" t="s">
        <v>15</v>
      </c>
      <c r="Q1039" s="28" t="s">
        <v>930</v>
      </c>
      <c r="R1039" s="26" t="s">
        <v>4244</v>
      </c>
      <c r="S1039" s="26" t="s">
        <v>4286</v>
      </c>
      <c r="T1039" s="27" t="s">
        <v>176</v>
      </c>
      <c r="U1039" s="25" t="s">
        <v>1429</v>
      </c>
      <c r="V1039" s="25" t="s">
        <v>2383</v>
      </c>
      <c r="W1039" s="25" t="s">
        <v>552</v>
      </c>
      <c r="X1039" s="36" t="s">
        <v>43</v>
      </c>
      <c r="Y1039" s="36" t="s">
        <v>1377</v>
      </c>
      <c r="Z1039" s="36" t="s">
        <v>1375</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2">
        <v>0</v>
      </c>
      <c r="AU1039" s="130" t="s">
        <v>2197</v>
      </c>
      <c r="AV1039" s="130" t="s">
        <v>2191</v>
      </c>
      <c r="AW1039" s="130" t="s">
        <v>2298</v>
      </c>
      <c r="AX1039" s="130" t="s">
        <v>1299</v>
      </c>
      <c r="AY1039" s="130" t="s">
        <v>4264</v>
      </c>
    </row>
    <row r="1040" spans="1:51" ht="36" x14ac:dyDescent="0.2">
      <c r="A1040" s="121">
        <v>45734</v>
      </c>
      <c r="B1040" s="27" t="s">
        <v>1399</v>
      </c>
      <c r="C1040" s="24" t="s">
        <v>1565</v>
      </c>
      <c r="D1040" s="24" t="s">
        <v>1447</v>
      </c>
      <c r="E1040" s="28" t="s">
        <v>442</v>
      </c>
      <c r="F1040" s="28" t="s">
        <v>445</v>
      </c>
      <c r="G1040" s="28" t="s">
        <v>521</v>
      </c>
      <c r="H1040" s="28" t="s">
        <v>515</v>
      </c>
      <c r="I1040" s="28" t="s">
        <v>1422</v>
      </c>
      <c r="J1040" s="24" t="s">
        <v>1090</v>
      </c>
      <c r="K1040" s="24" t="s">
        <v>1174</v>
      </c>
      <c r="L1040" s="24" t="s">
        <v>4173</v>
      </c>
      <c r="M1040" s="24">
        <v>45734</v>
      </c>
      <c r="N1040" s="24" t="s">
        <v>1958</v>
      </c>
      <c r="O1040" s="24" t="s">
        <v>4174</v>
      </c>
      <c r="P1040" s="27" t="s">
        <v>15</v>
      </c>
      <c r="Q1040" s="28" t="s">
        <v>931</v>
      </c>
      <c r="R1040" s="26" t="s">
        <v>4245</v>
      </c>
      <c r="S1040" s="26" t="s">
        <v>4287</v>
      </c>
      <c r="T1040" s="27" t="s">
        <v>128</v>
      </c>
      <c r="U1040" s="25" t="s">
        <v>1090</v>
      </c>
      <c r="V1040" s="25" t="s">
        <v>1518</v>
      </c>
      <c r="W1040" s="25" t="s">
        <v>552</v>
      </c>
      <c r="X1040" s="36" t="s">
        <v>43</v>
      </c>
      <c r="Y1040" s="36" t="s">
        <v>1377</v>
      </c>
      <c r="Z1040" s="36" t="s">
        <v>1375</v>
      </c>
      <c r="AA1040" s="29">
        <v>10000</v>
      </c>
      <c r="AB1040" s="29">
        <v>10000</v>
      </c>
      <c r="AC1040" s="30">
        <v>0</v>
      </c>
      <c r="AD1040" s="29">
        <v>10000</v>
      </c>
      <c r="AE1040" s="29">
        <v>0</v>
      </c>
      <c r="AF1040" s="31">
        <v>10000</v>
      </c>
      <c r="AG1040" s="29">
        <v>0</v>
      </c>
      <c r="AI1040" s="29">
        <v>0</v>
      </c>
      <c r="AJ1040" s="29">
        <v>0</v>
      </c>
      <c r="AK1040" s="29">
        <v>0</v>
      </c>
      <c r="AL1040" s="29">
        <v>0</v>
      </c>
      <c r="AM1040" s="29">
        <v>0</v>
      </c>
      <c r="AN1040" s="29">
        <v>0</v>
      </c>
      <c r="AO1040" s="29">
        <v>0</v>
      </c>
      <c r="AP1040" s="29">
        <v>0</v>
      </c>
      <c r="AQ1040" s="29">
        <v>0</v>
      </c>
      <c r="AR1040" s="29">
        <v>0</v>
      </c>
      <c r="AS1040" s="29">
        <v>0</v>
      </c>
      <c r="AT1040" s="122">
        <v>0</v>
      </c>
      <c r="AU1040" s="130" t="s">
        <v>2197</v>
      </c>
      <c r="AV1040" s="130" t="s">
        <v>2191</v>
      </c>
      <c r="AW1040" s="130" t="s">
        <v>2298</v>
      </c>
      <c r="AX1040" s="130" t="s">
        <v>1299</v>
      </c>
      <c r="AY1040" s="130" t="s">
        <v>4265</v>
      </c>
    </row>
    <row r="1041" spans="1:51" ht="36" x14ac:dyDescent="0.2">
      <c r="A1041" s="121">
        <v>45734</v>
      </c>
      <c r="B1041" s="27" t="s">
        <v>1399</v>
      </c>
      <c r="C1041" s="24" t="s">
        <v>1565</v>
      </c>
      <c r="D1041" s="24" t="s">
        <v>1447</v>
      </c>
      <c r="E1041" s="28" t="s">
        <v>442</v>
      </c>
      <c r="F1041" s="28" t="s">
        <v>443</v>
      </c>
      <c r="G1041" s="28" t="s">
        <v>521</v>
      </c>
      <c r="H1041" s="28" t="s">
        <v>515</v>
      </c>
      <c r="I1041" s="28" t="s">
        <v>1104</v>
      </c>
      <c r="J1041" s="24" t="s">
        <v>1160</v>
      </c>
      <c r="K1041" s="24" t="s">
        <v>1170</v>
      </c>
      <c r="L1041" s="24" t="s">
        <v>4175</v>
      </c>
      <c r="M1041" s="24">
        <v>45734</v>
      </c>
      <c r="N1041" s="24" t="s">
        <v>4176</v>
      </c>
      <c r="O1041" s="24" t="s">
        <v>4177</v>
      </c>
      <c r="P1041" s="27" t="s">
        <v>15</v>
      </c>
      <c r="Q1041" s="28" t="s">
        <v>932</v>
      </c>
      <c r="R1041" s="26" t="s">
        <v>4246</v>
      </c>
      <c r="S1041" s="26" t="s">
        <v>4288</v>
      </c>
      <c r="T1041" s="27" t="s">
        <v>120</v>
      </c>
      <c r="U1041" s="25" t="s">
        <v>1160</v>
      </c>
      <c r="V1041" s="25" t="s">
        <v>1359</v>
      </c>
      <c r="W1041" s="25" t="s">
        <v>552</v>
      </c>
      <c r="X1041" s="36" t="s">
        <v>43</v>
      </c>
      <c r="Y1041" s="36" t="s">
        <v>1377</v>
      </c>
      <c r="Z1041" s="36" t="s">
        <v>1375</v>
      </c>
      <c r="AA1041" s="29">
        <v>6000</v>
      </c>
      <c r="AB1041" s="29">
        <v>6000</v>
      </c>
      <c r="AC1041" s="30">
        <v>0</v>
      </c>
      <c r="AD1041" s="29">
        <v>6000</v>
      </c>
      <c r="AE1041" s="29">
        <v>0</v>
      </c>
      <c r="AF1041" s="31">
        <v>6000</v>
      </c>
      <c r="AG1041" s="29">
        <v>0</v>
      </c>
      <c r="AI1041" s="29">
        <v>0</v>
      </c>
      <c r="AJ1041" s="29">
        <v>0</v>
      </c>
      <c r="AK1041" s="29">
        <v>0</v>
      </c>
      <c r="AL1041" s="29">
        <v>0</v>
      </c>
      <c r="AM1041" s="29">
        <v>0</v>
      </c>
      <c r="AN1041" s="29">
        <v>0</v>
      </c>
      <c r="AO1041" s="29">
        <v>0</v>
      </c>
      <c r="AP1041" s="29">
        <v>0</v>
      </c>
      <c r="AQ1041" s="29">
        <v>0</v>
      </c>
      <c r="AR1041" s="29">
        <v>0</v>
      </c>
      <c r="AS1041" s="29">
        <v>0</v>
      </c>
      <c r="AT1041" s="122">
        <v>0</v>
      </c>
      <c r="AU1041" s="130" t="s">
        <v>2197</v>
      </c>
      <c r="AV1041" s="130" t="s">
        <v>2191</v>
      </c>
      <c r="AW1041" s="130" t="s">
        <v>2298</v>
      </c>
      <c r="AX1041" s="130" t="s">
        <v>1299</v>
      </c>
      <c r="AY1041" s="130" t="s">
        <v>4264</v>
      </c>
    </row>
    <row r="1042" spans="1:51" ht="36" x14ac:dyDescent="0.2">
      <c r="A1042" s="121">
        <v>45734</v>
      </c>
      <c r="B1042" s="27" t="s">
        <v>1399</v>
      </c>
      <c r="C1042" s="24" t="s">
        <v>1565</v>
      </c>
      <c r="D1042" s="24" t="s">
        <v>1447</v>
      </c>
      <c r="E1042" s="28" t="s">
        <v>442</v>
      </c>
      <c r="F1042" s="28" t="s">
        <v>443</v>
      </c>
      <c r="G1042" s="28" t="s">
        <v>521</v>
      </c>
      <c r="H1042" s="28" t="s">
        <v>515</v>
      </c>
      <c r="I1042" s="28" t="s">
        <v>1104</v>
      </c>
      <c r="J1042" s="24" t="s">
        <v>1160</v>
      </c>
      <c r="K1042" s="24" t="s">
        <v>1171</v>
      </c>
      <c r="L1042" s="24" t="s">
        <v>4178</v>
      </c>
      <c r="M1042" s="24">
        <v>45734</v>
      </c>
      <c r="N1042" s="24" t="s">
        <v>4179</v>
      </c>
      <c r="O1042" s="24" t="s">
        <v>4180</v>
      </c>
      <c r="P1042" s="27" t="s">
        <v>15</v>
      </c>
      <c r="Q1042" s="28" t="s">
        <v>933</v>
      </c>
      <c r="R1042" s="26" t="s">
        <v>4247</v>
      </c>
      <c r="S1042" s="26" t="s">
        <v>4289</v>
      </c>
      <c r="T1042" s="27" t="s">
        <v>120</v>
      </c>
      <c r="U1042" s="25" t="s">
        <v>1160</v>
      </c>
      <c r="V1042" s="25" t="s">
        <v>1359</v>
      </c>
      <c r="W1042" s="25" t="s">
        <v>552</v>
      </c>
      <c r="X1042" s="36" t="s">
        <v>43</v>
      </c>
      <c r="Y1042" s="36" t="s">
        <v>1377</v>
      </c>
      <c r="Z1042" s="36" t="s">
        <v>1375</v>
      </c>
      <c r="AA1042" s="29">
        <v>6000</v>
      </c>
      <c r="AB1042" s="29">
        <v>6000</v>
      </c>
      <c r="AC1042" s="30">
        <v>0</v>
      </c>
      <c r="AD1042" s="29">
        <v>6000</v>
      </c>
      <c r="AE1042" s="29">
        <v>0</v>
      </c>
      <c r="AF1042" s="31">
        <v>6000</v>
      </c>
      <c r="AG1042" s="29">
        <v>0</v>
      </c>
      <c r="AI1042" s="29">
        <v>0</v>
      </c>
      <c r="AJ1042" s="29">
        <v>0</v>
      </c>
      <c r="AK1042" s="29">
        <v>0</v>
      </c>
      <c r="AL1042" s="29">
        <v>0</v>
      </c>
      <c r="AM1042" s="29">
        <v>0</v>
      </c>
      <c r="AN1042" s="29">
        <v>0</v>
      </c>
      <c r="AO1042" s="29">
        <v>0</v>
      </c>
      <c r="AP1042" s="29">
        <v>0</v>
      </c>
      <c r="AQ1042" s="29">
        <v>0</v>
      </c>
      <c r="AR1042" s="29">
        <v>0</v>
      </c>
      <c r="AS1042" s="29">
        <v>0</v>
      </c>
      <c r="AT1042" s="122">
        <v>0</v>
      </c>
      <c r="AU1042" s="130" t="s">
        <v>2197</v>
      </c>
      <c r="AV1042" s="130" t="s">
        <v>2191</v>
      </c>
      <c r="AW1042" s="130" t="s">
        <v>2298</v>
      </c>
      <c r="AX1042" s="130" t="s">
        <v>1299</v>
      </c>
      <c r="AY1042" s="130" t="s">
        <v>4264</v>
      </c>
    </row>
    <row r="1043" spans="1:51" ht="36" x14ac:dyDescent="0.2">
      <c r="A1043" s="121">
        <v>45734</v>
      </c>
      <c r="B1043" s="27" t="s">
        <v>1399</v>
      </c>
      <c r="C1043" s="24" t="s">
        <v>1565</v>
      </c>
      <c r="D1043" s="24" t="s">
        <v>1447</v>
      </c>
      <c r="E1043" s="28" t="s">
        <v>442</v>
      </c>
      <c r="F1043" s="28" t="s">
        <v>443</v>
      </c>
      <c r="G1043" s="28" t="s">
        <v>521</v>
      </c>
      <c r="H1043" s="28" t="s">
        <v>515</v>
      </c>
      <c r="I1043" s="28" t="s">
        <v>1104</v>
      </c>
      <c r="J1043" s="24" t="s">
        <v>1160</v>
      </c>
      <c r="K1043" s="24" t="s">
        <v>1172</v>
      </c>
      <c r="L1043" s="24" t="s">
        <v>4181</v>
      </c>
      <c r="M1043" s="24">
        <v>45734</v>
      </c>
      <c r="N1043" s="24" t="s">
        <v>4182</v>
      </c>
      <c r="O1043" s="24" t="s">
        <v>4183</v>
      </c>
      <c r="P1043" s="27" t="s">
        <v>15</v>
      </c>
      <c r="Q1043" s="28" t="s">
        <v>934</v>
      </c>
      <c r="R1043" s="26" t="s">
        <v>4248</v>
      </c>
      <c r="S1043" s="26" t="s">
        <v>4290</v>
      </c>
      <c r="T1043" s="27" t="s">
        <v>120</v>
      </c>
      <c r="U1043" s="25" t="s">
        <v>1160</v>
      </c>
      <c r="V1043" s="25" t="s">
        <v>1359</v>
      </c>
      <c r="W1043" s="25" t="s">
        <v>552</v>
      </c>
      <c r="X1043" s="36" t="s">
        <v>43</v>
      </c>
      <c r="Y1043" s="36" t="s">
        <v>1377</v>
      </c>
      <c r="Z1043" s="36" t="s">
        <v>1375</v>
      </c>
      <c r="AA1043" s="29">
        <v>8000</v>
      </c>
      <c r="AB1043" s="29">
        <v>8000</v>
      </c>
      <c r="AC1043" s="30">
        <v>0</v>
      </c>
      <c r="AD1043" s="29">
        <v>8000</v>
      </c>
      <c r="AE1043" s="29">
        <v>0</v>
      </c>
      <c r="AF1043" s="31">
        <v>8000</v>
      </c>
      <c r="AG1043" s="29">
        <v>0</v>
      </c>
      <c r="AI1043" s="29">
        <v>0</v>
      </c>
      <c r="AJ1043" s="29">
        <v>0</v>
      </c>
      <c r="AK1043" s="29">
        <v>0</v>
      </c>
      <c r="AL1043" s="29">
        <v>0</v>
      </c>
      <c r="AM1043" s="29">
        <v>0</v>
      </c>
      <c r="AN1043" s="29">
        <v>0</v>
      </c>
      <c r="AO1043" s="29">
        <v>0</v>
      </c>
      <c r="AP1043" s="29">
        <v>0</v>
      </c>
      <c r="AQ1043" s="29">
        <v>0</v>
      </c>
      <c r="AR1043" s="29">
        <v>0</v>
      </c>
      <c r="AS1043" s="29">
        <v>0</v>
      </c>
      <c r="AT1043" s="122">
        <v>0</v>
      </c>
      <c r="AU1043" s="130" t="s">
        <v>2197</v>
      </c>
      <c r="AV1043" s="130" t="s">
        <v>2191</v>
      </c>
      <c r="AW1043" s="130" t="s">
        <v>2298</v>
      </c>
      <c r="AX1043" s="130" t="s">
        <v>1299</v>
      </c>
      <c r="AY1043" s="130" t="s">
        <v>4264</v>
      </c>
    </row>
    <row r="1044" spans="1:51" ht="36" x14ac:dyDescent="0.2">
      <c r="A1044" s="121">
        <v>45734</v>
      </c>
      <c r="B1044" s="27" t="s">
        <v>1399</v>
      </c>
      <c r="C1044" s="24" t="s">
        <v>1565</v>
      </c>
      <c r="D1044" s="24" t="s">
        <v>1447</v>
      </c>
      <c r="E1044" s="28" t="s">
        <v>442</v>
      </c>
      <c r="F1044" s="28" t="s">
        <v>443</v>
      </c>
      <c r="G1044" s="28" t="s">
        <v>521</v>
      </c>
      <c r="H1044" s="28" t="s">
        <v>515</v>
      </c>
      <c r="I1044" s="28" t="s">
        <v>1104</v>
      </c>
      <c r="J1044" s="24" t="s">
        <v>1160</v>
      </c>
      <c r="K1044" s="24" t="s">
        <v>1175</v>
      </c>
      <c r="L1044" s="24" t="s">
        <v>4184</v>
      </c>
      <c r="M1044" s="24">
        <v>45734</v>
      </c>
      <c r="N1044" s="24" t="s">
        <v>4185</v>
      </c>
      <c r="O1044" s="24" t="s">
        <v>4186</v>
      </c>
      <c r="P1044" s="27" t="s">
        <v>15</v>
      </c>
      <c r="Q1044" s="28" t="s">
        <v>935</v>
      </c>
      <c r="R1044" s="26" t="s">
        <v>4249</v>
      </c>
      <c r="S1044" s="26" t="s">
        <v>4291</v>
      </c>
      <c r="T1044" s="27" t="s">
        <v>120</v>
      </c>
      <c r="U1044" s="25" t="s">
        <v>1160</v>
      </c>
      <c r="V1044" s="25" t="s">
        <v>1359</v>
      </c>
      <c r="W1044" s="25" t="s">
        <v>552</v>
      </c>
      <c r="X1044" s="36" t="s">
        <v>43</v>
      </c>
      <c r="Y1044" s="36" t="s">
        <v>1377</v>
      </c>
      <c r="Z1044" s="36" t="s">
        <v>1375</v>
      </c>
      <c r="AA1044" s="29">
        <v>8000</v>
      </c>
      <c r="AB1044" s="29">
        <v>8000</v>
      </c>
      <c r="AC1044" s="30">
        <v>0</v>
      </c>
      <c r="AD1044" s="29">
        <v>8000</v>
      </c>
      <c r="AE1044" s="29">
        <v>0</v>
      </c>
      <c r="AF1044" s="31">
        <v>8000</v>
      </c>
      <c r="AG1044" s="29">
        <v>0</v>
      </c>
      <c r="AI1044" s="29">
        <v>0</v>
      </c>
      <c r="AJ1044" s="29">
        <v>0</v>
      </c>
      <c r="AK1044" s="29">
        <v>0</v>
      </c>
      <c r="AL1044" s="29">
        <v>0</v>
      </c>
      <c r="AM1044" s="29">
        <v>0</v>
      </c>
      <c r="AN1044" s="29">
        <v>0</v>
      </c>
      <c r="AO1044" s="29">
        <v>0</v>
      </c>
      <c r="AP1044" s="29">
        <v>0</v>
      </c>
      <c r="AQ1044" s="29">
        <v>0</v>
      </c>
      <c r="AR1044" s="29">
        <v>0</v>
      </c>
      <c r="AS1044" s="29">
        <v>0</v>
      </c>
      <c r="AT1044" s="122">
        <v>0</v>
      </c>
      <c r="AU1044" s="130" t="s">
        <v>2197</v>
      </c>
      <c r="AV1044" s="130" t="s">
        <v>2191</v>
      </c>
      <c r="AW1044" s="130" t="s">
        <v>2298</v>
      </c>
      <c r="AX1044" s="130" t="s">
        <v>1299</v>
      </c>
      <c r="AY1044" s="130" t="s">
        <v>4264</v>
      </c>
    </row>
    <row r="1045" spans="1:51" ht="36" x14ac:dyDescent="0.2">
      <c r="A1045" s="121">
        <v>45734</v>
      </c>
      <c r="B1045" s="27" t="s">
        <v>1399</v>
      </c>
      <c r="C1045" s="24" t="s">
        <v>1565</v>
      </c>
      <c r="D1045" s="24" t="s">
        <v>1447</v>
      </c>
      <c r="E1045" s="28" t="s">
        <v>442</v>
      </c>
      <c r="F1045" s="28" t="s">
        <v>443</v>
      </c>
      <c r="G1045" s="28" t="s">
        <v>521</v>
      </c>
      <c r="H1045" s="28" t="s">
        <v>515</v>
      </c>
      <c r="I1045" s="28" t="s">
        <v>1104</v>
      </c>
      <c r="J1045" s="24" t="s">
        <v>1160</v>
      </c>
      <c r="K1045" s="24" t="s">
        <v>1173</v>
      </c>
      <c r="L1045" s="24" t="s">
        <v>4187</v>
      </c>
      <c r="M1045" s="24">
        <v>45734</v>
      </c>
      <c r="N1045" s="24" t="s">
        <v>4188</v>
      </c>
      <c r="O1045" s="24" t="s">
        <v>4189</v>
      </c>
      <c r="P1045" s="27" t="s">
        <v>15</v>
      </c>
      <c r="Q1045" s="28" t="s">
        <v>936</v>
      </c>
      <c r="R1045" s="26" t="s">
        <v>4250</v>
      </c>
      <c r="S1045" s="26" t="s">
        <v>4292</v>
      </c>
      <c r="T1045" s="27" t="s">
        <v>120</v>
      </c>
      <c r="U1045" s="25" t="s">
        <v>1160</v>
      </c>
      <c r="V1045" s="25" t="s">
        <v>1359</v>
      </c>
      <c r="W1045" s="25" t="s">
        <v>552</v>
      </c>
      <c r="X1045" s="36" t="s">
        <v>43</v>
      </c>
      <c r="Y1045" s="36" t="s">
        <v>1377</v>
      </c>
      <c r="Z1045" s="36" t="s">
        <v>1375</v>
      </c>
      <c r="AA1045" s="29">
        <v>8000</v>
      </c>
      <c r="AB1045" s="29">
        <v>8000</v>
      </c>
      <c r="AC1045" s="30">
        <v>0</v>
      </c>
      <c r="AD1045" s="29">
        <v>8000</v>
      </c>
      <c r="AE1045" s="29">
        <v>0</v>
      </c>
      <c r="AF1045" s="31">
        <v>8000</v>
      </c>
      <c r="AG1045" s="29">
        <v>0</v>
      </c>
      <c r="AI1045" s="29">
        <v>0</v>
      </c>
      <c r="AJ1045" s="29">
        <v>0</v>
      </c>
      <c r="AK1045" s="29">
        <v>0</v>
      </c>
      <c r="AL1045" s="29">
        <v>0</v>
      </c>
      <c r="AM1045" s="29">
        <v>0</v>
      </c>
      <c r="AN1045" s="29">
        <v>0</v>
      </c>
      <c r="AO1045" s="29">
        <v>0</v>
      </c>
      <c r="AP1045" s="29">
        <v>0</v>
      </c>
      <c r="AQ1045" s="29">
        <v>0</v>
      </c>
      <c r="AR1045" s="29">
        <v>0</v>
      </c>
      <c r="AS1045" s="29">
        <v>0</v>
      </c>
      <c r="AT1045" s="122">
        <v>0</v>
      </c>
      <c r="AU1045" s="130" t="s">
        <v>2197</v>
      </c>
      <c r="AV1045" s="130" t="s">
        <v>2191</v>
      </c>
      <c r="AW1045" s="130" t="s">
        <v>2298</v>
      </c>
      <c r="AX1045" s="130" t="s">
        <v>1299</v>
      </c>
      <c r="AY1045" s="130" t="s">
        <v>4264</v>
      </c>
    </row>
    <row r="1046" spans="1:51" ht="36" x14ac:dyDescent="0.2">
      <c r="A1046" s="121">
        <v>45734</v>
      </c>
      <c r="B1046" s="27" t="s">
        <v>1399</v>
      </c>
      <c r="C1046" s="24" t="s">
        <v>1565</v>
      </c>
      <c r="D1046" s="24" t="s">
        <v>1447</v>
      </c>
      <c r="E1046" s="28" t="s">
        <v>442</v>
      </c>
      <c r="F1046" s="28" t="s">
        <v>443</v>
      </c>
      <c r="G1046" s="28" t="s">
        <v>521</v>
      </c>
      <c r="H1046" s="28" t="s">
        <v>515</v>
      </c>
      <c r="I1046" s="28" t="s">
        <v>1104</v>
      </c>
      <c r="J1046" s="24" t="s">
        <v>1091</v>
      </c>
      <c r="K1046" s="24" t="s">
        <v>1166</v>
      </c>
      <c r="L1046" s="24" t="s">
        <v>4190</v>
      </c>
      <c r="M1046" s="24">
        <v>45734</v>
      </c>
      <c r="N1046" s="24" t="s">
        <v>4191</v>
      </c>
      <c r="O1046" s="24" t="s">
        <v>4192</v>
      </c>
      <c r="P1046" s="27" t="s">
        <v>15</v>
      </c>
      <c r="Q1046" s="28" t="s">
        <v>937</v>
      </c>
      <c r="R1046" s="26" t="s">
        <v>4251</v>
      </c>
      <c r="S1046" s="26" t="s">
        <v>4293</v>
      </c>
      <c r="T1046" s="27" t="s">
        <v>114</v>
      </c>
      <c r="U1046" s="25" t="s">
        <v>1091</v>
      </c>
      <c r="V1046" s="25" t="s">
        <v>1513</v>
      </c>
      <c r="W1046" s="25" t="s">
        <v>552</v>
      </c>
      <c r="X1046" s="36" t="s">
        <v>43</v>
      </c>
      <c r="Y1046" s="36" t="s">
        <v>1377</v>
      </c>
      <c r="Z1046" s="36" t="s">
        <v>1375</v>
      </c>
      <c r="AA1046" s="29">
        <v>4000</v>
      </c>
      <c r="AB1046" s="29">
        <v>4000</v>
      </c>
      <c r="AC1046" s="30">
        <v>0</v>
      </c>
      <c r="AD1046" s="29">
        <v>4000</v>
      </c>
      <c r="AE1046" s="29">
        <v>0</v>
      </c>
      <c r="AF1046" s="31">
        <v>4000</v>
      </c>
      <c r="AG1046" s="29">
        <v>0</v>
      </c>
      <c r="AI1046" s="29">
        <v>0</v>
      </c>
      <c r="AJ1046" s="29">
        <v>0</v>
      </c>
      <c r="AK1046" s="29">
        <v>0</v>
      </c>
      <c r="AL1046" s="29">
        <v>0</v>
      </c>
      <c r="AM1046" s="29">
        <v>0</v>
      </c>
      <c r="AN1046" s="29">
        <v>0</v>
      </c>
      <c r="AO1046" s="29">
        <v>0</v>
      </c>
      <c r="AP1046" s="29">
        <v>0</v>
      </c>
      <c r="AQ1046" s="29">
        <v>0</v>
      </c>
      <c r="AR1046" s="29">
        <v>0</v>
      </c>
      <c r="AS1046" s="29">
        <v>0</v>
      </c>
      <c r="AT1046" s="122">
        <v>0</v>
      </c>
      <c r="AU1046" s="130" t="s">
        <v>2197</v>
      </c>
      <c r="AV1046" s="130" t="s">
        <v>2191</v>
      </c>
      <c r="AW1046" s="130" t="s">
        <v>2298</v>
      </c>
      <c r="AX1046" s="130" t="s">
        <v>1299</v>
      </c>
      <c r="AY1046" s="130" t="s">
        <v>4264</v>
      </c>
    </row>
    <row r="1047" spans="1:51" ht="36" x14ac:dyDescent="0.2">
      <c r="A1047" s="121">
        <v>45734</v>
      </c>
      <c r="B1047" s="27" t="s">
        <v>1399</v>
      </c>
      <c r="C1047" s="24" t="s">
        <v>1565</v>
      </c>
      <c r="D1047" s="24" t="s">
        <v>1447</v>
      </c>
      <c r="E1047" s="28" t="s">
        <v>442</v>
      </c>
      <c r="F1047" s="28" t="s">
        <v>443</v>
      </c>
      <c r="G1047" s="28" t="s">
        <v>521</v>
      </c>
      <c r="H1047" s="28" t="s">
        <v>515</v>
      </c>
      <c r="I1047" s="28" t="s">
        <v>1104</v>
      </c>
      <c r="J1047" s="24" t="s">
        <v>1100</v>
      </c>
      <c r="K1047" s="24" t="s">
        <v>1167</v>
      </c>
      <c r="L1047" s="24" t="s">
        <v>4193</v>
      </c>
      <c r="M1047" s="24">
        <v>45734</v>
      </c>
      <c r="N1047" s="24" t="s">
        <v>4194</v>
      </c>
      <c r="O1047" s="24" t="s">
        <v>4195</v>
      </c>
      <c r="P1047" s="27" t="s">
        <v>15</v>
      </c>
      <c r="Q1047" s="28" t="s">
        <v>938</v>
      </c>
      <c r="R1047" s="26" t="s">
        <v>4252</v>
      </c>
      <c r="S1047" s="26" t="s">
        <v>4294</v>
      </c>
      <c r="T1047" s="27" t="s">
        <v>115</v>
      </c>
      <c r="U1047" s="25" t="s">
        <v>1100</v>
      </c>
      <c r="V1047" s="25" t="s">
        <v>2834</v>
      </c>
      <c r="W1047" s="25" t="s">
        <v>552</v>
      </c>
      <c r="X1047" s="36" t="s">
        <v>43</v>
      </c>
      <c r="Y1047" s="36" t="s">
        <v>1377</v>
      </c>
      <c r="Z1047" s="36" t="s">
        <v>1375</v>
      </c>
      <c r="AA1047" s="29">
        <v>6000</v>
      </c>
      <c r="AB1047" s="29">
        <v>6000</v>
      </c>
      <c r="AC1047" s="30">
        <v>0</v>
      </c>
      <c r="AD1047" s="29">
        <v>6000</v>
      </c>
      <c r="AE1047" s="29">
        <v>0</v>
      </c>
      <c r="AF1047" s="31">
        <v>6000</v>
      </c>
      <c r="AG1047" s="29">
        <v>0</v>
      </c>
      <c r="AI1047" s="29">
        <v>0</v>
      </c>
      <c r="AJ1047" s="29">
        <v>0</v>
      </c>
      <c r="AK1047" s="29">
        <v>0</v>
      </c>
      <c r="AL1047" s="29">
        <v>0</v>
      </c>
      <c r="AM1047" s="29">
        <v>0</v>
      </c>
      <c r="AN1047" s="29">
        <v>0</v>
      </c>
      <c r="AO1047" s="29">
        <v>0</v>
      </c>
      <c r="AP1047" s="29">
        <v>0</v>
      </c>
      <c r="AQ1047" s="29">
        <v>0</v>
      </c>
      <c r="AR1047" s="29">
        <v>0</v>
      </c>
      <c r="AS1047" s="29">
        <v>0</v>
      </c>
      <c r="AT1047" s="122">
        <v>0</v>
      </c>
      <c r="AU1047" s="130" t="s">
        <v>2197</v>
      </c>
      <c r="AV1047" s="130" t="s">
        <v>2191</v>
      </c>
      <c r="AW1047" s="130" t="s">
        <v>2298</v>
      </c>
      <c r="AX1047" s="130" t="s">
        <v>1299</v>
      </c>
      <c r="AY1047" s="130" t="s">
        <v>4264</v>
      </c>
    </row>
    <row r="1048" spans="1:51" ht="36" x14ac:dyDescent="0.2">
      <c r="A1048" s="121">
        <v>45734</v>
      </c>
      <c r="B1048" s="27" t="s">
        <v>1399</v>
      </c>
      <c r="C1048" s="24" t="s">
        <v>1565</v>
      </c>
      <c r="D1048" s="24" t="s">
        <v>1447</v>
      </c>
      <c r="E1048" s="28" t="s">
        <v>442</v>
      </c>
      <c r="F1048" s="28" t="s">
        <v>443</v>
      </c>
      <c r="G1048" s="28" t="s">
        <v>521</v>
      </c>
      <c r="H1048" s="28" t="s">
        <v>515</v>
      </c>
      <c r="I1048" s="28" t="s">
        <v>1104</v>
      </c>
      <c r="J1048" s="24" t="s">
        <v>1093</v>
      </c>
      <c r="K1048" s="24" t="s">
        <v>1168</v>
      </c>
      <c r="L1048" s="24" t="s">
        <v>4196</v>
      </c>
      <c r="M1048" s="24">
        <v>45734</v>
      </c>
      <c r="N1048" s="24" t="s">
        <v>4197</v>
      </c>
      <c r="O1048" s="24" t="s">
        <v>4198</v>
      </c>
      <c r="P1048" s="27" t="s">
        <v>15</v>
      </c>
      <c r="Q1048" s="28" t="s">
        <v>939</v>
      </c>
      <c r="R1048" s="26" t="s">
        <v>4253</v>
      </c>
      <c r="S1048" s="26" t="s">
        <v>4295</v>
      </c>
      <c r="T1048" s="27" t="s">
        <v>117</v>
      </c>
      <c r="U1048" s="25" t="s">
        <v>1093</v>
      </c>
      <c r="V1048" s="25" t="s">
        <v>1365</v>
      </c>
      <c r="W1048" s="25" t="s">
        <v>552</v>
      </c>
      <c r="X1048" s="36" t="s">
        <v>43</v>
      </c>
      <c r="Y1048" s="36" t="s">
        <v>1377</v>
      </c>
      <c r="Z1048" s="36" t="s">
        <v>1375</v>
      </c>
      <c r="AA1048" s="29">
        <v>6000</v>
      </c>
      <c r="AB1048" s="29">
        <v>6000</v>
      </c>
      <c r="AC1048" s="30">
        <v>0</v>
      </c>
      <c r="AD1048" s="29">
        <v>6000</v>
      </c>
      <c r="AE1048" s="29">
        <v>0</v>
      </c>
      <c r="AF1048" s="31">
        <v>6000</v>
      </c>
      <c r="AG1048" s="29">
        <v>0</v>
      </c>
      <c r="AI1048" s="29">
        <v>0</v>
      </c>
      <c r="AJ1048" s="29">
        <v>0</v>
      </c>
      <c r="AK1048" s="29">
        <v>0</v>
      </c>
      <c r="AL1048" s="29">
        <v>0</v>
      </c>
      <c r="AM1048" s="29">
        <v>0</v>
      </c>
      <c r="AN1048" s="29">
        <v>0</v>
      </c>
      <c r="AO1048" s="29">
        <v>0</v>
      </c>
      <c r="AP1048" s="29">
        <v>0</v>
      </c>
      <c r="AQ1048" s="29">
        <v>0</v>
      </c>
      <c r="AR1048" s="29">
        <v>0</v>
      </c>
      <c r="AS1048" s="29">
        <v>0</v>
      </c>
      <c r="AT1048" s="122">
        <v>0</v>
      </c>
      <c r="AU1048" s="130" t="s">
        <v>2197</v>
      </c>
      <c r="AV1048" s="130" t="s">
        <v>2191</v>
      </c>
      <c r="AW1048" s="130" t="s">
        <v>2298</v>
      </c>
      <c r="AX1048" s="130" t="s">
        <v>1299</v>
      </c>
      <c r="AY1048" s="130" t="s">
        <v>4264</v>
      </c>
    </row>
    <row r="1049" spans="1:51" ht="36" x14ac:dyDescent="0.2">
      <c r="A1049" s="121">
        <v>45734</v>
      </c>
      <c r="B1049" s="27" t="s">
        <v>1399</v>
      </c>
      <c r="C1049" s="24" t="s">
        <v>1565</v>
      </c>
      <c r="D1049" s="24" t="s">
        <v>1447</v>
      </c>
      <c r="E1049" s="28" t="s">
        <v>442</v>
      </c>
      <c r="F1049" s="28" t="s">
        <v>443</v>
      </c>
      <c r="G1049" s="28" t="s">
        <v>521</v>
      </c>
      <c r="H1049" s="28" t="s">
        <v>515</v>
      </c>
      <c r="I1049" s="28" t="s">
        <v>1104</v>
      </c>
      <c r="J1049" s="24" t="s">
        <v>1101</v>
      </c>
      <c r="K1049" s="24" t="s">
        <v>1181</v>
      </c>
      <c r="L1049" s="24" t="s">
        <v>4199</v>
      </c>
      <c r="M1049" s="24">
        <v>45735</v>
      </c>
      <c r="N1049" s="24" t="s">
        <v>4200</v>
      </c>
      <c r="O1049" s="24" t="s">
        <v>4201</v>
      </c>
      <c r="P1049" s="27" t="s">
        <v>15</v>
      </c>
      <c r="Q1049" s="28" t="s">
        <v>940</v>
      </c>
      <c r="R1049" s="26" t="s">
        <v>4254</v>
      </c>
      <c r="S1049" s="26" t="s">
        <v>4296</v>
      </c>
      <c r="T1049" s="27" t="s">
        <v>164</v>
      </c>
      <c r="U1049" s="25" t="s">
        <v>1101</v>
      </c>
      <c r="V1049" s="25" t="s">
        <v>1557</v>
      </c>
      <c r="W1049" s="25" t="s">
        <v>552</v>
      </c>
      <c r="X1049" s="36" t="s">
        <v>43</v>
      </c>
      <c r="Y1049" s="36" t="s">
        <v>1377</v>
      </c>
      <c r="Z1049" s="36" t="s">
        <v>1375</v>
      </c>
      <c r="AA1049" s="29">
        <v>8000</v>
      </c>
      <c r="AB1049" s="29">
        <v>8000</v>
      </c>
      <c r="AC1049" s="30">
        <v>0</v>
      </c>
      <c r="AD1049" s="29">
        <v>8000</v>
      </c>
      <c r="AE1049" s="29">
        <v>0</v>
      </c>
      <c r="AF1049" s="31">
        <v>8000</v>
      </c>
      <c r="AG1049" s="29">
        <v>0</v>
      </c>
      <c r="AI1049" s="29">
        <v>0</v>
      </c>
      <c r="AJ1049" s="29">
        <v>0</v>
      </c>
      <c r="AK1049" s="29">
        <v>0</v>
      </c>
      <c r="AL1049" s="29">
        <v>0</v>
      </c>
      <c r="AM1049" s="29">
        <v>0</v>
      </c>
      <c r="AN1049" s="29">
        <v>0</v>
      </c>
      <c r="AO1049" s="29">
        <v>0</v>
      </c>
      <c r="AP1049" s="29">
        <v>0</v>
      </c>
      <c r="AQ1049" s="29">
        <v>0</v>
      </c>
      <c r="AR1049" s="29">
        <v>0</v>
      </c>
      <c r="AS1049" s="29">
        <v>0</v>
      </c>
      <c r="AT1049" s="122">
        <v>0</v>
      </c>
      <c r="AU1049" s="130" t="s">
        <v>2197</v>
      </c>
      <c r="AV1049" s="130" t="s">
        <v>2191</v>
      </c>
      <c r="AW1049" s="130" t="s">
        <v>2298</v>
      </c>
      <c r="AX1049" s="130" t="s">
        <v>1299</v>
      </c>
      <c r="AY1049" s="130" t="s">
        <v>4264</v>
      </c>
    </row>
    <row r="1050" spans="1:51" ht="24" x14ac:dyDescent="0.2">
      <c r="A1050" s="121">
        <v>45734</v>
      </c>
      <c r="B1050" s="27" t="s">
        <v>1399</v>
      </c>
      <c r="C1050" s="24" t="s">
        <v>1565</v>
      </c>
      <c r="D1050" s="24" t="s">
        <v>1447</v>
      </c>
      <c r="E1050" s="28" t="s">
        <v>442</v>
      </c>
      <c r="F1050" s="28" t="s">
        <v>443</v>
      </c>
      <c r="G1050" s="28" t="s">
        <v>521</v>
      </c>
      <c r="H1050" s="28" t="s">
        <v>515</v>
      </c>
      <c r="I1050" s="28" t="s">
        <v>1104</v>
      </c>
      <c r="J1050" s="24" t="s">
        <v>1101</v>
      </c>
      <c r="K1050" s="24" t="s">
        <v>1180</v>
      </c>
      <c r="L1050" s="24" t="s">
        <v>4202</v>
      </c>
      <c r="M1050" s="24">
        <v>45735</v>
      </c>
      <c r="N1050" s="24" t="s">
        <v>4203</v>
      </c>
      <c r="O1050" s="24" t="s">
        <v>4204</v>
      </c>
      <c r="P1050" s="27" t="s">
        <v>15</v>
      </c>
      <c r="Q1050" s="28" t="s">
        <v>4223</v>
      </c>
      <c r="R1050" s="26" t="s">
        <v>4255</v>
      </c>
      <c r="S1050" s="26" t="s">
        <v>4297</v>
      </c>
      <c r="T1050" s="27" t="s">
        <v>164</v>
      </c>
      <c r="U1050" s="25" t="s">
        <v>1101</v>
      </c>
      <c r="V1050" s="25" t="s">
        <v>1557</v>
      </c>
      <c r="W1050" s="25" t="s">
        <v>552</v>
      </c>
      <c r="X1050" s="36" t="s">
        <v>43</v>
      </c>
      <c r="Y1050" s="36" t="s">
        <v>1377</v>
      </c>
      <c r="Z1050" s="36" t="s">
        <v>1375</v>
      </c>
      <c r="AA1050" s="29">
        <v>8000</v>
      </c>
      <c r="AB1050" s="29">
        <v>8000</v>
      </c>
      <c r="AC1050" s="30">
        <v>0</v>
      </c>
      <c r="AD1050" s="29">
        <v>8000</v>
      </c>
      <c r="AE1050" s="29">
        <v>0</v>
      </c>
      <c r="AF1050" s="31">
        <v>8000</v>
      </c>
      <c r="AG1050" s="29">
        <v>0</v>
      </c>
      <c r="AI1050" s="29">
        <v>0</v>
      </c>
      <c r="AJ1050" s="29">
        <v>0</v>
      </c>
      <c r="AK1050" s="29">
        <v>0</v>
      </c>
      <c r="AL1050" s="29">
        <v>0</v>
      </c>
      <c r="AM1050" s="29">
        <v>0</v>
      </c>
      <c r="AN1050" s="29">
        <v>0</v>
      </c>
      <c r="AO1050" s="29">
        <v>0</v>
      </c>
      <c r="AP1050" s="29">
        <v>0</v>
      </c>
      <c r="AQ1050" s="29">
        <v>0</v>
      </c>
      <c r="AR1050" s="29">
        <v>0</v>
      </c>
      <c r="AS1050" s="29">
        <v>0</v>
      </c>
      <c r="AT1050" s="122">
        <v>0</v>
      </c>
      <c r="AU1050" s="130" t="s">
        <v>2197</v>
      </c>
      <c r="AV1050" s="130" t="s">
        <v>2191</v>
      </c>
      <c r="AW1050" s="130" t="s">
        <v>2298</v>
      </c>
      <c r="AX1050" s="130" t="s">
        <v>1299</v>
      </c>
      <c r="AY1050" s="130" t="s">
        <v>4264</v>
      </c>
    </row>
    <row r="1051" spans="1:51" ht="36" x14ac:dyDescent="0.2">
      <c r="A1051" s="121">
        <v>45734</v>
      </c>
      <c r="B1051" s="27" t="s">
        <v>1399</v>
      </c>
      <c r="C1051" s="24" t="s">
        <v>1565</v>
      </c>
      <c r="D1051" s="24" t="s">
        <v>1447</v>
      </c>
      <c r="E1051" s="28" t="s">
        <v>442</v>
      </c>
      <c r="F1051" s="28" t="s">
        <v>445</v>
      </c>
      <c r="G1051" s="28" t="s">
        <v>521</v>
      </c>
      <c r="H1051" s="28" t="s">
        <v>515</v>
      </c>
      <c r="I1051" s="28" t="s">
        <v>1422</v>
      </c>
      <c r="J1051" s="24" t="s">
        <v>1427</v>
      </c>
      <c r="K1051" s="24" t="s">
        <v>1326</v>
      </c>
      <c r="L1051" s="24" t="s">
        <v>4205</v>
      </c>
      <c r="M1051" s="24">
        <v>45735</v>
      </c>
      <c r="N1051" s="24" t="s">
        <v>1946</v>
      </c>
      <c r="O1051" s="24" t="s">
        <v>4206</v>
      </c>
      <c r="P1051" s="27" t="s">
        <v>15</v>
      </c>
      <c r="Q1051" s="28" t="s">
        <v>941</v>
      </c>
      <c r="R1051" s="26" t="s">
        <v>4256</v>
      </c>
      <c r="S1051" s="26" t="s">
        <v>4298</v>
      </c>
      <c r="T1051" s="27" t="s">
        <v>178</v>
      </c>
      <c r="U1051" s="25" t="s">
        <v>1427</v>
      </c>
      <c r="V1051" s="25" t="s">
        <v>1562</v>
      </c>
      <c r="W1051" s="25" t="s">
        <v>552</v>
      </c>
      <c r="X1051" s="36" t="s">
        <v>43</v>
      </c>
      <c r="Y1051" s="36" t="s">
        <v>1377</v>
      </c>
      <c r="Z1051" s="36" t="s">
        <v>1375</v>
      </c>
      <c r="AA1051" s="29">
        <v>10000</v>
      </c>
      <c r="AB1051" s="29">
        <v>10000</v>
      </c>
      <c r="AC1051" s="30">
        <v>0</v>
      </c>
      <c r="AD1051" s="29">
        <v>10000</v>
      </c>
      <c r="AE1051" s="29">
        <v>0</v>
      </c>
      <c r="AF1051" s="31">
        <v>10000</v>
      </c>
      <c r="AG1051" s="29">
        <v>0</v>
      </c>
      <c r="AI1051" s="29">
        <v>0</v>
      </c>
      <c r="AJ1051" s="29">
        <v>0</v>
      </c>
      <c r="AK1051" s="29">
        <v>0</v>
      </c>
      <c r="AL1051" s="29">
        <v>0</v>
      </c>
      <c r="AM1051" s="29">
        <v>0</v>
      </c>
      <c r="AN1051" s="29">
        <v>0</v>
      </c>
      <c r="AO1051" s="29">
        <v>0</v>
      </c>
      <c r="AP1051" s="29">
        <v>0</v>
      </c>
      <c r="AQ1051" s="29">
        <v>0</v>
      </c>
      <c r="AR1051" s="29">
        <v>0</v>
      </c>
      <c r="AS1051" s="29">
        <v>0</v>
      </c>
      <c r="AT1051" s="122">
        <v>0</v>
      </c>
      <c r="AU1051" s="130" t="s">
        <v>2197</v>
      </c>
      <c r="AV1051" s="130" t="s">
        <v>2191</v>
      </c>
      <c r="AW1051" s="130" t="s">
        <v>2298</v>
      </c>
      <c r="AX1051" s="130" t="s">
        <v>1299</v>
      </c>
      <c r="AY1051" s="130" t="s">
        <v>4265</v>
      </c>
    </row>
    <row r="1052" spans="1:51" ht="24" x14ac:dyDescent="0.2">
      <c r="A1052" s="121">
        <v>45734</v>
      </c>
      <c r="B1052" s="27" t="s">
        <v>1399</v>
      </c>
      <c r="C1052" s="24" t="s">
        <v>1565</v>
      </c>
      <c r="D1052" s="24" t="s">
        <v>1447</v>
      </c>
      <c r="E1052" s="28" t="s">
        <v>442</v>
      </c>
      <c r="F1052" s="28" t="s">
        <v>443</v>
      </c>
      <c r="G1052" s="28" t="s">
        <v>521</v>
      </c>
      <c r="H1052" s="28" t="s">
        <v>515</v>
      </c>
      <c r="I1052" s="28" t="s">
        <v>1104</v>
      </c>
      <c r="J1052" s="24" t="s">
        <v>1101</v>
      </c>
      <c r="K1052" s="24" t="s">
        <v>1183</v>
      </c>
      <c r="L1052" s="24" t="s">
        <v>4207</v>
      </c>
      <c r="M1052" s="24">
        <v>45735</v>
      </c>
      <c r="N1052" s="24" t="s">
        <v>4208</v>
      </c>
      <c r="O1052" s="24" t="s">
        <v>4209</v>
      </c>
      <c r="P1052" s="27" t="s">
        <v>15</v>
      </c>
      <c r="Q1052" s="28" t="s">
        <v>943</v>
      </c>
      <c r="R1052" s="26" t="s">
        <v>4257</v>
      </c>
      <c r="S1052" s="26" t="s">
        <v>4299</v>
      </c>
      <c r="T1052" s="27" t="s">
        <v>164</v>
      </c>
      <c r="U1052" s="25" t="s">
        <v>1101</v>
      </c>
      <c r="V1052" s="25" t="s">
        <v>1557</v>
      </c>
      <c r="W1052" s="25" t="s">
        <v>552</v>
      </c>
      <c r="X1052" s="36" t="s">
        <v>43</v>
      </c>
      <c r="Y1052" s="36" t="s">
        <v>1377</v>
      </c>
      <c r="Z1052" s="36" t="s">
        <v>1375</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2">
        <v>0</v>
      </c>
      <c r="AU1052" s="130" t="s">
        <v>2197</v>
      </c>
      <c r="AV1052" s="130" t="s">
        <v>2191</v>
      </c>
      <c r="AW1052" s="130" t="s">
        <v>2298</v>
      </c>
      <c r="AX1052" s="130" t="s">
        <v>1299</v>
      </c>
      <c r="AY1052" s="130" t="s">
        <v>4264</v>
      </c>
    </row>
    <row r="1053" spans="1:51" ht="36" x14ac:dyDescent="0.2">
      <c r="A1053" s="121">
        <v>45734</v>
      </c>
      <c r="B1053" s="27" t="s">
        <v>1399</v>
      </c>
      <c r="C1053" s="24" t="s">
        <v>1565</v>
      </c>
      <c r="D1053" s="24" t="s">
        <v>1447</v>
      </c>
      <c r="E1053" s="28" t="s">
        <v>442</v>
      </c>
      <c r="F1053" s="28" t="s">
        <v>443</v>
      </c>
      <c r="G1053" s="28" t="s">
        <v>521</v>
      </c>
      <c r="H1053" s="28" t="s">
        <v>515</v>
      </c>
      <c r="I1053" s="28" t="s">
        <v>1104</v>
      </c>
      <c r="J1053" s="24" t="s">
        <v>1510</v>
      </c>
      <c r="K1053" s="24" t="s">
        <v>1169</v>
      </c>
      <c r="L1053" s="24" t="s">
        <v>4210</v>
      </c>
      <c r="M1053" s="24">
        <v>45734</v>
      </c>
      <c r="N1053" s="24" t="s">
        <v>4211</v>
      </c>
      <c r="O1053" s="24" t="s">
        <v>4212</v>
      </c>
      <c r="P1053" s="27" t="s">
        <v>15</v>
      </c>
      <c r="Q1053" s="28" t="s">
        <v>944</v>
      </c>
      <c r="R1053" s="26" t="s">
        <v>4258</v>
      </c>
      <c r="S1053" s="26" t="s">
        <v>4300</v>
      </c>
      <c r="T1053" s="27" t="s">
        <v>176</v>
      </c>
      <c r="U1053" s="25" t="s">
        <v>1429</v>
      </c>
      <c r="V1053" s="25" t="s">
        <v>2383</v>
      </c>
      <c r="W1053" s="25" t="s">
        <v>552</v>
      </c>
      <c r="X1053" s="36" t="s">
        <v>43</v>
      </c>
      <c r="Y1053" s="36" t="s">
        <v>1377</v>
      </c>
      <c r="Z1053" s="36" t="s">
        <v>1375</v>
      </c>
      <c r="AA1053" s="29">
        <v>4000</v>
      </c>
      <c r="AB1053" s="29">
        <v>4000</v>
      </c>
      <c r="AC1053" s="30">
        <v>0</v>
      </c>
      <c r="AD1053" s="29">
        <v>4000</v>
      </c>
      <c r="AE1053" s="29">
        <v>0</v>
      </c>
      <c r="AF1053" s="31">
        <v>4000</v>
      </c>
      <c r="AG1053" s="29">
        <v>0</v>
      </c>
      <c r="AI1053" s="29">
        <v>0</v>
      </c>
      <c r="AJ1053" s="29">
        <v>0</v>
      </c>
      <c r="AK1053" s="29">
        <v>0</v>
      </c>
      <c r="AL1053" s="29">
        <v>0</v>
      </c>
      <c r="AM1053" s="29">
        <v>0</v>
      </c>
      <c r="AN1053" s="29">
        <v>0</v>
      </c>
      <c r="AO1053" s="29">
        <v>0</v>
      </c>
      <c r="AP1053" s="29">
        <v>0</v>
      </c>
      <c r="AQ1053" s="29">
        <v>0</v>
      </c>
      <c r="AR1053" s="29">
        <v>0</v>
      </c>
      <c r="AS1053" s="29">
        <v>0</v>
      </c>
      <c r="AT1053" s="122">
        <v>0</v>
      </c>
      <c r="AU1053" s="130" t="s">
        <v>2197</v>
      </c>
      <c r="AV1053" s="130" t="s">
        <v>2191</v>
      </c>
      <c r="AW1053" s="130" t="s">
        <v>2298</v>
      </c>
      <c r="AX1053" s="130" t="s">
        <v>1299</v>
      </c>
      <c r="AY1053" s="130" t="s">
        <v>4264</v>
      </c>
    </row>
    <row r="1054" spans="1:51" ht="24" x14ac:dyDescent="0.2">
      <c r="A1054" s="121">
        <v>45734</v>
      </c>
      <c r="B1054" s="27" t="s">
        <v>1399</v>
      </c>
      <c r="C1054" s="24" t="s">
        <v>1565</v>
      </c>
      <c r="D1054" s="24" t="s">
        <v>1447</v>
      </c>
      <c r="E1054" s="28" t="s">
        <v>438</v>
      </c>
      <c r="F1054" s="28" t="s">
        <v>439</v>
      </c>
      <c r="G1054" s="28" t="s">
        <v>521</v>
      </c>
      <c r="H1054" s="28" t="s">
        <v>515</v>
      </c>
      <c r="I1054" s="28" t="s">
        <v>1103</v>
      </c>
      <c r="J1054" s="24" t="s">
        <v>1161</v>
      </c>
      <c r="K1054" s="24" t="s">
        <v>1184</v>
      </c>
      <c r="L1054" s="24" t="s">
        <v>4213</v>
      </c>
      <c r="M1054" s="24">
        <v>45735</v>
      </c>
      <c r="N1054" s="24" t="s">
        <v>1967</v>
      </c>
      <c r="O1054" s="24" t="s">
        <v>4214</v>
      </c>
      <c r="P1054" s="27" t="s">
        <v>15</v>
      </c>
      <c r="Q1054" s="28" t="s">
        <v>945</v>
      </c>
      <c r="R1054" s="26" t="s">
        <v>4259</v>
      </c>
      <c r="S1054" s="26" t="s">
        <v>4301</v>
      </c>
      <c r="T1054" s="27" t="s">
        <v>58</v>
      </c>
      <c r="U1054" s="25" t="s">
        <v>1161</v>
      </c>
      <c r="V1054" s="25" t="s">
        <v>1351</v>
      </c>
      <c r="W1054" s="25" t="s">
        <v>552</v>
      </c>
      <c r="X1054" s="36" t="s">
        <v>43</v>
      </c>
      <c r="Y1054" s="36" t="s">
        <v>1377</v>
      </c>
      <c r="Z1054" s="36" t="s">
        <v>1375</v>
      </c>
      <c r="AA1054" s="29">
        <v>5000</v>
      </c>
      <c r="AB1054" s="29">
        <v>5000</v>
      </c>
      <c r="AC1054" s="30">
        <v>0</v>
      </c>
      <c r="AD1054" s="29">
        <v>5000</v>
      </c>
      <c r="AE1054" s="29">
        <v>0</v>
      </c>
      <c r="AF1054" s="31">
        <v>5000</v>
      </c>
      <c r="AG1054" s="29">
        <v>0</v>
      </c>
      <c r="AI1054" s="29">
        <v>0</v>
      </c>
      <c r="AJ1054" s="29">
        <v>0</v>
      </c>
      <c r="AK1054" s="29">
        <v>0</v>
      </c>
      <c r="AL1054" s="29">
        <v>0</v>
      </c>
      <c r="AM1054" s="29">
        <v>0</v>
      </c>
      <c r="AN1054" s="29">
        <v>0</v>
      </c>
      <c r="AO1054" s="29">
        <v>0</v>
      </c>
      <c r="AP1054" s="29">
        <v>0</v>
      </c>
      <c r="AQ1054" s="29">
        <v>0</v>
      </c>
      <c r="AR1054" s="29">
        <v>0</v>
      </c>
      <c r="AS1054" s="29">
        <v>0</v>
      </c>
      <c r="AT1054" s="122">
        <v>0</v>
      </c>
      <c r="AU1054" s="130" t="s">
        <v>2197</v>
      </c>
      <c r="AV1054" s="130" t="s">
        <v>2191</v>
      </c>
      <c r="AW1054" s="130" t="s">
        <v>2298</v>
      </c>
      <c r="AX1054" s="130" t="s">
        <v>1299</v>
      </c>
      <c r="AY1054" s="130" t="s">
        <v>2188</v>
      </c>
    </row>
    <row r="1055" spans="1:51" ht="24" x14ac:dyDescent="0.2">
      <c r="A1055" s="121">
        <v>45734</v>
      </c>
      <c r="B1055" s="27" t="s">
        <v>1399</v>
      </c>
      <c r="C1055" s="24" t="s">
        <v>1565</v>
      </c>
      <c r="D1055" s="24" t="s">
        <v>1447</v>
      </c>
      <c r="E1055" s="28" t="s">
        <v>442</v>
      </c>
      <c r="F1055" s="28" t="s">
        <v>443</v>
      </c>
      <c r="G1055" s="28" t="s">
        <v>521</v>
      </c>
      <c r="H1055" s="28" t="s">
        <v>515</v>
      </c>
      <c r="I1055" s="28" t="s">
        <v>1104</v>
      </c>
      <c r="J1055" s="24" t="s">
        <v>1427</v>
      </c>
      <c r="K1055" s="24" t="s">
        <v>1182</v>
      </c>
      <c r="L1055" s="24" t="s">
        <v>4215</v>
      </c>
      <c r="M1055" s="24">
        <v>45735</v>
      </c>
      <c r="N1055" s="24" t="s">
        <v>4216</v>
      </c>
      <c r="O1055" s="24" t="s">
        <v>4217</v>
      </c>
      <c r="P1055" s="27" t="s">
        <v>15</v>
      </c>
      <c r="Q1055" s="28" t="s">
        <v>946</v>
      </c>
      <c r="R1055" s="26" t="s">
        <v>4260</v>
      </c>
      <c r="S1055" s="26" t="s">
        <v>4302</v>
      </c>
      <c r="T1055" s="27" t="s">
        <v>175</v>
      </c>
      <c r="U1055" s="25" t="s">
        <v>1427</v>
      </c>
      <c r="V1055" s="25" t="s">
        <v>1560</v>
      </c>
      <c r="W1055" s="25" t="s">
        <v>552</v>
      </c>
      <c r="X1055" s="36" t="s">
        <v>43</v>
      </c>
      <c r="Y1055" s="36" t="s">
        <v>1377</v>
      </c>
      <c r="Z1055" s="36" t="s">
        <v>1375</v>
      </c>
      <c r="AA1055" s="29">
        <v>6000</v>
      </c>
      <c r="AB1055" s="29">
        <v>6000</v>
      </c>
      <c r="AC1055" s="30">
        <v>0</v>
      </c>
      <c r="AD1055" s="29">
        <v>6000</v>
      </c>
      <c r="AE1055" s="29">
        <v>0</v>
      </c>
      <c r="AF1055" s="31">
        <v>6000</v>
      </c>
      <c r="AG1055" s="29">
        <v>0</v>
      </c>
      <c r="AI1055" s="29">
        <v>0</v>
      </c>
      <c r="AJ1055" s="29">
        <v>0</v>
      </c>
      <c r="AK1055" s="29">
        <v>0</v>
      </c>
      <c r="AL1055" s="29">
        <v>0</v>
      </c>
      <c r="AM1055" s="29">
        <v>0</v>
      </c>
      <c r="AN1055" s="29">
        <v>0</v>
      </c>
      <c r="AO1055" s="29">
        <v>0</v>
      </c>
      <c r="AP1055" s="29">
        <v>0</v>
      </c>
      <c r="AQ1055" s="29">
        <v>0</v>
      </c>
      <c r="AR1055" s="29">
        <v>0</v>
      </c>
      <c r="AS1055" s="29">
        <v>0</v>
      </c>
      <c r="AT1055" s="122">
        <v>0</v>
      </c>
      <c r="AU1055" s="130" t="s">
        <v>2197</v>
      </c>
      <c r="AV1055" s="130" t="s">
        <v>2191</v>
      </c>
      <c r="AW1055" s="130" t="s">
        <v>2298</v>
      </c>
      <c r="AX1055" s="130" t="s">
        <v>1299</v>
      </c>
      <c r="AY1055" s="130" t="s">
        <v>4264</v>
      </c>
    </row>
    <row r="1056" spans="1:51" ht="36" x14ac:dyDescent="0.2">
      <c r="A1056" s="121">
        <v>45734</v>
      </c>
      <c r="B1056" s="27" t="s">
        <v>1399</v>
      </c>
      <c r="C1056" s="24" t="s">
        <v>1565</v>
      </c>
      <c r="D1056" s="24" t="s">
        <v>1447</v>
      </c>
      <c r="E1056" s="28" t="s">
        <v>442</v>
      </c>
      <c r="F1056" s="28" t="s">
        <v>445</v>
      </c>
      <c r="G1056" s="28" t="s">
        <v>521</v>
      </c>
      <c r="H1056" s="28" t="s">
        <v>515</v>
      </c>
      <c r="I1056" s="28" t="s">
        <v>1422</v>
      </c>
      <c r="J1056" s="24" t="s">
        <v>1101</v>
      </c>
      <c r="K1056" s="24" t="s">
        <v>1187</v>
      </c>
      <c r="L1056" s="24" t="s">
        <v>4311</v>
      </c>
      <c r="M1056" s="24">
        <v>45735</v>
      </c>
      <c r="N1056" s="24" t="s">
        <v>1982</v>
      </c>
      <c r="O1056" s="24" t="s">
        <v>4312</v>
      </c>
      <c r="P1056" s="27" t="s">
        <v>15</v>
      </c>
      <c r="Q1056" s="28" t="s">
        <v>947</v>
      </c>
      <c r="R1056" s="26" t="s">
        <v>4261</v>
      </c>
      <c r="S1056" s="26" t="s">
        <v>4303</v>
      </c>
      <c r="T1056" s="27" t="s">
        <v>138</v>
      </c>
      <c r="U1056" s="25" t="s">
        <v>1101</v>
      </c>
      <c r="V1056" s="25" t="s">
        <v>1528</v>
      </c>
      <c r="W1056" s="25" t="s">
        <v>552</v>
      </c>
      <c r="X1056" s="36" t="s">
        <v>43</v>
      </c>
      <c r="Y1056" s="36" t="s">
        <v>1377</v>
      </c>
      <c r="Z1056" s="36" t="s">
        <v>1375</v>
      </c>
      <c r="AA1056" s="29">
        <v>5000</v>
      </c>
      <c r="AB1056" s="29">
        <v>5000</v>
      </c>
      <c r="AC1056" s="30">
        <v>0</v>
      </c>
      <c r="AD1056" s="29">
        <v>5000</v>
      </c>
      <c r="AE1056" s="29">
        <v>0</v>
      </c>
      <c r="AF1056" s="31">
        <v>5000</v>
      </c>
      <c r="AG1056" s="29">
        <v>0</v>
      </c>
      <c r="AI1056" s="29">
        <v>0</v>
      </c>
      <c r="AJ1056" s="29">
        <v>0</v>
      </c>
      <c r="AK1056" s="29">
        <v>0</v>
      </c>
      <c r="AL1056" s="29">
        <v>0</v>
      </c>
      <c r="AM1056" s="29">
        <v>0</v>
      </c>
      <c r="AN1056" s="29">
        <v>0</v>
      </c>
      <c r="AO1056" s="29">
        <v>0</v>
      </c>
      <c r="AP1056" s="29">
        <v>0</v>
      </c>
      <c r="AQ1056" s="29">
        <v>0</v>
      </c>
      <c r="AR1056" s="29">
        <v>0</v>
      </c>
      <c r="AS1056" s="29">
        <v>0</v>
      </c>
      <c r="AT1056" s="122">
        <v>0</v>
      </c>
      <c r="AU1056" s="130" t="s">
        <v>2197</v>
      </c>
      <c r="AV1056" s="130" t="s">
        <v>2191</v>
      </c>
      <c r="AW1056" s="130" t="s">
        <v>2298</v>
      </c>
      <c r="AX1056" s="130" t="s">
        <v>1299</v>
      </c>
      <c r="AY1056" s="130" t="s">
        <v>4265</v>
      </c>
    </row>
    <row r="1057" spans="1:51" ht="24" x14ac:dyDescent="0.2">
      <c r="A1057" s="121">
        <v>45734</v>
      </c>
      <c r="B1057" s="27" t="s">
        <v>1399</v>
      </c>
      <c r="C1057" s="24" t="s">
        <v>1565</v>
      </c>
      <c r="D1057" s="24" t="s">
        <v>1447</v>
      </c>
      <c r="E1057" s="28" t="s">
        <v>438</v>
      </c>
      <c r="F1057" s="28" t="s">
        <v>439</v>
      </c>
      <c r="G1057" s="28" t="s">
        <v>521</v>
      </c>
      <c r="H1057" s="28" t="s">
        <v>515</v>
      </c>
      <c r="I1057" s="28" t="s">
        <v>104</v>
      </c>
      <c r="J1057" s="24" t="s">
        <v>104</v>
      </c>
      <c r="K1057" s="24" t="s">
        <v>1185</v>
      </c>
      <c r="L1057" s="24" t="s">
        <v>4218</v>
      </c>
      <c r="M1057" s="24">
        <v>45735</v>
      </c>
      <c r="N1057" s="24" t="s">
        <v>1920</v>
      </c>
      <c r="O1057" s="24" t="s">
        <v>4219</v>
      </c>
      <c r="P1057" s="27" t="s">
        <v>15</v>
      </c>
      <c r="Q1057" s="28" t="s">
        <v>948</v>
      </c>
      <c r="R1057" s="26" t="s">
        <v>4262</v>
      </c>
      <c r="S1057" s="26" t="s">
        <v>4304</v>
      </c>
      <c r="T1057" s="27" t="s">
        <v>106</v>
      </c>
      <c r="U1057" s="25" t="s">
        <v>104</v>
      </c>
      <c r="V1057" s="25" t="s">
        <v>1361</v>
      </c>
      <c r="W1057" s="25" t="s">
        <v>552</v>
      </c>
      <c r="X1057" s="36" t="s">
        <v>43</v>
      </c>
      <c r="Y1057" s="36" t="s">
        <v>1377</v>
      </c>
      <c r="Z1057" s="36" t="s">
        <v>1375</v>
      </c>
      <c r="AA1057" s="29">
        <v>8000</v>
      </c>
      <c r="AB1057" s="29">
        <v>8000</v>
      </c>
      <c r="AC1057" s="30">
        <v>0</v>
      </c>
      <c r="AD1057" s="29">
        <v>8000</v>
      </c>
      <c r="AE1057" s="29">
        <v>0</v>
      </c>
      <c r="AF1057" s="31">
        <v>8000</v>
      </c>
      <c r="AG1057" s="29">
        <v>0</v>
      </c>
      <c r="AI1057" s="29">
        <v>0</v>
      </c>
      <c r="AJ1057" s="29">
        <v>0</v>
      </c>
      <c r="AK1057" s="29">
        <v>0</v>
      </c>
      <c r="AL1057" s="29">
        <v>0</v>
      </c>
      <c r="AM1057" s="29">
        <v>0</v>
      </c>
      <c r="AN1057" s="29">
        <v>0</v>
      </c>
      <c r="AO1057" s="29">
        <v>0</v>
      </c>
      <c r="AP1057" s="29">
        <v>0</v>
      </c>
      <c r="AQ1057" s="29">
        <v>0</v>
      </c>
      <c r="AR1057" s="29">
        <v>0</v>
      </c>
      <c r="AS1057" s="29">
        <v>0</v>
      </c>
      <c r="AT1057" s="122">
        <v>0</v>
      </c>
      <c r="AU1057" s="130" t="s">
        <v>2197</v>
      </c>
      <c r="AV1057" s="130" t="s">
        <v>2191</v>
      </c>
      <c r="AW1057" s="130" t="s">
        <v>2298</v>
      </c>
      <c r="AX1057" s="130" t="s">
        <v>1299</v>
      </c>
      <c r="AY1057" s="130" t="s">
        <v>2187</v>
      </c>
    </row>
    <row r="1058" spans="1:51" ht="36" x14ac:dyDescent="0.2">
      <c r="A1058" s="121">
        <v>45734</v>
      </c>
      <c r="B1058" s="27" t="s">
        <v>1399</v>
      </c>
      <c r="C1058" s="24" t="s">
        <v>1565</v>
      </c>
      <c r="D1058" s="24" t="s">
        <v>1447</v>
      </c>
      <c r="E1058" s="28" t="s">
        <v>442</v>
      </c>
      <c r="F1058" s="28" t="s">
        <v>443</v>
      </c>
      <c r="G1058" s="28" t="s">
        <v>521</v>
      </c>
      <c r="H1058" s="28" t="s">
        <v>515</v>
      </c>
      <c r="I1058" s="28" t="s">
        <v>1104</v>
      </c>
      <c r="J1058" s="24" t="s">
        <v>1101</v>
      </c>
      <c r="K1058" s="24" t="s">
        <v>1179</v>
      </c>
      <c r="L1058" s="24" t="s">
        <v>4220</v>
      </c>
      <c r="M1058" s="24">
        <v>45735</v>
      </c>
      <c r="N1058" s="24" t="s">
        <v>4221</v>
      </c>
      <c r="O1058" s="24" t="s">
        <v>4222</v>
      </c>
      <c r="P1058" s="27" t="s">
        <v>15</v>
      </c>
      <c r="Q1058" s="28" t="s">
        <v>949</v>
      </c>
      <c r="R1058" s="26" t="s">
        <v>4263</v>
      </c>
      <c r="S1058" s="26" t="s">
        <v>4305</v>
      </c>
      <c r="T1058" s="27" t="s">
        <v>164</v>
      </c>
      <c r="U1058" s="25" t="s">
        <v>1101</v>
      </c>
      <c r="V1058" s="25" t="s">
        <v>1557</v>
      </c>
      <c r="W1058" s="25" t="s">
        <v>552</v>
      </c>
      <c r="X1058" s="36" t="s">
        <v>43</v>
      </c>
      <c r="Y1058" s="36" t="s">
        <v>1377</v>
      </c>
      <c r="Z1058" s="36" t="s">
        <v>1375</v>
      </c>
      <c r="AA1058" s="29">
        <v>6000</v>
      </c>
      <c r="AB1058" s="29">
        <v>6000</v>
      </c>
      <c r="AC1058" s="30">
        <v>0</v>
      </c>
      <c r="AD1058" s="29">
        <v>6000</v>
      </c>
      <c r="AE1058" s="29">
        <v>0</v>
      </c>
      <c r="AF1058" s="31">
        <v>6000</v>
      </c>
      <c r="AG1058" s="29">
        <v>0</v>
      </c>
      <c r="AI1058" s="29">
        <v>0</v>
      </c>
      <c r="AJ1058" s="29">
        <v>0</v>
      </c>
      <c r="AK1058" s="29">
        <v>0</v>
      </c>
      <c r="AL1058" s="29">
        <v>0</v>
      </c>
      <c r="AM1058" s="29">
        <v>0</v>
      </c>
      <c r="AN1058" s="29">
        <v>0</v>
      </c>
      <c r="AO1058" s="29">
        <v>0</v>
      </c>
      <c r="AP1058" s="29">
        <v>0</v>
      </c>
      <c r="AQ1058" s="29">
        <v>0</v>
      </c>
      <c r="AR1058" s="29">
        <v>0</v>
      </c>
      <c r="AS1058" s="29">
        <v>0</v>
      </c>
      <c r="AT1058" s="122">
        <v>0</v>
      </c>
      <c r="AU1058" s="130" t="s">
        <v>2197</v>
      </c>
      <c r="AV1058" s="130" t="s">
        <v>2191</v>
      </c>
      <c r="AW1058" s="130" t="s">
        <v>2298</v>
      </c>
      <c r="AX1058" s="130" t="s">
        <v>1299</v>
      </c>
      <c r="AY1058" s="130" t="s">
        <v>4264</v>
      </c>
    </row>
    <row r="1059" spans="1:51" ht="24" x14ac:dyDescent="0.2">
      <c r="A1059" s="121">
        <v>45734</v>
      </c>
      <c r="B1059" s="27" t="s">
        <v>1399</v>
      </c>
      <c r="C1059" s="24" t="s">
        <v>1565</v>
      </c>
      <c r="D1059" s="24" t="s">
        <v>1447</v>
      </c>
      <c r="E1059" s="28" t="s">
        <v>438</v>
      </c>
      <c r="F1059" s="28" t="s">
        <v>439</v>
      </c>
      <c r="G1059" s="28" t="s">
        <v>1389</v>
      </c>
      <c r="H1059" s="28" t="s">
        <v>511</v>
      </c>
      <c r="I1059" s="28" t="s">
        <v>1108</v>
      </c>
      <c r="J1059" s="24" t="s">
        <v>1108</v>
      </c>
      <c r="K1059" s="24" t="s">
        <v>1299</v>
      </c>
      <c r="L1059" s="24" t="s">
        <v>1299</v>
      </c>
      <c r="M1059" s="24" t="s">
        <v>1299</v>
      </c>
      <c r="N1059" s="24" t="s">
        <v>1299</v>
      </c>
      <c r="O1059" s="24" t="s">
        <v>4313</v>
      </c>
      <c r="P1059" s="27" t="s">
        <v>15</v>
      </c>
      <c r="Q1059" s="28" t="s">
        <v>942</v>
      </c>
      <c r="R1059" s="26" t="s">
        <v>4429</v>
      </c>
      <c r="S1059" s="26" t="s">
        <v>4478</v>
      </c>
      <c r="T1059" s="27" t="s">
        <v>103</v>
      </c>
      <c r="U1059" s="25" t="s">
        <v>1108</v>
      </c>
      <c r="V1059" s="25" t="s">
        <v>1363</v>
      </c>
      <c r="W1059" s="25" t="s">
        <v>1054</v>
      </c>
      <c r="X1059" s="36" t="s">
        <v>168</v>
      </c>
      <c r="Y1059" s="36" t="s">
        <v>169</v>
      </c>
      <c r="Z1059" s="36" t="s">
        <v>393</v>
      </c>
      <c r="AA1059" s="29">
        <v>121440</v>
      </c>
      <c r="AB1059" s="29">
        <v>0</v>
      </c>
      <c r="AC1059" s="30">
        <v>121440</v>
      </c>
      <c r="AD1059" s="29">
        <v>0</v>
      </c>
      <c r="AE1059" s="29">
        <v>0</v>
      </c>
      <c r="AF1059" s="31">
        <v>121440</v>
      </c>
      <c r="AG1059" s="29">
        <v>0</v>
      </c>
      <c r="AI1059" s="29">
        <v>0</v>
      </c>
      <c r="AJ1059" s="29">
        <v>0</v>
      </c>
      <c r="AK1059" s="29">
        <v>0</v>
      </c>
      <c r="AL1059" s="29">
        <v>0</v>
      </c>
      <c r="AM1059" s="29">
        <v>0</v>
      </c>
      <c r="AN1059" s="29">
        <v>0</v>
      </c>
      <c r="AO1059" s="29">
        <v>0</v>
      </c>
      <c r="AP1059" s="29">
        <v>0</v>
      </c>
      <c r="AQ1059" s="29">
        <v>0</v>
      </c>
      <c r="AR1059" s="29">
        <v>0</v>
      </c>
      <c r="AS1059" s="29">
        <v>0</v>
      </c>
      <c r="AT1059" s="122">
        <v>0</v>
      </c>
      <c r="AU1059" s="130" t="s">
        <v>2190</v>
      </c>
      <c r="AV1059" s="130" t="s">
        <v>2191</v>
      </c>
      <c r="AW1059" s="130" t="s">
        <v>2192</v>
      </c>
      <c r="AX1059" s="130" t="s">
        <v>1418</v>
      </c>
      <c r="AY1059" s="130" t="s">
        <v>1299</v>
      </c>
    </row>
    <row r="1060" spans="1:51" ht="36" x14ac:dyDescent="0.2">
      <c r="A1060" s="121">
        <v>45734</v>
      </c>
      <c r="B1060" s="27" t="s">
        <v>1399</v>
      </c>
      <c r="C1060" s="24" t="s">
        <v>1565</v>
      </c>
      <c r="D1060" s="24" t="s">
        <v>1447</v>
      </c>
      <c r="E1060" s="28" t="s">
        <v>442</v>
      </c>
      <c r="F1060" s="28" t="s">
        <v>445</v>
      </c>
      <c r="G1060" s="28" t="s">
        <v>521</v>
      </c>
      <c r="H1060" s="28" t="s">
        <v>515</v>
      </c>
      <c r="I1060" s="28" t="s">
        <v>1422</v>
      </c>
      <c r="J1060" s="24" t="s">
        <v>1161</v>
      </c>
      <c r="K1060" s="24" t="s">
        <v>1189</v>
      </c>
      <c r="L1060" s="24" t="s">
        <v>4314</v>
      </c>
      <c r="M1060" s="24">
        <v>45735</v>
      </c>
      <c r="N1060" s="24" t="s">
        <v>1989</v>
      </c>
      <c r="O1060" s="24" t="s">
        <v>4315</v>
      </c>
      <c r="P1060" s="27" t="s">
        <v>15</v>
      </c>
      <c r="Q1060" s="28" t="s">
        <v>950</v>
      </c>
      <c r="R1060" s="26" t="s">
        <v>4430</v>
      </c>
      <c r="S1060" s="26" t="s">
        <v>4479</v>
      </c>
      <c r="T1060" s="27" t="s">
        <v>137</v>
      </c>
      <c r="U1060" s="25" t="s">
        <v>1161</v>
      </c>
      <c r="V1060" s="25" t="s">
        <v>1527</v>
      </c>
      <c r="W1060" s="25" t="s">
        <v>552</v>
      </c>
      <c r="X1060" s="36" t="s">
        <v>43</v>
      </c>
      <c r="Y1060" s="36" t="s">
        <v>1377</v>
      </c>
      <c r="Z1060" s="36" t="s">
        <v>1375</v>
      </c>
      <c r="AA1060" s="29">
        <v>10000</v>
      </c>
      <c r="AB1060" s="29">
        <v>10000</v>
      </c>
      <c r="AC1060" s="30">
        <v>0</v>
      </c>
      <c r="AD1060" s="29">
        <v>10000</v>
      </c>
      <c r="AE1060" s="29">
        <v>0</v>
      </c>
      <c r="AF1060" s="31">
        <v>10000</v>
      </c>
      <c r="AG1060" s="29">
        <v>0</v>
      </c>
      <c r="AI1060" s="29">
        <v>0</v>
      </c>
      <c r="AJ1060" s="29">
        <v>0</v>
      </c>
      <c r="AK1060" s="29">
        <v>0</v>
      </c>
      <c r="AL1060" s="29">
        <v>0</v>
      </c>
      <c r="AM1060" s="29">
        <v>0</v>
      </c>
      <c r="AN1060" s="29">
        <v>0</v>
      </c>
      <c r="AO1060" s="29">
        <v>0</v>
      </c>
      <c r="AP1060" s="29">
        <v>0</v>
      </c>
      <c r="AQ1060" s="29">
        <v>0</v>
      </c>
      <c r="AR1060" s="29">
        <v>0</v>
      </c>
      <c r="AS1060" s="29">
        <v>0</v>
      </c>
      <c r="AT1060" s="122">
        <v>0</v>
      </c>
      <c r="AU1060" s="130" t="s">
        <v>2197</v>
      </c>
      <c r="AV1060" s="130" t="s">
        <v>2191</v>
      </c>
      <c r="AW1060" s="130" t="s">
        <v>2298</v>
      </c>
      <c r="AX1060" s="130" t="s">
        <v>1299</v>
      </c>
      <c r="AY1060" s="130" t="s">
        <v>4265</v>
      </c>
    </row>
    <row r="1061" spans="1:51" ht="36" x14ac:dyDescent="0.2">
      <c r="A1061" s="121">
        <v>45734</v>
      </c>
      <c r="B1061" s="27" t="s">
        <v>1399</v>
      </c>
      <c r="C1061" s="24" t="s">
        <v>1565</v>
      </c>
      <c r="D1061" s="24" t="s">
        <v>1447</v>
      </c>
      <c r="E1061" s="28" t="s">
        <v>438</v>
      </c>
      <c r="F1061" s="28" t="s">
        <v>439</v>
      </c>
      <c r="G1061" s="28" t="s">
        <v>521</v>
      </c>
      <c r="H1061" s="28" t="s">
        <v>515</v>
      </c>
      <c r="I1061" s="28" t="s">
        <v>1103</v>
      </c>
      <c r="J1061" s="24" t="s">
        <v>1103</v>
      </c>
      <c r="K1061" s="24" t="s">
        <v>4316</v>
      </c>
      <c r="L1061" s="24" t="s">
        <v>4317</v>
      </c>
      <c r="M1061" s="24">
        <v>45735</v>
      </c>
      <c r="N1061" s="24" t="s">
        <v>2073</v>
      </c>
      <c r="O1061" s="24" t="s">
        <v>4318</v>
      </c>
      <c r="P1061" s="27" t="s">
        <v>15</v>
      </c>
      <c r="Q1061" s="28" t="s">
        <v>951</v>
      </c>
      <c r="R1061" s="26" t="s">
        <v>4431</v>
      </c>
      <c r="S1061" s="26" t="s">
        <v>4480</v>
      </c>
      <c r="T1061" s="27" t="s">
        <v>61</v>
      </c>
      <c r="U1061" s="25" t="s">
        <v>1103</v>
      </c>
      <c r="V1061" s="25" t="s">
        <v>1354</v>
      </c>
      <c r="W1061" s="25" t="s">
        <v>552</v>
      </c>
      <c r="X1061" s="36" t="s">
        <v>43</v>
      </c>
      <c r="Y1061" s="36" t="s">
        <v>1377</v>
      </c>
      <c r="Z1061" s="36" t="s">
        <v>1375</v>
      </c>
      <c r="AA1061" s="29">
        <v>18000</v>
      </c>
      <c r="AB1061" s="29">
        <v>18000</v>
      </c>
      <c r="AC1061" s="30">
        <v>0</v>
      </c>
      <c r="AD1061" s="29">
        <v>18000</v>
      </c>
      <c r="AE1061" s="29">
        <v>0</v>
      </c>
      <c r="AF1061" s="31">
        <v>18000</v>
      </c>
      <c r="AG1061" s="29">
        <v>0</v>
      </c>
      <c r="AI1061" s="29">
        <v>0</v>
      </c>
      <c r="AJ1061" s="29">
        <v>0</v>
      </c>
      <c r="AK1061" s="29">
        <v>0</v>
      </c>
      <c r="AL1061" s="29">
        <v>0</v>
      </c>
      <c r="AM1061" s="29">
        <v>0</v>
      </c>
      <c r="AN1061" s="29">
        <v>0</v>
      </c>
      <c r="AO1061" s="29">
        <v>0</v>
      </c>
      <c r="AP1061" s="29">
        <v>0</v>
      </c>
      <c r="AQ1061" s="29">
        <v>0</v>
      </c>
      <c r="AR1061" s="29">
        <v>0</v>
      </c>
      <c r="AS1061" s="29">
        <v>0</v>
      </c>
      <c r="AT1061" s="122">
        <v>0</v>
      </c>
      <c r="AU1061" s="130" t="s">
        <v>2197</v>
      </c>
      <c r="AV1061" s="130" t="s">
        <v>2191</v>
      </c>
      <c r="AW1061" s="130" t="s">
        <v>2298</v>
      </c>
      <c r="AX1061" s="130" t="s">
        <v>1299</v>
      </c>
      <c r="AY1061" s="130" t="s">
        <v>521</v>
      </c>
    </row>
    <row r="1062" spans="1:51" ht="36" x14ac:dyDescent="0.2">
      <c r="A1062" s="121">
        <v>45734</v>
      </c>
      <c r="B1062" s="27" t="s">
        <v>1399</v>
      </c>
      <c r="C1062" s="24" t="s">
        <v>1565</v>
      </c>
      <c r="D1062" s="24" t="s">
        <v>1447</v>
      </c>
      <c r="E1062" s="28" t="s">
        <v>438</v>
      </c>
      <c r="F1062" s="28" t="s">
        <v>439</v>
      </c>
      <c r="G1062" s="28" t="s">
        <v>521</v>
      </c>
      <c r="H1062" s="28" t="s">
        <v>515</v>
      </c>
      <c r="I1062" s="28" t="s">
        <v>1103</v>
      </c>
      <c r="J1062" s="24" t="s">
        <v>1095</v>
      </c>
      <c r="K1062" s="24" t="s">
        <v>1186</v>
      </c>
      <c r="L1062" s="24" t="s">
        <v>4319</v>
      </c>
      <c r="M1062" s="24">
        <v>45735</v>
      </c>
      <c r="N1062" s="24" t="s">
        <v>1952</v>
      </c>
      <c r="O1062" s="24" t="s">
        <v>4320</v>
      </c>
      <c r="P1062" s="27" t="s">
        <v>15</v>
      </c>
      <c r="Q1062" s="28" t="s">
        <v>952</v>
      </c>
      <c r="R1062" s="26" t="s">
        <v>4432</v>
      </c>
      <c r="S1062" s="26" t="s">
        <v>4481</v>
      </c>
      <c r="T1062" s="27" t="s">
        <v>56</v>
      </c>
      <c r="U1062" s="25" t="s">
        <v>1095</v>
      </c>
      <c r="V1062" s="25" t="s">
        <v>1349</v>
      </c>
      <c r="W1062" s="25" t="s">
        <v>552</v>
      </c>
      <c r="X1062" s="36" t="s">
        <v>43</v>
      </c>
      <c r="Y1062" s="36" t="s">
        <v>1377</v>
      </c>
      <c r="Z1062" s="36" t="s">
        <v>1375</v>
      </c>
      <c r="AA1062" s="29">
        <v>5000</v>
      </c>
      <c r="AB1062" s="29">
        <v>5000</v>
      </c>
      <c r="AC1062" s="30">
        <v>0</v>
      </c>
      <c r="AD1062" s="29">
        <v>5000</v>
      </c>
      <c r="AE1062" s="29">
        <v>0</v>
      </c>
      <c r="AF1062" s="31">
        <v>5000</v>
      </c>
      <c r="AG1062" s="29">
        <v>0</v>
      </c>
      <c r="AI1062" s="29">
        <v>0</v>
      </c>
      <c r="AJ1062" s="29">
        <v>0</v>
      </c>
      <c r="AK1062" s="29">
        <v>0</v>
      </c>
      <c r="AL1062" s="29">
        <v>0</v>
      </c>
      <c r="AM1062" s="29">
        <v>0</v>
      </c>
      <c r="AN1062" s="29">
        <v>0</v>
      </c>
      <c r="AO1062" s="29">
        <v>0</v>
      </c>
      <c r="AP1062" s="29">
        <v>0</v>
      </c>
      <c r="AQ1062" s="29">
        <v>0</v>
      </c>
      <c r="AR1062" s="29">
        <v>0</v>
      </c>
      <c r="AS1062" s="29">
        <v>0</v>
      </c>
      <c r="AT1062" s="122">
        <v>0</v>
      </c>
      <c r="AU1062" s="130" t="s">
        <v>2197</v>
      </c>
      <c r="AV1062" s="130" t="s">
        <v>2191</v>
      </c>
      <c r="AW1062" s="130" t="s">
        <v>2298</v>
      </c>
      <c r="AX1062" s="130" t="s">
        <v>1299</v>
      </c>
      <c r="AY1062" s="130" t="s">
        <v>2188</v>
      </c>
    </row>
    <row r="1063" spans="1:51" ht="36" x14ac:dyDescent="0.2">
      <c r="A1063" s="121">
        <v>45735</v>
      </c>
      <c r="B1063" s="27" t="s">
        <v>1399</v>
      </c>
      <c r="C1063" s="24" t="s">
        <v>1565</v>
      </c>
      <c r="D1063" s="24" t="s">
        <v>1447</v>
      </c>
      <c r="E1063" s="28" t="s">
        <v>442</v>
      </c>
      <c r="F1063" s="28" t="s">
        <v>443</v>
      </c>
      <c r="G1063" s="28" t="s">
        <v>521</v>
      </c>
      <c r="H1063" s="28" t="s">
        <v>515</v>
      </c>
      <c r="I1063" s="28" t="s">
        <v>1104</v>
      </c>
      <c r="J1063" s="24" t="s">
        <v>1090</v>
      </c>
      <c r="K1063" s="24" t="s">
        <v>1191</v>
      </c>
      <c r="L1063" s="24" t="s">
        <v>4321</v>
      </c>
      <c r="M1063" s="24">
        <v>45735</v>
      </c>
      <c r="N1063" s="24" t="s">
        <v>4322</v>
      </c>
      <c r="O1063" s="24" t="s">
        <v>4323</v>
      </c>
      <c r="P1063" s="27" t="s">
        <v>15</v>
      </c>
      <c r="Q1063" s="28" t="s">
        <v>953</v>
      </c>
      <c r="R1063" s="26" t="s">
        <v>4433</v>
      </c>
      <c r="S1063" s="26" t="s">
        <v>4482</v>
      </c>
      <c r="T1063" s="27" t="s">
        <v>159</v>
      </c>
      <c r="U1063" s="25" t="s">
        <v>1090</v>
      </c>
      <c r="V1063" s="25" t="s">
        <v>1556</v>
      </c>
      <c r="W1063" s="25" t="s">
        <v>552</v>
      </c>
      <c r="X1063" s="36" t="s">
        <v>43</v>
      </c>
      <c r="Y1063" s="36" t="s">
        <v>1377</v>
      </c>
      <c r="Z1063" s="36" t="s">
        <v>1375</v>
      </c>
      <c r="AA1063" s="29">
        <v>8000</v>
      </c>
      <c r="AB1063" s="29">
        <v>8000</v>
      </c>
      <c r="AC1063" s="30">
        <v>0</v>
      </c>
      <c r="AD1063" s="29">
        <v>8000</v>
      </c>
      <c r="AE1063" s="29">
        <v>0</v>
      </c>
      <c r="AF1063" s="31">
        <v>8000</v>
      </c>
      <c r="AG1063" s="29">
        <v>0</v>
      </c>
      <c r="AI1063" s="29">
        <v>0</v>
      </c>
      <c r="AJ1063" s="29">
        <v>0</v>
      </c>
      <c r="AK1063" s="29">
        <v>0</v>
      </c>
      <c r="AL1063" s="29">
        <v>0</v>
      </c>
      <c r="AM1063" s="29">
        <v>0</v>
      </c>
      <c r="AN1063" s="29">
        <v>0</v>
      </c>
      <c r="AO1063" s="29">
        <v>0</v>
      </c>
      <c r="AP1063" s="29">
        <v>0</v>
      </c>
      <c r="AQ1063" s="29">
        <v>0</v>
      </c>
      <c r="AR1063" s="29">
        <v>0</v>
      </c>
      <c r="AS1063" s="29">
        <v>0</v>
      </c>
      <c r="AT1063" s="122">
        <v>0</v>
      </c>
      <c r="AU1063" s="130" t="s">
        <v>2197</v>
      </c>
      <c r="AV1063" s="130" t="s">
        <v>2191</v>
      </c>
      <c r="AW1063" s="130" t="s">
        <v>2298</v>
      </c>
      <c r="AX1063" s="130" t="s">
        <v>1299</v>
      </c>
      <c r="AY1063" s="130" t="s">
        <v>4264</v>
      </c>
    </row>
    <row r="1064" spans="1:51" ht="36" x14ac:dyDescent="0.2">
      <c r="A1064" s="121">
        <v>45735</v>
      </c>
      <c r="B1064" s="27" t="s">
        <v>1399</v>
      </c>
      <c r="C1064" s="24" t="s">
        <v>1565</v>
      </c>
      <c r="D1064" s="24" t="s">
        <v>1447</v>
      </c>
      <c r="E1064" s="28" t="s">
        <v>442</v>
      </c>
      <c r="F1064" s="28" t="s">
        <v>443</v>
      </c>
      <c r="G1064" s="28" t="s">
        <v>521</v>
      </c>
      <c r="H1064" s="28" t="s">
        <v>515</v>
      </c>
      <c r="I1064" s="28" t="s">
        <v>1104</v>
      </c>
      <c r="J1064" s="24" t="s">
        <v>1090</v>
      </c>
      <c r="K1064" s="24" t="s">
        <v>4324</v>
      </c>
      <c r="L1064" s="24" t="s">
        <v>4325</v>
      </c>
      <c r="M1064" s="24">
        <v>45735</v>
      </c>
      <c r="N1064" s="24" t="s">
        <v>4326</v>
      </c>
      <c r="O1064" s="24" t="s">
        <v>4327</v>
      </c>
      <c r="P1064" s="27" t="s">
        <v>15</v>
      </c>
      <c r="Q1064" s="28" t="s">
        <v>954</v>
      </c>
      <c r="R1064" s="26" t="s">
        <v>4434</v>
      </c>
      <c r="S1064" s="26" t="s">
        <v>4483</v>
      </c>
      <c r="T1064" s="27" t="s">
        <v>159</v>
      </c>
      <c r="U1064" s="25" t="s">
        <v>1090</v>
      </c>
      <c r="V1064" s="25" t="s">
        <v>1556</v>
      </c>
      <c r="W1064" s="25" t="s">
        <v>552</v>
      </c>
      <c r="X1064" s="36" t="s">
        <v>43</v>
      </c>
      <c r="Y1064" s="36" t="s">
        <v>1377</v>
      </c>
      <c r="Z1064" s="36" t="s">
        <v>1375</v>
      </c>
      <c r="AA1064" s="29">
        <v>8000</v>
      </c>
      <c r="AB1064" s="29">
        <v>8000</v>
      </c>
      <c r="AC1064" s="30">
        <v>0</v>
      </c>
      <c r="AD1064" s="29">
        <v>8000</v>
      </c>
      <c r="AE1064" s="29">
        <v>0</v>
      </c>
      <c r="AF1064" s="31">
        <v>8000</v>
      </c>
      <c r="AG1064" s="29">
        <v>0</v>
      </c>
      <c r="AI1064" s="29">
        <v>0</v>
      </c>
      <c r="AJ1064" s="29">
        <v>0</v>
      </c>
      <c r="AK1064" s="29">
        <v>0</v>
      </c>
      <c r="AL1064" s="29">
        <v>0</v>
      </c>
      <c r="AM1064" s="29">
        <v>0</v>
      </c>
      <c r="AN1064" s="29">
        <v>0</v>
      </c>
      <c r="AO1064" s="29">
        <v>0</v>
      </c>
      <c r="AP1064" s="29">
        <v>0</v>
      </c>
      <c r="AQ1064" s="29">
        <v>0</v>
      </c>
      <c r="AR1064" s="29">
        <v>0</v>
      </c>
      <c r="AS1064" s="29">
        <v>0</v>
      </c>
      <c r="AT1064" s="122">
        <v>0</v>
      </c>
      <c r="AU1064" s="130" t="s">
        <v>2197</v>
      </c>
      <c r="AV1064" s="130" t="s">
        <v>2191</v>
      </c>
      <c r="AW1064" s="130" t="s">
        <v>2298</v>
      </c>
      <c r="AX1064" s="130" t="s">
        <v>1299</v>
      </c>
      <c r="AY1064" s="130" t="s">
        <v>4264</v>
      </c>
    </row>
    <row r="1065" spans="1:51" ht="36" x14ac:dyDescent="0.2">
      <c r="A1065" s="121">
        <v>45735</v>
      </c>
      <c r="B1065" s="27" t="s">
        <v>1399</v>
      </c>
      <c r="C1065" s="24" t="s">
        <v>1565</v>
      </c>
      <c r="D1065" s="24" t="s">
        <v>1447</v>
      </c>
      <c r="E1065" s="28" t="s">
        <v>442</v>
      </c>
      <c r="F1065" s="28" t="s">
        <v>443</v>
      </c>
      <c r="G1065" s="28" t="s">
        <v>521</v>
      </c>
      <c r="H1065" s="28" t="s">
        <v>515</v>
      </c>
      <c r="I1065" s="28" t="s">
        <v>1104</v>
      </c>
      <c r="J1065" s="24" t="s">
        <v>1433</v>
      </c>
      <c r="K1065" s="24" t="s">
        <v>1193</v>
      </c>
      <c r="L1065" s="24" t="s">
        <v>4328</v>
      </c>
      <c r="M1065" s="24">
        <v>45735</v>
      </c>
      <c r="N1065" s="24" t="s">
        <v>4329</v>
      </c>
      <c r="O1065" s="24" t="s">
        <v>4330</v>
      </c>
      <c r="P1065" s="27" t="s">
        <v>15</v>
      </c>
      <c r="Q1065" s="28" t="s">
        <v>955</v>
      </c>
      <c r="R1065" s="26" t="s">
        <v>4435</v>
      </c>
      <c r="S1065" s="26" t="s">
        <v>4484</v>
      </c>
      <c r="T1065" s="27" t="s">
        <v>124</v>
      </c>
      <c r="U1065" s="25" t="s">
        <v>1433</v>
      </c>
      <c r="V1065" s="25" t="s">
        <v>1516</v>
      </c>
      <c r="W1065" s="25" t="s">
        <v>552</v>
      </c>
      <c r="X1065" s="36" t="s">
        <v>43</v>
      </c>
      <c r="Y1065" s="36" t="s">
        <v>1377</v>
      </c>
      <c r="Z1065" s="36" t="s">
        <v>1375</v>
      </c>
      <c r="AA1065" s="29">
        <v>4000</v>
      </c>
      <c r="AB1065" s="29">
        <v>4000</v>
      </c>
      <c r="AC1065" s="30">
        <v>0</v>
      </c>
      <c r="AD1065" s="29">
        <v>4000</v>
      </c>
      <c r="AE1065" s="29">
        <v>0</v>
      </c>
      <c r="AF1065" s="31">
        <v>4000</v>
      </c>
      <c r="AG1065" s="29">
        <v>0</v>
      </c>
      <c r="AI1065" s="29">
        <v>0</v>
      </c>
      <c r="AJ1065" s="29">
        <v>0</v>
      </c>
      <c r="AK1065" s="29">
        <v>0</v>
      </c>
      <c r="AL1065" s="29">
        <v>0</v>
      </c>
      <c r="AM1065" s="29">
        <v>0</v>
      </c>
      <c r="AN1065" s="29">
        <v>0</v>
      </c>
      <c r="AO1065" s="29">
        <v>0</v>
      </c>
      <c r="AP1065" s="29">
        <v>0</v>
      </c>
      <c r="AQ1065" s="29">
        <v>0</v>
      </c>
      <c r="AR1065" s="29">
        <v>0</v>
      </c>
      <c r="AS1065" s="29">
        <v>0</v>
      </c>
      <c r="AT1065" s="122">
        <v>0</v>
      </c>
      <c r="AU1065" s="130" t="s">
        <v>2197</v>
      </c>
      <c r="AV1065" s="130" t="s">
        <v>2191</v>
      </c>
      <c r="AW1065" s="130" t="s">
        <v>2298</v>
      </c>
      <c r="AX1065" s="130" t="s">
        <v>1299</v>
      </c>
      <c r="AY1065" s="130" t="s">
        <v>4264</v>
      </c>
    </row>
    <row r="1066" spans="1:51" ht="36" x14ac:dyDescent="0.2">
      <c r="A1066" s="121">
        <v>45735</v>
      </c>
      <c r="B1066" s="27" t="s">
        <v>1399</v>
      </c>
      <c r="C1066" s="24" t="s">
        <v>1565</v>
      </c>
      <c r="D1066" s="24" t="s">
        <v>1447</v>
      </c>
      <c r="E1066" s="28" t="s">
        <v>442</v>
      </c>
      <c r="F1066" s="28" t="s">
        <v>443</v>
      </c>
      <c r="G1066" s="28" t="s">
        <v>521</v>
      </c>
      <c r="H1066" s="28" t="s">
        <v>515</v>
      </c>
      <c r="I1066" s="28" t="s">
        <v>1104</v>
      </c>
      <c r="J1066" s="24" t="s">
        <v>1090</v>
      </c>
      <c r="K1066" s="24" t="s">
        <v>4331</v>
      </c>
      <c r="L1066" s="24" t="s">
        <v>4332</v>
      </c>
      <c r="M1066" s="24">
        <v>45735</v>
      </c>
      <c r="N1066" s="24" t="s">
        <v>4333</v>
      </c>
      <c r="O1066" s="24" t="s">
        <v>4334</v>
      </c>
      <c r="P1066" s="27" t="s">
        <v>15</v>
      </c>
      <c r="Q1066" s="28" t="s">
        <v>956</v>
      </c>
      <c r="R1066" s="26" t="s">
        <v>4436</v>
      </c>
      <c r="S1066" s="26" t="s">
        <v>4485</v>
      </c>
      <c r="T1066" s="27" t="s">
        <v>159</v>
      </c>
      <c r="U1066" s="25" t="s">
        <v>1090</v>
      </c>
      <c r="V1066" s="25" t="s">
        <v>1556</v>
      </c>
      <c r="W1066" s="25" t="s">
        <v>552</v>
      </c>
      <c r="X1066" s="36" t="s">
        <v>43</v>
      </c>
      <c r="Y1066" s="36" t="s">
        <v>1377</v>
      </c>
      <c r="Z1066" s="36" t="s">
        <v>1375</v>
      </c>
      <c r="AA1066" s="29">
        <v>8000</v>
      </c>
      <c r="AB1066" s="29">
        <v>8000</v>
      </c>
      <c r="AC1066" s="30">
        <v>0</v>
      </c>
      <c r="AD1066" s="29">
        <v>8000</v>
      </c>
      <c r="AE1066" s="29">
        <v>0</v>
      </c>
      <c r="AF1066" s="31">
        <v>8000</v>
      </c>
      <c r="AG1066" s="29">
        <v>0</v>
      </c>
      <c r="AI1066" s="29">
        <v>0</v>
      </c>
      <c r="AJ1066" s="29">
        <v>0</v>
      </c>
      <c r="AK1066" s="29">
        <v>0</v>
      </c>
      <c r="AL1066" s="29">
        <v>0</v>
      </c>
      <c r="AM1066" s="29">
        <v>0</v>
      </c>
      <c r="AN1066" s="29">
        <v>0</v>
      </c>
      <c r="AO1066" s="29">
        <v>0</v>
      </c>
      <c r="AP1066" s="29">
        <v>0</v>
      </c>
      <c r="AQ1066" s="29">
        <v>0</v>
      </c>
      <c r="AR1066" s="29">
        <v>0</v>
      </c>
      <c r="AS1066" s="29">
        <v>0</v>
      </c>
      <c r="AT1066" s="122">
        <v>0</v>
      </c>
      <c r="AU1066" s="130" t="s">
        <v>2197</v>
      </c>
      <c r="AV1066" s="130" t="s">
        <v>2191</v>
      </c>
      <c r="AW1066" s="130" t="s">
        <v>2298</v>
      </c>
      <c r="AX1066" s="130" t="s">
        <v>1299</v>
      </c>
      <c r="AY1066" s="130" t="s">
        <v>4264</v>
      </c>
    </row>
    <row r="1067" spans="1:51" ht="36" x14ac:dyDescent="0.2">
      <c r="A1067" s="121">
        <v>45735</v>
      </c>
      <c r="B1067" s="27" t="s">
        <v>1399</v>
      </c>
      <c r="C1067" s="24" t="s">
        <v>1565</v>
      </c>
      <c r="D1067" s="24" t="s">
        <v>1447</v>
      </c>
      <c r="E1067" s="28" t="s">
        <v>442</v>
      </c>
      <c r="F1067" s="28" t="s">
        <v>443</v>
      </c>
      <c r="G1067" s="28" t="s">
        <v>521</v>
      </c>
      <c r="H1067" s="28" t="s">
        <v>515</v>
      </c>
      <c r="I1067" s="28" t="s">
        <v>1104</v>
      </c>
      <c r="J1067" s="24" t="s">
        <v>1090</v>
      </c>
      <c r="K1067" s="24" t="s">
        <v>4335</v>
      </c>
      <c r="L1067" s="24" t="s">
        <v>4336</v>
      </c>
      <c r="M1067" s="24">
        <v>45735</v>
      </c>
      <c r="N1067" s="24" t="s">
        <v>4337</v>
      </c>
      <c r="O1067" s="24" t="s">
        <v>4338</v>
      </c>
      <c r="P1067" s="27" t="s">
        <v>15</v>
      </c>
      <c r="Q1067" s="28" t="s">
        <v>957</v>
      </c>
      <c r="R1067" s="26" t="s">
        <v>4437</v>
      </c>
      <c r="S1067" s="26" t="s">
        <v>4486</v>
      </c>
      <c r="T1067" s="27" t="s">
        <v>159</v>
      </c>
      <c r="U1067" s="25" t="s">
        <v>1090</v>
      </c>
      <c r="V1067" s="25" t="s">
        <v>1556</v>
      </c>
      <c r="W1067" s="25" t="s">
        <v>552</v>
      </c>
      <c r="X1067" s="36" t="s">
        <v>43</v>
      </c>
      <c r="Y1067" s="36" t="s">
        <v>1377</v>
      </c>
      <c r="Z1067" s="36" t="s">
        <v>1375</v>
      </c>
      <c r="AA1067" s="29">
        <v>8000</v>
      </c>
      <c r="AB1067" s="29">
        <v>8000</v>
      </c>
      <c r="AC1067" s="30">
        <v>0</v>
      </c>
      <c r="AD1067" s="29">
        <v>8000</v>
      </c>
      <c r="AE1067" s="29">
        <v>0</v>
      </c>
      <c r="AF1067" s="31">
        <v>8000</v>
      </c>
      <c r="AG1067" s="29">
        <v>0</v>
      </c>
      <c r="AI1067" s="29">
        <v>0</v>
      </c>
      <c r="AJ1067" s="29">
        <v>0</v>
      </c>
      <c r="AK1067" s="29">
        <v>0</v>
      </c>
      <c r="AL1067" s="29">
        <v>0</v>
      </c>
      <c r="AM1067" s="29">
        <v>0</v>
      </c>
      <c r="AN1067" s="29">
        <v>0</v>
      </c>
      <c r="AO1067" s="29">
        <v>0</v>
      </c>
      <c r="AP1067" s="29">
        <v>0</v>
      </c>
      <c r="AQ1067" s="29">
        <v>0</v>
      </c>
      <c r="AR1067" s="29">
        <v>0</v>
      </c>
      <c r="AS1067" s="29">
        <v>0</v>
      </c>
      <c r="AT1067" s="122">
        <v>0</v>
      </c>
      <c r="AU1067" s="130" t="s">
        <v>2197</v>
      </c>
      <c r="AV1067" s="130" t="s">
        <v>2191</v>
      </c>
      <c r="AW1067" s="130" t="s">
        <v>2298</v>
      </c>
      <c r="AX1067" s="130" t="s">
        <v>1299</v>
      </c>
      <c r="AY1067" s="130" t="s">
        <v>4264</v>
      </c>
    </row>
    <row r="1068" spans="1:51" ht="36" x14ac:dyDescent="0.2">
      <c r="A1068" s="121">
        <v>45735</v>
      </c>
      <c r="B1068" s="27" t="s">
        <v>1399</v>
      </c>
      <c r="C1068" s="24" t="s">
        <v>1565</v>
      </c>
      <c r="D1068" s="24" t="s">
        <v>1447</v>
      </c>
      <c r="E1068" s="28" t="s">
        <v>442</v>
      </c>
      <c r="F1068" s="28" t="s">
        <v>443</v>
      </c>
      <c r="G1068" s="28" t="s">
        <v>521</v>
      </c>
      <c r="H1068" s="28" t="s">
        <v>515</v>
      </c>
      <c r="I1068" s="28" t="s">
        <v>1104</v>
      </c>
      <c r="J1068" s="24" t="s">
        <v>1158</v>
      </c>
      <c r="K1068" s="24" t="s">
        <v>1208</v>
      </c>
      <c r="L1068" s="24" t="s">
        <v>4339</v>
      </c>
      <c r="M1068" s="24">
        <v>45735</v>
      </c>
      <c r="N1068" s="24" t="s">
        <v>4340</v>
      </c>
      <c r="O1068" s="24" t="s">
        <v>4341</v>
      </c>
      <c r="P1068" s="27" t="s">
        <v>15</v>
      </c>
      <c r="Q1068" s="28" t="s">
        <v>958</v>
      </c>
      <c r="R1068" s="26" t="s">
        <v>4438</v>
      </c>
      <c r="S1068" s="26" t="s">
        <v>4487</v>
      </c>
      <c r="T1068" s="27" t="s">
        <v>165</v>
      </c>
      <c r="U1068" s="25" t="s">
        <v>1158</v>
      </c>
      <c r="V1068" s="25" t="s">
        <v>1558</v>
      </c>
      <c r="W1068" s="25" t="s">
        <v>552</v>
      </c>
      <c r="X1068" s="36" t="s">
        <v>43</v>
      </c>
      <c r="Y1068" s="36" t="s">
        <v>1377</v>
      </c>
      <c r="Z1068" s="36" t="s">
        <v>1375</v>
      </c>
      <c r="AA1068" s="29">
        <v>6000</v>
      </c>
      <c r="AB1068" s="29">
        <v>6000</v>
      </c>
      <c r="AC1068" s="30">
        <v>0</v>
      </c>
      <c r="AD1068" s="29">
        <v>6000</v>
      </c>
      <c r="AE1068" s="29">
        <v>0</v>
      </c>
      <c r="AF1068" s="31">
        <v>6000</v>
      </c>
      <c r="AG1068" s="29">
        <v>0</v>
      </c>
      <c r="AI1068" s="29">
        <v>0</v>
      </c>
      <c r="AJ1068" s="29">
        <v>0</v>
      </c>
      <c r="AK1068" s="29">
        <v>0</v>
      </c>
      <c r="AL1068" s="29">
        <v>0</v>
      </c>
      <c r="AM1068" s="29">
        <v>0</v>
      </c>
      <c r="AN1068" s="29">
        <v>0</v>
      </c>
      <c r="AO1068" s="29">
        <v>0</v>
      </c>
      <c r="AP1068" s="29">
        <v>0</v>
      </c>
      <c r="AQ1068" s="29">
        <v>0</v>
      </c>
      <c r="AR1068" s="29">
        <v>0</v>
      </c>
      <c r="AS1068" s="29">
        <v>0</v>
      </c>
      <c r="AT1068" s="122">
        <v>0</v>
      </c>
      <c r="AU1068" s="130" t="s">
        <v>2197</v>
      </c>
      <c r="AV1068" s="130" t="s">
        <v>2191</v>
      </c>
      <c r="AW1068" s="130" t="s">
        <v>2298</v>
      </c>
      <c r="AX1068" s="130" t="s">
        <v>1299</v>
      </c>
      <c r="AY1068" s="130" t="s">
        <v>4264</v>
      </c>
    </row>
    <row r="1069" spans="1:51" ht="36" x14ac:dyDescent="0.2">
      <c r="A1069" s="121">
        <v>45735</v>
      </c>
      <c r="B1069" s="27" t="s">
        <v>1399</v>
      </c>
      <c r="C1069" s="24" t="s">
        <v>1565</v>
      </c>
      <c r="D1069" s="24" t="s">
        <v>1447</v>
      </c>
      <c r="E1069" s="28" t="s">
        <v>442</v>
      </c>
      <c r="F1069" s="28" t="s">
        <v>443</v>
      </c>
      <c r="G1069" s="28" t="s">
        <v>521</v>
      </c>
      <c r="H1069" s="28" t="s">
        <v>515</v>
      </c>
      <c r="I1069" s="28" t="s">
        <v>1104</v>
      </c>
      <c r="J1069" s="24" t="s">
        <v>1160</v>
      </c>
      <c r="K1069" s="24" t="s">
        <v>1190</v>
      </c>
      <c r="L1069" s="24" t="s">
        <v>4342</v>
      </c>
      <c r="M1069" s="24">
        <v>45735</v>
      </c>
      <c r="N1069" s="24" t="s">
        <v>4343</v>
      </c>
      <c r="O1069" s="24" t="s">
        <v>4344</v>
      </c>
      <c r="P1069" s="27" t="s">
        <v>15</v>
      </c>
      <c r="Q1069" s="28" t="s">
        <v>959</v>
      </c>
      <c r="R1069" s="26" t="s">
        <v>4439</v>
      </c>
      <c r="S1069" s="26" t="s">
        <v>4488</v>
      </c>
      <c r="T1069" s="27" t="s">
        <v>120</v>
      </c>
      <c r="U1069" s="25" t="s">
        <v>1160</v>
      </c>
      <c r="V1069" s="25" t="s">
        <v>1359</v>
      </c>
      <c r="W1069" s="25" t="s">
        <v>552</v>
      </c>
      <c r="X1069" s="36" t="s">
        <v>43</v>
      </c>
      <c r="Y1069" s="36" t="s">
        <v>1377</v>
      </c>
      <c r="Z1069" s="36" t="s">
        <v>1375</v>
      </c>
      <c r="AA1069" s="29">
        <v>8000</v>
      </c>
      <c r="AB1069" s="29">
        <v>8000</v>
      </c>
      <c r="AC1069" s="30">
        <v>0</v>
      </c>
      <c r="AD1069" s="29">
        <v>8000</v>
      </c>
      <c r="AE1069" s="29">
        <v>0</v>
      </c>
      <c r="AF1069" s="31">
        <v>8000</v>
      </c>
      <c r="AG1069" s="29">
        <v>0</v>
      </c>
      <c r="AI1069" s="29">
        <v>0</v>
      </c>
      <c r="AJ1069" s="29">
        <v>0</v>
      </c>
      <c r="AK1069" s="29">
        <v>0</v>
      </c>
      <c r="AL1069" s="29">
        <v>0</v>
      </c>
      <c r="AM1069" s="29">
        <v>0</v>
      </c>
      <c r="AN1069" s="29">
        <v>0</v>
      </c>
      <c r="AO1069" s="29">
        <v>0</v>
      </c>
      <c r="AP1069" s="29">
        <v>0</v>
      </c>
      <c r="AQ1069" s="29">
        <v>0</v>
      </c>
      <c r="AR1069" s="29">
        <v>0</v>
      </c>
      <c r="AS1069" s="29">
        <v>0</v>
      </c>
      <c r="AT1069" s="122">
        <v>0</v>
      </c>
      <c r="AU1069" s="130" t="s">
        <v>2197</v>
      </c>
      <c r="AV1069" s="130" t="s">
        <v>2191</v>
      </c>
      <c r="AW1069" s="130" t="s">
        <v>2298</v>
      </c>
      <c r="AX1069" s="130" t="s">
        <v>1299</v>
      </c>
      <c r="AY1069" s="130" t="s">
        <v>4264</v>
      </c>
    </row>
    <row r="1070" spans="1:51" ht="36" x14ac:dyDescent="0.2">
      <c r="A1070" s="121">
        <v>45735</v>
      </c>
      <c r="B1070" s="27" t="s">
        <v>1399</v>
      </c>
      <c r="C1070" s="24" t="s">
        <v>1565</v>
      </c>
      <c r="D1070" s="24" t="s">
        <v>1447</v>
      </c>
      <c r="E1070" s="28" t="s">
        <v>442</v>
      </c>
      <c r="F1070" s="28" t="s">
        <v>443</v>
      </c>
      <c r="G1070" s="28" t="s">
        <v>521</v>
      </c>
      <c r="H1070" s="28" t="s">
        <v>515</v>
      </c>
      <c r="I1070" s="28" t="s">
        <v>1104</v>
      </c>
      <c r="J1070" s="24" t="s">
        <v>1101</v>
      </c>
      <c r="K1070" s="24" t="s">
        <v>1188</v>
      </c>
      <c r="L1070" s="24" t="s">
        <v>4345</v>
      </c>
      <c r="M1070" s="24">
        <v>45735</v>
      </c>
      <c r="N1070" s="24" t="s">
        <v>2033</v>
      </c>
      <c r="O1070" s="24" t="s">
        <v>4346</v>
      </c>
      <c r="P1070" s="27" t="s">
        <v>15</v>
      </c>
      <c r="Q1070" s="28" t="s">
        <v>960</v>
      </c>
      <c r="R1070" s="26" t="s">
        <v>4440</v>
      </c>
      <c r="S1070" s="26" t="s">
        <v>4489</v>
      </c>
      <c r="T1070" s="27" t="s">
        <v>164</v>
      </c>
      <c r="U1070" s="25" t="s">
        <v>1101</v>
      </c>
      <c r="V1070" s="25" t="s">
        <v>1557</v>
      </c>
      <c r="W1070" s="25" t="s">
        <v>552</v>
      </c>
      <c r="X1070" s="36" t="s">
        <v>43</v>
      </c>
      <c r="Y1070" s="36" t="s">
        <v>1377</v>
      </c>
      <c r="Z1070" s="36" t="s">
        <v>1375</v>
      </c>
      <c r="AA1070" s="29">
        <v>10000</v>
      </c>
      <c r="AB1070" s="29">
        <v>10000</v>
      </c>
      <c r="AC1070" s="30">
        <v>0</v>
      </c>
      <c r="AD1070" s="29">
        <v>10000</v>
      </c>
      <c r="AE1070" s="29">
        <v>0</v>
      </c>
      <c r="AF1070" s="31">
        <v>10000</v>
      </c>
      <c r="AG1070" s="29">
        <v>0</v>
      </c>
      <c r="AI1070" s="29">
        <v>0</v>
      </c>
      <c r="AJ1070" s="29">
        <v>0</v>
      </c>
      <c r="AK1070" s="29">
        <v>0</v>
      </c>
      <c r="AL1070" s="29">
        <v>0</v>
      </c>
      <c r="AM1070" s="29">
        <v>0</v>
      </c>
      <c r="AN1070" s="29">
        <v>0</v>
      </c>
      <c r="AO1070" s="29">
        <v>0</v>
      </c>
      <c r="AP1070" s="29">
        <v>0</v>
      </c>
      <c r="AQ1070" s="29">
        <v>0</v>
      </c>
      <c r="AR1070" s="29">
        <v>0</v>
      </c>
      <c r="AS1070" s="29">
        <v>0</v>
      </c>
      <c r="AT1070" s="122">
        <v>0</v>
      </c>
      <c r="AU1070" s="130" t="s">
        <v>2197</v>
      </c>
      <c r="AV1070" s="130" t="s">
        <v>2191</v>
      </c>
      <c r="AW1070" s="130" t="s">
        <v>2298</v>
      </c>
      <c r="AX1070" s="130" t="s">
        <v>1299</v>
      </c>
      <c r="AY1070" s="130" t="s">
        <v>1272</v>
      </c>
    </row>
    <row r="1071" spans="1:51" ht="36" x14ac:dyDescent="0.2">
      <c r="A1071" s="121">
        <v>45735</v>
      </c>
      <c r="B1071" s="27" t="s">
        <v>1399</v>
      </c>
      <c r="C1071" s="24" t="s">
        <v>1565</v>
      </c>
      <c r="D1071" s="24" t="s">
        <v>1447</v>
      </c>
      <c r="E1071" s="28" t="s">
        <v>442</v>
      </c>
      <c r="F1071" s="28" t="s">
        <v>443</v>
      </c>
      <c r="G1071" s="28" t="s">
        <v>521</v>
      </c>
      <c r="H1071" s="28" t="s">
        <v>515</v>
      </c>
      <c r="I1071" s="28" t="s">
        <v>1104</v>
      </c>
      <c r="J1071" s="24" t="s">
        <v>1156</v>
      </c>
      <c r="K1071" s="24" t="s">
        <v>4347</v>
      </c>
      <c r="L1071" s="24" t="s">
        <v>4348</v>
      </c>
      <c r="M1071" s="24">
        <v>45735</v>
      </c>
      <c r="N1071" s="24" t="s">
        <v>4349</v>
      </c>
      <c r="O1071" s="24" t="s">
        <v>4350</v>
      </c>
      <c r="P1071" s="27" t="s">
        <v>15</v>
      </c>
      <c r="Q1071" s="28" t="s">
        <v>961</v>
      </c>
      <c r="R1071" s="26" t="s">
        <v>4441</v>
      </c>
      <c r="S1071" s="26" t="s">
        <v>4490</v>
      </c>
      <c r="T1071" s="27" t="s">
        <v>172</v>
      </c>
      <c r="U1071" s="25" t="s">
        <v>1434</v>
      </c>
      <c r="V1071" s="25" t="s">
        <v>2327</v>
      </c>
      <c r="W1071" s="25" t="s">
        <v>552</v>
      </c>
      <c r="X1071" s="36" t="s">
        <v>43</v>
      </c>
      <c r="Y1071" s="36" t="s">
        <v>1377</v>
      </c>
      <c r="Z1071" s="36" t="s">
        <v>1375</v>
      </c>
      <c r="AA1071" s="29">
        <v>6000</v>
      </c>
      <c r="AB1071" s="29">
        <v>6000</v>
      </c>
      <c r="AC1071" s="30">
        <v>0</v>
      </c>
      <c r="AD1071" s="29">
        <v>6000</v>
      </c>
      <c r="AE1071" s="29">
        <v>0</v>
      </c>
      <c r="AF1071" s="31">
        <v>6000</v>
      </c>
      <c r="AG1071" s="29">
        <v>0</v>
      </c>
      <c r="AI1071" s="29">
        <v>0</v>
      </c>
      <c r="AJ1071" s="29">
        <v>0</v>
      </c>
      <c r="AK1071" s="29">
        <v>0</v>
      </c>
      <c r="AL1071" s="29">
        <v>0</v>
      </c>
      <c r="AM1071" s="29">
        <v>0</v>
      </c>
      <c r="AN1071" s="29">
        <v>0</v>
      </c>
      <c r="AO1071" s="29">
        <v>0</v>
      </c>
      <c r="AP1071" s="29">
        <v>0</v>
      </c>
      <c r="AQ1071" s="29">
        <v>0</v>
      </c>
      <c r="AR1071" s="29">
        <v>0</v>
      </c>
      <c r="AS1071" s="29">
        <v>0</v>
      </c>
      <c r="AT1071" s="122">
        <v>0</v>
      </c>
      <c r="AU1071" s="130" t="s">
        <v>2197</v>
      </c>
      <c r="AV1071" s="130" t="s">
        <v>2191</v>
      </c>
      <c r="AW1071" s="130" t="s">
        <v>2298</v>
      </c>
      <c r="AX1071" s="130" t="s">
        <v>1299</v>
      </c>
      <c r="AY1071" s="130" t="s">
        <v>4264</v>
      </c>
    </row>
    <row r="1072" spans="1:51" ht="36" x14ac:dyDescent="0.2">
      <c r="A1072" s="121">
        <v>45735</v>
      </c>
      <c r="B1072" s="27" t="s">
        <v>1399</v>
      </c>
      <c r="C1072" s="24" t="s">
        <v>1565</v>
      </c>
      <c r="D1072" s="24" t="s">
        <v>1447</v>
      </c>
      <c r="E1072" s="28" t="s">
        <v>442</v>
      </c>
      <c r="F1072" s="28" t="s">
        <v>443</v>
      </c>
      <c r="G1072" s="28" t="s">
        <v>521</v>
      </c>
      <c r="H1072" s="28" t="s">
        <v>515</v>
      </c>
      <c r="I1072" s="28" t="s">
        <v>1104</v>
      </c>
      <c r="J1072" s="24" t="s">
        <v>1090</v>
      </c>
      <c r="K1072" s="24" t="s">
        <v>1192</v>
      </c>
      <c r="L1072" s="24" t="s">
        <v>4351</v>
      </c>
      <c r="M1072" s="24">
        <v>45735</v>
      </c>
      <c r="N1072" s="24" t="s">
        <v>4352</v>
      </c>
      <c r="O1072" s="24" t="s">
        <v>4353</v>
      </c>
      <c r="P1072" s="27" t="s">
        <v>15</v>
      </c>
      <c r="Q1072" s="28" t="s">
        <v>962</v>
      </c>
      <c r="R1072" s="26" t="s">
        <v>4442</v>
      </c>
      <c r="S1072" s="26" t="s">
        <v>4491</v>
      </c>
      <c r="T1072" s="27" t="s">
        <v>159</v>
      </c>
      <c r="U1072" s="25" t="s">
        <v>1090</v>
      </c>
      <c r="V1072" s="25" t="s">
        <v>1556</v>
      </c>
      <c r="W1072" s="25" t="s">
        <v>552</v>
      </c>
      <c r="X1072" s="36" t="s">
        <v>43</v>
      </c>
      <c r="Y1072" s="36" t="s">
        <v>1377</v>
      </c>
      <c r="Z1072" s="36" t="s">
        <v>1375</v>
      </c>
      <c r="AA1072" s="29">
        <v>8000</v>
      </c>
      <c r="AB1072" s="29">
        <v>8000</v>
      </c>
      <c r="AC1072" s="30">
        <v>0</v>
      </c>
      <c r="AD1072" s="29">
        <v>8000</v>
      </c>
      <c r="AE1072" s="29">
        <v>0</v>
      </c>
      <c r="AF1072" s="31">
        <v>8000</v>
      </c>
      <c r="AG1072" s="29">
        <v>0</v>
      </c>
      <c r="AI1072" s="29">
        <v>0</v>
      </c>
      <c r="AJ1072" s="29">
        <v>0</v>
      </c>
      <c r="AK1072" s="29">
        <v>0</v>
      </c>
      <c r="AL1072" s="29">
        <v>0</v>
      </c>
      <c r="AM1072" s="29">
        <v>0</v>
      </c>
      <c r="AN1072" s="29">
        <v>0</v>
      </c>
      <c r="AO1072" s="29">
        <v>0</v>
      </c>
      <c r="AP1072" s="29">
        <v>0</v>
      </c>
      <c r="AQ1072" s="29">
        <v>0</v>
      </c>
      <c r="AR1072" s="29">
        <v>0</v>
      </c>
      <c r="AS1072" s="29">
        <v>0</v>
      </c>
      <c r="AT1072" s="122">
        <v>0</v>
      </c>
      <c r="AU1072" s="130" t="s">
        <v>2197</v>
      </c>
      <c r="AV1072" s="130" t="s">
        <v>2191</v>
      </c>
      <c r="AW1072" s="130" t="s">
        <v>2298</v>
      </c>
      <c r="AX1072" s="130" t="s">
        <v>1299</v>
      </c>
      <c r="AY1072" s="130" t="s">
        <v>4264</v>
      </c>
    </row>
    <row r="1073" spans="1:51" ht="24" x14ac:dyDescent="0.2">
      <c r="A1073" s="121">
        <v>45735</v>
      </c>
      <c r="B1073" s="27" t="s">
        <v>1399</v>
      </c>
      <c r="C1073" s="24" t="s">
        <v>1565</v>
      </c>
      <c r="D1073" s="24" t="s">
        <v>1447</v>
      </c>
      <c r="E1073" s="28" t="s">
        <v>442</v>
      </c>
      <c r="F1073" s="28" t="s">
        <v>443</v>
      </c>
      <c r="G1073" s="28" t="s">
        <v>521</v>
      </c>
      <c r="H1073" s="28" t="s">
        <v>515</v>
      </c>
      <c r="I1073" s="28" t="s">
        <v>1104</v>
      </c>
      <c r="J1073" s="24" t="s">
        <v>1158</v>
      </c>
      <c r="K1073" s="24" t="s">
        <v>1197</v>
      </c>
      <c r="L1073" s="24" t="s">
        <v>4354</v>
      </c>
      <c r="M1073" s="24">
        <v>45735</v>
      </c>
      <c r="N1073" s="24" t="s">
        <v>1998</v>
      </c>
      <c r="O1073" s="24" t="s">
        <v>4355</v>
      </c>
      <c r="P1073" s="27" t="s">
        <v>15</v>
      </c>
      <c r="Q1073" s="28" t="s">
        <v>963</v>
      </c>
      <c r="R1073" s="26" t="s">
        <v>4443</v>
      </c>
      <c r="S1073" s="26" t="s">
        <v>4492</v>
      </c>
      <c r="T1073" s="27" t="s">
        <v>165</v>
      </c>
      <c r="U1073" s="25" t="s">
        <v>1158</v>
      </c>
      <c r="V1073" s="25" t="s">
        <v>1558</v>
      </c>
      <c r="W1073" s="25" t="s">
        <v>552</v>
      </c>
      <c r="X1073" s="36" t="s">
        <v>43</v>
      </c>
      <c r="Y1073" s="36" t="s">
        <v>1377</v>
      </c>
      <c r="Z1073" s="36" t="s">
        <v>1375</v>
      </c>
      <c r="AA1073" s="29">
        <v>10000</v>
      </c>
      <c r="AB1073" s="29">
        <v>10000</v>
      </c>
      <c r="AC1073" s="30">
        <v>0</v>
      </c>
      <c r="AD1073" s="29">
        <v>10000</v>
      </c>
      <c r="AE1073" s="29">
        <v>0</v>
      </c>
      <c r="AF1073" s="31">
        <v>10000</v>
      </c>
      <c r="AG1073" s="29">
        <v>0</v>
      </c>
      <c r="AI1073" s="29">
        <v>0</v>
      </c>
      <c r="AJ1073" s="29">
        <v>0</v>
      </c>
      <c r="AK1073" s="29">
        <v>0</v>
      </c>
      <c r="AL1073" s="29">
        <v>0</v>
      </c>
      <c r="AM1073" s="29">
        <v>0</v>
      </c>
      <c r="AN1073" s="29">
        <v>0</v>
      </c>
      <c r="AO1073" s="29">
        <v>0</v>
      </c>
      <c r="AP1073" s="29">
        <v>0</v>
      </c>
      <c r="AQ1073" s="29">
        <v>0</v>
      </c>
      <c r="AR1073" s="29">
        <v>0</v>
      </c>
      <c r="AS1073" s="29">
        <v>0</v>
      </c>
      <c r="AT1073" s="122">
        <v>0</v>
      </c>
      <c r="AU1073" s="130" t="s">
        <v>2197</v>
      </c>
      <c r="AV1073" s="130" t="s">
        <v>2191</v>
      </c>
      <c r="AW1073" s="130" t="s">
        <v>2298</v>
      </c>
      <c r="AX1073" s="130" t="s">
        <v>1299</v>
      </c>
      <c r="AY1073" s="130" t="s">
        <v>1272</v>
      </c>
    </row>
    <row r="1074" spans="1:51" ht="36" x14ac:dyDescent="0.2">
      <c r="A1074" s="121">
        <v>45735</v>
      </c>
      <c r="B1074" s="27" t="s">
        <v>1399</v>
      </c>
      <c r="C1074" s="24" t="s">
        <v>1565</v>
      </c>
      <c r="D1074" s="24" t="s">
        <v>1447</v>
      </c>
      <c r="E1074" s="28" t="s">
        <v>442</v>
      </c>
      <c r="F1074" s="28" t="s">
        <v>443</v>
      </c>
      <c r="G1074" s="28" t="s">
        <v>521</v>
      </c>
      <c r="H1074" s="28" t="s">
        <v>515</v>
      </c>
      <c r="I1074" s="28" t="s">
        <v>1104</v>
      </c>
      <c r="J1074" s="24" t="s">
        <v>1094</v>
      </c>
      <c r="K1074" s="24" t="s">
        <v>1194</v>
      </c>
      <c r="L1074" s="24" t="s">
        <v>4356</v>
      </c>
      <c r="M1074" s="24">
        <v>45735</v>
      </c>
      <c r="N1074" s="24" t="s">
        <v>4357</v>
      </c>
      <c r="O1074" s="24" t="s">
        <v>4358</v>
      </c>
      <c r="P1074" s="27" t="s">
        <v>15</v>
      </c>
      <c r="Q1074" s="28" t="s">
        <v>964</v>
      </c>
      <c r="R1074" s="26" t="s">
        <v>4444</v>
      </c>
      <c r="S1074" s="26" t="s">
        <v>4493</v>
      </c>
      <c r="T1074" s="27" t="s">
        <v>162</v>
      </c>
      <c r="U1074" s="25" t="s">
        <v>1094</v>
      </c>
      <c r="V1074" s="25" t="s">
        <v>2838</v>
      </c>
      <c r="W1074" s="25" t="s">
        <v>552</v>
      </c>
      <c r="X1074" s="36" t="s">
        <v>43</v>
      </c>
      <c r="Y1074" s="36" t="s">
        <v>1377</v>
      </c>
      <c r="Z1074" s="36" t="s">
        <v>1375</v>
      </c>
      <c r="AA1074" s="29">
        <v>8000</v>
      </c>
      <c r="AB1074" s="29">
        <v>8000</v>
      </c>
      <c r="AC1074" s="30">
        <v>0</v>
      </c>
      <c r="AD1074" s="29">
        <v>8000</v>
      </c>
      <c r="AE1074" s="29">
        <v>0</v>
      </c>
      <c r="AF1074" s="31">
        <v>8000</v>
      </c>
      <c r="AG1074" s="29">
        <v>0</v>
      </c>
      <c r="AI1074" s="29">
        <v>0</v>
      </c>
      <c r="AJ1074" s="29">
        <v>0</v>
      </c>
      <c r="AK1074" s="29">
        <v>0</v>
      </c>
      <c r="AL1074" s="29">
        <v>0</v>
      </c>
      <c r="AM1074" s="29">
        <v>0</v>
      </c>
      <c r="AN1074" s="29">
        <v>0</v>
      </c>
      <c r="AO1074" s="29">
        <v>0</v>
      </c>
      <c r="AP1074" s="29">
        <v>0</v>
      </c>
      <c r="AQ1074" s="29">
        <v>0</v>
      </c>
      <c r="AR1074" s="29">
        <v>0</v>
      </c>
      <c r="AS1074" s="29">
        <v>0</v>
      </c>
      <c r="AT1074" s="122">
        <v>0</v>
      </c>
      <c r="AU1074" s="130" t="s">
        <v>2197</v>
      </c>
      <c r="AV1074" s="130" t="s">
        <v>2191</v>
      </c>
      <c r="AW1074" s="130" t="s">
        <v>2298</v>
      </c>
      <c r="AX1074" s="130" t="s">
        <v>1299</v>
      </c>
      <c r="AY1074" s="130" t="s">
        <v>4264</v>
      </c>
    </row>
    <row r="1075" spans="1:51" ht="36" x14ac:dyDescent="0.2">
      <c r="A1075" s="121">
        <v>45735</v>
      </c>
      <c r="B1075" s="27" t="s">
        <v>1399</v>
      </c>
      <c r="C1075" s="24" t="s">
        <v>1565</v>
      </c>
      <c r="D1075" s="24" t="s">
        <v>1447</v>
      </c>
      <c r="E1075" s="28" t="s">
        <v>438</v>
      </c>
      <c r="F1075" s="28" t="s">
        <v>439</v>
      </c>
      <c r="G1075" s="28" t="s">
        <v>521</v>
      </c>
      <c r="H1075" s="28" t="s">
        <v>515</v>
      </c>
      <c r="I1075" s="28" t="s">
        <v>1103</v>
      </c>
      <c r="J1075" s="24" t="s">
        <v>1103</v>
      </c>
      <c r="K1075" s="24" t="s">
        <v>1195</v>
      </c>
      <c r="L1075" s="24" t="s">
        <v>4359</v>
      </c>
      <c r="M1075" s="24">
        <v>45735</v>
      </c>
      <c r="N1075" s="24" t="s">
        <v>1743</v>
      </c>
      <c r="O1075" s="24" t="s">
        <v>4360</v>
      </c>
      <c r="P1075" s="27" t="s">
        <v>15</v>
      </c>
      <c r="Q1075" s="28" t="s">
        <v>965</v>
      </c>
      <c r="R1075" s="26" t="s">
        <v>4445</v>
      </c>
      <c r="S1075" s="26" t="s">
        <v>4494</v>
      </c>
      <c r="T1075" s="27" t="s">
        <v>61</v>
      </c>
      <c r="U1075" s="25" t="s">
        <v>1103</v>
      </c>
      <c r="V1075" s="25" t="s">
        <v>1354</v>
      </c>
      <c r="W1075" s="25" t="s">
        <v>552</v>
      </c>
      <c r="X1075" s="36" t="s">
        <v>43</v>
      </c>
      <c r="Y1075" s="36" t="s">
        <v>1377</v>
      </c>
      <c r="Z1075" s="36" t="s">
        <v>1375</v>
      </c>
      <c r="AA1075" s="29">
        <v>18000</v>
      </c>
      <c r="AB1075" s="29">
        <v>18000</v>
      </c>
      <c r="AC1075" s="30">
        <v>0</v>
      </c>
      <c r="AD1075" s="29">
        <v>18000</v>
      </c>
      <c r="AE1075" s="29">
        <v>0</v>
      </c>
      <c r="AF1075" s="31">
        <v>18000</v>
      </c>
      <c r="AG1075" s="29">
        <v>0</v>
      </c>
      <c r="AI1075" s="29">
        <v>0</v>
      </c>
      <c r="AJ1075" s="29">
        <v>0</v>
      </c>
      <c r="AK1075" s="29">
        <v>0</v>
      </c>
      <c r="AL1075" s="29">
        <v>0</v>
      </c>
      <c r="AM1075" s="29">
        <v>0</v>
      </c>
      <c r="AN1075" s="29">
        <v>0</v>
      </c>
      <c r="AO1075" s="29">
        <v>0</v>
      </c>
      <c r="AP1075" s="29">
        <v>0</v>
      </c>
      <c r="AQ1075" s="29">
        <v>0</v>
      </c>
      <c r="AR1075" s="29">
        <v>0</v>
      </c>
      <c r="AS1075" s="29">
        <v>0</v>
      </c>
      <c r="AT1075" s="122">
        <v>0</v>
      </c>
      <c r="AU1075" s="130" t="s">
        <v>2197</v>
      </c>
      <c r="AV1075" s="130" t="s">
        <v>2191</v>
      </c>
      <c r="AW1075" s="130" t="s">
        <v>2298</v>
      </c>
      <c r="AX1075" s="130" t="s">
        <v>1299</v>
      </c>
      <c r="AY1075" s="130" t="s">
        <v>521</v>
      </c>
    </row>
    <row r="1076" spans="1:51" ht="36" x14ac:dyDescent="0.2">
      <c r="A1076" s="121">
        <v>45735</v>
      </c>
      <c r="B1076" s="27" t="s">
        <v>1399</v>
      </c>
      <c r="C1076" s="24" t="s">
        <v>1565</v>
      </c>
      <c r="D1076" s="24" t="s">
        <v>1447</v>
      </c>
      <c r="E1076" s="28" t="s">
        <v>442</v>
      </c>
      <c r="F1076" s="28" t="s">
        <v>443</v>
      </c>
      <c r="G1076" s="28" t="s">
        <v>521</v>
      </c>
      <c r="H1076" s="28" t="s">
        <v>515</v>
      </c>
      <c r="I1076" s="28" t="s">
        <v>1104</v>
      </c>
      <c r="J1076" s="24" t="s">
        <v>1093</v>
      </c>
      <c r="K1076" s="24" t="s">
        <v>1196</v>
      </c>
      <c r="L1076" s="24" t="s">
        <v>4361</v>
      </c>
      <c r="M1076" s="24">
        <v>45735</v>
      </c>
      <c r="N1076" s="24" t="s">
        <v>4362</v>
      </c>
      <c r="O1076" s="24" t="s">
        <v>4363</v>
      </c>
      <c r="P1076" s="27" t="s">
        <v>15</v>
      </c>
      <c r="Q1076" s="28" t="s">
        <v>966</v>
      </c>
      <c r="R1076" s="26" t="s">
        <v>4446</v>
      </c>
      <c r="S1076" s="26" t="s">
        <v>4495</v>
      </c>
      <c r="T1076" s="27" t="s">
        <v>117</v>
      </c>
      <c r="U1076" s="25" t="s">
        <v>1093</v>
      </c>
      <c r="V1076" s="25" t="s">
        <v>1365</v>
      </c>
      <c r="W1076" s="25" t="s">
        <v>552</v>
      </c>
      <c r="X1076" s="36" t="s">
        <v>43</v>
      </c>
      <c r="Y1076" s="36" t="s">
        <v>1377</v>
      </c>
      <c r="Z1076" s="36" t="s">
        <v>1375</v>
      </c>
      <c r="AA1076" s="29">
        <v>6000</v>
      </c>
      <c r="AB1076" s="29">
        <v>6000</v>
      </c>
      <c r="AC1076" s="30">
        <v>0</v>
      </c>
      <c r="AD1076" s="29">
        <v>6000</v>
      </c>
      <c r="AE1076" s="29">
        <v>0</v>
      </c>
      <c r="AF1076" s="31">
        <v>6000</v>
      </c>
      <c r="AG1076" s="29">
        <v>0</v>
      </c>
      <c r="AI1076" s="29">
        <v>0</v>
      </c>
      <c r="AJ1076" s="29">
        <v>0</v>
      </c>
      <c r="AK1076" s="29">
        <v>0</v>
      </c>
      <c r="AL1076" s="29">
        <v>0</v>
      </c>
      <c r="AM1076" s="29">
        <v>0</v>
      </c>
      <c r="AN1076" s="29">
        <v>0</v>
      </c>
      <c r="AO1076" s="29">
        <v>0</v>
      </c>
      <c r="AP1076" s="29">
        <v>0</v>
      </c>
      <c r="AQ1076" s="29">
        <v>0</v>
      </c>
      <c r="AR1076" s="29">
        <v>0</v>
      </c>
      <c r="AS1076" s="29">
        <v>0</v>
      </c>
      <c r="AT1076" s="122">
        <v>0</v>
      </c>
      <c r="AU1076" s="130" t="s">
        <v>2197</v>
      </c>
      <c r="AV1076" s="130" t="s">
        <v>2191</v>
      </c>
      <c r="AW1076" s="130" t="s">
        <v>2298</v>
      </c>
      <c r="AX1076" s="130" t="s">
        <v>1299</v>
      </c>
      <c r="AY1076" s="130" t="s">
        <v>4264</v>
      </c>
    </row>
    <row r="1077" spans="1:51" ht="36" x14ac:dyDescent="0.2">
      <c r="A1077" s="121">
        <v>45735</v>
      </c>
      <c r="B1077" s="27" t="s">
        <v>1399</v>
      </c>
      <c r="C1077" s="24" t="s">
        <v>1565</v>
      </c>
      <c r="D1077" s="24" t="s">
        <v>1447</v>
      </c>
      <c r="E1077" s="28" t="s">
        <v>442</v>
      </c>
      <c r="F1077" s="28" t="s">
        <v>443</v>
      </c>
      <c r="G1077" s="28" t="s">
        <v>521</v>
      </c>
      <c r="H1077" s="28" t="s">
        <v>515</v>
      </c>
      <c r="I1077" s="28" t="s">
        <v>1104</v>
      </c>
      <c r="J1077" s="24" t="s">
        <v>1090</v>
      </c>
      <c r="K1077" s="24" t="s">
        <v>1207</v>
      </c>
      <c r="L1077" s="24" t="s">
        <v>4364</v>
      </c>
      <c r="M1077" s="24">
        <v>45735</v>
      </c>
      <c r="N1077" s="24" t="s">
        <v>3467</v>
      </c>
      <c r="O1077" s="24" t="s">
        <v>4365</v>
      </c>
      <c r="P1077" s="27" t="s">
        <v>15</v>
      </c>
      <c r="Q1077" s="28" t="s">
        <v>967</v>
      </c>
      <c r="R1077" s="26" t="s">
        <v>4447</v>
      </c>
      <c r="S1077" s="26" t="s">
        <v>4496</v>
      </c>
      <c r="T1077" s="27" t="s">
        <v>159</v>
      </c>
      <c r="U1077" s="25" t="s">
        <v>1090</v>
      </c>
      <c r="V1077" s="25" t="s">
        <v>1556</v>
      </c>
      <c r="W1077" s="25" t="s">
        <v>552</v>
      </c>
      <c r="X1077" s="36" t="s">
        <v>43</v>
      </c>
      <c r="Y1077" s="36" t="s">
        <v>1377</v>
      </c>
      <c r="Z1077" s="36" t="s">
        <v>1375</v>
      </c>
      <c r="AA1077" s="29">
        <v>6000</v>
      </c>
      <c r="AB1077" s="29">
        <v>6000</v>
      </c>
      <c r="AC1077" s="30">
        <v>0</v>
      </c>
      <c r="AD1077" s="29">
        <v>6000</v>
      </c>
      <c r="AE1077" s="29">
        <v>0</v>
      </c>
      <c r="AF1077" s="31">
        <v>6000</v>
      </c>
      <c r="AG1077" s="29">
        <v>0</v>
      </c>
      <c r="AI1077" s="29">
        <v>0</v>
      </c>
      <c r="AJ1077" s="29">
        <v>0</v>
      </c>
      <c r="AK1077" s="29">
        <v>0</v>
      </c>
      <c r="AL1077" s="29">
        <v>0</v>
      </c>
      <c r="AM1077" s="29">
        <v>0</v>
      </c>
      <c r="AN1077" s="29">
        <v>0</v>
      </c>
      <c r="AO1077" s="29">
        <v>0</v>
      </c>
      <c r="AP1077" s="29">
        <v>0</v>
      </c>
      <c r="AQ1077" s="29">
        <v>0</v>
      </c>
      <c r="AR1077" s="29">
        <v>0</v>
      </c>
      <c r="AS1077" s="29">
        <v>0</v>
      </c>
      <c r="AT1077" s="122">
        <v>0</v>
      </c>
      <c r="AU1077" s="130" t="s">
        <v>2197</v>
      </c>
      <c r="AV1077" s="130" t="s">
        <v>2191</v>
      </c>
      <c r="AW1077" s="130" t="s">
        <v>2298</v>
      </c>
      <c r="AX1077" s="130" t="s">
        <v>1299</v>
      </c>
      <c r="AY1077" s="130" t="s">
        <v>4264</v>
      </c>
    </row>
    <row r="1078" spans="1:51" ht="36" x14ac:dyDescent="0.2">
      <c r="A1078" s="121">
        <v>45735</v>
      </c>
      <c r="B1078" s="27" t="s">
        <v>1399</v>
      </c>
      <c r="C1078" s="24" t="s">
        <v>1565</v>
      </c>
      <c r="D1078" s="24" t="s">
        <v>1447</v>
      </c>
      <c r="E1078" s="28" t="s">
        <v>442</v>
      </c>
      <c r="F1078" s="28" t="s">
        <v>443</v>
      </c>
      <c r="G1078" s="28" t="s">
        <v>521</v>
      </c>
      <c r="H1078" s="28" t="s">
        <v>515</v>
      </c>
      <c r="I1078" s="28" t="s">
        <v>1104</v>
      </c>
      <c r="J1078" s="24" t="s">
        <v>1098</v>
      </c>
      <c r="K1078" s="24" t="s">
        <v>1243</v>
      </c>
      <c r="L1078" s="24" t="s">
        <v>4536</v>
      </c>
      <c r="M1078" s="24">
        <v>45735</v>
      </c>
      <c r="N1078" s="24" t="s">
        <v>4537</v>
      </c>
      <c r="O1078" s="24" t="s">
        <v>4538</v>
      </c>
      <c r="P1078" s="27" t="s">
        <v>15</v>
      </c>
      <c r="Q1078" s="28" t="s">
        <v>968</v>
      </c>
      <c r="R1078" s="26" t="s">
        <v>4448</v>
      </c>
      <c r="S1078" s="26" t="s">
        <v>4497</v>
      </c>
      <c r="T1078" s="27" t="s">
        <v>125</v>
      </c>
      <c r="U1078" s="25" t="s">
        <v>1098</v>
      </c>
      <c r="V1078" s="25" t="s">
        <v>1517</v>
      </c>
      <c r="W1078" s="25" t="s">
        <v>552</v>
      </c>
      <c r="X1078" s="36" t="s">
        <v>43</v>
      </c>
      <c r="Y1078" s="36" t="s">
        <v>1377</v>
      </c>
      <c r="Z1078" s="36" t="s">
        <v>1375</v>
      </c>
      <c r="AA1078" s="29">
        <v>6000</v>
      </c>
      <c r="AB1078" s="29">
        <v>6000</v>
      </c>
      <c r="AC1078" s="30">
        <v>0</v>
      </c>
      <c r="AD1078" s="29">
        <v>6000</v>
      </c>
      <c r="AE1078" s="29">
        <v>0</v>
      </c>
      <c r="AF1078" s="31">
        <v>6000</v>
      </c>
      <c r="AG1078" s="29">
        <v>0</v>
      </c>
      <c r="AI1078" s="29">
        <v>0</v>
      </c>
      <c r="AJ1078" s="29">
        <v>0</v>
      </c>
      <c r="AK1078" s="29">
        <v>0</v>
      </c>
      <c r="AL1078" s="29">
        <v>0</v>
      </c>
      <c r="AM1078" s="29">
        <v>0</v>
      </c>
      <c r="AN1078" s="29">
        <v>0</v>
      </c>
      <c r="AO1078" s="29">
        <v>0</v>
      </c>
      <c r="AP1078" s="29">
        <v>0</v>
      </c>
      <c r="AQ1078" s="29">
        <v>0</v>
      </c>
      <c r="AR1078" s="29">
        <v>0</v>
      </c>
      <c r="AS1078" s="29">
        <v>0</v>
      </c>
      <c r="AT1078" s="122">
        <v>0</v>
      </c>
      <c r="AU1078" s="130" t="s">
        <v>2197</v>
      </c>
      <c r="AV1078" s="130" t="s">
        <v>2191</v>
      </c>
      <c r="AW1078" s="130" t="s">
        <v>2298</v>
      </c>
      <c r="AX1078" s="130" t="s">
        <v>1299</v>
      </c>
      <c r="AY1078" s="130" t="s">
        <v>4264</v>
      </c>
    </row>
    <row r="1079" spans="1:51" ht="36" x14ac:dyDescent="0.2">
      <c r="A1079" s="121">
        <v>45735</v>
      </c>
      <c r="B1079" s="27" t="s">
        <v>1399</v>
      </c>
      <c r="C1079" s="24" t="s">
        <v>1565</v>
      </c>
      <c r="D1079" s="24" t="s">
        <v>1447</v>
      </c>
      <c r="E1079" s="28" t="s">
        <v>442</v>
      </c>
      <c r="F1079" s="28" t="s">
        <v>443</v>
      </c>
      <c r="G1079" s="28" t="s">
        <v>521</v>
      </c>
      <c r="H1079" s="28" t="s">
        <v>515</v>
      </c>
      <c r="I1079" s="28" t="s">
        <v>1104</v>
      </c>
      <c r="J1079" s="24" t="s">
        <v>1098</v>
      </c>
      <c r="K1079" s="24" t="s">
        <v>1200</v>
      </c>
      <c r="L1079" s="24" t="s">
        <v>4366</v>
      </c>
      <c r="M1079" s="24">
        <v>45735</v>
      </c>
      <c r="N1079" s="24" t="s">
        <v>4367</v>
      </c>
      <c r="O1079" s="24" t="s">
        <v>4368</v>
      </c>
      <c r="P1079" s="27" t="s">
        <v>15</v>
      </c>
      <c r="Q1079" s="28" t="s">
        <v>969</v>
      </c>
      <c r="R1079" s="26" t="s">
        <v>4449</v>
      </c>
      <c r="S1079" s="26" t="s">
        <v>4498</v>
      </c>
      <c r="T1079" s="27" t="s">
        <v>125</v>
      </c>
      <c r="U1079" s="25" t="s">
        <v>1098</v>
      </c>
      <c r="V1079" s="25" t="s">
        <v>1517</v>
      </c>
      <c r="W1079" s="25" t="s">
        <v>552</v>
      </c>
      <c r="X1079" s="36" t="s">
        <v>43</v>
      </c>
      <c r="Y1079" s="36" t="s">
        <v>1377</v>
      </c>
      <c r="Z1079" s="36" t="s">
        <v>1375</v>
      </c>
      <c r="AA1079" s="29">
        <v>6000</v>
      </c>
      <c r="AB1079" s="29">
        <v>6000</v>
      </c>
      <c r="AC1079" s="30">
        <v>0</v>
      </c>
      <c r="AD1079" s="29">
        <v>6000</v>
      </c>
      <c r="AE1079" s="29">
        <v>0</v>
      </c>
      <c r="AF1079" s="31">
        <v>6000</v>
      </c>
      <c r="AG1079" s="29">
        <v>0</v>
      </c>
      <c r="AI1079" s="29">
        <v>0</v>
      </c>
      <c r="AJ1079" s="29">
        <v>0</v>
      </c>
      <c r="AK1079" s="29">
        <v>0</v>
      </c>
      <c r="AL1079" s="29">
        <v>0</v>
      </c>
      <c r="AM1079" s="29">
        <v>0</v>
      </c>
      <c r="AN1079" s="29">
        <v>0</v>
      </c>
      <c r="AO1079" s="29">
        <v>0</v>
      </c>
      <c r="AP1079" s="29">
        <v>0</v>
      </c>
      <c r="AQ1079" s="29">
        <v>0</v>
      </c>
      <c r="AR1079" s="29">
        <v>0</v>
      </c>
      <c r="AS1079" s="29">
        <v>0</v>
      </c>
      <c r="AT1079" s="122">
        <v>0</v>
      </c>
      <c r="AU1079" s="130" t="s">
        <v>2197</v>
      </c>
      <c r="AV1079" s="130" t="s">
        <v>2191</v>
      </c>
      <c r="AW1079" s="130" t="s">
        <v>2298</v>
      </c>
      <c r="AX1079" s="130" t="s">
        <v>1299</v>
      </c>
      <c r="AY1079" s="130" t="s">
        <v>4264</v>
      </c>
    </row>
    <row r="1080" spans="1:51" ht="36" x14ac:dyDescent="0.2">
      <c r="A1080" s="121">
        <v>45735</v>
      </c>
      <c r="B1080" s="27" t="s">
        <v>1399</v>
      </c>
      <c r="C1080" s="24" t="s">
        <v>1565</v>
      </c>
      <c r="D1080" s="24" t="s">
        <v>1447</v>
      </c>
      <c r="E1080" s="28" t="s">
        <v>442</v>
      </c>
      <c r="F1080" s="28" t="s">
        <v>443</v>
      </c>
      <c r="G1080" s="28" t="s">
        <v>521</v>
      </c>
      <c r="H1080" s="28" t="s">
        <v>515</v>
      </c>
      <c r="I1080" s="28" t="s">
        <v>1104</v>
      </c>
      <c r="J1080" s="24" t="s">
        <v>1098</v>
      </c>
      <c r="K1080" s="24" t="s">
        <v>1199</v>
      </c>
      <c r="L1080" s="24" t="s">
        <v>4369</v>
      </c>
      <c r="M1080" s="24">
        <v>45735</v>
      </c>
      <c r="N1080" s="24" t="s">
        <v>4370</v>
      </c>
      <c r="O1080" s="24" t="s">
        <v>4371</v>
      </c>
      <c r="P1080" s="27" t="s">
        <v>15</v>
      </c>
      <c r="Q1080" s="28" t="s">
        <v>970</v>
      </c>
      <c r="R1080" s="26" t="s">
        <v>4450</v>
      </c>
      <c r="S1080" s="26" t="s">
        <v>4499</v>
      </c>
      <c r="T1080" s="27" t="s">
        <v>125</v>
      </c>
      <c r="U1080" s="25" t="s">
        <v>1098</v>
      </c>
      <c r="V1080" s="25" t="s">
        <v>1517</v>
      </c>
      <c r="W1080" s="25" t="s">
        <v>552</v>
      </c>
      <c r="X1080" s="36" t="s">
        <v>43</v>
      </c>
      <c r="Y1080" s="36" t="s">
        <v>1377</v>
      </c>
      <c r="Z1080" s="36" t="s">
        <v>1375</v>
      </c>
      <c r="AA1080" s="29">
        <v>8000</v>
      </c>
      <c r="AB1080" s="29">
        <v>8000</v>
      </c>
      <c r="AC1080" s="30">
        <v>0</v>
      </c>
      <c r="AD1080" s="29">
        <v>8000</v>
      </c>
      <c r="AE1080" s="29">
        <v>0</v>
      </c>
      <c r="AF1080" s="31">
        <v>8000</v>
      </c>
      <c r="AG1080" s="29">
        <v>0</v>
      </c>
      <c r="AI1080" s="29">
        <v>0</v>
      </c>
      <c r="AJ1080" s="29">
        <v>0</v>
      </c>
      <c r="AK1080" s="29">
        <v>0</v>
      </c>
      <c r="AL1080" s="29">
        <v>0</v>
      </c>
      <c r="AM1080" s="29">
        <v>0</v>
      </c>
      <c r="AN1080" s="29">
        <v>0</v>
      </c>
      <c r="AO1080" s="29">
        <v>0</v>
      </c>
      <c r="AP1080" s="29">
        <v>0</v>
      </c>
      <c r="AQ1080" s="29">
        <v>0</v>
      </c>
      <c r="AR1080" s="29">
        <v>0</v>
      </c>
      <c r="AS1080" s="29">
        <v>0</v>
      </c>
      <c r="AT1080" s="122">
        <v>0</v>
      </c>
      <c r="AU1080" s="130" t="s">
        <v>2197</v>
      </c>
      <c r="AV1080" s="130" t="s">
        <v>2191</v>
      </c>
      <c r="AW1080" s="130" t="s">
        <v>2298</v>
      </c>
      <c r="AX1080" s="130" t="s">
        <v>1299</v>
      </c>
      <c r="AY1080" s="130" t="s">
        <v>4264</v>
      </c>
    </row>
    <row r="1081" spans="1:51" ht="36" x14ac:dyDescent="0.2">
      <c r="A1081" s="121">
        <v>45735</v>
      </c>
      <c r="B1081" s="27" t="s">
        <v>1399</v>
      </c>
      <c r="C1081" s="24" t="s">
        <v>1565</v>
      </c>
      <c r="D1081" s="24" t="s">
        <v>1447</v>
      </c>
      <c r="E1081" s="28" t="s">
        <v>442</v>
      </c>
      <c r="F1081" s="28" t="s">
        <v>443</v>
      </c>
      <c r="G1081" s="28" t="s">
        <v>521</v>
      </c>
      <c r="H1081" s="28" t="s">
        <v>515</v>
      </c>
      <c r="I1081" s="28" t="s">
        <v>1104</v>
      </c>
      <c r="J1081" s="24" t="s">
        <v>1098</v>
      </c>
      <c r="K1081" s="24" t="s">
        <v>1198</v>
      </c>
      <c r="L1081" s="24" t="s">
        <v>4372</v>
      </c>
      <c r="M1081" s="24">
        <v>45735</v>
      </c>
      <c r="N1081" s="24" t="s">
        <v>4373</v>
      </c>
      <c r="O1081" s="24" t="s">
        <v>4374</v>
      </c>
      <c r="P1081" s="27" t="s">
        <v>15</v>
      </c>
      <c r="Q1081" s="28" t="s">
        <v>971</v>
      </c>
      <c r="R1081" s="26" t="s">
        <v>4451</v>
      </c>
      <c r="S1081" s="26" t="s">
        <v>4500</v>
      </c>
      <c r="T1081" s="27" t="s">
        <v>125</v>
      </c>
      <c r="U1081" s="25" t="s">
        <v>1098</v>
      </c>
      <c r="V1081" s="25" t="s">
        <v>1517</v>
      </c>
      <c r="W1081" s="25" t="s">
        <v>552</v>
      </c>
      <c r="X1081" s="36" t="s">
        <v>43</v>
      </c>
      <c r="Y1081" s="36" t="s">
        <v>1377</v>
      </c>
      <c r="Z1081" s="36" t="s">
        <v>1375</v>
      </c>
      <c r="AA1081" s="29">
        <v>8000</v>
      </c>
      <c r="AB1081" s="29">
        <v>8000</v>
      </c>
      <c r="AC1081" s="30">
        <v>0</v>
      </c>
      <c r="AD1081" s="29">
        <v>8000</v>
      </c>
      <c r="AE1081" s="29">
        <v>0</v>
      </c>
      <c r="AF1081" s="31">
        <v>8000</v>
      </c>
      <c r="AG1081" s="29">
        <v>0</v>
      </c>
      <c r="AI1081" s="29">
        <v>0</v>
      </c>
      <c r="AJ1081" s="29">
        <v>0</v>
      </c>
      <c r="AK1081" s="29">
        <v>0</v>
      </c>
      <c r="AL1081" s="29">
        <v>0</v>
      </c>
      <c r="AM1081" s="29">
        <v>0</v>
      </c>
      <c r="AN1081" s="29">
        <v>0</v>
      </c>
      <c r="AO1081" s="29">
        <v>0</v>
      </c>
      <c r="AP1081" s="29">
        <v>0</v>
      </c>
      <c r="AQ1081" s="29">
        <v>0</v>
      </c>
      <c r="AR1081" s="29">
        <v>0</v>
      </c>
      <c r="AS1081" s="29">
        <v>0</v>
      </c>
      <c r="AT1081" s="122">
        <v>0</v>
      </c>
      <c r="AU1081" s="130" t="s">
        <v>2197</v>
      </c>
      <c r="AV1081" s="130" t="s">
        <v>2191</v>
      </c>
      <c r="AW1081" s="130" t="s">
        <v>2298</v>
      </c>
      <c r="AX1081" s="130" t="s">
        <v>1299</v>
      </c>
      <c r="AY1081" s="130" t="s">
        <v>4264</v>
      </c>
    </row>
    <row r="1082" spans="1:51" ht="24" x14ac:dyDescent="0.2">
      <c r="A1082" s="121">
        <v>45735</v>
      </c>
      <c r="B1082" s="27" t="s">
        <v>1399</v>
      </c>
      <c r="C1082" s="24" t="s">
        <v>1565</v>
      </c>
      <c r="D1082" s="24" t="s">
        <v>1447</v>
      </c>
      <c r="E1082" s="28" t="s">
        <v>438</v>
      </c>
      <c r="F1082" s="28" t="s">
        <v>439</v>
      </c>
      <c r="G1082" s="28" t="s">
        <v>539</v>
      </c>
      <c r="H1082" s="28" t="s">
        <v>515</v>
      </c>
      <c r="I1082" s="28" t="s">
        <v>1103</v>
      </c>
      <c r="J1082" s="24" t="s">
        <v>1096</v>
      </c>
      <c r="K1082" s="24" t="s">
        <v>1299</v>
      </c>
      <c r="L1082" s="24" t="s">
        <v>1299</v>
      </c>
      <c r="M1082" s="24" t="s">
        <v>1299</v>
      </c>
      <c r="N1082" s="24" t="s">
        <v>1299</v>
      </c>
      <c r="O1082" s="24" t="s">
        <v>4375</v>
      </c>
      <c r="P1082" s="27" t="s">
        <v>15</v>
      </c>
      <c r="Q1082" s="28" t="s">
        <v>972</v>
      </c>
      <c r="R1082" s="26" t="s">
        <v>4452</v>
      </c>
      <c r="S1082" s="26" t="s">
        <v>4501</v>
      </c>
      <c r="T1082" s="27" t="s">
        <v>107</v>
      </c>
      <c r="U1082" s="25" t="s">
        <v>1096</v>
      </c>
      <c r="V1082" s="25" t="s">
        <v>1366</v>
      </c>
      <c r="W1082" s="25" t="s">
        <v>552</v>
      </c>
      <c r="X1082" s="36" t="s">
        <v>34</v>
      </c>
      <c r="Y1082" s="36" t="s">
        <v>35</v>
      </c>
      <c r="Z1082" s="36" t="s">
        <v>379</v>
      </c>
      <c r="AA1082" s="29">
        <v>14668.46</v>
      </c>
      <c r="AB1082" s="29">
        <v>0</v>
      </c>
      <c r="AC1082" s="30">
        <v>14668.46</v>
      </c>
      <c r="AD1082" s="29">
        <v>0</v>
      </c>
      <c r="AE1082" s="29">
        <v>0</v>
      </c>
      <c r="AF1082" s="31">
        <v>14668.46</v>
      </c>
      <c r="AG1082" s="29">
        <v>0</v>
      </c>
      <c r="AI1082" s="29">
        <v>0</v>
      </c>
      <c r="AJ1082" s="29">
        <v>0</v>
      </c>
      <c r="AK1082" s="29">
        <v>0</v>
      </c>
      <c r="AL1082" s="29">
        <v>0</v>
      </c>
      <c r="AM1082" s="29">
        <v>0</v>
      </c>
      <c r="AN1082" s="29">
        <v>0</v>
      </c>
      <c r="AO1082" s="29">
        <v>0</v>
      </c>
      <c r="AP1082" s="29">
        <v>0</v>
      </c>
      <c r="AQ1082" s="29">
        <v>0</v>
      </c>
      <c r="AR1082" s="29">
        <v>0</v>
      </c>
      <c r="AS1082" s="29">
        <v>0</v>
      </c>
      <c r="AT1082" s="122">
        <v>0</v>
      </c>
      <c r="AU1082" s="130" t="s">
        <v>2190</v>
      </c>
      <c r="AV1082" s="130" t="s">
        <v>2191</v>
      </c>
      <c r="AW1082" s="130" t="s">
        <v>2192</v>
      </c>
      <c r="AX1082" s="130" t="s">
        <v>1299</v>
      </c>
      <c r="AY1082" s="130" t="s">
        <v>1299</v>
      </c>
    </row>
    <row r="1083" spans="1:51" ht="36" x14ac:dyDescent="0.2">
      <c r="A1083" s="121">
        <v>45735</v>
      </c>
      <c r="B1083" s="27" t="s">
        <v>1399</v>
      </c>
      <c r="C1083" s="24" t="s">
        <v>1565</v>
      </c>
      <c r="D1083" s="24" t="s">
        <v>1447</v>
      </c>
      <c r="E1083" s="28" t="s">
        <v>442</v>
      </c>
      <c r="F1083" s="28" t="s">
        <v>445</v>
      </c>
      <c r="G1083" s="28" t="s">
        <v>521</v>
      </c>
      <c r="H1083" s="28" t="s">
        <v>515</v>
      </c>
      <c r="I1083" s="28" t="s">
        <v>1422</v>
      </c>
      <c r="J1083" s="24" t="s">
        <v>1094</v>
      </c>
      <c r="K1083" s="24" t="s">
        <v>1205</v>
      </c>
      <c r="L1083" s="24" t="s">
        <v>4376</v>
      </c>
      <c r="M1083" s="24">
        <v>45736</v>
      </c>
      <c r="N1083" s="24" t="s">
        <v>1923</v>
      </c>
      <c r="O1083" s="24" t="s">
        <v>4377</v>
      </c>
      <c r="P1083" s="27" t="s">
        <v>15</v>
      </c>
      <c r="Q1083" s="28" t="s">
        <v>973</v>
      </c>
      <c r="R1083" s="26" t="s">
        <v>4453</v>
      </c>
      <c r="S1083" s="26" t="s">
        <v>4502</v>
      </c>
      <c r="T1083" s="27" t="s">
        <v>133</v>
      </c>
      <c r="U1083" s="25" t="s">
        <v>1094</v>
      </c>
      <c r="V1083" s="25" t="s">
        <v>1523</v>
      </c>
      <c r="W1083" s="25" t="s">
        <v>552</v>
      </c>
      <c r="X1083" s="36" t="s">
        <v>43</v>
      </c>
      <c r="Y1083" s="36" t="s">
        <v>1377</v>
      </c>
      <c r="Z1083" s="36" t="s">
        <v>1375</v>
      </c>
      <c r="AA1083" s="29">
        <v>10000</v>
      </c>
      <c r="AB1083" s="29">
        <v>10000</v>
      </c>
      <c r="AC1083" s="30">
        <v>0</v>
      </c>
      <c r="AD1083" s="29">
        <v>10000</v>
      </c>
      <c r="AE1083" s="29">
        <v>0</v>
      </c>
      <c r="AF1083" s="31">
        <v>10000</v>
      </c>
      <c r="AG1083" s="29">
        <v>0</v>
      </c>
      <c r="AI1083" s="29">
        <v>0</v>
      </c>
      <c r="AJ1083" s="29">
        <v>0</v>
      </c>
      <c r="AK1083" s="29">
        <v>0</v>
      </c>
      <c r="AL1083" s="29">
        <v>0</v>
      </c>
      <c r="AM1083" s="29">
        <v>0</v>
      </c>
      <c r="AN1083" s="29">
        <v>0</v>
      </c>
      <c r="AO1083" s="29">
        <v>0</v>
      </c>
      <c r="AP1083" s="29">
        <v>0</v>
      </c>
      <c r="AQ1083" s="29">
        <v>0</v>
      </c>
      <c r="AR1083" s="29">
        <v>0</v>
      </c>
      <c r="AS1083" s="29">
        <v>0</v>
      </c>
      <c r="AT1083" s="122">
        <v>0</v>
      </c>
      <c r="AU1083" s="130" t="s">
        <v>2197</v>
      </c>
      <c r="AV1083" s="130" t="s">
        <v>2191</v>
      </c>
      <c r="AW1083" s="130" t="s">
        <v>2298</v>
      </c>
      <c r="AX1083" s="130" t="s">
        <v>1299</v>
      </c>
      <c r="AY1083" s="130" t="s">
        <v>4265</v>
      </c>
    </row>
    <row r="1084" spans="1:51" ht="36" x14ac:dyDescent="0.2">
      <c r="A1084" s="121">
        <v>45735</v>
      </c>
      <c r="B1084" s="27" t="s">
        <v>1399</v>
      </c>
      <c r="C1084" s="24" t="s">
        <v>1565</v>
      </c>
      <c r="D1084" s="24" t="s">
        <v>1447</v>
      </c>
      <c r="E1084" s="28" t="s">
        <v>442</v>
      </c>
      <c r="F1084" s="28" t="s">
        <v>443</v>
      </c>
      <c r="G1084" s="28" t="s">
        <v>521</v>
      </c>
      <c r="H1084" s="28" t="s">
        <v>515</v>
      </c>
      <c r="I1084" s="28" t="s">
        <v>1104</v>
      </c>
      <c r="J1084" s="24" t="s">
        <v>1161</v>
      </c>
      <c r="K1084" s="24" t="s">
        <v>1210</v>
      </c>
      <c r="L1084" s="24" t="s">
        <v>4378</v>
      </c>
      <c r="M1084" s="24">
        <v>45736</v>
      </c>
      <c r="N1084" s="24" t="s">
        <v>4379</v>
      </c>
      <c r="O1084" s="24" t="s">
        <v>4380</v>
      </c>
      <c r="P1084" s="27" t="s">
        <v>15</v>
      </c>
      <c r="Q1084" s="28" t="s">
        <v>974</v>
      </c>
      <c r="R1084" s="26" t="s">
        <v>4454</v>
      </c>
      <c r="S1084" s="26" t="s">
        <v>4503</v>
      </c>
      <c r="T1084" s="27" t="s">
        <v>163</v>
      </c>
      <c r="U1084" s="25" t="s">
        <v>1161</v>
      </c>
      <c r="V1084" s="25" t="s">
        <v>2842</v>
      </c>
      <c r="W1084" s="25" t="s">
        <v>552</v>
      </c>
      <c r="X1084" s="36" t="s">
        <v>43</v>
      </c>
      <c r="Y1084" s="36" t="s">
        <v>1377</v>
      </c>
      <c r="Z1084" s="36" t="s">
        <v>1375</v>
      </c>
      <c r="AA1084" s="29">
        <v>4000</v>
      </c>
      <c r="AB1084" s="29">
        <v>4000</v>
      </c>
      <c r="AC1084" s="30">
        <v>0</v>
      </c>
      <c r="AD1084" s="29">
        <v>4000</v>
      </c>
      <c r="AE1084" s="29">
        <v>0</v>
      </c>
      <c r="AF1084" s="31">
        <v>4000</v>
      </c>
      <c r="AG1084" s="29">
        <v>0</v>
      </c>
      <c r="AI1084" s="29">
        <v>0</v>
      </c>
      <c r="AJ1084" s="29">
        <v>0</v>
      </c>
      <c r="AK1084" s="29">
        <v>0</v>
      </c>
      <c r="AL1084" s="29">
        <v>0</v>
      </c>
      <c r="AM1084" s="29">
        <v>0</v>
      </c>
      <c r="AN1084" s="29">
        <v>0</v>
      </c>
      <c r="AO1084" s="29">
        <v>0</v>
      </c>
      <c r="AP1084" s="29">
        <v>0</v>
      </c>
      <c r="AQ1084" s="29">
        <v>0</v>
      </c>
      <c r="AR1084" s="29">
        <v>0</v>
      </c>
      <c r="AS1084" s="29">
        <v>0</v>
      </c>
      <c r="AT1084" s="122">
        <v>0</v>
      </c>
      <c r="AU1084" s="130" t="s">
        <v>2197</v>
      </c>
      <c r="AV1084" s="130" t="s">
        <v>2191</v>
      </c>
      <c r="AW1084" s="130" t="s">
        <v>2298</v>
      </c>
      <c r="AX1084" s="130" t="s">
        <v>1299</v>
      </c>
      <c r="AY1084" s="130" t="s">
        <v>4264</v>
      </c>
    </row>
    <row r="1085" spans="1:51" ht="36" x14ac:dyDescent="0.2">
      <c r="A1085" s="121">
        <v>45735</v>
      </c>
      <c r="B1085" s="27" t="s">
        <v>1399</v>
      </c>
      <c r="C1085" s="24" t="s">
        <v>1565</v>
      </c>
      <c r="D1085" s="24" t="s">
        <v>1447</v>
      </c>
      <c r="E1085" s="28" t="s">
        <v>442</v>
      </c>
      <c r="F1085" s="28" t="s">
        <v>443</v>
      </c>
      <c r="G1085" s="28" t="s">
        <v>521</v>
      </c>
      <c r="H1085" s="28" t="s">
        <v>515</v>
      </c>
      <c r="I1085" s="28" t="s">
        <v>1104</v>
      </c>
      <c r="J1085" s="24" t="s">
        <v>1427</v>
      </c>
      <c r="K1085" s="24" t="s">
        <v>1209</v>
      </c>
      <c r="L1085" s="24" t="s">
        <v>4381</v>
      </c>
      <c r="M1085" s="24">
        <v>45736</v>
      </c>
      <c r="N1085" s="24" t="s">
        <v>1905</v>
      </c>
      <c r="O1085" s="24" t="s">
        <v>4382</v>
      </c>
      <c r="P1085" s="27" t="s">
        <v>15</v>
      </c>
      <c r="Q1085" s="28" t="s">
        <v>975</v>
      </c>
      <c r="R1085" s="26" t="s">
        <v>4455</v>
      </c>
      <c r="S1085" s="26" t="s">
        <v>4504</v>
      </c>
      <c r="T1085" s="27" t="s">
        <v>175</v>
      </c>
      <c r="U1085" s="25" t="s">
        <v>1427</v>
      </c>
      <c r="V1085" s="25" t="s">
        <v>1560</v>
      </c>
      <c r="W1085" s="25" t="s">
        <v>552</v>
      </c>
      <c r="X1085" s="36" t="s">
        <v>43</v>
      </c>
      <c r="Y1085" s="36" t="s">
        <v>1377</v>
      </c>
      <c r="Z1085" s="36" t="s">
        <v>1375</v>
      </c>
      <c r="AA1085" s="29">
        <v>10000</v>
      </c>
      <c r="AB1085" s="29">
        <v>10000</v>
      </c>
      <c r="AC1085" s="30">
        <v>0</v>
      </c>
      <c r="AD1085" s="29">
        <v>10000</v>
      </c>
      <c r="AE1085" s="29">
        <v>0</v>
      </c>
      <c r="AF1085" s="31">
        <v>10000</v>
      </c>
      <c r="AG1085" s="29">
        <v>0</v>
      </c>
      <c r="AI1085" s="29">
        <v>0</v>
      </c>
      <c r="AJ1085" s="29">
        <v>0</v>
      </c>
      <c r="AK1085" s="29">
        <v>0</v>
      </c>
      <c r="AL1085" s="29">
        <v>0</v>
      </c>
      <c r="AM1085" s="29">
        <v>0</v>
      </c>
      <c r="AN1085" s="29">
        <v>0</v>
      </c>
      <c r="AO1085" s="29">
        <v>0</v>
      </c>
      <c r="AP1085" s="29">
        <v>0</v>
      </c>
      <c r="AQ1085" s="29">
        <v>0</v>
      </c>
      <c r="AR1085" s="29">
        <v>0</v>
      </c>
      <c r="AS1085" s="29">
        <v>0</v>
      </c>
      <c r="AT1085" s="122">
        <v>0</v>
      </c>
      <c r="AU1085" s="130" t="s">
        <v>2197</v>
      </c>
      <c r="AV1085" s="130" t="s">
        <v>2191</v>
      </c>
      <c r="AW1085" s="130" t="s">
        <v>2298</v>
      </c>
      <c r="AX1085" s="130" t="s">
        <v>1299</v>
      </c>
      <c r="AY1085" s="130" t="s">
        <v>1272</v>
      </c>
    </row>
    <row r="1086" spans="1:51" ht="36" x14ac:dyDescent="0.2">
      <c r="A1086" s="121">
        <v>45735</v>
      </c>
      <c r="B1086" s="27" t="s">
        <v>1399</v>
      </c>
      <c r="C1086" s="24" t="s">
        <v>1565</v>
      </c>
      <c r="D1086" s="24" t="s">
        <v>1447</v>
      </c>
      <c r="E1086" s="28" t="s">
        <v>442</v>
      </c>
      <c r="F1086" s="28" t="s">
        <v>443</v>
      </c>
      <c r="G1086" s="28" t="s">
        <v>521</v>
      </c>
      <c r="H1086" s="28" t="s">
        <v>515</v>
      </c>
      <c r="I1086" s="28" t="s">
        <v>1104</v>
      </c>
      <c r="J1086" s="24" t="s">
        <v>1159</v>
      </c>
      <c r="K1086" s="24" t="s">
        <v>1214</v>
      </c>
      <c r="L1086" s="24" t="s">
        <v>4383</v>
      </c>
      <c r="M1086" s="24">
        <v>45736</v>
      </c>
      <c r="N1086" s="24" t="s">
        <v>2036</v>
      </c>
      <c r="O1086" s="24" t="s">
        <v>4384</v>
      </c>
      <c r="P1086" s="27" t="s">
        <v>15</v>
      </c>
      <c r="Q1086" s="28" t="s">
        <v>976</v>
      </c>
      <c r="R1086" s="26" t="s">
        <v>4456</v>
      </c>
      <c r="S1086" s="26" t="s">
        <v>4505</v>
      </c>
      <c r="T1086" s="27" t="s">
        <v>118</v>
      </c>
      <c r="U1086" s="25" t="s">
        <v>1159</v>
      </c>
      <c r="V1086" s="25" t="s">
        <v>1357</v>
      </c>
      <c r="W1086" s="25" t="s">
        <v>552</v>
      </c>
      <c r="X1086" s="36" t="s">
        <v>43</v>
      </c>
      <c r="Y1086" s="36" t="s">
        <v>1377</v>
      </c>
      <c r="Z1086" s="36" t="s">
        <v>1375</v>
      </c>
      <c r="AA1086" s="29">
        <v>10000</v>
      </c>
      <c r="AB1086" s="29">
        <v>10000</v>
      </c>
      <c r="AC1086" s="30">
        <v>0</v>
      </c>
      <c r="AD1086" s="29">
        <v>10000</v>
      </c>
      <c r="AE1086" s="29">
        <v>0</v>
      </c>
      <c r="AF1086" s="31">
        <v>10000</v>
      </c>
      <c r="AG1086" s="29">
        <v>0</v>
      </c>
      <c r="AI1086" s="29">
        <v>0</v>
      </c>
      <c r="AJ1086" s="29">
        <v>0</v>
      </c>
      <c r="AK1086" s="29">
        <v>0</v>
      </c>
      <c r="AL1086" s="29">
        <v>0</v>
      </c>
      <c r="AM1086" s="29">
        <v>0</v>
      </c>
      <c r="AN1086" s="29">
        <v>0</v>
      </c>
      <c r="AO1086" s="29">
        <v>0</v>
      </c>
      <c r="AP1086" s="29">
        <v>0</v>
      </c>
      <c r="AQ1086" s="29">
        <v>0</v>
      </c>
      <c r="AR1086" s="29">
        <v>0</v>
      </c>
      <c r="AS1086" s="29">
        <v>0</v>
      </c>
      <c r="AT1086" s="122">
        <v>0</v>
      </c>
      <c r="AU1086" s="130" t="s">
        <v>2197</v>
      </c>
      <c r="AV1086" s="130" t="s">
        <v>2191</v>
      </c>
      <c r="AW1086" s="130" t="s">
        <v>2298</v>
      </c>
      <c r="AX1086" s="130" t="s">
        <v>1299</v>
      </c>
      <c r="AY1086" s="130" t="s">
        <v>1272</v>
      </c>
    </row>
    <row r="1087" spans="1:51" ht="36" x14ac:dyDescent="0.2">
      <c r="A1087" s="121">
        <v>45736</v>
      </c>
      <c r="B1087" s="27" t="s">
        <v>1399</v>
      </c>
      <c r="C1087" s="24" t="s">
        <v>1565</v>
      </c>
      <c r="D1087" s="24" t="s">
        <v>1447</v>
      </c>
      <c r="E1087" s="28" t="s">
        <v>442</v>
      </c>
      <c r="F1087" s="28" t="s">
        <v>445</v>
      </c>
      <c r="G1087" s="28" t="s">
        <v>521</v>
      </c>
      <c r="H1087" s="28" t="s">
        <v>515</v>
      </c>
      <c r="I1087" s="28" t="s">
        <v>1422</v>
      </c>
      <c r="J1087" s="24" t="s">
        <v>1092</v>
      </c>
      <c r="K1087" s="24" t="s">
        <v>1204</v>
      </c>
      <c r="L1087" s="24" t="s">
        <v>4385</v>
      </c>
      <c r="M1087" s="24">
        <v>45736</v>
      </c>
      <c r="N1087" s="24" t="s">
        <v>1955</v>
      </c>
      <c r="O1087" s="24" t="s">
        <v>4386</v>
      </c>
      <c r="P1087" s="27" t="s">
        <v>15</v>
      </c>
      <c r="Q1087" s="28" t="s">
        <v>977</v>
      </c>
      <c r="R1087" s="26" t="s">
        <v>4457</v>
      </c>
      <c r="S1087" s="26" t="s">
        <v>4506</v>
      </c>
      <c r="T1087" s="27" t="s">
        <v>131</v>
      </c>
      <c r="U1087" s="25" t="s">
        <v>1092</v>
      </c>
      <c r="V1087" s="25" t="s">
        <v>1521</v>
      </c>
      <c r="W1087" s="25" t="s">
        <v>552</v>
      </c>
      <c r="X1087" s="36" t="s">
        <v>43</v>
      </c>
      <c r="Y1087" s="36" t="s">
        <v>1377</v>
      </c>
      <c r="Z1087" s="36" t="s">
        <v>1375</v>
      </c>
      <c r="AA1087" s="29">
        <v>10000</v>
      </c>
      <c r="AB1087" s="29">
        <v>10000</v>
      </c>
      <c r="AC1087" s="30">
        <v>0</v>
      </c>
      <c r="AD1087" s="29">
        <v>10000</v>
      </c>
      <c r="AE1087" s="29">
        <v>0</v>
      </c>
      <c r="AF1087" s="31">
        <v>10000</v>
      </c>
      <c r="AG1087" s="29">
        <v>0</v>
      </c>
      <c r="AI1087" s="29">
        <v>0</v>
      </c>
      <c r="AJ1087" s="29">
        <v>0</v>
      </c>
      <c r="AK1087" s="29">
        <v>0</v>
      </c>
      <c r="AL1087" s="29">
        <v>0</v>
      </c>
      <c r="AM1087" s="29">
        <v>0</v>
      </c>
      <c r="AN1087" s="29">
        <v>0</v>
      </c>
      <c r="AO1087" s="29">
        <v>0</v>
      </c>
      <c r="AP1087" s="29">
        <v>0</v>
      </c>
      <c r="AQ1087" s="29">
        <v>0</v>
      </c>
      <c r="AR1087" s="29">
        <v>0</v>
      </c>
      <c r="AS1087" s="29">
        <v>0</v>
      </c>
      <c r="AT1087" s="122">
        <v>0</v>
      </c>
      <c r="AU1087" s="130" t="s">
        <v>2197</v>
      </c>
      <c r="AV1087" s="130" t="s">
        <v>2191</v>
      </c>
      <c r="AW1087" s="130" t="s">
        <v>2298</v>
      </c>
      <c r="AX1087" s="130" t="s">
        <v>1299</v>
      </c>
      <c r="AY1087" s="130" t="s">
        <v>4265</v>
      </c>
    </row>
    <row r="1088" spans="1:51" ht="36" x14ac:dyDescent="0.2">
      <c r="A1088" s="121">
        <v>45736</v>
      </c>
      <c r="B1088" s="27" t="s">
        <v>1399</v>
      </c>
      <c r="C1088" s="24" t="s">
        <v>1565</v>
      </c>
      <c r="D1088" s="24" t="s">
        <v>1447</v>
      </c>
      <c r="E1088" s="28" t="s">
        <v>442</v>
      </c>
      <c r="F1088" s="28" t="s">
        <v>443</v>
      </c>
      <c r="G1088" s="28" t="s">
        <v>521</v>
      </c>
      <c r="H1088" s="28" t="s">
        <v>515</v>
      </c>
      <c r="I1088" s="28" t="s">
        <v>1104</v>
      </c>
      <c r="J1088" s="24" t="s">
        <v>1099</v>
      </c>
      <c r="K1088" s="24" t="s">
        <v>1203</v>
      </c>
      <c r="L1088" s="24" t="s">
        <v>4387</v>
      </c>
      <c r="M1088" s="24">
        <v>45736</v>
      </c>
      <c r="N1088" s="24" t="s">
        <v>4388</v>
      </c>
      <c r="O1088" s="24" t="s">
        <v>4389</v>
      </c>
      <c r="P1088" s="27" t="s">
        <v>15</v>
      </c>
      <c r="Q1088" s="28" t="s">
        <v>978</v>
      </c>
      <c r="R1088" s="26" t="s">
        <v>4458</v>
      </c>
      <c r="S1088" s="26" t="s">
        <v>4507</v>
      </c>
      <c r="T1088" s="27" t="s">
        <v>174</v>
      </c>
      <c r="U1088" s="25" t="s">
        <v>1099</v>
      </c>
      <c r="V1088" s="25" t="s">
        <v>1559</v>
      </c>
      <c r="W1088" s="25" t="s">
        <v>552</v>
      </c>
      <c r="X1088" s="36" t="s">
        <v>43</v>
      </c>
      <c r="Y1088" s="36" t="s">
        <v>1377</v>
      </c>
      <c r="Z1088" s="36" t="s">
        <v>1375</v>
      </c>
      <c r="AA1088" s="29">
        <v>2000</v>
      </c>
      <c r="AB1088" s="29">
        <v>2000</v>
      </c>
      <c r="AC1088" s="30">
        <v>0</v>
      </c>
      <c r="AD1088" s="29">
        <v>2000</v>
      </c>
      <c r="AE1088" s="29">
        <v>0</v>
      </c>
      <c r="AF1088" s="31">
        <v>2000</v>
      </c>
      <c r="AG1088" s="29">
        <v>0</v>
      </c>
      <c r="AI1088" s="29">
        <v>0</v>
      </c>
      <c r="AJ1088" s="29">
        <v>0</v>
      </c>
      <c r="AK1088" s="29">
        <v>0</v>
      </c>
      <c r="AL1088" s="29">
        <v>0</v>
      </c>
      <c r="AM1088" s="29">
        <v>0</v>
      </c>
      <c r="AN1088" s="29">
        <v>0</v>
      </c>
      <c r="AO1088" s="29">
        <v>0</v>
      </c>
      <c r="AP1088" s="29">
        <v>0</v>
      </c>
      <c r="AQ1088" s="29">
        <v>0</v>
      </c>
      <c r="AR1088" s="29">
        <v>0</v>
      </c>
      <c r="AS1088" s="29">
        <v>0</v>
      </c>
      <c r="AT1088" s="122">
        <v>0</v>
      </c>
      <c r="AU1088" s="130" t="s">
        <v>2197</v>
      </c>
      <c r="AV1088" s="130" t="s">
        <v>2191</v>
      </c>
      <c r="AW1088" s="130" t="s">
        <v>2298</v>
      </c>
      <c r="AX1088" s="130" t="s">
        <v>1299</v>
      </c>
      <c r="AY1088" s="130" t="s">
        <v>4264</v>
      </c>
    </row>
    <row r="1089" spans="1:51" ht="36" x14ac:dyDescent="0.2">
      <c r="A1089" s="121">
        <v>45736</v>
      </c>
      <c r="B1089" s="27" t="s">
        <v>1399</v>
      </c>
      <c r="C1089" s="24" t="s">
        <v>1565</v>
      </c>
      <c r="D1089" s="24" t="s">
        <v>1447</v>
      </c>
      <c r="E1089" s="28" t="s">
        <v>438</v>
      </c>
      <c r="F1089" s="28" t="s">
        <v>439</v>
      </c>
      <c r="G1089" s="28" t="s">
        <v>2822</v>
      </c>
      <c r="H1089" s="28" t="s">
        <v>511</v>
      </c>
      <c r="I1089" s="28" t="s">
        <v>1108</v>
      </c>
      <c r="J1089" s="24" t="s">
        <v>1108</v>
      </c>
      <c r="K1089" s="24" t="s">
        <v>1215</v>
      </c>
      <c r="L1089" s="24" t="s">
        <v>4390</v>
      </c>
      <c r="M1089" s="24">
        <v>45736</v>
      </c>
      <c r="N1089" s="24" t="s">
        <v>4391</v>
      </c>
      <c r="O1089" s="24" t="s">
        <v>4392</v>
      </c>
      <c r="P1089" s="27" t="s">
        <v>15</v>
      </c>
      <c r="Q1089" s="28" t="s">
        <v>979</v>
      </c>
      <c r="R1089" s="26" t="s">
        <v>4459</v>
      </c>
      <c r="S1089" s="26" t="s">
        <v>4508</v>
      </c>
      <c r="T1089" s="27" t="s">
        <v>103</v>
      </c>
      <c r="U1089" s="25" t="s">
        <v>1108</v>
      </c>
      <c r="V1089" s="25" t="s">
        <v>1363</v>
      </c>
      <c r="W1089" s="25" t="s">
        <v>552</v>
      </c>
      <c r="X1089" s="36" t="s">
        <v>80</v>
      </c>
      <c r="Y1089" s="36" t="s">
        <v>81</v>
      </c>
      <c r="Z1089" s="36" t="s">
        <v>381</v>
      </c>
      <c r="AA1089" s="29">
        <v>575</v>
      </c>
      <c r="AB1089" s="29">
        <v>575</v>
      </c>
      <c r="AC1089" s="30">
        <v>0</v>
      </c>
      <c r="AD1089" s="29">
        <v>575</v>
      </c>
      <c r="AE1089" s="29">
        <v>0</v>
      </c>
      <c r="AF1089" s="31">
        <v>575</v>
      </c>
      <c r="AG1089" s="29">
        <v>0</v>
      </c>
      <c r="AI1089" s="29">
        <v>0</v>
      </c>
      <c r="AJ1089" s="29">
        <v>0</v>
      </c>
      <c r="AK1089" s="29">
        <v>0</v>
      </c>
      <c r="AL1089" s="29">
        <v>0</v>
      </c>
      <c r="AM1089" s="29">
        <v>0</v>
      </c>
      <c r="AN1089" s="29">
        <v>0</v>
      </c>
      <c r="AO1089" s="29">
        <v>0</v>
      </c>
      <c r="AP1089" s="29">
        <v>0</v>
      </c>
      <c r="AQ1089" s="29">
        <v>0</v>
      </c>
      <c r="AR1089" s="29">
        <v>0</v>
      </c>
      <c r="AS1089" s="29">
        <v>0</v>
      </c>
      <c r="AT1089" s="122">
        <v>0</v>
      </c>
      <c r="AU1089" s="130" t="s">
        <v>2197</v>
      </c>
      <c r="AV1089" s="130" t="s">
        <v>2191</v>
      </c>
      <c r="AW1089" s="130" t="s">
        <v>2298</v>
      </c>
      <c r="AX1089" s="130" t="s">
        <v>1299</v>
      </c>
      <c r="AY1089" s="130" t="s">
        <v>1299</v>
      </c>
    </row>
    <row r="1090" spans="1:51" ht="36" x14ac:dyDescent="0.2">
      <c r="A1090" s="121">
        <v>45736</v>
      </c>
      <c r="B1090" s="27" t="s">
        <v>1399</v>
      </c>
      <c r="C1090" s="24" t="s">
        <v>1565</v>
      </c>
      <c r="D1090" s="24" t="s">
        <v>1447</v>
      </c>
      <c r="E1090" s="28" t="s">
        <v>442</v>
      </c>
      <c r="F1090" s="28" t="s">
        <v>443</v>
      </c>
      <c r="G1090" s="28" t="s">
        <v>521</v>
      </c>
      <c r="H1090" s="28" t="s">
        <v>515</v>
      </c>
      <c r="I1090" s="28" t="s">
        <v>1104</v>
      </c>
      <c r="J1090" s="24" t="s">
        <v>1102</v>
      </c>
      <c r="K1090" s="24" t="s">
        <v>1202</v>
      </c>
      <c r="L1090" s="24" t="s">
        <v>4393</v>
      </c>
      <c r="M1090" s="24">
        <v>45736</v>
      </c>
      <c r="N1090" s="24" t="s">
        <v>4394</v>
      </c>
      <c r="O1090" s="24" t="s">
        <v>4395</v>
      </c>
      <c r="P1090" s="27" t="s">
        <v>15</v>
      </c>
      <c r="Q1090" s="28" t="s">
        <v>980</v>
      </c>
      <c r="R1090" s="26" t="s">
        <v>4460</v>
      </c>
      <c r="S1090" s="26" t="s">
        <v>4509</v>
      </c>
      <c r="T1090" s="27" t="s">
        <v>173</v>
      </c>
      <c r="U1090" s="25" t="s">
        <v>1102</v>
      </c>
      <c r="V1090" s="25" t="s">
        <v>2840</v>
      </c>
      <c r="W1090" s="25" t="s">
        <v>552</v>
      </c>
      <c r="X1090" s="36" t="s">
        <v>43</v>
      </c>
      <c r="Y1090" s="36" t="s">
        <v>1377</v>
      </c>
      <c r="Z1090" s="36" t="s">
        <v>1375</v>
      </c>
      <c r="AA1090" s="29">
        <v>6000</v>
      </c>
      <c r="AB1090" s="29">
        <v>6000</v>
      </c>
      <c r="AC1090" s="30">
        <v>0</v>
      </c>
      <c r="AD1090" s="29">
        <v>6000</v>
      </c>
      <c r="AE1090" s="29">
        <v>0</v>
      </c>
      <c r="AF1090" s="31">
        <v>6000</v>
      </c>
      <c r="AG1090" s="29">
        <v>0</v>
      </c>
      <c r="AI1090" s="29">
        <v>0</v>
      </c>
      <c r="AJ1090" s="29">
        <v>0</v>
      </c>
      <c r="AK1090" s="29">
        <v>0</v>
      </c>
      <c r="AL1090" s="29">
        <v>0</v>
      </c>
      <c r="AM1090" s="29">
        <v>0</v>
      </c>
      <c r="AN1090" s="29">
        <v>0</v>
      </c>
      <c r="AO1090" s="29">
        <v>0</v>
      </c>
      <c r="AP1090" s="29">
        <v>0</v>
      </c>
      <c r="AQ1090" s="29">
        <v>0</v>
      </c>
      <c r="AR1090" s="29">
        <v>0</v>
      </c>
      <c r="AS1090" s="29">
        <v>0</v>
      </c>
      <c r="AT1090" s="122">
        <v>0</v>
      </c>
      <c r="AU1090" s="130" t="s">
        <v>2197</v>
      </c>
      <c r="AV1090" s="130" t="s">
        <v>2191</v>
      </c>
      <c r="AW1090" s="130" t="s">
        <v>2298</v>
      </c>
      <c r="AX1090" s="130" t="s">
        <v>1299</v>
      </c>
      <c r="AY1090" s="130" t="s">
        <v>4264</v>
      </c>
    </row>
    <row r="1091" spans="1:51" ht="36" x14ac:dyDescent="0.2">
      <c r="A1091" s="121">
        <v>45736</v>
      </c>
      <c r="B1091" s="27" t="s">
        <v>1399</v>
      </c>
      <c r="C1091" s="24" t="s">
        <v>1565</v>
      </c>
      <c r="D1091" s="24" t="s">
        <v>1447</v>
      </c>
      <c r="E1091" s="28" t="s">
        <v>442</v>
      </c>
      <c r="F1091" s="28" t="s">
        <v>443</v>
      </c>
      <c r="G1091" s="28" t="s">
        <v>521</v>
      </c>
      <c r="H1091" s="28" t="s">
        <v>515</v>
      </c>
      <c r="I1091" s="28" t="s">
        <v>1104</v>
      </c>
      <c r="J1091" s="24" t="s">
        <v>1102</v>
      </c>
      <c r="K1091" s="24" t="s">
        <v>1201</v>
      </c>
      <c r="L1091" s="24" t="s">
        <v>4396</v>
      </c>
      <c r="M1091" s="24">
        <v>45736</v>
      </c>
      <c r="N1091" s="24" t="s">
        <v>3512</v>
      </c>
      <c r="O1091" s="24" t="s">
        <v>4397</v>
      </c>
      <c r="P1091" s="27" t="s">
        <v>15</v>
      </c>
      <c r="Q1091" s="28" t="s">
        <v>981</v>
      </c>
      <c r="R1091" s="26" t="s">
        <v>4461</v>
      </c>
      <c r="S1091" s="26" t="s">
        <v>4510</v>
      </c>
      <c r="T1091" s="27" t="s">
        <v>173</v>
      </c>
      <c r="U1091" s="25" t="s">
        <v>1102</v>
      </c>
      <c r="V1091" s="25" t="s">
        <v>2840</v>
      </c>
      <c r="W1091" s="25" t="s">
        <v>552</v>
      </c>
      <c r="X1091" s="36" t="s">
        <v>43</v>
      </c>
      <c r="Y1091" s="36" t="s">
        <v>1377</v>
      </c>
      <c r="Z1091" s="36" t="s">
        <v>1375</v>
      </c>
      <c r="AA1091" s="29">
        <v>8000</v>
      </c>
      <c r="AB1091" s="29">
        <v>8000</v>
      </c>
      <c r="AC1091" s="30">
        <v>0</v>
      </c>
      <c r="AD1091" s="29">
        <v>8000</v>
      </c>
      <c r="AE1091" s="29">
        <v>0</v>
      </c>
      <c r="AF1091" s="31">
        <v>8000</v>
      </c>
      <c r="AG1091" s="29">
        <v>0</v>
      </c>
      <c r="AI1091" s="29">
        <v>0</v>
      </c>
      <c r="AJ1091" s="29">
        <v>0</v>
      </c>
      <c r="AK1091" s="29">
        <v>0</v>
      </c>
      <c r="AL1091" s="29">
        <v>0</v>
      </c>
      <c r="AM1091" s="29">
        <v>0</v>
      </c>
      <c r="AN1091" s="29">
        <v>0</v>
      </c>
      <c r="AO1091" s="29">
        <v>0</v>
      </c>
      <c r="AP1091" s="29">
        <v>0</v>
      </c>
      <c r="AQ1091" s="29">
        <v>0</v>
      </c>
      <c r="AR1091" s="29">
        <v>0</v>
      </c>
      <c r="AS1091" s="29">
        <v>0</v>
      </c>
      <c r="AT1091" s="122">
        <v>0</v>
      </c>
      <c r="AU1091" s="130" t="s">
        <v>2197</v>
      </c>
      <c r="AV1091" s="130" t="s">
        <v>2191</v>
      </c>
      <c r="AW1091" s="130" t="s">
        <v>2298</v>
      </c>
      <c r="AX1091" s="130" t="s">
        <v>1299</v>
      </c>
      <c r="AY1091" s="130" t="s">
        <v>4264</v>
      </c>
    </row>
    <row r="1092" spans="1:51" ht="36" x14ac:dyDescent="0.2">
      <c r="A1092" s="121">
        <v>45736</v>
      </c>
      <c r="B1092" s="27" t="s">
        <v>1399</v>
      </c>
      <c r="C1092" s="24" t="s">
        <v>1565</v>
      </c>
      <c r="D1092" s="24" t="s">
        <v>1447</v>
      </c>
      <c r="E1092" s="28" t="s">
        <v>442</v>
      </c>
      <c r="F1092" s="28" t="s">
        <v>443</v>
      </c>
      <c r="G1092" s="28" t="s">
        <v>521</v>
      </c>
      <c r="H1092" s="28" t="s">
        <v>515</v>
      </c>
      <c r="I1092" s="28" t="s">
        <v>1104</v>
      </c>
      <c r="J1092" s="24" t="s">
        <v>1428</v>
      </c>
      <c r="K1092" s="24" t="s">
        <v>1217</v>
      </c>
      <c r="L1092" s="24" t="s">
        <v>4398</v>
      </c>
      <c r="M1092" s="24">
        <v>45736</v>
      </c>
      <c r="N1092" s="24" t="s">
        <v>4399</v>
      </c>
      <c r="O1092" s="24" t="s">
        <v>4400</v>
      </c>
      <c r="P1092" s="27" t="s">
        <v>15</v>
      </c>
      <c r="Q1092" s="28" t="s">
        <v>982</v>
      </c>
      <c r="R1092" s="26" t="s">
        <v>4462</v>
      </c>
      <c r="S1092" s="26" t="s">
        <v>4511</v>
      </c>
      <c r="T1092" s="27" t="s">
        <v>177</v>
      </c>
      <c r="U1092" s="25" t="s">
        <v>1428</v>
      </c>
      <c r="V1092" s="25" t="s">
        <v>1561</v>
      </c>
      <c r="W1092" s="25" t="s">
        <v>552</v>
      </c>
      <c r="X1092" s="36" t="s">
        <v>43</v>
      </c>
      <c r="Y1092" s="36" t="s">
        <v>1377</v>
      </c>
      <c r="Z1092" s="36" t="s">
        <v>1375</v>
      </c>
      <c r="AA1092" s="29">
        <v>2000</v>
      </c>
      <c r="AB1092" s="29">
        <v>2000</v>
      </c>
      <c r="AC1092" s="30">
        <v>0</v>
      </c>
      <c r="AD1092" s="29">
        <v>2000</v>
      </c>
      <c r="AE1092" s="29">
        <v>0</v>
      </c>
      <c r="AF1092" s="31">
        <v>2000</v>
      </c>
      <c r="AG1092" s="29">
        <v>0</v>
      </c>
      <c r="AI1092" s="29">
        <v>0</v>
      </c>
      <c r="AJ1092" s="29">
        <v>0</v>
      </c>
      <c r="AK1092" s="29">
        <v>0</v>
      </c>
      <c r="AL1092" s="29">
        <v>0</v>
      </c>
      <c r="AM1092" s="29">
        <v>0</v>
      </c>
      <c r="AN1092" s="29">
        <v>0</v>
      </c>
      <c r="AO1092" s="29">
        <v>0</v>
      </c>
      <c r="AP1092" s="29">
        <v>0</v>
      </c>
      <c r="AQ1092" s="29">
        <v>0</v>
      </c>
      <c r="AR1092" s="29">
        <v>0</v>
      </c>
      <c r="AS1092" s="29">
        <v>0</v>
      </c>
      <c r="AT1092" s="122">
        <v>0</v>
      </c>
      <c r="AU1092" s="130" t="s">
        <v>2197</v>
      </c>
      <c r="AV1092" s="130" t="s">
        <v>2191</v>
      </c>
      <c r="AW1092" s="130" t="s">
        <v>2298</v>
      </c>
      <c r="AX1092" s="130" t="s">
        <v>1299</v>
      </c>
      <c r="AY1092" s="130" t="s">
        <v>4264</v>
      </c>
    </row>
    <row r="1093" spans="1:51" ht="36" x14ac:dyDescent="0.2">
      <c r="A1093" s="121">
        <v>45736</v>
      </c>
      <c r="B1093" s="27" t="s">
        <v>1399</v>
      </c>
      <c r="C1093" s="24" t="s">
        <v>1565</v>
      </c>
      <c r="D1093" s="24" t="s">
        <v>1447</v>
      </c>
      <c r="E1093" s="28" t="s">
        <v>438</v>
      </c>
      <c r="F1093" s="28" t="s">
        <v>439</v>
      </c>
      <c r="G1093" s="28" t="s">
        <v>521</v>
      </c>
      <c r="H1093" s="28" t="s">
        <v>515</v>
      </c>
      <c r="I1093" s="28" t="s">
        <v>1103</v>
      </c>
      <c r="J1093" s="24" t="s">
        <v>1103</v>
      </c>
      <c r="K1093" s="24" t="s">
        <v>1206</v>
      </c>
      <c r="L1093" s="24" t="s">
        <v>4401</v>
      </c>
      <c r="M1093" s="24">
        <v>45736</v>
      </c>
      <c r="N1093" s="24" t="s">
        <v>2462</v>
      </c>
      <c r="O1093" s="24" t="s">
        <v>4402</v>
      </c>
      <c r="P1093" s="27" t="s">
        <v>15</v>
      </c>
      <c r="Q1093" s="28" t="s">
        <v>983</v>
      </c>
      <c r="R1093" s="26" t="s">
        <v>4463</v>
      </c>
      <c r="S1093" s="26" t="s">
        <v>4512</v>
      </c>
      <c r="T1093" s="27" t="s">
        <v>61</v>
      </c>
      <c r="U1093" s="25" t="s">
        <v>1103</v>
      </c>
      <c r="V1093" s="25" t="s">
        <v>1354</v>
      </c>
      <c r="W1093" s="25" t="s">
        <v>552</v>
      </c>
      <c r="X1093" s="36" t="s">
        <v>43</v>
      </c>
      <c r="Y1093" s="36" t="s">
        <v>1377</v>
      </c>
      <c r="Z1093" s="36" t="s">
        <v>1375</v>
      </c>
      <c r="AA1093" s="29">
        <v>15000</v>
      </c>
      <c r="AB1093" s="29">
        <v>15000</v>
      </c>
      <c r="AC1093" s="30">
        <v>0</v>
      </c>
      <c r="AD1093" s="29">
        <v>15000</v>
      </c>
      <c r="AE1093" s="29">
        <v>0</v>
      </c>
      <c r="AF1093" s="31">
        <v>15000</v>
      </c>
      <c r="AG1093" s="29">
        <v>0</v>
      </c>
      <c r="AI1093" s="29">
        <v>0</v>
      </c>
      <c r="AJ1093" s="29">
        <v>0</v>
      </c>
      <c r="AK1093" s="29">
        <v>0</v>
      </c>
      <c r="AL1093" s="29">
        <v>0</v>
      </c>
      <c r="AM1093" s="29">
        <v>0</v>
      </c>
      <c r="AN1093" s="29">
        <v>0</v>
      </c>
      <c r="AO1093" s="29">
        <v>0</v>
      </c>
      <c r="AP1093" s="29">
        <v>0</v>
      </c>
      <c r="AQ1093" s="29">
        <v>0</v>
      </c>
      <c r="AR1093" s="29">
        <v>0</v>
      </c>
      <c r="AS1093" s="29">
        <v>0</v>
      </c>
      <c r="AT1093" s="122">
        <v>0</v>
      </c>
      <c r="AU1093" s="130" t="s">
        <v>2197</v>
      </c>
      <c r="AV1093" s="130" t="s">
        <v>2191</v>
      </c>
      <c r="AW1093" s="130" t="s">
        <v>2298</v>
      </c>
      <c r="AX1093" s="130" t="s">
        <v>1299</v>
      </c>
      <c r="AY1093" s="130" t="s">
        <v>521</v>
      </c>
    </row>
    <row r="1094" spans="1:51" ht="36" x14ac:dyDescent="0.2">
      <c r="A1094" s="121">
        <v>45736</v>
      </c>
      <c r="B1094" s="27" t="s">
        <v>1399</v>
      </c>
      <c r="C1094" s="24" t="s">
        <v>1565</v>
      </c>
      <c r="D1094" s="24" t="s">
        <v>1447</v>
      </c>
      <c r="E1094" s="28" t="s">
        <v>442</v>
      </c>
      <c r="F1094" s="28" t="s">
        <v>443</v>
      </c>
      <c r="G1094" s="28" t="s">
        <v>521</v>
      </c>
      <c r="H1094" s="28" t="s">
        <v>515</v>
      </c>
      <c r="I1094" s="28" t="s">
        <v>1104</v>
      </c>
      <c r="J1094" s="24" t="s">
        <v>1099</v>
      </c>
      <c r="K1094" s="24" t="s">
        <v>1216</v>
      </c>
      <c r="L1094" s="24" t="s">
        <v>4403</v>
      </c>
      <c r="M1094" s="24">
        <v>45736</v>
      </c>
      <c r="N1094" s="24" t="s">
        <v>1938</v>
      </c>
      <c r="O1094" s="24" t="s">
        <v>4404</v>
      </c>
      <c r="P1094" s="27" t="s">
        <v>15</v>
      </c>
      <c r="Q1094" s="28" t="s">
        <v>984</v>
      </c>
      <c r="R1094" s="26" t="s">
        <v>4464</v>
      </c>
      <c r="S1094" s="26" t="s">
        <v>4513</v>
      </c>
      <c r="T1094" s="27" t="s">
        <v>174</v>
      </c>
      <c r="U1094" s="25" t="s">
        <v>1099</v>
      </c>
      <c r="V1094" s="25" t="s">
        <v>1559</v>
      </c>
      <c r="W1094" s="25" t="s">
        <v>552</v>
      </c>
      <c r="X1094" s="36" t="s">
        <v>43</v>
      </c>
      <c r="Y1094" s="36" t="s">
        <v>1377</v>
      </c>
      <c r="Z1094" s="36" t="s">
        <v>1375</v>
      </c>
      <c r="AA1094" s="29">
        <v>10000</v>
      </c>
      <c r="AB1094" s="29">
        <v>10000</v>
      </c>
      <c r="AC1094" s="30">
        <v>0</v>
      </c>
      <c r="AD1094" s="29">
        <v>10000</v>
      </c>
      <c r="AE1094" s="29">
        <v>0</v>
      </c>
      <c r="AF1094" s="31">
        <v>10000</v>
      </c>
      <c r="AG1094" s="29">
        <v>0</v>
      </c>
      <c r="AI1094" s="29">
        <v>0</v>
      </c>
      <c r="AJ1094" s="29">
        <v>0</v>
      </c>
      <c r="AK1094" s="29">
        <v>0</v>
      </c>
      <c r="AL1094" s="29">
        <v>0</v>
      </c>
      <c r="AM1094" s="29">
        <v>0</v>
      </c>
      <c r="AN1094" s="29">
        <v>0</v>
      </c>
      <c r="AO1094" s="29">
        <v>0</v>
      </c>
      <c r="AP1094" s="29">
        <v>0</v>
      </c>
      <c r="AQ1094" s="29">
        <v>0</v>
      </c>
      <c r="AR1094" s="29">
        <v>0</v>
      </c>
      <c r="AS1094" s="29">
        <v>0</v>
      </c>
      <c r="AT1094" s="122">
        <v>0</v>
      </c>
      <c r="AU1094" s="130" t="s">
        <v>2197</v>
      </c>
      <c r="AV1094" s="130" t="s">
        <v>2191</v>
      </c>
      <c r="AW1094" s="130" t="s">
        <v>2298</v>
      </c>
      <c r="AX1094" s="130" t="s">
        <v>1299</v>
      </c>
      <c r="AY1094" s="130" t="s">
        <v>1272</v>
      </c>
    </row>
    <row r="1095" spans="1:51" ht="36" x14ac:dyDescent="0.2">
      <c r="A1095" s="121">
        <v>45736</v>
      </c>
      <c r="B1095" s="27" t="s">
        <v>1399</v>
      </c>
      <c r="C1095" s="24" t="s">
        <v>1565</v>
      </c>
      <c r="D1095" s="24" t="s">
        <v>1447</v>
      </c>
      <c r="E1095" s="28" t="s">
        <v>442</v>
      </c>
      <c r="F1095" s="28" t="s">
        <v>445</v>
      </c>
      <c r="G1095" s="28" t="s">
        <v>521</v>
      </c>
      <c r="H1095" s="28" t="s">
        <v>515</v>
      </c>
      <c r="I1095" s="28" t="s">
        <v>1422</v>
      </c>
      <c r="J1095" s="24" t="s">
        <v>1101</v>
      </c>
      <c r="K1095" s="24" t="s">
        <v>1218</v>
      </c>
      <c r="L1095" s="24" t="s">
        <v>4405</v>
      </c>
      <c r="M1095" s="24">
        <v>45737</v>
      </c>
      <c r="N1095" s="24" t="s">
        <v>4406</v>
      </c>
      <c r="O1095" s="24" t="s">
        <v>4407</v>
      </c>
      <c r="P1095" s="27" t="s">
        <v>15</v>
      </c>
      <c r="Q1095" s="28" t="s">
        <v>985</v>
      </c>
      <c r="R1095" s="26" t="s">
        <v>4465</v>
      </c>
      <c r="S1095" s="26" t="s">
        <v>4514</v>
      </c>
      <c r="T1095" s="27" t="s">
        <v>138</v>
      </c>
      <c r="U1095" s="25" t="s">
        <v>1101</v>
      </c>
      <c r="V1095" s="25" t="s">
        <v>1528</v>
      </c>
      <c r="W1095" s="25" t="s">
        <v>552</v>
      </c>
      <c r="X1095" s="36" t="s">
        <v>43</v>
      </c>
      <c r="Y1095" s="36" t="s">
        <v>1377</v>
      </c>
      <c r="Z1095" s="36" t="s">
        <v>1375</v>
      </c>
      <c r="AA1095" s="29">
        <v>10255</v>
      </c>
      <c r="AB1095" s="29">
        <v>10255</v>
      </c>
      <c r="AC1095" s="30">
        <v>0</v>
      </c>
      <c r="AD1095" s="29">
        <v>10255</v>
      </c>
      <c r="AE1095" s="29">
        <v>0</v>
      </c>
      <c r="AF1095" s="31">
        <v>10255</v>
      </c>
      <c r="AG1095" s="29">
        <v>0</v>
      </c>
      <c r="AI1095" s="29">
        <v>0</v>
      </c>
      <c r="AJ1095" s="29">
        <v>0</v>
      </c>
      <c r="AK1095" s="29">
        <v>0</v>
      </c>
      <c r="AL1095" s="29">
        <v>0</v>
      </c>
      <c r="AM1095" s="29">
        <v>0</v>
      </c>
      <c r="AN1095" s="29">
        <v>0</v>
      </c>
      <c r="AO1095" s="29">
        <v>0</v>
      </c>
      <c r="AP1095" s="29">
        <v>0</v>
      </c>
      <c r="AQ1095" s="29">
        <v>0</v>
      </c>
      <c r="AR1095" s="29">
        <v>0</v>
      </c>
      <c r="AS1095" s="29">
        <v>0</v>
      </c>
      <c r="AT1095" s="122">
        <v>0</v>
      </c>
      <c r="AU1095" s="130" t="s">
        <v>2197</v>
      </c>
      <c r="AV1095" s="130" t="s">
        <v>2191</v>
      </c>
      <c r="AW1095" s="130" t="s">
        <v>2298</v>
      </c>
      <c r="AX1095" s="130" t="s">
        <v>1299</v>
      </c>
      <c r="AY1095" s="130" t="s">
        <v>4265</v>
      </c>
    </row>
    <row r="1096" spans="1:51" ht="36" x14ac:dyDescent="0.2">
      <c r="A1096" s="121">
        <v>45736</v>
      </c>
      <c r="B1096" s="27" t="s">
        <v>1399</v>
      </c>
      <c r="C1096" s="24" t="s">
        <v>1565</v>
      </c>
      <c r="D1096" s="24" t="s">
        <v>1447</v>
      </c>
      <c r="E1096" s="28" t="s">
        <v>438</v>
      </c>
      <c r="F1096" s="28" t="s">
        <v>439</v>
      </c>
      <c r="G1096" s="28" t="s">
        <v>521</v>
      </c>
      <c r="H1096" s="28" t="s">
        <v>515</v>
      </c>
      <c r="I1096" s="28" t="s">
        <v>1360</v>
      </c>
      <c r="J1096" s="24" t="s">
        <v>1360</v>
      </c>
      <c r="K1096" s="24" t="s">
        <v>1219</v>
      </c>
      <c r="L1096" s="24" t="s">
        <v>4408</v>
      </c>
      <c r="M1096" s="24">
        <v>45737</v>
      </c>
      <c r="N1096" s="24" t="s">
        <v>4409</v>
      </c>
      <c r="O1096" s="24" t="s">
        <v>4410</v>
      </c>
      <c r="P1096" s="27" t="s">
        <v>15</v>
      </c>
      <c r="Q1096" s="28" t="s">
        <v>986</v>
      </c>
      <c r="R1096" s="26" t="s">
        <v>4466</v>
      </c>
      <c r="S1096" s="26" t="s">
        <v>4515</v>
      </c>
      <c r="T1096" s="27" t="s">
        <v>102</v>
      </c>
      <c r="U1096" s="25" t="s">
        <v>1360</v>
      </c>
      <c r="V1096" s="25" t="s">
        <v>1362</v>
      </c>
      <c r="W1096" s="25" t="s">
        <v>552</v>
      </c>
      <c r="X1096" s="36" t="s">
        <v>43</v>
      </c>
      <c r="Y1096" s="36" t="s">
        <v>1377</v>
      </c>
      <c r="Z1096" s="36" t="s">
        <v>1375</v>
      </c>
      <c r="AA1096" s="29">
        <v>14000</v>
      </c>
      <c r="AB1096" s="29">
        <v>14000</v>
      </c>
      <c r="AC1096" s="30">
        <v>0</v>
      </c>
      <c r="AD1096" s="29">
        <v>14000</v>
      </c>
      <c r="AE1096" s="29">
        <v>0</v>
      </c>
      <c r="AF1096" s="31">
        <v>14000</v>
      </c>
      <c r="AG1096" s="29">
        <v>0</v>
      </c>
      <c r="AI1096" s="29">
        <v>0</v>
      </c>
      <c r="AJ1096" s="29">
        <v>0</v>
      </c>
      <c r="AK1096" s="29">
        <v>0</v>
      </c>
      <c r="AL1096" s="29">
        <v>0</v>
      </c>
      <c r="AM1096" s="29">
        <v>0</v>
      </c>
      <c r="AN1096" s="29">
        <v>0</v>
      </c>
      <c r="AO1096" s="29">
        <v>0</v>
      </c>
      <c r="AP1096" s="29">
        <v>0</v>
      </c>
      <c r="AQ1096" s="29">
        <v>0</v>
      </c>
      <c r="AR1096" s="29">
        <v>0</v>
      </c>
      <c r="AS1096" s="29">
        <v>0</v>
      </c>
      <c r="AT1096" s="122">
        <v>0</v>
      </c>
      <c r="AU1096" s="130" t="s">
        <v>2197</v>
      </c>
      <c r="AV1096" s="130" t="s">
        <v>2191</v>
      </c>
      <c r="AW1096" s="130" t="s">
        <v>2298</v>
      </c>
      <c r="AX1096" s="130" t="s">
        <v>1299</v>
      </c>
      <c r="AY1096" s="130" t="s">
        <v>521</v>
      </c>
    </row>
    <row r="1097" spans="1:51" ht="36" x14ac:dyDescent="0.2">
      <c r="A1097" s="121">
        <v>45736</v>
      </c>
      <c r="B1097" s="27" t="s">
        <v>1399</v>
      </c>
      <c r="C1097" s="24" t="s">
        <v>1565</v>
      </c>
      <c r="D1097" s="24" t="s">
        <v>1447</v>
      </c>
      <c r="E1097" s="28" t="s">
        <v>442</v>
      </c>
      <c r="F1097" s="28" t="s">
        <v>445</v>
      </c>
      <c r="G1097" s="28" t="s">
        <v>521</v>
      </c>
      <c r="H1097" s="28" t="s">
        <v>515</v>
      </c>
      <c r="I1097" s="28" t="s">
        <v>1422</v>
      </c>
      <c r="J1097" s="24" t="s">
        <v>1161</v>
      </c>
      <c r="K1097" s="24" t="s">
        <v>4411</v>
      </c>
      <c r="L1097" s="24" t="s">
        <v>4412</v>
      </c>
      <c r="M1097" s="24">
        <v>45736</v>
      </c>
      <c r="N1097" s="24" t="s">
        <v>3479</v>
      </c>
      <c r="O1097" s="24" t="s">
        <v>4413</v>
      </c>
      <c r="P1097" s="27" t="s">
        <v>15</v>
      </c>
      <c r="Q1097" s="28" t="s">
        <v>987</v>
      </c>
      <c r="R1097" s="26" t="s">
        <v>4467</v>
      </c>
      <c r="S1097" s="26" t="s">
        <v>4516</v>
      </c>
      <c r="T1097" s="27" t="s">
        <v>137</v>
      </c>
      <c r="U1097" s="25" t="s">
        <v>1161</v>
      </c>
      <c r="V1097" s="25" t="s">
        <v>1527</v>
      </c>
      <c r="W1097" s="25" t="s">
        <v>552</v>
      </c>
      <c r="X1097" s="36" t="s">
        <v>43</v>
      </c>
      <c r="Y1097" s="36" t="s">
        <v>1377</v>
      </c>
      <c r="Z1097" s="36" t="s">
        <v>1375</v>
      </c>
      <c r="AA1097" s="29">
        <v>18077</v>
      </c>
      <c r="AB1097" s="29">
        <v>18077</v>
      </c>
      <c r="AC1097" s="30">
        <v>0</v>
      </c>
      <c r="AD1097" s="29">
        <v>18077</v>
      </c>
      <c r="AE1097" s="29">
        <v>0</v>
      </c>
      <c r="AF1097" s="31">
        <v>18077</v>
      </c>
      <c r="AG1097" s="29">
        <v>0</v>
      </c>
      <c r="AI1097" s="29">
        <v>0</v>
      </c>
      <c r="AJ1097" s="29">
        <v>0</v>
      </c>
      <c r="AK1097" s="29">
        <v>0</v>
      </c>
      <c r="AL1097" s="29">
        <v>0</v>
      </c>
      <c r="AM1097" s="29">
        <v>0</v>
      </c>
      <c r="AN1097" s="29">
        <v>0</v>
      </c>
      <c r="AO1097" s="29">
        <v>0</v>
      </c>
      <c r="AP1097" s="29">
        <v>0</v>
      </c>
      <c r="AQ1097" s="29">
        <v>0</v>
      </c>
      <c r="AR1097" s="29">
        <v>0</v>
      </c>
      <c r="AS1097" s="29">
        <v>0</v>
      </c>
      <c r="AT1097" s="122">
        <v>0</v>
      </c>
      <c r="AU1097" s="130" t="s">
        <v>2197</v>
      </c>
      <c r="AV1097" s="130" t="s">
        <v>2191</v>
      </c>
      <c r="AW1097" s="130" t="s">
        <v>2298</v>
      </c>
      <c r="AX1097" s="130" t="s">
        <v>1299</v>
      </c>
      <c r="AY1097" s="130" t="s">
        <v>4265</v>
      </c>
    </row>
    <row r="1098" spans="1:51" ht="36" x14ac:dyDescent="0.2">
      <c r="A1098" s="121">
        <v>45736</v>
      </c>
      <c r="B1098" s="27" t="s">
        <v>1399</v>
      </c>
      <c r="C1098" s="24" t="s">
        <v>1565</v>
      </c>
      <c r="D1098" s="24" t="s">
        <v>1447</v>
      </c>
      <c r="E1098" s="28" t="s">
        <v>438</v>
      </c>
      <c r="F1098" s="28" t="s">
        <v>439</v>
      </c>
      <c r="G1098" s="28" t="s">
        <v>1389</v>
      </c>
      <c r="H1098" s="28" t="s">
        <v>511</v>
      </c>
      <c r="I1098" s="28" t="s">
        <v>1108</v>
      </c>
      <c r="J1098" s="24" t="s">
        <v>1108</v>
      </c>
      <c r="K1098" s="24" t="s">
        <v>1299</v>
      </c>
      <c r="L1098" s="24" t="s">
        <v>1299</v>
      </c>
      <c r="M1098" s="24" t="s">
        <v>1299</v>
      </c>
      <c r="N1098" s="24" t="s">
        <v>1299</v>
      </c>
      <c r="O1098" s="24" t="s">
        <v>4414</v>
      </c>
      <c r="P1098" s="27" t="s">
        <v>15</v>
      </c>
      <c r="Q1098" s="28" t="s">
        <v>988</v>
      </c>
      <c r="R1098" s="26" t="s">
        <v>4468</v>
      </c>
      <c r="S1098" s="26" t="s">
        <v>4517</v>
      </c>
      <c r="T1098" s="27" t="s">
        <v>103</v>
      </c>
      <c r="U1098" s="25" t="s">
        <v>1108</v>
      </c>
      <c r="V1098" s="25" t="s">
        <v>1363</v>
      </c>
      <c r="W1098" s="25" t="s">
        <v>1054</v>
      </c>
      <c r="X1098" s="36" t="s">
        <v>168</v>
      </c>
      <c r="Y1098" s="36" t="s">
        <v>169</v>
      </c>
      <c r="Z1098" s="36" t="s">
        <v>393</v>
      </c>
      <c r="AA1098" s="29">
        <v>423713.48</v>
      </c>
      <c r="AB1098" s="29">
        <v>0</v>
      </c>
      <c r="AC1098" s="30">
        <v>423713.48</v>
      </c>
      <c r="AD1098" s="29">
        <v>0</v>
      </c>
      <c r="AE1098" s="29">
        <v>0</v>
      </c>
      <c r="AF1098" s="31">
        <v>423713.48</v>
      </c>
      <c r="AG1098" s="29">
        <v>0</v>
      </c>
      <c r="AI1098" s="29">
        <v>0</v>
      </c>
      <c r="AJ1098" s="29">
        <v>0</v>
      </c>
      <c r="AK1098" s="29">
        <v>0</v>
      </c>
      <c r="AL1098" s="29">
        <v>0</v>
      </c>
      <c r="AM1098" s="29">
        <v>0</v>
      </c>
      <c r="AN1098" s="29">
        <v>0</v>
      </c>
      <c r="AO1098" s="29">
        <v>0</v>
      </c>
      <c r="AP1098" s="29">
        <v>0</v>
      </c>
      <c r="AQ1098" s="29">
        <v>0</v>
      </c>
      <c r="AR1098" s="29">
        <v>0</v>
      </c>
      <c r="AS1098" s="29">
        <v>0</v>
      </c>
      <c r="AT1098" s="122">
        <v>0</v>
      </c>
      <c r="AU1098" s="130" t="s">
        <v>2190</v>
      </c>
      <c r="AV1098" s="130" t="s">
        <v>2191</v>
      </c>
      <c r="AW1098" s="130" t="s">
        <v>2192</v>
      </c>
      <c r="AX1098" s="130" t="s">
        <v>1418</v>
      </c>
      <c r="AY1098" s="130" t="s">
        <v>1299</v>
      </c>
    </row>
    <row r="1099" spans="1:51" ht="36" x14ac:dyDescent="0.2">
      <c r="A1099" s="121">
        <v>45736</v>
      </c>
      <c r="B1099" s="27" t="s">
        <v>1399</v>
      </c>
      <c r="C1099" s="24" t="s">
        <v>1565</v>
      </c>
      <c r="D1099" s="24" t="s">
        <v>1447</v>
      </c>
      <c r="E1099" s="28" t="s">
        <v>442</v>
      </c>
      <c r="F1099" s="28" t="s">
        <v>445</v>
      </c>
      <c r="G1099" s="28" t="s">
        <v>521</v>
      </c>
      <c r="H1099" s="28" t="s">
        <v>515</v>
      </c>
      <c r="I1099" s="28" t="s">
        <v>1422</v>
      </c>
      <c r="J1099" s="24" t="s">
        <v>1158</v>
      </c>
      <c r="K1099" s="24" t="s">
        <v>1213</v>
      </c>
      <c r="L1099" s="24" t="s">
        <v>4415</v>
      </c>
      <c r="M1099" s="24">
        <v>45736</v>
      </c>
      <c r="N1099" s="24" t="s">
        <v>4416</v>
      </c>
      <c r="O1099" s="24" t="s">
        <v>4417</v>
      </c>
      <c r="P1099" s="27" t="s">
        <v>15</v>
      </c>
      <c r="Q1099" s="28" t="s">
        <v>989</v>
      </c>
      <c r="R1099" s="26" t="s">
        <v>4469</v>
      </c>
      <c r="S1099" s="26" t="s">
        <v>4518</v>
      </c>
      <c r="T1099" s="27" t="s">
        <v>139</v>
      </c>
      <c r="U1099" s="25" t="s">
        <v>1158</v>
      </c>
      <c r="V1099" s="25" t="s">
        <v>1529</v>
      </c>
      <c r="W1099" s="25" t="s">
        <v>552</v>
      </c>
      <c r="X1099" s="36" t="s">
        <v>43</v>
      </c>
      <c r="Y1099" s="36" t="s">
        <v>1377</v>
      </c>
      <c r="Z1099" s="36" t="s">
        <v>1375</v>
      </c>
      <c r="AA1099" s="29">
        <v>17960</v>
      </c>
      <c r="AB1099" s="29">
        <v>17960</v>
      </c>
      <c r="AC1099" s="30">
        <v>0</v>
      </c>
      <c r="AD1099" s="29">
        <v>17960</v>
      </c>
      <c r="AE1099" s="29">
        <v>0</v>
      </c>
      <c r="AF1099" s="31">
        <v>17960</v>
      </c>
      <c r="AG1099" s="29">
        <v>0</v>
      </c>
      <c r="AI1099" s="29">
        <v>0</v>
      </c>
      <c r="AJ1099" s="29">
        <v>0</v>
      </c>
      <c r="AK1099" s="29">
        <v>0</v>
      </c>
      <c r="AL1099" s="29">
        <v>0</v>
      </c>
      <c r="AM1099" s="29">
        <v>0</v>
      </c>
      <c r="AN1099" s="29">
        <v>0</v>
      </c>
      <c r="AO1099" s="29">
        <v>0</v>
      </c>
      <c r="AP1099" s="29">
        <v>0</v>
      </c>
      <c r="AQ1099" s="29">
        <v>0</v>
      </c>
      <c r="AR1099" s="29">
        <v>0</v>
      </c>
      <c r="AS1099" s="29">
        <v>0</v>
      </c>
      <c r="AT1099" s="122">
        <v>0</v>
      </c>
      <c r="AU1099" s="130" t="s">
        <v>2197</v>
      </c>
      <c r="AV1099" s="130" t="s">
        <v>2191</v>
      </c>
      <c r="AW1099" s="130" t="s">
        <v>2298</v>
      </c>
      <c r="AX1099" s="130" t="s">
        <v>1299</v>
      </c>
      <c r="AY1099" s="130" t="s">
        <v>4265</v>
      </c>
    </row>
    <row r="1100" spans="1:51" ht="36" x14ac:dyDescent="0.2">
      <c r="A1100" s="121">
        <v>45736</v>
      </c>
      <c r="B1100" s="27" t="s">
        <v>1399</v>
      </c>
      <c r="C1100" s="24" t="s">
        <v>1565</v>
      </c>
      <c r="D1100" s="24" t="s">
        <v>1447</v>
      </c>
      <c r="E1100" s="28" t="s">
        <v>442</v>
      </c>
      <c r="F1100" s="28" t="s">
        <v>445</v>
      </c>
      <c r="G1100" s="28" t="s">
        <v>521</v>
      </c>
      <c r="H1100" s="28" t="s">
        <v>515</v>
      </c>
      <c r="I1100" s="28" t="s">
        <v>1422</v>
      </c>
      <c r="J1100" s="24" t="s">
        <v>1095</v>
      </c>
      <c r="K1100" s="24" t="s">
        <v>1220</v>
      </c>
      <c r="L1100" s="24" t="s">
        <v>4418</v>
      </c>
      <c r="M1100" s="24">
        <v>45737</v>
      </c>
      <c r="N1100" s="24" t="s">
        <v>4419</v>
      </c>
      <c r="O1100" s="24" t="s">
        <v>4420</v>
      </c>
      <c r="P1100" s="27" t="s">
        <v>15</v>
      </c>
      <c r="Q1100" s="28" t="s">
        <v>990</v>
      </c>
      <c r="R1100" s="26" t="s">
        <v>4470</v>
      </c>
      <c r="S1100" s="26" t="s">
        <v>4519</v>
      </c>
      <c r="T1100" s="27" t="s">
        <v>135</v>
      </c>
      <c r="U1100" s="25" t="s">
        <v>1095</v>
      </c>
      <c r="V1100" s="25" t="s">
        <v>1525</v>
      </c>
      <c r="W1100" s="25" t="s">
        <v>552</v>
      </c>
      <c r="X1100" s="36" t="s">
        <v>43</v>
      </c>
      <c r="Y1100" s="36" t="s">
        <v>1377</v>
      </c>
      <c r="Z1100" s="36" t="s">
        <v>1375</v>
      </c>
      <c r="AA1100" s="29">
        <v>20328</v>
      </c>
      <c r="AB1100" s="29">
        <v>20328</v>
      </c>
      <c r="AC1100" s="30">
        <v>0</v>
      </c>
      <c r="AD1100" s="29">
        <v>20328</v>
      </c>
      <c r="AE1100" s="29">
        <v>0</v>
      </c>
      <c r="AF1100" s="31">
        <v>20328</v>
      </c>
      <c r="AG1100" s="29">
        <v>0</v>
      </c>
      <c r="AI1100" s="29">
        <v>0</v>
      </c>
      <c r="AJ1100" s="29">
        <v>0</v>
      </c>
      <c r="AK1100" s="29">
        <v>0</v>
      </c>
      <c r="AL1100" s="29">
        <v>0</v>
      </c>
      <c r="AM1100" s="29">
        <v>0</v>
      </c>
      <c r="AN1100" s="29">
        <v>0</v>
      </c>
      <c r="AO1100" s="29">
        <v>0</v>
      </c>
      <c r="AP1100" s="29">
        <v>0</v>
      </c>
      <c r="AQ1100" s="29">
        <v>0</v>
      </c>
      <c r="AR1100" s="29">
        <v>0</v>
      </c>
      <c r="AS1100" s="29">
        <v>0</v>
      </c>
      <c r="AT1100" s="122">
        <v>0</v>
      </c>
      <c r="AU1100" s="130" t="s">
        <v>2197</v>
      </c>
      <c r="AV1100" s="130" t="s">
        <v>2191</v>
      </c>
      <c r="AW1100" s="130" t="s">
        <v>2298</v>
      </c>
      <c r="AX1100" s="130" t="s">
        <v>1299</v>
      </c>
      <c r="AY1100" s="130" t="s">
        <v>4265</v>
      </c>
    </row>
    <row r="1101" spans="1:51" ht="36" x14ac:dyDescent="0.2">
      <c r="A1101" s="121">
        <v>45736</v>
      </c>
      <c r="B1101" s="27" t="s">
        <v>1399</v>
      </c>
      <c r="C1101" s="24" t="s">
        <v>1565</v>
      </c>
      <c r="D1101" s="24" t="s">
        <v>1447</v>
      </c>
      <c r="E1101" s="28" t="s">
        <v>442</v>
      </c>
      <c r="F1101" s="28" t="s">
        <v>445</v>
      </c>
      <c r="G1101" s="28" t="s">
        <v>521</v>
      </c>
      <c r="H1101" s="28" t="s">
        <v>515</v>
      </c>
      <c r="I1101" s="28" t="s">
        <v>1422</v>
      </c>
      <c r="J1101" s="24" t="s">
        <v>1094</v>
      </c>
      <c r="K1101" s="24" t="s">
        <v>1212</v>
      </c>
      <c r="L1101" s="24" t="s">
        <v>4421</v>
      </c>
      <c r="M1101" s="24">
        <v>45737</v>
      </c>
      <c r="N1101" s="24" t="s">
        <v>3437</v>
      </c>
      <c r="O1101" s="24" t="s">
        <v>4422</v>
      </c>
      <c r="P1101" s="27" t="s">
        <v>15</v>
      </c>
      <c r="Q1101" s="28" t="s">
        <v>991</v>
      </c>
      <c r="R1101" s="26" t="s">
        <v>4471</v>
      </c>
      <c r="S1101" s="26" t="s">
        <v>4520</v>
      </c>
      <c r="T1101" s="27" t="s">
        <v>133</v>
      </c>
      <c r="U1101" s="25" t="s">
        <v>1094</v>
      </c>
      <c r="V1101" s="25" t="s">
        <v>1523</v>
      </c>
      <c r="W1101" s="25" t="s">
        <v>552</v>
      </c>
      <c r="X1101" s="36" t="s">
        <v>43</v>
      </c>
      <c r="Y1101" s="36" t="s">
        <v>1377</v>
      </c>
      <c r="Z1101" s="36" t="s">
        <v>1375</v>
      </c>
      <c r="AA1101" s="29">
        <v>15269</v>
      </c>
      <c r="AB1101" s="29">
        <v>15269</v>
      </c>
      <c r="AC1101" s="30">
        <v>0</v>
      </c>
      <c r="AD1101" s="29">
        <v>15269</v>
      </c>
      <c r="AE1101" s="29">
        <v>0</v>
      </c>
      <c r="AF1101" s="31">
        <v>15269</v>
      </c>
      <c r="AG1101" s="29">
        <v>0</v>
      </c>
      <c r="AI1101" s="29">
        <v>0</v>
      </c>
      <c r="AJ1101" s="29">
        <v>0</v>
      </c>
      <c r="AK1101" s="29">
        <v>0</v>
      </c>
      <c r="AL1101" s="29">
        <v>0</v>
      </c>
      <c r="AM1101" s="29">
        <v>0</v>
      </c>
      <c r="AN1101" s="29">
        <v>0</v>
      </c>
      <c r="AO1101" s="29">
        <v>0</v>
      </c>
      <c r="AP1101" s="29">
        <v>0</v>
      </c>
      <c r="AQ1101" s="29">
        <v>0</v>
      </c>
      <c r="AR1101" s="29">
        <v>0</v>
      </c>
      <c r="AS1101" s="29">
        <v>0</v>
      </c>
      <c r="AT1101" s="122">
        <v>0</v>
      </c>
      <c r="AU1101" s="130" t="s">
        <v>2197</v>
      </c>
      <c r="AV1101" s="130" t="s">
        <v>2191</v>
      </c>
      <c r="AW1101" s="130" t="s">
        <v>2298</v>
      </c>
      <c r="AX1101" s="130" t="s">
        <v>1299</v>
      </c>
      <c r="AY1101" s="130" t="s">
        <v>4265</v>
      </c>
    </row>
    <row r="1102" spans="1:51" ht="36" x14ac:dyDescent="0.2">
      <c r="A1102" s="121">
        <v>45736</v>
      </c>
      <c r="B1102" s="27" t="s">
        <v>1399</v>
      </c>
      <c r="C1102" s="24" t="s">
        <v>1565</v>
      </c>
      <c r="D1102" s="24" t="s">
        <v>1447</v>
      </c>
      <c r="E1102" s="28" t="s">
        <v>442</v>
      </c>
      <c r="F1102" s="28" t="s">
        <v>445</v>
      </c>
      <c r="G1102" s="28" t="s">
        <v>521</v>
      </c>
      <c r="H1102" s="28" t="s">
        <v>515</v>
      </c>
      <c r="I1102" s="28" t="s">
        <v>1422</v>
      </c>
      <c r="J1102" s="24" t="s">
        <v>1094</v>
      </c>
      <c r="K1102" s="24" t="s">
        <v>1211</v>
      </c>
      <c r="L1102" s="24" t="s">
        <v>4423</v>
      </c>
      <c r="M1102" s="24">
        <v>45737</v>
      </c>
      <c r="N1102" s="24" t="s">
        <v>3485</v>
      </c>
      <c r="O1102" s="24" t="s">
        <v>4424</v>
      </c>
      <c r="P1102" s="27" t="s">
        <v>15</v>
      </c>
      <c r="Q1102" s="28" t="s">
        <v>992</v>
      </c>
      <c r="R1102" s="26" t="s">
        <v>4472</v>
      </c>
      <c r="S1102" s="26" t="s">
        <v>4521</v>
      </c>
      <c r="T1102" s="27" t="s">
        <v>133</v>
      </c>
      <c r="U1102" s="25" t="s">
        <v>1094</v>
      </c>
      <c r="V1102" s="25" t="s">
        <v>1523</v>
      </c>
      <c r="W1102" s="25" t="s">
        <v>552</v>
      </c>
      <c r="X1102" s="36" t="s">
        <v>43</v>
      </c>
      <c r="Y1102" s="36" t="s">
        <v>1377</v>
      </c>
      <c r="Z1102" s="36" t="s">
        <v>1375</v>
      </c>
      <c r="AA1102" s="29">
        <v>16197</v>
      </c>
      <c r="AB1102" s="29">
        <v>16197</v>
      </c>
      <c r="AC1102" s="30">
        <v>0</v>
      </c>
      <c r="AD1102" s="29">
        <v>16197</v>
      </c>
      <c r="AE1102" s="29">
        <v>0</v>
      </c>
      <c r="AF1102" s="31">
        <v>16197</v>
      </c>
      <c r="AG1102" s="29">
        <v>0</v>
      </c>
      <c r="AI1102" s="29">
        <v>0</v>
      </c>
      <c r="AJ1102" s="29">
        <v>0</v>
      </c>
      <c r="AK1102" s="29">
        <v>0</v>
      </c>
      <c r="AL1102" s="29">
        <v>0</v>
      </c>
      <c r="AM1102" s="29">
        <v>0</v>
      </c>
      <c r="AN1102" s="29">
        <v>0</v>
      </c>
      <c r="AO1102" s="29">
        <v>0</v>
      </c>
      <c r="AP1102" s="29">
        <v>0</v>
      </c>
      <c r="AQ1102" s="29">
        <v>0</v>
      </c>
      <c r="AR1102" s="29">
        <v>0</v>
      </c>
      <c r="AS1102" s="29">
        <v>0</v>
      </c>
      <c r="AT1102" s="122">
        <v>0</v>
      </c>
      <c r="AU1102" s="130" t="s">
        <v>2197</v>
      </c>
      <c r="AV1102" s="130" t="s">
        <v>2191</v>
      </c>
      <c r="AW1102" s="130" t="s">
        <v>2298</v>
      </c>
      <c r="AX1102" s="130" t="s">
        <v>1299</v>
      </c>
      <c r="AY1102" s="130" t="s">
        <v>4265</v>
      </c>
    </row>
    <row r="1103" spans="1:51" ht="36" x14ac:dyDescent="0.2">
      <c r="A1103" s="121">
        <v>45736</v>
      </c>
      <c r="B1103" s="27" t="s">
        <v>1399</v>
      </c>
      <c r="C1103" s="24" t="s">
        <v>1565</v>
      </c>
      <c r="D1103" s="24" t="s">
        <v>1447</v>
      </c>
      <c r="E1103" s="28" t="s">
        <v>442</v>
      </c>
      <c r="F1103" s="28" t="s">
        <v>445</v>
      </c>
      <c r="G1103" s="28" t="s">
        <v>521</v>
      </c>
      <c r="H1103" s="28" t="s">
        <v>515</v>
      </c>
      <c r="I1103" s="28" t="s">
        <v>1422</v>
      </c>
      <c r="J1103" s="24" t="s">
        <v>1160</v>
      </c>
      <c r="K1103" s="24" t="s">
        <v>1222</v>
      </c>
      <c r="L1103" s="24" t="s">
        <v>4425</v>
      </c>
      <c r="M1103" s="24">
        <v>45737</v>
      </c>
      <c r="N1103" s="24" t="s">
        <v>3416</v>
      </c>
      <c r="O1103" s="24" t="s">
        <v>4426</v>
      </c>
      <c r="P1103" s="27" t="s">
        <v>15</v>
      </c>
      <c r="Q1103" s="28" t="s">
        <v>993</v>
      </c>
      <c r="R1103" s="26" t="s">
        <v>4473</v>
      </c>
      <c r="S1103" s="26" t="s">
        <v>4522</v>
      </c>
      <c r="T1103" s="27" t="s">
        <v>136</v>
      </c>
      <c r="U1103" s="25" t="s">
        <v>1160</v>
      </c>
      <c r="V1103" s="25" t="s">
        <v>1526</v>
      </c>
      <c r="W1103" s="25" t="s">
        <v>552</v>
      </c>
      <c r="X1103" s="36" t="s">
        <v>43</v>
      </c>
      <c r="Y1103" s="36" t="s">
        <v>1377</v>
      </c>
      <c r="Z1103" s="36" t="s">
        <v>1375</v>
      </c>
      <c r="AA1103" s="29">
        <v>13922</v>
      </c>
      <c r="AB1103" s="29">
        <v>13922</v>
      </c>
      <c r="AC1103" s="30">
        <v>0</v>
      </c>
      <c r="AD1103" s="29">
        <v>13922</v>
      </c>
      <c r="AE1103" s="29">
        <v>0</v>
      </c>
      <c r="AF1103" s="31">
        <v>13922</v>
      </c>
      <c r="AG1103" s="29">
        <v>0</v>
      </c>
      <c r="AI1103" s="29">
        <v>0</v>
      </c>
      <c r="AJ1103" s="29">
        <v>0</v>
      </c>
      <c r="AK1103" s="29">
        <v>0</v>
      </c>
      <c r="AL1103" s="29">
        <v>0</v>
      </c>
      <c r="AM1103" s="29">
        <v>0</v>
      </c>
      <c r="AN1103" s="29">
        <v>0</v>
      </c>
      <c r="AO1103" s="29">
        <v>0</v>
      </c>
      <c r="AP1103" s="29">
        <v>0</v>
      </c>
      <c r="AQ1103" s="29">
        <v>0</v>
      </c>
      <c r="AR1103" s="29">
        <v>0</v>
      </c>
      <c r="AS1103" s="29">
        <v>0</v>
      </c>
      <c r="AT1103" s="122">
        <v>0</v>
      </c>
      <c r="AU1103" s="130" t="s">
        <v>2197</v>
      </c>
      <c r="AV1103" s="130" t="s">
        <v>2191</v>
      </c>
      <c r="AW1103" s="130" t="s">
        <v>2298</v>
      </c>
      <c r="AX1103" s="130" t="s">
        <v>1299</v>
      </c>
      <c r="AY1103" s="130" t="s">
        <v>4265</v>
      </c>
    </row>
    <row r="1104" spans="1:51" ht="36" x14ac:dyDescent="0.2">
      <c r="A1104" s="121">
        <v>45736</v>
      </c>
      <c r="B1104" s="27" t="s">
        <v>1399</v>
      </c>
      <c r="C1104" s="24" t="s">
        <v>1565</v>
      </c>
      <c r="D1104" s="24" t="s">
        <v>1447</v>
      </c>
      <c r="E1104" s="28" t="s">
        <v>442</v>
      </c>
      <c r="F1104" s="28" t="s">
        <v>445</v>
      </c>
      <c r="G1104" s="28" t="s">
        <v>521</v>
      </c>
      <c r="H1104" s="28" t="s">
        <v>515</v>
      </c>
      <c r="I1104" s="28" t="s">
        <v>1422</v>
      </c>
      <c r="J1104" s="24" t="s">
        <v>1160</v>
      </c>
      <c r="K1104" s="24" t="s">
        <v>1223</v>
      </c>
      <c r="L1104" s="24" t="s">
        <v>4427</v>
      </c>
      <c r="M1104" s="24">
        <v>45737</v>
      </c>
      <c r="N1104" s="24" t="s">
        <v>3419</v>
      </c>
      <c r="O1104" s="24" t="s">
        <v>4428</v>
      </c>
      <c r="P1104" s="27" t="s">
        <v>15</v>
      </c>
      <c r="Q1104" s="28" t="s">
        <v>994</v>
      </c>
      <c r="R1104" s="26" t="s">
        <v>4474</v>
      </c>
      <c r="S1104" s="26" t="s">
        <v>4523</v>
      </c>
      <c r="T1104" s="27" t="s">
        <v>136</v>
      </c>
      <c r="U1104" s="25" t="s">
        <v>1160</v>
      </c>
      <c r="V1104" s="25" t="s">
        <v>1526</v>
      </c>
      <c r="W1104" s="25" t="s">
        <v>552</v>
      </c>
      <c r="X1104" s="36" t="s">
        <v>43</v>
      </c>
      <c r="Y1104" s="36" t="s">
        <v>1377</v>
      </c>
      <c r="Z1104" s="36" t="s">
        <v>1375</v>
      </c>
      <c r="AA1104" s="29">
        <v>13946</v>
      </c>
      <c r="AB1104" s="29">
        <v>13946</v>
      </c>
      <c r="AC1104" s="30">
        <v>0</v>
      </c>
      <c r="AD1104" s="29">
        <v>13946</v>
      </c>
      <c r="AE1104" s="29">
        <v>0</v>
      </c>
      <c r="AF1104" s="31">
        <v>13946</v>
      </c>
      <c r="AG1104" s="29">
        <v>0</v>
      </c>
      <c r="AI1104" s="29">
        <v>0</v>
      </c>
      <c r="AJ1104" s="29">
        <v>0</v>
      </c>
      <c r="AK1104" s="29">
        <v>0</v>
      </c>
      <c r="AL1104" s="29">
        <v>0</v>
      </c>
      <c r="AM1104" s="29">
        <v>0</v>
      </c>
      <c r="AN1104" s="29">
        <v>0</v>
      </c>
      <c r="AO1104" s="29">
        <v>0</v>
      </c>
      <c r="AP1104" s="29">
        <v>0</v>
      </c>
      <c r="AQ1104" s="29">
        <v>0</v>
      </c>
      <c r="AR1104" s="29">
        <v>0</v>
      </c>
      <c r="AS1104" s="29">
        <v>0</v>
      </c>
      <c r="AT1104" s="122">
        <v>0</v>
      </c>
      <c r="AU1104" s="130" t="s">
        <v>2197</v>
      </c>
      <c r="AV1104" s="130" t="s">
        <v>2191</v>
      </c>
      <c r="AW1104" s="130" t="s">
        <v>2298</v>
      </c>
      <c r="AX1104" s="130" t="s">
        <v>1299</v>
      </c>
      <c r="AY1104" s="130" t="s">
        <v>4265</v>
      </c>
    </row>
    <row r="1105" spans="1:51" ht="36" x14ac:dyDescent="0.2">
      <c r="A1105" s="121">
        <v>45737</v>
      </c>
      <c r="B1105" s="27" t="s">
        <v>1399</v>
      </c>
      <c r="C1105" s="24" t="s">
        <v>1565</v>
      </c>
      <c r="D1105" s="24" t="s">
        <v>1447</v>
      </c>
      <c r="E1105" s="28" t="s">
        <v>442</v>
      </c>
      <c r="F1105" s="28" t="s">
        <v>445</v>
      </c>
      <c r="G1105" s="28" t="s">
        <v>521</v>
      </c>
      <c r="H1105" s="28" t="s">
        <v>515</v>
      </c>
      <c r="I1105" s="28" t="s">
        <v>1422</v>
      </c>
      <c r="J1105" s="24" t="s">
        <v>1097</v>
      </c>
      <c r="K1105" s="24" t="s">
        <v>1224</v>
      </c>
      <c r="L1105" s="24" t="s">
        <v>4539</v>
      </c>
      <c r="M1105" s="24">
        <v>45737</v>
      </c>
      <c r="N1105" s="24" t="s">
        <v>1964</v>
      </c>
      <c r="O1105" s="24" t="s">
        <v>4540</v>
      </c>
      <c r="P1105" s="27" t="s">
        <v>15</v>
      </c>
      <c r="Q1105" s="28" t="s">
        <v>996</v>
      </c>
      <c r="R1105" s="26" t="s">
        <v>4475</v>
      </c>
      <c r="S1105" s="26" t="s">
        <v>4524</v>
      </c>
      <c r="T1105" s="27" t="s">
        <v>145</v>
      </c>
      <c r="U1105" s="25" t="s">
        <v>1097</v>
      </c>
      <c r="V1105" s="25" t="s">
        <v>1533</v>
      </c>
      <c r="W1105" s="25" t="s">
        <v>552</v>
      </c>
      <c r="X1105" s="36" t="s">
        <v>43</v>
      </c>
      <c r="Y1105" s="36" t="s">
        <v>1377</v>
      </c>
      <c r="Z1105" s="36" t="s">
        <v>1375</v>
      </c>
      <c r="AA1105" s="29">
        <v>5000</v>
      </c>
      <c r="AB1105" s="29">
        <v>5000</v>
      </c>
      <c r="AC1105" s="30">
        <v>0</v>
      </c>
      <c r="AD1105" s="29">
        <v>5000</v>
      </c>
      <c r="AE1105" s="29">
        <v>0</v>
      </c>
      <c r="AF1105" s="31">
        <v>5000</v>
      </c>
      <c r="AG1105" s="29">
        <v>0</v>
      </c>
      <c r="AI1105" s="29">
        <v>0</v>
      </c>
      <c r="AJ1105" s="29">
        <v>0</v>
      </c>
      <c r="AK1105" s="29">
        <v>0</v>
      </c>
      <c r="AL1105" s="29">
        <v>0</v>
      </c>
      <c r="AM1105" s="29">
        <v>0</v>
      </c>
      <c r="AN1105" s="29">
        <v>0</v>
      </c>
      <c r="AO1105" s="29">
        <v>0</v>
      </c>
      <c r="AP1105" s="29">
        <v>0</v>
      </c>
      <c r="AQ1105" s="29">
        <v>0</v>
      </c>
      <c r="AR1105" s="29">
        <v>0</v>
      </c>
      <c r="AS1105" s="29">
        <v>0</v>
      </c>
      <c r="AT1105" s="122">
        <v>0</v>
      </c>
      <c r="AU1105" s="130" t="s">
        <v>2197</v>
      </c>
      <c r="AV1105" s="130" t="s">
        <v>2191</v>
      </c>
      <c r="AW1105" s="130" t="s">
        <v>2298</v>
      </c>
      <c r="AX1105" s="130" t="s">
        <v>1299</v>
      </c>
      <c r="AY1105" s="130" t="s">
        <v>4265</v>
      </c>
    </row>
    <row r="1106" spans="1:51" ht="36" x14ac:dyDescent="0.2">
      <c r="A1106" s="121">
        <v>45737</v>
      </c>
      <c r="B1106" s="27" t="s">
        <v>1399</v>
      </c>
      <c r="C1106" s="24" t="s">
        <v>1565</v>
      </c>
      <c r="D1106" s="24" t="s">
        <v>1447</v>
      </c>
      <c r="E1106" s="28" t="s">
        <v>442</v>
      </c>
      <c r="F1106" s="28" t="s">
        <v>445</v>
      </c>
      <c r="G1106" s="28" t="s">
        <v>521</v>
      </c>
      <c r="H1106" s="28" t="s">
        <v>515</v>
      </c>
      <c r="I1106" s="28" t="s">
        <v>1422</v>
      </c>
      <c r="J1106" s="24" t="s">
        <v>1093</v>
      </c>
      <c r="K1106" s="24" t="s">
        <v>1230</v>
      </c>
      <c r="L1106" s="24" t="s">
        <v>4541</v>
      </c>
      <c r="M1106" s="24">
        <v>45737</v>
      </c>
      <c r="N1106" s="24" t="s">
        <v>4542</v>
      </c>
      <c r="O1106" s="24" t="s">
        <v>4543</v>
      </c>
      <c r="P1106" s="27" t="s">
        <v>15</v>
      </c>
      <c r="Q1106" s="28" t="s">
        <v>997</v>
      </c>
      <c r="R1106" s="26" t="s">
        <v>4476</v>
      </c>
      <c r="S1106" s="26" t="s">
        <v>4525</v>
      </c>
      <c r="T1106" s="27" t="s">
        <v>132</v>
      </c>
      <c r="U1106" s="25" t="s">
        <v>1093</v>
      </c>
      <c r="V1106" s="25" t="s">
        <v>1522</v>
      </c>
      <c r="W1106" s="25" t="s">
        <v>552</v>
      </c>
      <c r="X1106" s="36" t="s">
        <v>43</v>
      </c>
      <c r="Y1106" s="36" t="s">
        <v>1377</v>
      </c>
      <c r="Z1106" s="36" t="s">
        <v>1375</v>
      </c>
      <c r="AA1106" s="29">
        <v>19864</v>
      </c>
      <c r="AB1106" s="29">
        <v>19864</v>
      </c>
      <c r="AC1106" s="30">
        <v>0</v>
      </c>
      <c r="AD1106" s="29">
        <v>19864</v>
      </c>
      <c r="AE1106" s="29">
        <v>0</v>
      </c>
      <c r="AF1106" s="31">
        <v>19864</v>
      </c>
      <c r="AG1106" s="29">
        <v>0</v>
      </c>
      <c r="AI1106" s="29">
        <v>0</v>
      </c>
      <c r="AJ1106" s="29">
        <v>0</v>
      </c>
      <c r="AK1106" s="29">
        <v>0</v>
      </c>
      <c r="AL1106" s="29">
        <v>0</v>
      </c>
      <c r="AM1106" s="29">
        <v>0</v>
      </c>
      <c r="AN1106" s="29">
        <v>0</v>
      </c>
      <c r="AO1106" s="29">
        <v>0</v>
      </c>
      <c r="AP1106" s="29">
        <v>0</v>
      </c>
      <c r="AQ1106" s="29">
        <v>0</v>
      </c>
      <c r="AR1106" s="29">
        <v>0</v>
      </c>
      <c r="AS1106" s="29">
        <v>0</v>
      </c>
      <c r="AT1106" s="122">
        <v>0</v>
      </c>
      <c r="AU1106" s="130" t="s">
        <v>2197</v>
      </c>
      <c r="AV1106" s="130" t="s">
        <v>2191</v>
      </c>
      <c r="AW1106" s="130" t="s">
        <v>2298</v>
      </c>
      <c r="AX1106" s="130" t="s">
        <v>1299</v>
      </c>
      <c r="AY1106" s="130" t="s">
        <v>4265</v>
      </c>
    </row>
    <row r="1107" spans="1:51" ht="36" x14ac:dyDescent="0.2">
      <c r="A1107" s="121">
        <v>45736</v>
      </c>
      <c r="B1107" s="27" t="s">
        <v>1399</v>
      </c>
      <c r="C1107" s="24" t="s">
        <v>1565</v>
      </c>
      <c r="D1107" s="24" t="s">
        <v>1447</v>
      </c>
      <c r="E1107" s="28" t="s">
        <v>442</v>
      </c>
      <c r="F1107" s="28" t="s">
        <v>445</v>
      </c>
      <c r="G1107" s="28" t="s">
        <v>521</v>
      </c>
      <c r="H1107" s="28" t="s">
        <v>515</v>
      </c>
      <c r="I1107" s="28" t="s">
        <v>1422</v>
      </c>
      <c r="J1107" s="24" t="s">
        <v>1160</v>
      </c>
      <c r="K1107" s="24" t="s">
        <v>1233</v>
      </c>
      <c r="L1107" s="24" t="s">
        <v>4544</v>
      </c>
      <c r="M1107" s="24">
        <v>45737</v>
      </c>
      <c r="N1107" s="24" t="s">
        <v>3444</v>
      </c>
      <c r="O1107" s="24" t="s">
        <v>4545</v>
      </c>
      <c r="P1107" s="27" t="s">
        <v>15</v>
      </c>
      <c r="Q1107" s="28" t="s">
        <v>995</v>
      </c>
      <c r="R1107" s="26" t="s">
        <v>4602</v>
      </c>
      <c r="S1107" s="26" t="s">
        <v>4625</v>
      </c>
      <c r="T1107" s="27" t="s">
        <v>136</v>
      </c>
      <c r="U1107" s="25" t="s">
        <v>1160</v>
      </c>
      <c r="V1107" s="25" t="s">
        <v>1526</v>
      </c>
      <c r="W1107" s="25" t="s">
        <v>552</v>
      </c>
      <c r="X1107" s="36" t="s">
        <v>43</v>
      </c>
      <c r="Y1107" s="36" t="s">
        <v>1377</v>
      </c>
      <c r="Z1107" s="36" t="s">
        <v>1375</v>
      </c>
      <c r="AA1107" s="29">
        <v>12159</v>
      </c>
      <c r="AB1107" s="29">
        <v>12159</v>
      </c>
      <c r="AC1107" s="30">
        <v>0</v>
      </c>
      <c r="AD1107" s="29">
        <v>12159</v>
      </c>
      <c r="AE1107" s="29">
        <v>0</v>
      </c>
      <c r="AF1107" s="31">
        <v>12159</v>
      </c>
      <c r="AG1107" s="29">
        <v>0</v>
      </c>
      <c r="AI1107" s="29">
        <v>0</v>
      </c>
      <c r="AJ1107" s="29">
        <v>0</v>
      </c>
      <c r="AK1107" s="29">
        <v>0</v>
      </c>
      <c r="AL1107" s="29">
        <v>0</v>
      </c>
      <c r="AM1107" s="29">
        <v>0</v>
      </c>
      <c r="AN1107" s="29">
        <v>0</v>
      </c>
      <c r="AO1107" s="29">
        <v>0</v>
      </c>
      <c r="AP1107" s="29">
        <v>0</v>
      </c>
      <c r="AQ1107" s="29">
        <v>0</v>
      </c>
      <c r="AR1107" s="29">
        <v>0</v>
      </c>
      <c r="AS1107" s="29">
        <v>0</v>
      </c>
      <c r="AT1107" s="122">
        <v>0</v>
      </c>
      <c r="AU1107" s="130" t="s">
        <v>2197</v>
      </c>
      <c r="AV1107" s="130" t="s">
        <v>2191</v>
      </c>
      <c r="AW1107" s="130" t="s">
        <v>2298</v>
      </c>
      <c r="AX1107" s="130" t="s">
        <v>1299</v>
      </c>
      <c r="AY1107" s="130" t="s">
        <v>4265</v>
      </c>
    </row>
    <row r="1108" spans="1:51" ht="36" x14ac:dyDescent="0.2">
      <c r="A1108" s="121">
        <v>45737</v>
      </c>
      <c r="B1108" s="27" t="s">
        <v>1399</v>
      </c>
      <c r="C1108" s="24" t="s">
        <v>1565</v>
      </c>
      <c r="D1108" s="24" t="s">
        <v>1447</v>
      </c>
      <c r="E1108" s="28" t="s">
        <v>442</v>
      </c>
      <c r="F1108" s="28" t="s">
        <v>445</v>
      </c>
      <c r="G1108" s="28" t="s">
        <v>521</v>
      </c>
      <c r="H1108" s="28" t="s">
        <v>515</v>
      </c>
      <c r="I1108" s="28" t="s">
        <v>1422</v>
      </c>
      <c r="J1108" s="24" t="s">
        <v>1100</v>
      </c>
      <c r="K1108" s="24" t="s">
        <v>1228</v>
      </c>
      <c r="L1108" s="24" t="s">
        <v>4546</v>
      </c>
      <c r="M1108" s="24">
        <v>45737</v>
      </c>
      <c r="N1108" s="24" t="s">
        <v>4547</v>
      </c>
      <c r="O1108" s="24" t="s">
        <v>4548</v>
      </c>
      <c r="P1108" s="27" t="s">
        <v>15</v>
      </c>
      <c r="Q1108" s="28" t="s">
        <v>998</v>
      </c>
      <c r="R1108" s="26" t="s">
        <v>4603</v>
      </c>
      <c r="S1108" s="26" t="s">
        <v>4626</v>
      </c>
      <c r="T1108" s="27" t="s">
        <v>130</v>
      </c>
      <c r="U1108" s="25" t="s">
        <v>1100</v>
      </c>
      <c r="V1108" s="25" t="s">
        <v>1520</v>
      </c>
      <c r="W1108" s="25" t="s">
        <v>552</v>
      </c>
      <c r="X1108" s="36" t="s">
        <v>43</v>
      </c>
      <c r="Y1108" s="36" t="s">
        <v>1377</v>
      </c>
      <c r="Z1108" s="36" t="s">
        <v>1375</v>
      </c>
      <c r="AA1108" s="29">
        <v>14898</v>
      </c>
      <c r="AB1108" s="29">
        <v>14898</v>
      </c>
      <c r="AC1108" s="30">
        <v>0</v>
      </c>
      <c r="AD1108" s="29">
        <v>14898</v>
      </c>
      <c r="AE1108" s="29">
        <v>0</v>
      </c>
      <c r="AF1108" s="31">
        <v>14898</v>
      </c>
      <c r="AG1108" s="29">
        <v>0</v>
      </c>
      <c r="AI1108" s="29">
        <v>0</v>
      </c>
      <c r="AJ1108" s="29">
        <v>0</v>
      </c>
      <c r="AK1108" s="29">
        <v>0</v>
      </c>
      <c r="AL1108" s="29">
        <v>0</v>
      </c>
      <c r="AM1108" s="29">
        <v>0</v>
      </c>
      <c r="AN1108" s="29">
        <v>0</v>
      </c>
      <c r="AO1108" s="29">
        <v>0</v>
      </c>
      <c r="AP1108" s="29">
        <v>0</v>
      </c>
      <c r="AQ1108" s="29">
        <v>0</v>
      </c>
      <c r="AR1108" s="29">
        <v>0</v>
      </c>
      <c r="AS1108" s="29">
        <v>0</v>
      </c>
      <c r="AT1108" s="122">
        <v>0</v>
      </c>
      <c r="AU1108" s="130" t="s">
        <v>2197</v>
      </c>
      <c r="AV1108" s="130" t="s">
        <v>2191</v>
      </c>
      <c r="AW1108" s="130" t="s">
        <v>2298</v>
      </c>
      <c r="AX1108" s="130" t="s">
        <v>1299</v>
      </c>
      <c r="AY1108" s="130" t="s">
        <v>4265</v>
      </c>
    </row>
    <row r="1109" spans="1:51" ht="36" x14ac:dyDescent="0.2">
      <c r="A1109" s="121">
        <v>45737</v>
      </c>
      <c r="B1109" s="27" t="s">
        <v>1399</v>
      </c>
      <c r="C1109" s="24" t="s">
        <v>1565</v>
      </c>
      <c r="D1109" s="24" t="s">
        <v>1447</v>
      </c>
      <c r="E1109" s="28" t="s">
        <v>442</v>
      </c>
      <c r="F1109" s="28" t="s">
        <v>445</v>
      </c>
      <c r="G1109" s="28" t="s">
        <v>521</v>
      </c>
      <c r="H1109" s="28" t="s">
        <v>515</v>
      </c>
      <c r="I1109" s="28" t="s">
        <v>1422</v>
      </c>
      <c r="J1109" s="24" t="s">
        <v>1102</v>
      </c>
      <c r="K1109" s="24" t="s">
        <v>1227</v>
      </c>
      <c r="L1109" s="24" t="s">
        <v>4549</v>
      </c>
      <c r="M1109" s="24">
        <v>45737</v>
      </c>
      <c r="N1109" s="24" t="s">
        <v>4550</v>
      </c>
      <c r="O1109" s="24" t="s">
        <v>4551</v>
      </c>
      <c r="P1109" s="27" t="s">
        <v>15</v>
      </c>
      <c r="Q1109" s="28" t="s">
        <v>999</v>
      </c>
      <c r="R1109" s="26" t="s">
        <v>4604</v>
      </c>
      <c r="S1109" s="26" t="s">
        <v>4627</v>
      </c>
      <c r="T1109" s="27" t="s">
        <v>148</v>
      </c>
      <c r="U1109" s="25" t="s">
        <v>1102</v>
      </c>
      <c r="V1109" s="25" t="s">
        <v>1535</v>
      </c>
      <c r="W1109" s="25" t="s">
        <v>552</v>
      </c>
      <c r="X1109" s="36" t="s">
        <v>43</v>
      </c>
      <c r="Y1109" s="36" t="s">
        <v>1377</v>
      </c>
      <c r="Z1109" s="36" t="s">
        <v>1375</v>
      </c>
      <c r="AA1109" s="29">
        <v>10255</v>
      </c>
      <c r="AB1109" s="29">
        <v>10255</v>
      </c>
      <c r="AC1109" s="30">
        <v>0</v>
      </c>
      <c r="AD1109" s="29">
        <v>10255</v>
      </c>
      <c r="AE1109" s="29">
        <v>0</v>
      </c>
      <c r="AF1109" s="31">
        <v>10255</v>
      </c>
      <c r="AG1109" s="29">
        <v>0</v>
      </c>
      <c r="AI1109" s="29">
        <v>0</v>
      </c>
      <c r="AJ1109" s="29">
        <v>0</v>
      </c>
      <c r="AK1109" s="29">
        <v>0</v>
      </c>
      <c r="AL1109" s="29">
        <v>0</v>
      </c>
      <c r="AM1109" s="29">
        <v>0</v>
      </c>
      <c r="AN1109" s="29">
        <v>0</v>
      </c>
      <c r="AO1109" s="29">
        <v>0</v>
      </c>
      <c r="AP1109" s="29">
        <v>0</v>
      </c>
      <c r="AQ1109" s="29">
        <v>0</v>
      </c>
      <c r="AR1109" s="29">
        <v>0</v>
      </c>
      <c r="AS1109" s="29">
        <v>0</v>
      </c>
      <c r="AT1109" s="122">
        <v>0</v>
      </c>
      <c r="AU1109" s="130" t="s">
        <v>2197</v>
      </c>
      <c r="AV1109" s="130" t="s">
        <v>2191</v>
      </c>
      <c r="AW1109" s="130" t="s">
        <v>2298</v>
      </c>
      <c r="AX1109" s="130" t="s">
        <v>1299</v>
      </c>
      <c r="AY1109" s="130" t="s">
        <v>4265</v>
      </c>
    </row>
    <row r="1110" spans="1:51" ht="36" x14ac:dyDescent="0.2">
      <c r="A1110" s="121">
        <v>45737</v>
      </c>
      <c r="B1110" s="27" t="s">
        <v>1399</v>
      </c>
      <c r="C1110" s="24" t="s">
        <v>1565</v>
      </c>
      <c r="D1110" s="24" t="s">
        <v>1447</v>
      </c>
      <c r="E1110" s="28" t="s">
        <v>442</v>
      </c>
      <c r="F1110" s="28" t="s">
        <v>445</v>
      </c>
      <c r="G1110" s="28" t="s">
        <v>521</v>
      </c>
      <c r="H1110" s="28" t="s">
        <v>515</v>
      </c>
      <c r="I1110" s="28" t="s">
        <v>1422</v>
      </c>
      <c r="J1110" s="24" t="s">
        <v>1448</v>
      </c>
      <c r="K1110" s="24" t="s">
        <v>1231</v>
      </c>
      <c r="L1110" s="24" t="s">
        <v>4552</v>
      </c>
      <c r="M1110" s="24">
        <v>45737</v>
      </c>
      <c r="N1110" s="24" t="s">
        <v>4553</v>
      </c>
      <c r="O1110" s="24" t="s">
        <v>4554</v>
      </c>
      <c r="P1110" s="27" t="s">
        <v>15</v>
      </c>
      <c r="Q1110" s="28" t="s">
        <v>1000</v>
      </c>
      <c r="R1110" s="26" t="s">
        <v>4605</v>
      </c>
      <c r="S1110" s="26" t="s">
        <v>4628</v>
      </c>
      <c r="T1110" s="27" t="s">
        <v>146</v>
      </c>
      <c r="U1110" s="25" t="s">
        <v>1433</v>
      </c>
      <c r="V1110" s="25" t="s">
        <v>1553</v>
      </c>
      <c r="W1110" s="25" t="s">
        <v>552</v>
      </c>
      <c r="X1110" s="36" t="s">
        <v>43</v>
      </c>
      <c r="Y1110" s="36" t="s">
        <v>1377</v>
      </c>
      <c r="Z1110" s="36" t="s">
        <v>1375</v>
      </c>
      <c r="AA1110" s="29">
        <v>10578</v>
      </c>
      <c r="AB1110" s="29">
        <v>10578</v>
      </c>
      <c r="AC1110" s="30">
        <v>0</v>
      </c>
      <c r="AD1110" s="29">
        <v>10578</v>
      </c>
      <c r="AE1110" s="29">
        <v>0</v>
      </c>
      <c r="AF1110" s="31">
        <v>10578</v>
      </c>
      <c r="AG1110" s="29">
        <v>0</v>
      </c>
      <c r="AI1110" s="29">
        <v>0</v>
      </c>
      <c r="AJ1110" s="29">
        <v>0</v>
      </c>
      <c r="AK1110" s="29">
        <v>0</v>
      </c>
      <c r="AL1110" s="29">
        <v>0</v>
      </c>
      <c r="AM1110" s="29">
        <v>0</v>
      </c>
      <c r="AN1110" s="29">
        <v>0</v>
      </c>
      <c r="AO1110" s="29">
        <v>0</v>
      </c>
      <c r="AP1110" s="29">
        <v>0</v>
      </c>
      <c r="AQ1110" s="29">
        <v>0</v>
      </c>
      <c r="AR1110" s="29">
        <v>0</v>
      </c>
      <c r="AS1110" s="29">
        <v>0</v>
      </c>
      <c r="AT1110" s="122">
        <v>0</v>
      </c>
      <c r="AU1110" s="130" t="s">
        <v>2197</v>
      </c>
      <c r="AV1110" s="130" t="s">
        <v>2191</v>
      </c>
      <c r="AW1110" s="130" t="s">
        <v>2298</v>
      </c>
      <c r="AX1110" s="130" t="s">
        <v>1299</v>
      </c>
      <c r="AY1110" s="130" t="s">
        <v>4265</v>
      </c>
    </row>
    <row r="1111" spans="1:51" ht="36" x14ac:dyDescent="0.2">
      <c r="A1111" s="121">
        <v>45737</v>
      </c>
      <c r="B1111" s="27" t="s">
        <v>1399</v>
      </c>
      <c r="C1111" s="24" t="s">
        <v>1565</v>
      </c>
      <c r="D1111" s="24" t="s">
        <v>1447</v>
      </c>
      <c r="E1111" s="28" t="s">
        <v>442</v>
      </c>
      <c r="F1111" s="28" t="s">
        <v>445</v>
      </c>
      <c r="G1111" s="28" t="s">
        <v>521</v>
      </c>
      <c r="H1111" s="28" t="s">
        <v>515</v>
      </c>
      <c r="I1111" s="28" t="s">
        <v>1422</v>
      </c>
      <c r="J1111" s="24" t="s">
        <v>1448</v>
      </c>
      <c r="K1111" s="24" t="s">
        <v>1235</v>
      </c>
      <c r="L1111" s="24" t="s">
        <v>4555</v>
      </c>
      <c r="M1111" s="24">
        <v>45737</v>
      </c>
      <c r="N1111" s="24" t="s">
        <v>4556</v>
      </c>
      <c r="O1111" s="24" t="s">
        <v>4557</v>
      </c>
      <c r="P1111" s="27" t="s">
        <v>15</v>
      </c>
      <c r="Q1111" s="28" t="s">
        <v>1001</v>
      </c>
      <c r="R1111" s="26" t="s">
        <v>4606</v>
      </c>
      <c r="S1111" s="26" t="s">
        <v>4629</v>
      </c>
      <c r="T1111" s="27" t="s">
        <v>146</v>
      </c>
      <c r="U1111" s="25" t="s">
        <v>1433</v>
      </c>
      <c r="V1111" s="25" t="s">
        <v>1553</v>
      </c>
      <c r="W1111" s="25" t="s">
        <v>552</v>
      </c>
      <c r="X1111" s="36" t="s">
        <v>43</v>
      </c>
      <c r="Y1111" s="36" t="s">
        <v>1377</v>
      </c>
      <c r="Z1111" s="36" t="s">
        <v>1375</v>
      </c>
      <c r="AA1111" s="29">
        <v>12506</v>
      </c>
      <c r="AB1111" s="29">
        <v>12506</v>
      </c>
      <c r="AC1111" s="30">
        <v>0</v>
      </c>
      <c r="AD1111" s="29">
        <v>12506</v>
      </c>
      <c r="AE1111" s="29">
        <v>0</v>
      </c>
      <c r="AF1111" s="31">
        <v>12506</v>
      </c>
      <c r="AG1111" s="29">
        <v>0</v>
      </c>
      <c r="AI1111" s="29">
        <v>0</v>
      </c>
      <c r="AJ1111" s="29">
        <v>0</v>
      </c>
      <c r="AK1111" s="29">
        <v>0</v>
      </c>
      <c r="AL1111" s="29">
        <v>0</v>
      </c>
      <c r="AM1111" s="29">
        <v>0</v>
      </c>
      <c r="AN1111" s="29">
        <v>0</v>
      </c>
      <c r="AO1111" s="29">
        <v>0</v>
      </c>
      <c r="AP1111" s="29">
        <v>0</v>
      </c>
      <c r="AQ1111" s="29">
        <v>0</v>
      </c>
      <c r="AR1111" s="29">
        <v>0</v>
      </c>
      <c r="AS1111" s="29">
        <v>0</v>
      </c>
      <c r="AT1111" s="122">
        <v>0</v>
      </c>
      <c r="AU1111" s="130" t="s">
        <v>2197</v>
      </c>
      <c r="AV1111" s="130" t="s">
        <v>2191</v>
      </c>
      <c r="AW1111" s="130" t="s">
        <v>2298</v>
      </c>
      <c r="AX1111" s="130" t="s">
        <v>1299</v>
      </c>
      <c r="AY1111" s="130" t="s">
        <v>4265</v>
      </c>
    </row>
    <row r="1112" spans="1:51" ht="36" x14ac:dyDescent="0.2">
      <c r="A1112" s="121">
        <v>45737</v>
      </c>
      <c r="B1112" s="27" t="s">
        <v>1399</v>
      </c>
      <c r="C1112" s="24" t="s">
        <v>1565</v>
      </c>
      <c r="D1112" s="24" t="s">
        <v>1447</v>
      </c>
      <c r="E1112" s="28" t="s">
        <v>442</v>
      </c>
      <c r="F1112" s="28" t="s">
        <v>445</v>
      </c>
      <c r="G1112" s="28" t="s">
        <v>521</v>
      </c>
      <c r="H1112" s="28" t="s">
        <v>515</v>
      </c>
      <c r="I1112" s="28" t="s">
        <v>1422</v>
      </c>
      <c r="J1112" s="24" t="s">
        <v>1448</v>
      </c>
      <c r="K1112" s="24" t="s">
        <v>1232</v>
      </c>
      <c r="L1112" s="24" t="s">
        <v>4558</v>
      </c>
      <c r="M1112" s="24">
        <v>45737</v>
      </c>
      <c r="N1112" s="24" t="s">
        <v>4559</v>
      </c>
      <c r="O1112" s="24" t="s">
        <v>4560</v>
      </c>
      <c r="P1112" s="27" t="s">
        <v>15</v>
      </c>
      <c r="Q1112" s="28" t="s">
        <v>1002</v>
      </c>
      <c r="R1112" s="26" t="s">
        <v>4607</v>
      </c>
      <c r="S1112" s="26" t="s">
        <v>4630</v>
      </c>
      <c r="T1112" s="27" t="s">
        <v>146</v>
      </c>
      <c r="U1112" s="25" t="s">
        <v>1433</v>
      </c>
      <c r="V1112" s="25" t="s">
        <v>1553</v>
      </c>
      <c r="W1112" s="25" t="s">
        <v>552</v>
      </c>
      <c r="X1112" s="36" t="s">
        <v>43</v>
      </c>
      <c r="Y1112" s="36" t="s">
        <v>1377</v>
      </c>
      <c r="Z1112" s="36" t="s">
        <v>1375</v>
      </c>
      <c r="AA1112" s="29">
        <v>12018</v>
      </c>
      <c r="AB1112" s="29">
        <v>12018</v>
      </c>
      <c r="AC1112" s="30">
        <v>0</v>
      </c>
      <c r="AD1112" s="29">
        <v>12018</v>
      </c>
      <c r="AE1112" s="29">
        <v>0</v>
      </c>
      <c r="AF1112" s="31">
        <v>12018</v>
      </c>
      <c r="AG1112" s="29">
        <v>0</v>
      </c>
      <c r="AI1112" s="29">
        <v>0</v>
      </c>
      <c r="AJ1112" s="29">
        <v>0</v>
      </c>
      <c r="AK1112" s="29">
        <v>0</v>
      </c>
      <c r="AL1112" s="29">
        <v>0</v>
      </c>
      <c r="AM1112" s="29">
        <v>0</v>
      </c>
      <c r="AN1112" s="29">
        <v>0</v>
      </c>
      <c r="AO1112" s="29">
        <v>0</v>
      </c>
      <c r="AP1112" s="29">
        <v>0</v>
      </c>
      <c r="AQ1112" s="29">
        <v>0</v>
      </c>
      <c r="AR1112" s="29">
        <v>0</v>
      </c>
      <c r="AS1112" s="29">
        <v>0</v>
      </c>
      <c r="AT1112" s="122">
        <v>0</v>
      </c>
      <c r="AU1112" s="130" t="s">
        <v>2197</v>
      </c>
      <c r="AV1112" s="130" t="s">
        <v>2191</v>
      </c>
      <c r="AW1112" s="130" t="s">
        <v>2298</v>
      </c>
      <c r="AX1112" s="130" t="s">
        <v>1299</v>
      </c>
      <c r="AY1112" s="130" t="s">
        <v>4265</v>
      </c>
    </row>
    <row r="1113" spans="1:51" ht="36" x14ac:dyDescent="0.2">
      <c r="A1113" s="121">
        <v>45737</v>
      </c>
      <c r="B1113" s="27" t="s">
        <v>1399</v>
      </c>
      <c r="C1113" s="24" t="s">
        <v>1565</v>
      </c>
      <c r="D1113" s="24" t="s">
        <v>1447</v>
      </c>
      <c r="E1113" s="28" t="s">
        <v>442</v>
      </c>
      <c r="F1113" s="28" t="s">
        <v>445</v>
      </c>
      <c r="G1113" s="28" t="s">
        <v>521</v>
      </c>
      <c r="H1113" s="28" t="s">
        <v>515</v>
      </c>
      <c r="I1113" s="28" t="s">
        <v>1422</v>
      </c>
      <c r="J1113" s="24" t="s">
        <v>1448</v>
      </c>
      <c r="K1113" s="24" t="s">
        <v>1226</v>
      </c>
      <c r="L1113" s="24" t="s">
        <v>4561</v>
      </c>
      <c r="M1113" s="24">
        <v>45737</v>
      </c>
      <c r="N1113" s="24" t="s">
        <v>4562</v>
      </c>
      <c r="O1113" s="24" t="s">
        <v>4563</v>
      </c>
      <c r="P1113" s="27" t="s">
        <v>15</v>
      </c>
      <c r="Q1113" s="28" t="s">
        <v>1003</v>
      </c>
      <c r="R1113" s="26" t="s">
        <v>4608</v>
      </c>
      <c r="S1113" s="26" t="s">
        <v>4631</v>
      </c>
      <c r="T1113" s="27" t="s">
        <v>146</v>
      </c>
      <c r="U1113" s="25" t="s">
        <v>1433</v>
      </c>
      <c r="V1113" s="25" t="s">
        <v>1553</v>
      </c>
      <c r="W1113" s="25" t="s">
        <v>552</v>
      </c>
      <c r="X1113" s="36" t="s">
        <v>43</v>
      </c>
      <c r="Y1113" s="36" t="s">
        <v>1377</v>
      </c>
      <c r="Z1113" s="36" t="s">
        <v>1375</v>
      </c>
      <c r="AA1113" s="29">
        <v>11066</v>
      </c>
      <c r="AB1113" s="29">
        <v>11066</v>
      </c>
      <c r="AC1113" s="30">
        <v>0</v>
      </c>
      <c r="AD1113" s="29">
        <v>11066</v>
      </c>
      <c r="AE1113" s="29">
        <v>0</v>
      </c>
      <c r="AF1113" s="31">
        <v>11066</v>
      </c>
      <c r="AG1113" s="29">
        <v>0</v>
      </c>
      <c r="AI1113" s="29">
        <v>0</v>
      </c>
      <c r="AJ1113" s="29">
        <v>0</v>
      </c>
      <c r="AK1113" s="29">
        <v>0</v>
      </c>
      <c r="AL1113" s="29">
        <v>0</v>
      </c>
      <c r="AM1113" s="29">
        <v>0</v>
      </c>
      <c r="AN1113" s="29">
        <v>0</v>
      </c>
      <c r="AO1113" s="29">
        <v>0</v>
      </c>
      <c r="AP1113" s="29">
        <v>0</v>
      </c>
      <c r="AQ1113" s="29">
        <v>0</v>
      </c>
      <c r="AR1113" s="29">
        <v>0</v>
      </c>
      <c r="AS1113" s="29">
        <v>0</v>
      </c>
      <c r="AT1113" s="122">
        <v>0</v>
      </c>
      <c r="AU1113" s="130" t="s">
        <v>2197</v>
      </c>
      <c r="AV1113" s="130" t="s">
        <v>2191</v>
      </c>
      <c r="AW1113" s="130" t="s">
        <v>2298</v>
      </c>
      <c r="AX1113" s="130" t="s">
        <v>1299</v>
      </c>
      <c r="AY1113" s="130" t="s">
        <v>4265</v>
      </c>
    </row>
    <row r="1114" spans="1:51" ht="36" x14ac:dyDescent="0.2">
      <c r="A1114" s="121">
        <v>45737</v>
      </c>
      <c r="B1114" s="27" t="s">
        <v>1399</v>
      </c>
      <c r="C1114" s="24" t="s">
        <v>1565</v>
      </c>
      <c r="D1114" s="24" t="s">
        <v>1447</v>
      </c>
      <c r="E1114" s="28" t="s">
        <v>442</v>
      </c>
      <c r="F1114" s="28" t="s">
        <v>445</v>
      </c>
      <c r="G1114" s="28" t="s">
        <v>521</v>
      </c>
      <c r="H1114" s="28" t="s">
        <v>515</v>
      </c>
      <c r="I1114" s="28" t="s">
        <v>1422</v>
      </c>
      <c r="J1114" s="24" t="s">
        <v>1448</v>
      </c>
      <c r="K1114" s="24" t="s">
        <v>4564</v>
      </c>
      <c r="L1114" s="24" t="s">
        <v>4565</v>
      </c>
      <c r="M1114" s="24">
        <v>45737</v>
      </c>
      <c r="N1114" s="24" t="s">
        <v>4566</v>
      </c>
      <c r="O1114" s="24" t="s">
        <v>4567</v>
      </c>
      <c r="P1114" s="27" t="s">
        <v>15</v>
      </c>
      <c r="Q1114" s="28" t="s">
        <v>1004</v>
      </c>
      <c r="R1114" s="26" t="s">
        <v>4609</v>
      </c>
      <c r="S1114" s="26" t="s">
        <v>4632</v>
      </c>
      <c r="T1114" s="27" t="s">
        <v>146</v>
      </c>
      <c r="U1114" s="25" t="s">
        <v>1433</v>
      </c>
      <c r="V1114" s="25" t="s">
        <v>1553</v>
      </c>
      <c r="W1114" s="25" t="s">
        <v>552</v>
      </c>
      <c r="X1114" s="36" t="s">
        <v>43</v>
      </c>
      <c r="Y1114" s="36" t="s">
        <v>1377</v>
      </c>
      <c r="Z1114" s="36" t="s">
        <v>1375</v>
      </c>
      <c r="AA1114" s="29">
        <v>11066</v>
      </c>
      <c r="AB1114" s="29">
        <v>11066</v>
      </c>
      <c r="AC1114" s="30">
        <v>0</v>
      </c>
      <c r="AD1114" s="29">
        <v>11066</v>
      </c>
      <c r="AE1114" s="29">
        <v>0</v>
      </c>
      <c r="AF1114" s="31">
        <v>11066</v>
      </c>
      <c r="AG1114" s="29">
        <v>0</v>
      </c>
      <c r="AI1114" s="29">
        <v>0</v>
      </c>
      <c r="AJ1114" s="29">
        <v>0</v>
      </c>
      <c r="AK1114" s="29">
        <v>0</v>
      </c>
      <c r="AL1114" s="29">
        <v>0</v>
      </c>
      <c r="AM1114" s="29">
        <v>0</v>
      </c>
      <c r="AN1114" s="29">
        <v>0</v>
      </c>
      <c r="AO1114" s="29">
        <v>0</v>
      </c>
      <c r="AP1114" s="29">
        <v>0</v>
      </c>
      <c r="AQ1114" s="29">
        <v>0</v>
      </c>
      <c r="AR1114" s="29">
        <v>0</v>
      </c>
      <c r="AS1114" s="29">
        <v>0</v>
      </c>
      <c r="AT1114" s="122">
        <v>0</v>
      </c>
      <c r="AU1114" s="130" t="s">
        <v>2197</v>
      </c>
      <c r="AV1114" s="130" t="s">
        <v>2191</v>
      </c>
      <c r="AW1114" s="130" t="s">
        <v>2298</v>
      </c>
      <c r="AX1114" s="130" t="s">
        <v>1299</v>
      </c>
      <c r="AY1114" s="130" t="s">
        <v>4265</v>
      </c>
    </row>
    <row r="1115" spans="1:51" ht="36" x14ac:dyDescent="0.2">
      <c r="A1115" s="121">
        <v>45737</v>
      </c>
      <c r="B1115" s="27" t="s">
        <v>1399</v>
      </c>
      <c r="C1115" s="24" t="s">
        <v>1565</v>
      </c>
      <c r="D1115" s="24" t="s">
        <v>1447</v>
      </c>
      <c r="E1115" s="28" t="s">
        <v>442</v>
      </c>
      <c r="F1115" s="28" t="s">
        <v>445</v>
      </c>
      <c r="G1115" s="28" t="s">
        <v>521</v>
      </c>
      <c r="H1115" s="28" t="s">
        <v>515</v>
      </c>
      <c r="I1115" s="28" t="s">
        <v>1422</v>
      </c>
      <c r="J1115" s="24" t="s">
        <v>1100</v>
      </c>
      <c r="K1115" s="24" t="s">
        <v>1229</v>
      </c>
      <c r="L1115" s="24" t="s">
        <v>4568</v>
      </c>
      <c r="M1115" s="24">
        <v>45737</v>
      </c>
      <c r="N1115" s="24" t="s">
        <v>4569</v>
      </c>
      <c r="O1115" s="24" t="s">
        <v>4570</v>
      </c>
      <c r="P1115" s="27" t="s">
        <v>15</v>
      </c>
      <c r="Q1115" s="28" t="s">
        <v>1005</v>
      </c>
      <c r="R1115" s="26" t="s">
        <v>4610</v>
      </c>
      <c r="S1115" s="26" t="s">
        <v>4633</v>
      </c>
      <c r="T1115" s="27" t="s">
        <v>130</v>
      </c>
      <c r="U1115" s="25" t="s">
        <v>1100</v>
      </c>
      <c r="V1115" s="25" t="s">
        <v>1520</v>
      </c>
      <c r="W1115" s="25" t="s">
        <v>552</v>
      </c>
      <c r="X1115" s="36" t="s">
        <v>43</v>
      </c>
      <c r="Y1115" s="36" t="s">
        <v>1377</v>
      </c>
      <c r="Z1115" s="36" t="s">
        <v>1375</v>
      </c>
      <c r="AA1115" s="29">
        <v>12623</v>
      </c>
      <c r="AB1115" s="29">
        <v>12623</v>
      </c>
      <c r="AC1115" s="30">
        <v>0</v>
      </c>
      <c r="AD1115" s="29">
        <v>12623</v>
      </c>
      <c r="AE1115" s="29">
        <v>0</v>
      </c>
      <c r="AF1115" s="31">
        <v>12623</v>
      </c>
      <c r="AG1115" s="29">
        <v>0</v>
      </c>
      <c r="AI1115" s="29">
        <v>0</v>
      </c>
      <c r="AJ1115" s="29">
        <v>0</v>
      </c>
      <c r="AK1115" s="29">
        <v>0</v>
      </c>
      <c r="AL1115" s="29">
        <v>0</v>
      </c>
      <c r="AM1115" s="29">
        <v>0</v>
      </c>
      <c r="AN1115" s="29">
        <v>0</v>
      </c>
      <c r="AO1115" s="29">
        <v>0</v>
      </c>
      <c r="AP1115" s="29">
        <v>0</v>
      </c>
      <c r="AQ1115" s="29">
        <v>0</v>
      </c>
      <c r="AR1115" s="29">
        <v>0</v>
      </c>
      <c r="AS1115" s="29">
        <v>0</v>
      </c>
      <c r="AT1115" s="122">
        <v>0</v>
      </c>
      <c r="AU1115" s="130" t="s">
        <v>2197</v>
      </c>
      <c r="AV1115" s="130" t="s">
        <v>2191</v>
      </c>
      <c r="AW1115" s="130" t="s">
        <v>2298</v>
      </c>
      <c r="AX1115" s="130" t="s">
        <v>1299</v>
      </c>
      <c r="AY1115" s="130" t="s">
        <v>4265</v>
      </c>
    </row>
    <row r="1116" spans="1:51" ht="36" x14ac:dyDescent="0.2">
      <c r="A1116" s="121">
        <v>45737</v>
      </c>
      <c r="B1116" s="27" t="s">
        <v>1399</v>
      </c>
      <c r="C1116" s="24" t="s">
        <v>1565</v>
      </c>
      <c r="D1116" s="24" t="s">
        <v>1447</v>
      </c>
      <c r="E1116" s="28" t="s">
        <v>442</v>
      </c>
      <c r="F1116" s="28" t="s">
        <v>445</v>
      </c>
      <c r="G1116" s="28" t="s">
        <v>521</v>
      </c>
      <c r="H1116" s="28" t="s">
        <v>515</v>
      </c>
      <c r="I1116" s="28" t="s">
        <v>1422</v>
      </c>
      <c r="J1116" s="24" t="s">
        <v>1448</v>
      </c>
      <c r="K1116" s="24" t="s">
        <v>1234</v>
      </c>
      <c r="L1116" s="24" t="s">
        <v>4571</v>
      </c>
      <c r="M1116" s="24">
        <v>45737</v>
      </c>
      <c r="N1116" s="24" t="s">
        <v>4572</v>
      </c>
      <c r="O1116" s="24" t="s">
        <v>4573</v>
      </c>
      <c r="P1116" s="27" t="s">
        <v>15</v>
      </c>
      <c r="Q1116" s="28" t="s">
        <v>1006</v>
      </c>
      <c r="R1116" s="26" t="s">
        <v>4611</v>
      </c>
      <c r="S1116" s="26" t="s">
        <v>4634</v>
      </c>
      <c r="T1116" s="27" t="s">
        <v>146</v>
      </c>
      <c r="U1116" s="25" t="s">
        <v>1433</v>
      </c>
      <c r="V1116" s="25" t="s">
        <v>1553</v>
      </c>
      <c r="W1116" s="25" t="s">
        <v>552</v>
      </c>
      <c r="X1116" s="36" t="s">
        <v>43</v>
      </c>
      <c r="Y1116" s="36" t="s">
        <v>1377</v>
      </c>
      <c r="Z1116" s="36" t="s">
        <v>1375</v>
      </c>
      <c r="AA1116" s="29">
        <v>12482</v>
      </c>
      <c r="AB1116" s="29">
        <v>12482</v>
      </c>
      <c r="AC1116" s="30">
        <v>0</v>
      </c>
      <c r="AD1116" s="29">
        <v>12482</v>
      </c>
      <c r="AE1116" s="29">
        <v>0</v>
      </c>
      <c r="AF1116" s="31">
        <v>12482</v>
      </c>
      <c r="AG1116" s="29">
        <v>0</v>
      </c>
      <c r="AI1116" s="29">
        <v>0</v>
      </c>
      <c r="AJ1116" s="29">
        <v>0</v>
      </c>
      <c r="AK1116" s="29">
        <v>0</v>
      </c>
      <c r="AL1116" s="29">
        <v>0</v>
      </c>
      <c r="AM1116" s="29">
        <v>0</v>
      </c>
      <c r="AN1116" s="29">
        <v>0</v>
      </c>
      <c r="AO1116" s="29">
        <v>0</v>
      </c>
      <c r="AP1116" s="29">
        <v>0</v>
      </c>
      <c r="AQ1116" s="29">
        <v>0</v>
      </c>
      <c r="AR1116" s="29">
        <v>0</v>
      </c>
      <c r="AS1116" s="29">
        <v>0</v>
      </c>
      <c r="AT1116" s="122">
        <v>0</v>
      </c>
      <c r="AU1116" s="130" t="s">
        <v>2197</v>
      </c>
      <c r="AV1116" s="130" t="s">
        <v>2191</v>
      </c>
      <c r="AW1116" s="130" t="s">
        <v>2298</v>
      </c>
      <c r="AX1116" s="130" t="s">
        <v>1299</v>
      </c>
      <c r="AY1116" s="130" t="s">
        <v>4265</v>
      </c>
    </row>
    <row r="1117" spans="1:51" ht="36" x14ac:dyDescent="0.2">
      <c r="A1117" s="121">
        <v>45737</v>
      </c>
      <c r="B1117" s="27" t="s">
        <v>1399</v>
      </c>
      <c r="C1117" s="24" t="s">
        <v>1565</v>
      </c>
      <c r="D1117" s="24" t="s">
        <v>1447</v>
      </c>
      <c r="E1117" s="28" t="s">
        <v>438</v>
      </c>
      <c r="F1117" s="28" t="s">
        <v>439</v>
      </c>
      <c r="G1117" s="28" t="s">
        <v>521</v>
      </c>
      <c r="H1117" s="28" t="s">
        <v>515</v>
      </c>
      <c r="I1117" s="28" t="s">
        <v>1103</v>
      </c>
      <c r="J1117" s="24" t="s">
        <v>1103</v>
      </c>
      <c r="K1117" s="24" t="s">
        <v>1237</v>
      </c>
      <c r="L1117" s="24" t="s">
        <v>4574</v>
      </c>
      <c r="M1117" s="24">
        <v>45740</v>
      </c>
      <c r="N1117" s="24" t="s">
        <v>2020</v>
      </c>
      <c r="O1117" s="24" t="s">
        <v>4575</v>
      </c>
      <c r="P1117" s="27" t="s">
        <v>15</v>
      </c>
      <c r="Q1117" s="28" t="s">
        <v>1007</v>
      </c>
      <c r="R1117" s="26" t="s">
        <v>4612</v>
      </c>
      <c r="S1117" s="26" t="s">
        <v>4635</v>
      </c>
      <c r="T1117" s="27" t="s">
        <v>61</v>
      </c>
      <c r="U1117" s="25" t="s">
        <v>1103</v>
      </c>
      <c r="V1117" s="25" t="s">
        <v>1354</v>
      </c>
      <c r="W1117" s="25" t="s">
        <v>552</v>
      </c>
      <c r="X1117" s="36" t="s">
        <v>43</v>
      </c>
      <c r="Y1117" s="36" t="s">
        <v>1377</v>
      </c>
      <c r="Z1117" s="36" t="s">
        <v>1375</v>
      </c>
      <c r="AA1117" s="29">
        <v>24000</v>
      </c>
      <c r="AB1117" s="29">
        <v>24000</v>
      </c>
      <c r="AC1117" s="30">
        <v>0</v>
      </c>
      <c r="AD1117" s="29">
        <v>24000</v>
      </c>
      <c r="AE1117" s="29">
        <v>0</v>
      </c>
      <c r="AF1117" s="31">
        <v>24000</v>
      </c>
      <c r="AG1117" s="29">
        <v>0</v>
      </c>
      <c r="AI1117" s="29">
        <v>0</v>
      </c>
      <c r="AJ1117" s="29">
        <v>0</v>
      </c>
      <c r="AK1117" s="29">
        <v>0</v>
      </c>
      <c r="AL1117" s="29">
        <v>0</v>
      </c>
      <c r="AM1117" s="29">
        <v>0</v>
      </c>
      <c r="AN1117" s="29">
        <v>0</v>
      </c>
      <c r="AO1117" s="29">
        <v>0</v>
      </c>
      <c r="AP1117" s="29">
        <v>0</v>
      </c>
      <c r="AQ1117" s="29">
        <v>0</v>
      </c>
      <c r="AR1117" s="29">
        <v>0</v>
      </c>
      <c r="AS1117" s="29">
        <v>0</v>
      </c>
      <c r="AT1117" s="122">
        <v>0</v>
      </c>
      <c r="AU1117" s="130" t="s">
        <v>2197</v>
      </c>
      <c r="AV1117" s="130" t="s">
        <v>2191</v>
      </c>
      <c r="AW1117" s="130" t="s">
        <v>2298</v>
      </c>
      <c r="AX1117" s="130" t="s">
        <v>1299</v>
      </c>
      <c r="AY1117" s="130" t="s">
        <v>521</v>
      </c>
    </row>
    <row r="1118" spans="1:51" ht="24" x14ac:dyDescent="0.2">
      <c r="A1118" s="121">
        <v>45740</v>
      </c>
      <c r="B1118" s="27" t="s">
        <v>1399</v>
      </c>
      <c r="C1118" s="24" t="s">
        <v>1565</v>
      </c>
      <c r="D1118" s="24" t="s">
        <v>1447</v>
      </c>
      <c r="E1118" s="28" t="s">
        <v>438</v>
      </c>
      <c r="F1118" s="28" t="s">
        <v>439</v>
      </c>
      <c r="G1118" s="28" t="s">
        <v>521</v>
      </c>
      <c r="H1118" s="28" t="s">
        <v>515</v>
      </c>
      <c r="I1118" s="28" t="s">
        <v>1103</v>
      </c>
      <c r="J1118" s="24" t="s">
        <v>1103</v>
      </c>
      <c r="K1118" s="24" t="s">
        <v>1238</v>
      </c>
      <c r="L1118" s="24" t="s">
        <v>4576</v>
      </c>
      <c r="M1118" s="24">
        <v>45740</v>
      </c>
      <c r="N1118" s="24" t="s">
        <v>2506</v>
      </c>
      <c r="O1118" s="24" t="s">
        <v>4577</v>
      </c>
      <c r="P1118" s="27" t="s">
        <v>15</v>
      </c>
      <c r="Q1118" s="28" t="s">
        <v>1008</v>
      </c>
      <c r="R1118" s="26" t="s">
        <v>4613</v>
      </c>
      <c r="S1118" s="26" t="s">
        <v>4636</v>
      </c>
      <c r="T1118" s="27" t="s">
        <v>61</v>
      </c>
      <c r="U1118" s="25" t="s">
        <v>1103</v>
      </c>
      <c r="V1118" s="25" t="s">
        <v>1354</v>
      </c>
      <c r="W1118" s="25" t="s">
        <v>552</v>
      </c>
      <c r="X1118" s="36" t="s">
        <v>43</v>
      </c>
      <c r="Y1118" s="36" t="s">
        <v>1377</v>
      </c>
      <c r="Z1118" s="36" t="s">
        <v>1375</v>
      </c>
      <c r="AA1118" s="29">
        <v>5000</v>
      </c>
      <c r="AB1118" s="29">
        <v>5000</v>
      </c>
      <c r="AC1118" s="30">
        <v>0</v>
      </c>
      <c r="AD1118" s="29">
        <v>5000</v>
      </c>
      <c r="AE1118" s="29">
        <v>0</v>
      </c>
      <c r="AF1118" s="31">
        <v>5000</v>
      </c>
      <c r="AG1118" s="29">
        <v>0</v>
      </c>
      <c r="AI1118" s="29">
        <v>0</v>
      </c>
      <c r="AJ1118" s="29">
        <v>0</v>
      </c>
      <c r="AK1118" s="29">
        <v>0</v>
      </c>
      <c r="AL1118" s="29">
        <v>0</v>
      </c>
      <c r="AM1118" s="29">
        <v>0</v>
      </c>
      <c r="AN1118" s="29">
        <v>0</v>
      </c>
      <c r="AO1118" s="29">
        <v>0</v>
      </c>
      <c r="AP1118" s="29">
        <v>0</v>
      </c>
      <c r="AQ1118" s="29">
        <v>0</v>
      </c>
      <c r="AR1118" s="29">
        <v>0</v>
      </c>
      <c r="AS1118" s="29">
        <v>0</v>
      </c>
      <c r="AT1118" s="122">
        <v>0</v>
      </c>
      <c r="AU1118" s="130" t="s">
        <v>2197</v>
      </c>
      <c r="AV1118" s="130" t="s">
        <v>2191</v>
      </c>
      <c r="AW1118" s="130" t="s">
        <v>2298</v>
      </c>
      <c r="AX1118" s="130" t="s">
        <v>1299</v>
      </c>
      <c r="AY1118" s="130" t="s">
        <v>521</v>
      </c>
    </row>
    <row r="1119" spans="1:51" ht="36" x14ac:dyDescent="0.2">
      <c r="A1119" s="121">
        <v>45740</v>
      </c>
      <c r="B1119" s="27" t="s">
        <v>1399</v>
      </c>
      <c r="C1119" s="24" t="s">
        <v>1565</v>
      </c>
      <c r="D1119" s="24" t="s">
        <v>1447</v>
      </c>
      <c r="E1119" s="28" t="s">
        <v>442</v>
      </c>
      <c r="F1119" s="28" t="s">
        <v>445</v>
      </c>
      <c r="G1119" s="28" t="s">
        <v>521</v>
      </c>
      <c r="H1119" s="28" t="s">
        <v>515</v>
      </c>
      <c r="I1119" s="28" t="s">
        <v>1422</v>
      </c>
      <c r="J1119" s="24" t="s">
        <v>1090</v>
      </c>
      <c r="K1119" s="24" t="s">
        <v>1239</v>
      </c>
      <c r="L1119" s="24" t="s">
        <v>4578</v>
      </c>
      <c r="M1119" s="24">
        <v>45740</v>
      </c>
      <c r="N1119" s="24" t="s">
        <v>4579</v>
      </c>
      <c r="O1119" s="24" t="s">
        <v>4580</v>
      </c>
      <c r="P1119" s="27" t="s">
        <v>15</v>
      </c>
      <c r="Q1119" s="28" t="s">
        <v>1009</v>
      </c>
      <c r="R1119" s="26" t="s">
        <v>4614</v>
      </c>
      <c r="S1119" s="26" t="s">
        <v>4637</v>
      </c>
      <c r="T1119" s="27" t="s">
        <v>128</v>
      </c>
      <c r="U1119" s="25" t="s">
        <v>1090</v>
      </c>
      <c r="V1119" s="25" t="s">
        <v>1518</v>
      </c>
      <c r="W1119" s="25" t="s">
        <v>552</v>
      </c>
      <c r="X1119" s="36" t="s">
        <v>43</v>
      </c>
      <c r="Y1119" s="36" t="s">
        <v>1377</v>
      </c>
      <c r="Z1119" s="36" t="s">
        <v>1375</v>
      </c>
      <c r="AA1119" s="29">
        <v>15362</v>
      </c>
      <c r="AB1119" s="29">
        <v>15362</v>
      </c>
      <c r="AC1119" s="30">
        <v>0</v>
      </c>
      <c r="AD1119" s="29">
        <v>15362</v>
      </c>
      <c r="AE1119" s="29">
        <v>0</v>
      </c>
      <c r="AF1119" s="31">
        <v>15362</v>
      </c>
      <c r="AG1119" s="29">
        <v>0</v>
      </c>
      <c r="AI1119" s="29">
        <v>0</v>
      </c>
      <c r="AJ1119" s="29">
        <v>0</v>
      </c>
      <c r="AK1119" s="29">
        <v>0</v>
      </c>
      <c r="AL1119" s="29">
        <v>0</v>
      </c>
      <c r="AM1119" s="29">
        <v>0</v>
      </c>
      <c r="AN1119" s="29">
        <v>0</v>
      </c>
      <c r="AO1119" s="29">
        <v>0</v>
      </c>
      <c r="AP1119" s="29">
        <v>0</v>
      </c>
      <c r="AQ1119" s="29">
        <v>0</v>
      </c>
      <c r="AR1119" s="29">
        <v>0</v>
      </c>
      <c r="AS1119" s="29">
        <v>0</v>
      </c>
      <c r="AT1119" s="122">
        <v>0</v>
      </c>
      <c r="AU1119" s="130" t="s">
        <v>2197</v>
      </c>
      <c r="AV1119" s="130" t="s">
        <v>2191</v>
      </c>
      <c r="AW1119" s="130" t="s">
        <v>2298</v>
      </c>
      <c r="AX1119" s="130" t="s">
        <v>1299</v>
      </c>
      <c r="AY1119" s="130" t="s">
        <v>4265</v>
      </c>
    </row>
    <row r="1120" spans="1:51" ht="36" x14ac:dyDescent="0.2">
      <c r="A1120" s="121">
        <v>45740</v>
      </c>
      <c r="B1120" s="27" t="s">
        <v>1399</v>
      </c>
      <c r="C1120" s="24" t="s">
        <v>1565</v>
      </c>
      <c r="D1120" s="24" t="s">
        <v>1447</v>
      </c>
      <c r="E1120" s="28" t="s">
        <v>438</v>
      </c>
      <c r="F1120" s="28" t="s">
        <v>439</v>
      </c>
      <c r="G1120" s="28" t="s">
        <v>521</v>
      </c>
      <c r="H1120" s="28" t="s">
        <v>515</v>
      </c>
      <c r="I1120" s="28" t="s">
        <v>1103</v>
      </c>
      <c r="J1120" s="24" t="s">
        <v>1103</v>
      </c>
      <c r="K1120" s="24" t="s">
        <v>1241</v>
      </c>
      <c r="L1120" s="24" t="s">
        <v>4581</v>
      </c>
      <c r="M1120" s="24">
        <v>45740</v>
      </c>
      <c r="N1120" s="24" t="s">
        <v>2441</v>
      </c>
      <c r="O1120" s="24" t="s">
        <v>4582</v>
      </c>
      <c r="P1120" s="27" t="s">
        <v>15</v>
      </c>
      <c r="Q1120" s="28" t="s">
        <v>1010</v>
      </c>
      <c r="R1120" s="26" t="s">
        <v>4615</v>
      </c>
      <c r="S1120" s="26" t="s">
        <v>4638</v>
      </c>
      <c r="T1120" s="27" t="s">
        <v>61</v>
      </c>
      <c r="U1120" s="25" t="s">
        <v>1103</v>
      </c>
      <c r="V1120" s="25" t="s">
        <v>1354</v>
      </c>
      <c r="W1120" s="25" t="s">
        <v>552</v>
      </c>
      <c r="X1120" s="36" t="s">
        <v>43</v>
      </c>
      <c r="Y1120" s="36" t="s">
        <v>1377</v>
      </c>
      <c r="Z1120" s="36" t="s">
        <v>1375</v>
      </c>
      <c r="AA1120" s="29">
        <v>13000</v>
      </c>
      <c r="AB1120" s="29">
        <v>13000</v>
      </c>
      <c r="AC1120" s="30">
        <v>0</v>
      </c>
      <c r="AD1120" s="29">
        <v>13000</v>
      </c>
      <c r="AE1120" s="29">
        <v>0</v>
      </c>
      <c r="AF1120" s="31">
        <v>13000</v>
      </c>
      <c r="AG1120" s="29">
        <v>0</v>
      </c>
      <c r="AI1120" s="29">
        <v>0</v>
      </c>
      <c r="AJ1120" s="29">
        <v>0</v>
      </c>
      <c r="AK1120" s="29">
        <v>0</v>
      </c>
      <c r="AL1120" s="29">
        <v>0</v>
      </c>
      <c r="AM1120" s="29">
        <v>0</v>
      </c>
      <c r="AN1120" s="29">
        <v>0</v>
      </c>
      <c r="AO1120" s="29">
        <v>0</v>
      </c>
      <c r="AP1120" s="29">
        <v>0</v>
      </c>
      <c r="AQ1120" s="29">
        <v>0</v>
      </c>
      <c r="AR1120" s="29">
        <v>0</v>
      </c>
      <c r="AS1120" s="29">
        <v>0</v>
      </c>
      <c r="AT1120" s="122">
        <v>0</v>
      </c>
      <c r="AU1120" s="130" t="s">
        <v>2197</v>
      </c>
      <c r="AV1120" s="130" t="s">
        <v>2191</v>
      </c>
      <c r="AW1120" s="130" t="s">
        <v>2298</v>
      </c>
      <c r="AX1120" s="130" t="s">
        <v>1299</v>
      </c>
      <c r="AY1120" s="130" t="s">
        <v>521</v>
      </c>
    </row>
    <row r="1121" spans="1:51" ht="24" x14ac:dyDescent="0.2">
      <c r="A1121" s="121">
        <v>45741</v>
      </c>
      <c r="B1121" s="27" t="s">
        <v>1399</v>
      </c>
      <c r="C1121" s="24" t="s">
        <v>1565</v>
      </c>
      <c r="D1121" s="24" t="s">
        <v>1447</v>
      </c>
      <c r="E1121" s="28" t="s">
        <v>438</v>
      </c>
      <c r="F1121" s="28" t="s">
        <v>439</v>
      </c>
      <c r="G1121" s="28" t="s">
        <v>521</v>
      </c>
      <c r="H1121" s="28" t="s">
        <v>515</v>
      </c>
      <c r="I1121" s="28" t="s">
        <v>1360</v>
      </c>
      <c r="J1121" s="24" t="s">
        <v>1360</v>
      </c>
      <c r="K1121" s="24" t="s">
        <v>1245</v>
      </c>
      <c r="L1121" s="24" t="s">
        <v>4583</v>
      </c>
      <c r="M1121" s="24">
        <v>45741</v>
      </c>
      <c r="N1121" s="24" t="s">
        <v>4584</v>
      </c>
      <c r="O1121" s="24" t="s">
        <v>4585</v>
      </c>
      <c r="P1121" s="27" t="s">
        <v>15</v>
      </c>
      <c r="Q1121" s="28" t="s">
        <v>1011</v>
      </c>
      <c r="R1121" s="26" t="s">
        <v>4616</v>
      </c>
      <c r="S1121" s="26" t="s">
        <v>4639</v>
      </c>
      <c r="T1121" s="27" t="s">
        <v>102</v>
      </c>
      <c r="U1121" s="25" t="s">
        <v>1360</v>
      </c>
      <c r="V1121" s="25" t="s">
        <v>1362</v>
      </c>
      <c r="W1121" s="25" t="s">
        <v>552</v>
      </c>
      <c r="X1121" s="36" t="s">
        <v>43</v>
      </c>
      <c r="Y1121" s="36" t="s">
        <v>1377</v>
      </c>
      <c r="Z1121" s="36" t="s">
        <v>1375</v>
      </c>
      <c r="AA1121" s="29">
        <v>5000</v>
      </c>
      <c r="AB1121" s="29">
        <v>5000</v>
      </c>
      <c r="AC1121" s="30">
        <v>0</v>
      </c>
      <c r="AD1121" s="29">
        <v>5000</v>
      </c>
      <c r="AE1121" s="29">
        <v>0</v>
      </c>
      <c r="AF1121" s="31">
        <v>5000</v>
      </c>
      <c r="AG1121" s="29">
        <v>0</v>
      </c>
      <c r="AI1121" s="29">
        <v>0</v>
      </c>
      <c r="AJ1121" s="29">
        <v>0</v>
      </c>
      <c r="AK1121" s="29">
        <v>0</v>
      </c>
      <c r="AL1121" s="29">
        <v>0</v>
      </c>
      <c r="AM1121" s="29">
        <v>0</v>
      </c>
      <c r="AN1121" s="29">
        <v>0</v>
      </c>
      <c r="AO1121" s="29">
        <v>0</v>
      </c>
      <c r="AP1121" s="29">
        <v>0</v>
      </c>
      <c r="AQ1121" s="29">
        <v>0</v>
      </c>
      <c r="AR1121" s="29">
        <v>0</v>
      </c>
      <c r="AS1121" s="29">
        <v>0</v>
      </c>
      <c r="AT1121" s="122">
        <v>0</v>
      </c>
      <c r="AU1121" s="130" t="s">
        <v>2197</v>
      </c>
      <c r="AV1121" s="130" t="s">
        <v>2191</v>
      </c>
      <c r="AW1121" s="130" t="s">
        <v>2298</v>
      </c>
      <c r="AX1121" s="130" t="s">
        <v>1299</v>
      </c>
      <c r="AY1121" s="130" t="s">
        <v>521</v>
      </c>
    </row>
    <row r="1122" spans="1:51" ht="36" x14ac:dyDescent="0.2">
      <c r="A1122" s="121">
        <v>45741</v>
      </c>
      <c r="B1122" s="27" t="s">
        <v>1399</v>
      </c>
      <c r="C1122" s="24" t="s">
        <v>1565</v>
      </c>
      <c r="D1122" s="24" t="s">
        <v>1447</v>
      </c>
      <c r="E1122" s="28" t="s">
        <v>442</v>
      </c>
      <c r="F1122" s="28" t="s">
        <v>445</v>
      </c>
      <c r="G1122" s="28" t="s">
        <v>521</v>
      </c>
      <c r="H1122" s="28" t="s">
        <v>515</v>
      </c>
      <c r="I1122" s="28" t="s">
        <v>1422</v>
      </c>
      <c r="J1122" s="24" t="s">
        <v>1102</v>
      </c>
      <c r="K1122" s="24" t="s">
        <v>1244</v>
      </c>
      <c r="L1122" s="24" t="s">
        <v>4586</v>
      </c>
      <c r="M1122" s="24">
        <v>45741</v>
      </c>
      <c r="N1122" s="24" t="s">
        <v>1995</v>
      </c>
      <c r="O1122" s="24" t="s">
        <v>4587</v>
      </c>
      <c r="P1122" s="27" t="s">
        <v>15</v>
      </c>
      <c r="Q1122" s="28" t="s">
        <v>1012</v>
      </c>
      <c r="R1122" s="26" t="s">
        <v>4617</v>
      </c>
      <c r="S1122" s="26" t="s">
        <v>4640</v>
      </c>
      <c r="T1122" s="27" t="s">
        <v>148</v>
      </c>
      <c r="U1122" s="25" t="s">
        <v>1102</v>
      </c>
      <c r="V1122" s="25" t="s">
        <v>1535</v>
      </c>
      <c r="W1122" s="25" t="s">
        <v>552</v>
      </c>
      <c r="X1122" s="36" t="s">
        <v>43</v>
      </c>
      <c r="Y1122" s="36" t="s">
        <v>1377</v>
      </c>
      <c r="Z1122" s="36" t="s">
        <v>1375</v>
      </c>
      <c r="AA1122" s="29">
        <v>10000</v>
      </c>
      <c r="AB1122" s="29">
        <v>10000</v>
      </c>
      <c r="AC1122" s="30">
        <v>0</v>
      </c>
      <c r="AD1122" s="29">
        <v>10000</v>
      </c>
      <c r="AE1122" s="29">
        <v>0</v>
      </c>
      <c r="AF1122" s="31">
        <v>10000</v>
      </c>
      <c r="AG1122" s="29">
        <v>0</v>
      </c>
      <c r="AI1122" s="29">
        <v>0</v>
      </c>
      <c r="AJ1122" s="29">
        <v>0</v>
      </c>
      <c r="AK1122" s="29">
        <v>0</v>
      </c>
      <c r="AL1122" s="29">
        <v>0</v>
      </c>
      <c r="AM1122" s="29">
        <v>0</v>
      </c>
      <c r="AN1122" s="29">
        <v>0</v>
      </c>
      <c r="AO1122" s="29">
        <v>0</v>
      </c>
      <c r="AP1122" s="29">
        <v>0</v>
      </c>
      <c r="AQ1122" s="29">
        <v>0</v>
      </c>
      <c r="AR1122" s="29">
        <v>0</v>
      </c>
      <c r="AS1122" s="29">
        <v>0</v>
      </c>
      <c r="AT1122" s="122">
        <v>0</v>
      </c>
      <c r="AU1122" s="130" t="s">
        <v>2197</v>
      </c>
      <c r="AV1122" s="130" t="s">
        <v>2191</v>
      </c>
      <c r="AW1122" s="130" t="s">
        <v>2298</v>
      </c>
      <c r="AX1122" s="130" t="s">
        <v>1299</v>
      </c>
      <c r="AY1122" s="130" t="s">
        <v>4265</v>
      </c>
    </row>
    <row r="1123" spans="1:51" ht="36" x14ac:dyDescent="0.2">
      <c r="A1123" s="121">
        <v>45741</v>
      </c>
      <c r="B1123" s="27" t="s">
        <v>1399</v>
      </c>
      <c r="C1123" s="24" t="s">
        <v>1565</v>
      </c>
      <c r="D1123" s="24" t="s">
        <v>1447</v>
      </c>
      <c r="E1123" s="28" t="s">
        <v>438</v>
      </c>
      <c r="F1123" s="28" t="s">
        <v>439</v>
      </c>
      <c r="G1123" s="28" t="s">
        <v>521</v>
      </c>
      <c r="H1123" s="28" t="s">
        <v>515</v>
      </c>
      <c r="I1123" s="28" t="s">
        <v>1360</v>
      </c>
      <c r="J1123" s="24" t="s">
        <v>1360</v>
      </c>
      <c r="K1123" s="24" t="s">
        <v>1247</v>
      </c>
      <c r="L1123" s="24" t="s">
        <v>4588</v>
      </c>
      <c r="M1123" s="24">
        <v>45742</v>
      </c>
      <c r="N1123" s="24" t="s">
        <v>2509</v>
      </c>
      <c r="O1123" s="24" t="s">
        <v>4589</v>
      </c>
      <c r="P1123" s="27" t="s">
        <v>15</v>
      </c>
      <c r="Q1123" s="28" t="s">
        <v>1013</v>
      </c>
      <c r="R1123" s="26" t="s">
        <v>4618</v>
      </c>
      <c r="S1123" s="26" t="s">
        <v>4641</v>
      </c>
      <c r="T1123" s="27" t="s">
        <v>102</v>
      </c>
      <c r="U1123" s="25" t="s">
        <v>1360</v>
      </c>
      <c r="V1123" s="25" t="s">
        <v>1362</v>
      </c>
      <c r="W1123" s="25" t="s">
        <v>552</v>
      </c>
      <c r="X1123" s="36" t="s">
        <v>43</v>
      </c>
      <c r="Y1123" s="36" t="s">
        <v>1377</v>
      </c>
      <c r="Z1123" s="36" t="s">
        <v>1375</v>
      </c>
      <c r="AA1123" s="29">
        <v>6000</v>
      </c>
      <c r="AB1123" s="29">
        <v>6000</v>
      </c>
      <c r="AC1123" s="30">
        <v>0</v>
      </c>
      <c r="AD1123" s="29">
        <v>6000</v>
      </c>
      <c r="AE1123" s="29">
        <v>0</v>
      </c>
      <c r="AF1123" s="31">
        <v>6000</v>
      </c>
      <c r="AG1123" s="29">
        <v>0</v>
      </c>
      <c r="AI1123" s="29">
        <v>0</v>
      </c>
      <c r="AJ1123" s="29">
        <v>0</v>
      </c>
      <c r="AK1123" s="29">
        <v>0</v>
      </c>
      <c r="AL1123" s="29">
        <v>0</v>
      </c>
      <c r="AM1123" s="29">
        <v>0</v>
      </c>
      <c r="AN1123" s="29">
        <v>0</v>
      </c>
      <c r="AO1123" s="29">
        <v>0</v>
      </c>
      <c r="AP1123" s="29">
        <v>0</v>
      </c>
      <c r="AQ1123" s="29">
        <v>0</v>
      </c>
      <c r="AR1123" s="29">
        <v>0</v>
      </c>
      <c r="AS1123" s="29">
        <v>0</v>
      </c>
      <c r="AT1123" s="122">
        <v>0</v>
      </c>
      <c r="AU1123" s="130" t="s">
        <v>2197</v>
      </c>
      <c r="AV1123" s="130" t="s">
        <v>2191</v>
      </c>
      <c r="AW1123" s="130" t="s">
        <v>2298</v>
      </c>
      <c r="AX1123" s="130" t="s">
        <v>1299</v>
      </c>
      <c r="AY1123" s="130" t="s">
        <v>521</v>
      </c>
    </row>
    <row r="1124" spans="1:51" ht="36" x14ac:dyDescent="0.2">
      <c r="A1124" s="121">
        <v>45742</v>
      </c>
      <c r="B1124" s="27" t="s">
        <v>1399</v>
      </c>
      <c r="C1124" s="24" t="s">
        <v>1565</v>
      </c>
      <c r="D1124" s="24" t="s">
        <v>1447</v>
      </c>
      <c r="E1124" s="28" t="s">
        <v>442</v>
      </c>
      <c r="F1124" s="28" t="s">
        <v>443</v>
      </c>
      <c r="G1124" s="28" t="s">
        <v>521</v>
      </c>
      <c r="H1124" s="28" t="s">
        <v>515</v>
      </c>
      <c r="I1124" s="28" t="s">
        <v>1104</v>
      </c>
      <c r="J1124" s="24" t="s">
        <v>1092</v>
      </c>
      <c r="K1124" s="24" t="s">
        <v>1248</v>
      </c>
      <c r="L1124" s="24" t="s">
        <v>4590</v>
      </c>
      <c r="M1124" s="24">
        <v>45743</v>
      </c>
      <c r="N1124" s="24" t="s">
        <v>4591</v>
      </c>
      <c r="O1124" s="24" t="s">
        <v>4592</v>
      </c>
      <c r="P1124" s="27" t="s">
        <v>15</v>
      </c>
      <c r="Q1124" s="28" t="s">
        <v>1014</v>
      </c>
      <c r="R1124" s="26" t="s">
        <v>4619</v>
      </c>
      <c r="S1124" s="26" t="s">
        <v>4642</v>
      </c>
      <c r="T1124" s="27" t="s">
        <v>116</v>
      </c>
      <c r="U1124" s="25" t="s">
        <v>1092</v>
      </c>
      <c r="V1124" s="25" t="s">
        <v>1364</v>
      </c>
      <c r="W1124" s="25" t="s">
        <v>552</v>
      </c>
      <c r="X1124" s="36" t="s">
        <v>43</v>
      </c>
      <c r="Y1124" s="36" t="s">
        <v>1377</v>
      </c>
      <c r="Z1124" s="36" t="s">
        <v>1375</v>
      </c>
      <c r="AA1124" s="29">
        <v>3200</v>
      </c>
      <c r="AB1124" s="29">
        <v>3200</v>
      </c>
      <c r="AC1124" s="30">
        <v>0</v>
      </c>
      <c r="AD1124" s="29">
        <v>3200</v>
      </c>
      <c r="AE1124" s="29">
        <v>0</v>
      </c>
      <c r="AF1124" s="31">
        <v>3200</v>
      </c>
      <c r="AG1124" s="29">
        <v>0</v>
      </c>
      <c r="AI1124" s="29">
        <v>0</v>
      </c>
      <c r="AJ1124" s="29">
        <v>0</v>
      </c>
      <c r="AK1124" s="29">
        <v>0</v>
      </c>
      <c r="AL1124" s="29">
        <v>0</v>
      </c>
      <c r="AM1124" s="29">
        <v>0</v>
      </c>
      <c r="AN1124" s="29">
        <v>0</v>
      </c>
      <c r="AO1124" s="29">
        <v>0</v>
      </c>
      <c r="AP1124" s="29">
        <v>0</v>
      </c>
      <c r="AQ1124" s="29">
        <v>0</v>
      </c>
      <c r="AR1124" s="29">
        <v>0</v>
      </c>
      <c r="AS1124" s="29">
        <v>0</v>
      </c>
      <c r="AT1124" s="122">
        <v>0</v>
      </c>
      <c r="AU1124" s="130" t="s">
        <v>2197</v>
      </c>
      <c r="AV1124" s="130" t="s">
        <v>2191</v>
      </c>
      <c r="AW1124" s="130" t="s">
        <v>2298</v>
      </c>
      <c r="AX1124" s="130" t="s">
        <v>1299</v>
      </c>
      <c r="AY1124" s="130" t="s">
        <v>3589</v>
      </c>
    </row>
    <row r="1125" spans="1:51" ht="36" x14ac:dyDescent="0.2">
      <c r="A1125" s="121">
        <v>45742</v>
      </c>
      <c r="B1125" s="27" t="s">
        <v>1399</v>
      </c>
      <c r="C1125" s="24" t="s">
        <v>1565</v>
      </c>
      <c r="D1125" s="24" t="s">
        <v>1447</v>
      </c>
      <c r="E1125" s="28" t="s">
        <v>442</v>
      </c>
      <c r="F1125" s="28" t="s">
        <v>443</v>
      </c>
      <c r="G1125" s="28" t="s">
        <v>521</v>
      </c>
      <c r="H1125" s="28" t="s">
        <v>515</v>
      </c>
      <c r="I1125" s="28" t="s">
        <v>1104</v>
      </c>
      <c r="J1125" s="24" t="s">
        <v>1101</v>
      </c>
      <c r="K1125" s="24" t="s">
        <v>1249</v>
      </c>
      <c r="L1125" s="24" t="s">
        <v>4593</v>
      </c>
      <c r="M1125" s="24">
        <v>45743</v>
      </c>
      <c r="N1125" s="24" t="s">
        <v>4594</v>
      </c>
      <c r="O1125" s="24" t="s">
        <v>4595</v>
      </c>
      <c r="P1125" s="27" t="s">
        <v>15</v>
      </c>
      <c r="Q1125" s="28" t="s">
        <v>1015</v>
      </c>
      <c r="R1125" s="26" t="s">
        <v>4620</v>
      </c>
      <c r="S1125" s="26" t="s">
        <v>4643</v>
      </c>
      <c r="T1125" s="27" t="s">
        <v>164</v>
      </c>
      <c r="U1125" s="25" t="s">
        <v>1101</v>
      </c>
      <c r="V1125" s="25" t="s">
        <v>1557</v>
      </c>
      <c r="W1125" s="25" t="s">
        <v>552</v>
      </c>
      <c r="X1125" s="36" t="s">
        <v>43</v>
      </c>
      <c r="Y1125" s="36" t="s">
        <v>1377</v>
      </c>
      <c r="Z1125" s="36" t="s">
        <v>1375</v>
      </c>
      <c r="AA1125" s="29">
        <v>800</v>
      </c>
      <c r="AB1125" s="29">
        <v>800</v>
      </c>
      <c r="AC1125" s="30">
        <v>0</v>
      </c>
      <c r="AD1125" s="29">
        <v>800</v>
      </c>
      <c r="AE1125" s="29">
        <v>0</v>
      </c>
      <c r="AF1125" s="31">
        <v>800</v>
      </c>
      <c r="AG1125" s="29">
        <v>0</v>
      </c>
      <c r="AI1125" s="29">
        <v>0</v>
      </c>
      <c r="AJ1125" s="29">
        <v>0</v>
      </c>
      <c r="AK1125" s="29">
        <v>0</v>
      </c>
      <c r="AL1125" s="29">
        <v>0</v>
      </c>
      <c r="AM1125" s="29">
        <v>0</v>
      </c>
      <c r="AN1125" s="29">
        <v>0</v>
      </c>
      <c r="AO1125" s="29">
        <v>0</v>
      </c>
      <c r="AP1125" s="29">
        <v>0</v>
      </c>
      <c r="AQ1125" s="29">
        <v>0</v>
      </c>
      <c r="AR1125" s="29">
        <v>0</v>
      </c>
      <c r="AS1125" s="29">
        <v>0</v>
      </c>
      <c r="AT1125" s="122">
        <v>0</v>
      </c>
      <c r="AU1125" s="130" t="s">
        <v>2197</v>
      </c>
      <c r="AV1125" s="130" t="s">
        <v>2191</v>
      </c>
      <c r="AW1125" s="130" t="s">
        <v>2298</v>
      </c>
      <c r="AX1125" s="130" t="s">
        <v>1299</v>
      </c>
      <c r="AY1125" s="130" t="s">
        <v>3589</v>
      </c>
    </row>
    <row r="1126" spans="1:51" ht="36" x14ac:dyDescent="0.2">
      <c r="A1126" s="121">
        <v>45742</v>
      </c>
      <c r="B1126" s="27" t="s">
        <v>1399</v>
      </c>
      <c r="C1126" s="24" t="s">
        <v>1565</v>
      </c>
      <c r="D1126" s="24" t="s">
        <v>1447</v>
      </c>
      <c r="E1126" s="28" t="s">
        <v>442</v>
      </c>
      <c r="F1126" s="28" t="s">
        <v>443</v>
      </c>
      <c r="G1126" s="28" t="s">
        <v>521</v>
      </c>
      <c r="H1126" s="28" t="s">
        <v>515</v>
      </c>
      <c r="I1126" s="28" t="s">
        <v>1104</v>
      </c>
      <c r="J1126" s="24" t="s">
        <v>1158</v>
      </c>
      <c r="K1126" s="24" t="s">
        <v>1252</v>
      </c>
      <c r="L1126" s="24" t="s">
        <v>4659</v>
      </c>
      <c r="M1126" s="24">
        <v>45743</v>
      </c>
      <c r="N1126" s="24" t="s">
        <v>4660</v>
      </c>
      <c r="O1126" s="24" t="s">
        <v>4661</v>
      </c>
      <c r="P1126" s="27" t="s">
        <v>15</v>
      </c>
      <c r="Q1126" s="28" t="s">
        <v>1016</v>
      </c>
      <c r="R1126" s="26" t="s">
        <v>4621</v>
      </c>
      <c r="S1126" s="26" t="s">
        <v>4644</v>
      </c>
      <c r="T1126" s="27" t="s">
        <v>165</v>
      </c>
      <c r="U1126" s="25" t="s">
        <v>1158</v>
      </c>
      <c r="V1126" s="25" t="s">
        <v>1558</v>
      </c>
      <c r="W1126" s="25" t="s">
        <v>552</v>
      </c>
      <c r="X1126" s="36" t="s">
        <v>43</v>
      </c>
      <c r="Y1126" s="36" t="s">
        <v>1377</v>
      </c>
      <c r="Z1126" s="36" t="s">
        <v>1375</v>
      </c>
      <c r="AA1126" s="29">
        <v>1600</v>
      </c>
      <c r="AB1126" s="29">
        <v>1600</v>
      </c>
      <c r="AC1126" s="30">
        <v>0</v>
      </c>
      <c r="AD1126" s="29">
        <v>1600</v>
      </c>
      <c r="AE1126" s="29">
        <v>0</v>
      </c>
      <c r="AF1126" s="31">
        <v>1600</v>
      </c>
      <c r="AG1126" s="29">
        <v>0</v>
      </c>
      <c r="AI1126" s="29">
        <v>0</v>
      </c>
      <c r="AJ1126" s="29">
        <v>0</v>
      </c>
      <c r="AK1126" s="29">
        <v>0</v>
      </c>
      <c r="AL1126" s="29">
        <v>0</v>
      </c>
      <c r="AM1126" s="29">
        <v>0</v>
      </c>
      <c r="AN1126" s="29">
        <v>0</v>
      </c>
      <c r="AO1126" s="29">
        <v>0</v>
      </c>
      <c r="AP1126" s="29">
        <v>0</v>
      </c>
      <c r="AQ1126" s="29">
        <v>0</v>
      </c>
      <c r="AR1126" s="29">
        <v>0</v>
      </c>
      <c r="AS1126" s="29">
        <v>0</v>
      </c>
      <c r="AT1126" s="122">
        <v>0</v>
      </c>
      <c r="AU1126" s="130" t="s">
        <v>2197</v>
      </c>
      <c r="AV1126" s="130" t="s">
        <v>2191</v>
      </c>
      <c r="AW1126" s="130" t="s">
        <v>2298</v>
      </c>
      <c r="AX1126" s="130" t="s">
        <v>1299</v>
      </c>
      <c r="AY1126" s="130" t="s">
        <v>3589</v>
      </c>
    </row>
    <row r="1127" spans="1:51" ht="36" x14ac:dyDescent="0.2">
      <c r="A1127" s="121">
        <v>45742</v>
      </c>
      <c r="B1127" s="27" t="s">
        <v>1399</v>
      </c>
      <c r="C1127" s="24" t="s">
        <v>1565</v>
      </c>
      <c r="D1127" s="24" t="s">
        <v>1447</v>
      </c>
      <c r="E1127" s="28" t="s">
        <v>442</v>
      </c>
      <c r="F1127" s="28" t="s">
        <v>443</v>
      </c>
      <c r="G1127" s="28" t="s">
        <v>521</v>
      </c>
      <c r="H1127" s="28" t="s">
        <v>515</v>
      </c>
      <c r="I1127" s="28" t="s">
        <v>1104</v>
      </c>
      <c r="J1127" s="24" t="s">
        <v>1161</v>
      </c>
      <c r="K1127" s="24" t="s">
        <v>1251</v>
      </c>
      <c r="L1127" s="24" t="s">
        <v>4596</v>
      </c>
      <c r="M1127" s="24">
        <v>45743</v>
      </c>
      <c r="N1127" s="24" t="s">
        <v>4597</v>
      </c>
      <c r="O1127" s="24" t="s">
        <v>4598</v>
      </c>
      <c r="P1127" s="27" t="s">
        <v>15</v>
      </c>
      <c r="Q1127" s="28" t="s">
        <v>1017</v>
      </c>
      <c r="R1127" s="26" t="s">
        <v>4622</v>
      </c>
      <c r="S1127" s="26" t="s">
        <v>4645</v>
      </c>
      <c r="T1127" s="27" t="s">
        <v>163</v>
      </c>
      <c r="U1127" s="25" t="s">
        <v>1161</v>
      </c>
      <c r="V1127" s="25" t="s">
        <v>2842</v>
      </c>
      <c r="W1127" s="25" t="s">
        <v>552</v>
      </c>
      <c r="X1127" s="36" t="s">
        <v>43</v>
      </c>
      <c r="Y1127" s="36" t="s">
        <v>1377</v>
      </c>
      <c r="Z1127" s="36" t="s">
        <v>1375</v>
      </c>
      <c r="AA1127" s="29">
        <v>3200</v>
      </c>
      <c r="AB1127" s="29">
        <v>3200</v>
      </c>
      <c r="AC1127" s="30">
        <v>0</v>
      </c>
      <c r="AD1127" s="29">
        <v>3200</v>
      </c>
      <c r="AE1127" s="29">
        <v>0</v>
      </c>
      <c r="AF1127" s="31">
        <v>3200</v>
      </c>
      <c r="AG1127" s="29">
        <v>0</v>
      </c>
      <c r="AI1127" s="29">
        <v>0</v>
      </c>
      <c r="AJ1127" s="29">
        <v>0</v>
      </c>
      <c r="AK1127" s="29">
        <v>0</v>
      </c>
      <c r="AL1127" s="29">
        <v>0</v>
      </c>
      <c r="AM1127" s="29">
        <v>0</v>
      </c>
      <c r="AN1127" s="29">
        <v>0</v>
      </c>
      <c r="AO1127" s="29">
        <v>0</v>
      </c>
      <c r="AP1127" s="29">
        <v>0</v>
      </c>
      <c r="AQ1127" s="29">
        <v>0</v>
      </c>
      <c r="AR1127" s="29">
        <v>0</v>
      </c>
      <c r="AS1127" s="29">
        <v>0</v>
      </c>
      <c r="AT1127" s="122">
        <v>0</v>
      </c>
      <c r="AU1127" s="130" t="s">
        <v>2197</v>
      </c>
      <c r="AV1127" s="130" t="s">
        <v>2191</v>
      </c>
      <c r="AW1127" s="130" t="s">
        <v>2298</v>
      </c>
      <c r="AX1127" s="130" t="s">
        <v>1299</v>
      </c>
      <c r="AY1127" s="130" t="s">
        <v>3589</v>
      </c>
    </row>
    <row r="1128" spans="1:51" ht="36" x14ac:dyDescent="0.2">
      <c r="A1128" s="121">
        <v>45742</v>
      </c>
      <c r="B1128" s="27" t="s">
        <v>1399</v>
      </c>
      <c r="C1128" s="24" t="s">
        <v>1565</v>
      </c>
      <c r="D1128" s="24" t="s">
        <v>1447</v>
      </c>
      <c r="E1128" s="28" t="s">
        <v>442</v>
      </c>
      <c r="F1128" s="28" t="s">
        <v>443</v>
      </c>
      <c r="G1128" s="28" t="s">
        <v>521</v>
      </c>
      <c r="H1128" s="28" t="s">
        <v>515</v>
      </c>
      <c r="I1128" s="28" t="s">
        <v>1104</v>
      </c>
      <c r="J1128" s="24" t="s">
        <v>1510</v>
      </c>
      <c r="K1128" s="24" t="s">
        <v>1250</v>
      </c>
      <c r="L1128" s="24" t="s">
        <v>4599</v>
      </c>
      <c r="M1128" s="24">
        <v>45743</v>
      </c>
      <c r="N1128" s="24" t="s">
        <v>4600</v>
      </c>
      <c r="O1128" s="24" t="s">
        <v>4601</v>
      </c>
      <c r="P1128" s="27" t="s">
        <v>15</v>
      </c>
      <c r="Q1128" s="28" t="s">
        <v>1018</v>
      </c>
      <c r="R1128" s="26" t="s">
        <v>4623</v>
      </c>
      <c r="S1128" s="26" t="s">
        <v>4646</v>
      </c>
      <c r="T1128" s="27" t="s">
        <v>176</v>
      </c>
      <c r="U1128" s="25" t="s">
        <v>1429</v>
      </c>
      <c r="V1128" s="25" t="s">
        <v>2383</v>
      </c>
      <c r="W1128" s="25" t="s">
        <v>552</v>
      </c>
      <c r="X1128" s="36" t="s">
        <v>43</v>
      </c>
      <c r="Y1128" s="36" t="s">
        <v>1377</v>
      </c>
      <c r="Z1128" s="36" t="s">
        <v>1375</v>
      </c>
      <c r="AA1128" s="29">
        <v>1600</v>
      </c>
      <c r="AB1128" s="29">
        <v>1600</v>
      </c>
      <c r="AC1128" s="30">
        <v>0</v>
      </c>
      <c r="AD1128" s="29">
        <v>1600</v>
      </c>
      <c r="AE1128" s="29">
        <v>0</v>
      </c>
      <c r="AF1128" s="31">
        <v>1600</v>
      </c>
      <c r="AG1128" s="29">
        <v>0</v>
      </c>
      <c r="AI1128" s="29">
        <v>0</v>
      </c>
      <c r="AJ1128" s="29">
        <v>0</v>
      </c>
      <c r="AK1128" s="29">
        <v>0</v>
      </c>
      <c r="AL1128" s="29">
        <v>0</v>
      </c>
      <c r="AM1128" s="29">
        <v>0</v>
      </c>
      <c r="AN1128" s="29">
        <v>0</v>
      </c>
      <c r="AO1128" s="29">
        <v>0</v>
      </c>
      <c r="AP1128" s="29">
        <v>0</v>
      </c>
      <c r="AQ1128" s="29">
        <v>0</v>
      </c>
      <c r="AR1128" s="29">
        <v>0</v>
      </c>
      <c r="AS1128" s="29">
        <v>0</v>
      </c>
      <c r="AT1128" s="122">
        <v>0</v>
      </c>
      <c r="AU1128" s="130" t="s">
        <v>2197</v>
      </c>
      <c r="AV1128" s="130" t="s">
        <v>2191</v>
      </c>
      <c r="AW1128" s="130" t="s">
        <v>2298</v>
      </c>
      <c r="AX1128" s="130" t="s">
        <v>1299</v>
      </c>
      <c r="AY1128" s="130" t="s">
        <v>3589</v>
      </c>
    </row>
    <row r="1129" spans="1:51" ht="36" x14ac:dyDescent="0.2">
      <c r="A1129" s="121">
        <v>45742</v>
      </c>
      <c r="B1129" s="27" t="s">
        <v>1399</v>
      </c>
      <c r="C1129" s="24" t="s">
        <v>1565</v>
      </c>
      <c r="D1129" s="24" t="s">
        <v>1447</v>
      </c>
      <c r="E1129" s="28" t="s">
        <v>438</v>
      </c>
      <c r="F1129" s="28" t="s">
        <v>439</v>
      </c>
      <c r="G1129" s="28" t="s">
        <v>521</v>
      </c>
      <c r="H1129" s="28" t="s">
        <v>515</v>
      </c>
      <c r="I1129" s="28" t="s">
        <v>1360</v>
      </c>
      <c r="J1129" s="24" t="s">
        <v>1360</v>
      </c>
      <c r="K1129" s="24" t="s">
        <v>1255</v>
      </c>
      <c r="L1129" s="24" t="s">
        <v>4662</v>
      </c>
      <c r="M1129" s="24">
        <v>45743</v>
      </c>
      <c r="N1129" s="24" t="s">
        <v>2459</v>
      </c>
      <c r="O1129" s="24" t="s">
        <v>4663</v>
      </c>
      <c r="P1129" s="27" t="s">
        <v>15</v>
      </c>
      <c r="Q1129" s="28" t="s">
        <v>1023</v>
      </c>
      <c r="R1129" s="26" t="s">
        <v>4624</v>
      </c>
      <c r="S1129" s="26" t="s">
        <v>4647</v>
      </c>
      <c r="T1129" s="27" t="s">
        <v>102</v>
      </c>
      <c r="U1129" s="25" t="s">
        <v>1360</v>
      </c>
      <c r="V1129" s="25" t="s">
        <v>1362</v>
      </c>
      <c r="W1129" s="25" t="s">
        <v>552</v>
      </c>
      <c r="X1129" s="36" t="s">
        <v>43</v>
      </c>
      <c r="Y1129" s="36" t="s">
        <v>1377</v>
      </c>
      <c r="Z1129" s="36" t="s">
        <v>1375</v>
      </c>
      <c r="AA1129" s="29">
        <v>8000</v>
      </c>
      <c r="AB1129" s="29">
        <v>8000</v>
      </c>
      <c r="AC1129" s="30">
        <v>0</v>
      </c>
      <c r="AD1129" s="29">
        <v>8000</v>
      </c>
      <c r="AE1129" s="29">
        <v>0</v>
      </c>
      <c r="AF1129" s="31">
        <v>8000</v>
      </c>
      <c r="AG1129" s="29">
        <v>0</v>
      </c>
      <c r="AI1129" s="29">
        <v>0</v>
      </c>
      <c r="AJ1129" s="29">
        <v>0</v>
      </c>
      <c r="AK1129" s="29">
        <v>0</v>
      </c>
      <c r="AL1129" s="29">
        <v>0</v>
      </c>
      <c r="AM1129" s="29">
        <v>0</v>
      </c>
      <c r="AN1129" s="29">
        <v>0</v>
      </c>
      <c r="AO1129" s="29">
        <v>0</v>
      </c>
      <c r="AP1129" s="29">
        <v>0</v>
      </c>
      <c r="AQ1129" s="29">
        <v>0</v>
      </c>
      <c r="AR1129" s="29">
        <v>0</v>
      </c>
      <c r="AS1129" s="29">
        <v>0</v>
      </c>
      <c r="AT1129" s="122">
        <v>0</v>
      </c>
      <c r="AU1129" s="130" t="s">
        <v>2197</v>
      </c>
      <c r="AV1129" s="130" t="s">
        <v>2191</v>
      </c>
      <c r="AW1129" s="130" t="s">
        <v>2298</v>
      </c>
      <c r="AX1129" s="130" t="s">
        <v>1299</v>
      </c>
      <c r="AY1129" s="130" t="s">
        <v>521</v>
      </c>
    </row>
    <row r="1130" spans="1:51" ht="36" x14ac:dyDescent="0.2">
      <c r="A1130" s="121">
        <v>45742</v>
      </c>
      <c r="B1130" s="27" t="s">
        <v>1399</v>
      </c>
      <c r="C1130" s="24" t="s">
        <v>1565</v>
      </c>
      <c r="D1130" s="24"/>
      <c r="E1130" s="28" t="s">
        <v>438</v>
      </c>
      <c r="F1130" s="28" t="s">
        <v>439</v>
      </c>
      <c r="G1130" s="28" t="s">
        <v>42</v>
      </c>
      <c r="H1130" s="28" t="s">
        <v>511</v>
      </c>
      <c r="I1130" s="28" t="s">
        <v>1103</v>
      </c>
      <c r="J1130" s="24" t="s">
        <v>1161</v>
      </c>
      <c r="K1130" s="24" t="s">
        <v>1253</v>
      </c>
      <c r="L1130" s="24" t="s">
        <v>4664</v>
      </c>
      <c r="M1130" s="24">
        <v>45743</v>
      </c>
      <c r="N1130" s="24" t="s">
        <v>1888</v>
      </c>
      <c r="O1130" s="24" t="s">
        <v>4665</v>
      </c>
      <c r="P1130" s="27" t="s">
        <v>15</v>
      </c>
      <c r="Q1130" s="28" t="s">
        <v>1019</v>
      </c>
      <c r="R1130" s="26" t="s">
        <v>4720</v>
      </c>
      <c r="S1130" s="26" t="s">
        <v>4753</v>
      </c>
      <c r="T1130" s="27" t="s">
        <v>58</v>
      </c>
      <c r="U1130" s="25" t="s">
        <v>1161</v>
      </c>
      <c r="V1130" s="25" t="s">
        <v>1351</v>
      </c>
      <c r="W1130" s="25" t="s">
        <v>552</v>
      </c>
      <c r="X1130" s="36" t="s">
        <v>41</v>
      </c>
      <c r="Y1130" s="36" t="s">
        <v>42</v>
      </c>
      <c r="Z1130" s="36" t="s">
        <v>359</v>
      </c>
      <c r="AA1130" s="29">
        <v>3600</v>
      </c>
      <c r="AB1130" s="29">
        <v>3600</v>
      </c>
      <c r="AC1130" s="30">
        <v>0</v>
      </c>
      <c r="AD1130" s="29">
        <v>3600</v>
      </c>
      <c r="AE1130" s="29">
        <v>0</v>
      </c>
      <c r="AF1130" s="31">
        <v>3600</v>
      </c>
      <c r="AG1130" s="29">
        <v>0</v>
      </c>
      <c r="AI1130" s="29">
        <v>0</v>
      </c>
      <c r="AJ1130" s="29">
        <v>0</v>
      </c>
      <c r="AK1130" s="29">
        <v>0</v>
      </c>
      <c r="AL1130" s="29">
        <v>0</v>
      </c>
      <c r="AM1130" s="29">
        <v>0</v>
      </c>
      <c r="AN1130" s="29">
        <v>0</v>
      </c>
      <c r="AO1130" s="29">
        <v>0</v>
      </c>
      <c r="AP1130" s="29">
        <v>0</v>
      </c>
      <c r="AQ1130" s="29">
        <v>0</v>
      </c>
      <c r="AR1130" s="29">
        <v>0</v>
      </c>
      <c r="AS1130" s="29">
        <v>0</v>
      </c>
      <c r="AT1130" s="122">
        <v>0</v>
      </c>
      <c r="AU1130" s="130" t="s">
        <v>2197</v>
      </c>
      <c r="AV1130" s="130" t="s">
        <v>2191</v>
      </c>
      <c r="AW1130" s="130" t="s">
        <v>2298</v>
      </c>
      <c r="AX1130" s="130" t="s">
        <v>1299</v>
      </c>
      <c r="AY1130" s="130" t="s">
        <v>2647</v>
      </c>
    </row>
    <row r="1131" spans="1:51" x14ac:dyDescent="0.2">
      <c r="A1131" s="121">
        <v>45742</v>
      </c>
      <c r="B1131" s="27" t="s">
        <v>1399</v>
      </c>
      <c r="C1131" s="24" t="s">
        <v>1565</v>
      </c>
      <c r="D1131" s="24"/>
      <c r="E1131" s="28" t="s">
        <v>442</v>
      </c>
      <c r="F1131" s="28" t="s">
        <v>443</v>
      </c>
      <c r="G1131" s="28" t="s">
        <v>519</v>
      </c>
      <c r="H1131" s="28" t="s">
        <v>515</v>
      </c>
      <c r="I1131" s="28" t="s">
        <v>1104</v>
      </c>
      <c r="J1131" s="24" t="s">
        <v>1104</v>
      </c>
      <c r="K1131" s="24" t="s">
        <v>1299</v>
      </c>
      <c r="L1131" s="24" t="s">
        <v>1299</v>
      </c>
      <c r="M1131" s="24" t="s">
        <v>1299</v>
      </c>
      <c r="N1131" s="24" t="s">
        <v>1299</v>
      </c>
      <c r="O1131" s="24" t="s">
        <v>4666</v>
      </c>
      <c r="P1131" s="27" t="s">
        <v>15</v>
      </c>
      <c r="Q1131" s="28" t="s">
        <v>1020</v>
      </c>
      <c r="R1131" s="26" t="s">
        <v>4721</v>
      </c>
      <c r="S1131" s="26" t="s">
        <v>4754</v>
      </c>
      <c r="T1131" s="27" t="s">
        <v>121</v>
      </c>
      <c r="U1131" s="25" t="s">
        <v>1104</v>
      </c>
      <c r="V1131" s="25" t="s">
        <v>1514</v>
      </c>
      <c r="W1131" s="25" t="s">
        <v>552</v>
      </c>
      <c r="X1131" s="36" t="s">
        <v>22</v>
      </c>
      <c r="Y1131" s="36" t="s">
        <v>23</v>
      </c>
      <c r="Z1131" s="36" t="s">
        <v>361</v>
      </c>
      <c r="AA1131" s="29">
        <v>9800</v>
      </c>
      <c r="AB1131" s="29">
        <v>0</v>
      </c>
      <c r="AC1131" s="30">
        <v>9800</v>
      </c>
      <c r="AD1131" s="29">
        <v>0</v>
      </c>
      <c r="AE1131" s="29">
        <v>0</v>
      </c>
      <c r="AF1131" s="31">
        <v>9800</v>
      </c>
      <c r="AG1131" s="29">
        <v>0</v>
      </c>
      <c r="AI1131" s="29">
        <v>0</v>
      </c>
      <c r="AJ1131" s="29">
        <v>0</v>
      </c>
      <c r="AK1131" s="29">
        <v>0</v>
      </c>
      <c r="AL1131" s="29">
        <v>0</v>
      </c>
      <c r="AM1131" s="29">
        <v>0</v>
      </c>
      <c r="AN1131" s="29">
        <v>0</v>
      </c>
      <c r="AO1131" s="29">
        <v>0</v>
      </c>
      <c r="AP1131" s="29">
        <v>0</v>
      </c>
      <c r="AQ1131" s="29">
        <v>0</v>
      </c>
      <c r="AR1131" s="29">
        <v>0</v>
      </c>
      <c r="AS1131" s="29">
        <v>0</v>
      </c>
      <c r="AT1131" s="122">
        <v>0</v>
      </c>
      <c r="AU1131" s="130" t="s">
        <v>2190</v>
      </c>
      <c r="AV1131" s="130" t="s">
        <v>2191</v>
      </c>
      <c r="AW1131" s="130" t="s">
        <v>2192</v>
      </c>
      <c r="AX1131" s="130" t="s">
        <v>1299</v>
      </c>
      <c r="AY1131" s="130" t="s">
        <v>1299</v>
      </c>
    </row>
    <row r="1132" spans="1:51" ht="24" x14ac:dyDescent="0.2">
      <c r="A1132" s="121">
        <v>45742</v>
      </c>
      <c r="B1132" s="27" t="s">
        <v>1399</v>
      </c>
      <c r="C1132" s="24" t="s">
        <v>1565</v>
      </c>
      <c r="D1132" s="24"/>
      <c r="E1132" s="28" t="s">
        <v>442</v>
      </c>
      <c r="F1132" s="28" t="s">
        <v>443</v>
      </c>
      <c r="G1132" s="28" t="s">
        <v>2820</v>
      </c>
      <c r="H1132" s="28" t="s">
        <v>515</v>
      </c>
      <c r="I1132" s="28" t="s">
        <v>1104</v>
      </c>
      <c r="J1132" s="24" t="s">
        <v>1104</v>
      </c>
      <c r="K1132" s="24" t="s">
        <v>1299</v>
      </c>
      <c r="L1132" s="24" t="s">
        <v>1299</v>
      </c>
      <c r="M1132" s="24" t="s">
        <v>1299</v>
      </c>
      <c r="N1132" s="24" t="s">
        <v>1299</v>
      </c>
      <c r="O1132" s="24" t="s">
        <v>4667</v>
      </c>
      <c r="P1132" s="27" t="s">
        <v>15</v>
      </c>
      <c r="Q1132" s="28" t="s">
        <v>1021</v>
      </c>
      <c r="R1132" s="26" t="s">
        <v>4722</v>
      </c>
      <c r="S1132" s="26" t="s">
        <v>4755</v>
      </c>
      <c r="T1132" s="27" t="s">
        <v>121</v>
      </c>
      <c r="U1132" s="25" t="s">
        <v>1104</v>
      </c>
      <c r="V1132" s="25" t="s">
        <v>1514</v>
      </c>
      <c r="W1132" s="25" t="s">
        <v>552</v>
      </c>
      <c r="X1132" s="36" t="s">
        <v>481</v>
      </c>
      <c r="Y1132" s="36" t="s">
        <v>483</v>
      </c>
      <c r="Z1132" s="36" t="s">
        <v>482</v>
      </c>
      <c r="AA1132" s="29">
        <v>60000</v>
      </c>
      <c r="AB1132" s="29">
        <v>0</v>
      </c>
      <c r="AC1132" s="30">
        <v>60000</v>
      </c>
      <c r="AD1132" s="29">
        <v>0</v>
      </c>
      <c r="AE1132" s="29">
        <v>0</v>
      </c>
      <c r="AF1132" s="31">
        <v>60000</v>
      </c>
      <c r="AG1132" s="29">
        <v>0</v>
      </c>
      <c r="AI1132" s="29">
        <v>0</v>
      </c>
      <c r="AJ1132" s="29">
        <v>0</v>
      </c>
      <c r="AK1132" s="29">
        <v>0</v>
      </c>
      <c r="AL1132" s="29">
        <v>0</v>
      </c>
      <c r="AM1132" s="29">
        <v>0</v>
      </c>
      <c r="AN1132" s="29">
        <v>0</v>
      </c>
      <c r="AO1132" s="29">
        <v>0</v>
      </c>
      <c r="AP1132" s="29">
        <v>0</v>
      </c>
      <c r="AQ1132" s="29">
        <v>0</v>
      </c>
      <c r="AR1132" s="29">
        <v>0</v>
      </c>
      <c r="AS1132" s="29">
        <v>0</v>
      </c>
      <c r="AT1132" s="122">
        <v>0</v>
      </c>
      <c r="AU1132" s="130" t="s">
        <v>2190</v>
      </c>
      <c r="AV1132" s="130" t="s">
        <v>2191</v>
      </c>
      <c r="AW1132" s="130" t="s">
        <v>2192</v>
      </c>
      <c r="AX1132" s="130" t="s">
        <v>1299</v>
      </c>
      <c r="AY1132" s="130" t="s">
        <v>1299</v>
      </c>
    </row>
    <row r="1133" spans="1:51" ht="24" x14ac:dyDescent="0.2">
      <c r="A1133" s="121">
        <v>45742</v>
      </c>
      <c r="B1133" s="27" t="s">
        <v>1399</v>
      </c>
      <c r="C1133" s="24" t="s">
        <v>1565</v>
      </c>
      <c r="D1133" s="24"/>
      <c r="E1133" s="28" t="s">
        <v>442</v>
      </c>
      <c r="F1133" s="28" t="s">
        <v>443</v>
      </c>
      <c r="G1133" s="28" t="s">
        <v>42</v>
      </c>
      <c r="H1133" s="28" t="s">
        <v>511</v>
      </c>
      <c r="I1133" s="28" t="s">
        <v>1104</v>
      </c>
      <c r="J1133" s="24" t="s">
        <v>1104</v>
      </c>
      <c r="K1133" s="24" t="s">
        <v>1299</v>
      </c>
      <c r="L1133" s="24" t="s">
        <v>1299</v>
      </c>
      <c r="M1133" s="24" t="s">
        <v>1299</v>
      </c>
      <c r="N1133" s="24" t="s">
        <v>1299</v>
      </c>
      <c r="O1133" s="24" t="s">
        <v>4668</v>
      </c>
      <c r="P1133" s="27" t="s">
        <v>15</v>
      </c>
      <c r="Q1133" s="28" t="s">
        <v>1022</v>
      </c>
      <c r="R1133" s="26" t="s">
        <v>4723</v>
      </c>
      <c r="S1133" s="26" t="s">
        <v>4756</v>
      </c>
      <c r="T1133" s="27" t="s">
        <v>121</v>
      </c>
      <c r="U1133" s="25" t="s">
        <v>1104</v>
      </c>
      <c r="V1133" s="25" t="s">
        <v>1514</v>
      </c>
      <c r="W1133" s="25" t="s">
        <v>552</v>
      </c>
      <c r="X1133" s="36" t="s">
        <v>41</v>
      </c>
      <c r="Y1133" s="36" t="s">
        <v>42</v>
      </c>
      <c r="Z1133" s="36" t="s">
        <v>359</v>
      </c>
      <c r="AA1133" s="29">
        <v>150000</v>
      </c>
      <c r="AB1133" s="29">
        <v>0</v>
      </c>
      <c r="AC1133" s="30">
        <v>150000</v>
      </c>
      <c r="AD1133" s="29">
        <v>0</v>
      </c>
      <c r="AE1133" s="29">
        <v>0</v>
      </c>
      <c r="AF1133" s="31">
        <v>150000</v>
      </c>
      <c r="AG1133" s="29">
        <v>0</v>
      </c>
      <c r="AI1133" s="29">
        <v>0</v>
      </c>
      <c r="AJ1133" s="29">
        <v>0</v>
      </c>
      <c r="AK1133" s="29">
        <v>0</v>
      </c>
      <c r="AL1133" s="29">
        <v>0</v>
      </c>
      <c r="AM1133" s="29">
        <v>0</v>
      </c>
      <c r="AN1133" s="29">
        <v>0</v>
      </c>
      <c r="AO1133" s="29">
        <v>0</v>
      </c>
      <c r="AP1133" s="29">
        <v>0</v>
      </c>
      <c r="AQ1133" s="29">
        <v>0</v>
      </c>
      <c r="AR1133" s="29">
        <v>0</v>
      </c>
      <c r="AS1133" s="29">
        <v>0</v>
      </c>
      <c r="AT1133" s="122">
        <v>0</v>
      </c>
      <c r="AU1133" s="130" t="s">
        <v>2190</v>
      </c>
      <c r="AV1133" s="130" t="s">
        <v>2191</v>
      </c>
      <c r="AW1133" s="130" t="s">
        <v>2192</v>
      </c>
      <c r="AX1133" s="130" t="s">
        <v>1418</v>
      </c>
      <c r="AY1133" s="130" t="s">
        <v>4750</v>
      </c>
    </row>
    <row r="1134" spans="1:51" ht="24" x14ac:dyDescent="0.2">
      <c r="A1134" s="121">
        <v>45742</v>
      </c>
      <c r="B1134" s="27" t="s">
        <v>1399</v>
      </c>
      <c r="C1134" s="24" t="s">
        <v>1565</v>
      </c>
      <c r="D1134" s="24"/>
      <c r="E1134" s="28" t="s">
        <v>442</v>
      </c>
      <c r="F1134" s="28" t="s">
        <v>443</v>
      </c>
      <c r="G1134" s="28" t="s">
        <v>521</v>
      </c>
      <c r="H1134" s="28" t="s">
        <v>515</v>
      </c>
      <c r="I1134" s="28" t="s">
        <v>1104</v>
      </c>
      <c r="J1134" s="24" t="s">
        <v>1104</v>
      </c>
      <c r="K1134" s="24" t="s">
        <v>1299</v>
      </c>
      <c r="L1134" s="24" t="s">
        <v>1299</v>
      </c>
      <c r="M1134" s="24" t="s">
        <v>1299</v>
      </c>
      <c r="N1134" s="24" t="s">
        <v>1299</v>
      </c>
      <c r="O1134" s="24" t="s">
        <v>4669</v>
      </c>
      <c r="P1134" s="27" t="s">
        <v>15</v>
      </c>
      <c r="Q1134" s="28" t="s">
        <v>1024</v>
      </c>
      <c r="R1134" s="26" t="s">
        <v>4724</v>
      </c>
      <c r="S1134" s="26" t="s">
        <v>4757</v>
      </c>
      <c r="T1134" s="27" t="s">
        <v>121</v>
      </c>
      <c r="U1134" s="25" t="s">
        <v>1104</v>
      </c>
      <c r="V1134" s="25" t="s">
        <v>1514</v>
      </c>
      <c r="W1134" s="25" t="s">
        <v>552</v>
      </c>
      <c r="X1134" s="36" t="s">
        <v>43</v>
      </c>
      <c r="Y1134" s="36" t="s">
        <v>1377</v>
      </c>
      <c r="Z1134" s="36" t="s">
        <v>1375</v>
      </c>
      <c r="AA1134" s="29">
        <v>1850600</v>
      </c>
      <c r="AB1134" s="29">
        <v>0</v>
      </c>
      <c r="AC1134" s="30">
        <v>1850600</v>
      </c>
      <c r="AD1134" s="29">
        <v>0</v>
      </c>
      <c r="AE1134" s="29">
        <v>0</v>
      </c>
      <c r="AF1134" s="31">
        <v>1850600</v>
      </c>
      <c r="AG1134" s="29">
        <v>0</v>
      </c>
      <c r="AI1134" s="29">
        <v>0</v>
      </c>
      <c r="AJ1134" s="29">
        <v>0</v>
      </c>
      <c r="AK1134" s="29">
        <v>0</v>
      </c>
      <c r="AL1134" s="29">
        <v>0</v>
      </c>
      <c r="AM1134" s="29">
        <v>0</v>
      </c>
      <c r="AN1134" s="29">
        <v>0</v>
      </c>
      <c r="AO1134" s="29">
        <v>0</v>
      </c>
      <c r="AP1134" s="29">
        <v>0</v>
      </c>
      <c r="AQ1134" s="29">
        <v>0</v>
      </c>
      <c r="AR1134" s="29">
        <v>0</v>
      </c>
      <c r="AS1134" s="29">
        <v>0</v>
      </c>
      <c r="AT1134" s="122">
        <v>0</v>
      </c>
      <c r="AU1134" s="130" t="s">
        <v>2190</v>
      </c>
      <c r="AV1134" s="130" t="s">
        <v>2191</v>
      </c>
      <c r="AW1134" s="130" t="s">
        <v>2192</v>
      </c>
      <c r="AX1134" s="130" t="s">
        <v>1418</v>
      </c>
      <c r="AY1134" s="130" t="s">
        <v>4751</v>
      </c>
    </row>
    <row r="1135" spans="1:51" ht="24" x14ac:dyDescent="0.2">
      <c r="A1135" s="121">
        <v>45742</v>
      </c>
      <c r="B1135" s="27" t="s">
        <v>1399</v>
      </c>
      <c r="C1135" s="24" t="s">
        <v>1565</v>
      </c>
      <c r="D1135" s="24"/>
      <c r="E1135" s="28" t="s">
        <v>442</v>
      </c>
      <c r="F1135" s="28" t="s">
        <v>443</v>
      </c>
      <c r="G1135" s="28" t="s">
        <v>521</v>
      </c>
      <c r="H1135" s="28" t="s">
        <v>515</v>
      </c>
      <c r="I1135" s="28" t="s">
        <v>1104</v>
      </c>
      <c r="J1135" s="24" t="s">
        <v>1427</v>
      </c>
      <c r="K1135" s="24" t="s">
        <v>1299</v>
      </c>
      <c r="L1135" s="24" t="s">
        <v>1299</v>
      </c>
      <c r="M1135" s="24" t="s">
        <v>1299</v>
      </c>
      <c r="N1135" s="24" t="s">
        <v>1299</v>
      </c>
      <c r="O1135" s="24" t="s">
        <v>4669</v>
      </c>
      <c r="P1135" s="27" t="s">
        <v>15</v>
      </c>
      <c r="Q1135" s="28" t="s">
        <v>1024</v>
      </c>
      <c r="R1135" s="26" t="s">
        <v>4724</v>
      </c>
      <c r="S1135" s="26" t="s">
        <v>4757</v>
      </c>
      <c r="T1135" s="27" t="s">
        <v>175</v>
      </c>
      <c r="U1135" s="25" t="s">
        <v>1427</v>
      </c>
      <c r="V1135" s="25" t="s">
        <v>1560</v>
      </c>
      <c r="W1135" s="25" t="s">
        <v>552</v>
      </c>
      <c r="X1135" s="36" t="s">
        <v>43</v>
      </c>
      <c r="Y1135" s="36" t="s">
        <v>1377</v>
      </c>
      <c r="Z1135" s="36" t="s">
        <v>1375</v>
      </c>
      <c r="AA1135" s="29">
        <v>40100</v>
      </c>
      <c r="AB1135" s="29">
        <v>0</v>
      </c>
      <c r="AC1135" s="30">
        <v>40100</v>
      </c>
      <c r="AD1135" s="29">
        <v>0</v>
      </c>
      <c r="AE1135" s="29">
        <v>0</v>
      </c>
      <c r="AF1135" s="31">
        <v>40100</v>
      </c>
      <c r="AG1135" s="29">
        <v>0</v>
      </c>
      <c r="AI1135" s="29">
        <v>0</v>
      </c>
      <c r="AJ1135" s="29">
        <v>0</v>
      </c>
      <c r="AK1135" s="29">
        <v>0</v>
      </c>
      <c r="AL1135" s="29">
        <v>0</v>
      </c>
      <c r="AM1135" s="29">
        <v>0</v>
      </c>
      <c r="AN1135" s="29">
        <v>0</v>
      </c>
      <c r="AO1135" s="29">
        <v>0</v>
      </c>
      <c r="AP1135" s="29">
        <v>0</v>
      </c>
      <c r="AQ1135" s="29">
        <v>0</v>
      </c>
      <c r="AR1135" s="29">
        <v>0</v>
      </c>
      <c r="AS1135" s="29">
        <v>0</v>
      </c>
      <c r="AT1135" s="122">
        <v>0</v>
      </c>
      <c r="AU1135" s="130" t="s">
        <v>2190</v>
      </c>
      <c r="AV1135" s="130" t="s">
        <v>2191</v>
      </c>
      <c r="AW1135" s="130" t="s">
        <v>2192</v>
      </c>
      <c r="AX1135" s="130" t="s">
        <v>1299</v>
      </c>
      <c r="AY1135" s="130" t="s">
        <v>4751</v>
      </c>
    </row>
    <row r="1136" spans="1:51" ht="24" x14ac:dyDescent="0.2">
      <c r="A1136" s="121">
        <v>45742</v>
      </c>
      <c r="B1136" s="27" t="s">
        <v>1399</v>
      </c>
      <c r="C1136" s="24" t="s">
        <v>1565</v>
      </c>
      <c r="D1136" s="24"/>
      <c r="E1136" s="28" t="s">
        <v>442</v>
      </c>
      <c r="F1136" s="28" t="s">
        <v>443</v>
      </c>
      <c r="G1136" s="28" t="s">
        <v>521</v>
      </c>
      <c r="H1136" s="28" t="s">
        <v>515</v>
      </c>
      <c r="I1136" s="28" t="s">
        <v>1104</v>
      </c>
      <c r="J1136" s="24" t="s">
        <v>1099</v>
      </c>
      <c r="K1136" s="24" t="s">
        <v>1299</v>
      </c>
      <c r="L1136" s="24" t="s">
        <v>1299</v>
      </c>
      <c r="M1136" s="24" t="s">
        <v>1299</v>
      </c>
      <c r="N1136" s="24" t="s">
        <v>1299</v>
      </c>
      <c r="O1136" s="24" t="s">
        <v>4669</v>
      </c>
      <c r="P1136" s="27" t="s">
        <v>15</v>
      </c>
      <c r="Q1136" s="28" t="s">
        <v>1024</v>
      </c>
      <c r="R1136" s="26" t="s">
        <v>4724</v>
      </c>
      <c r="S1136" s="26" t="s">
        <v>4757</v>
      </c>
      <c r="T1136" s="27" t="s">
        <v>174</v>
      </c>
      <c r="U1136" s="25" t="s">
        <v>1099</v>
      </c>
      <c r="V1136" s="25" t="s">
        <v>1559</v>
      </c>
      <c r="W1136" s="25" t="s">
        <v>552</v>
      </c>
      <c r="X1136" s="36" t="s">
        <v>43</v>
      </c>
      <c r="Y1136" s="36" t="s">
        <v>1377</v>
      </c>
      <c r="Z1136" s="36" t="s">
        <v>1375</v>
      </c>
      <c r="AA1136" s="29">
        <v>40400</v>
      </c>
      <c r="AB1136" s="29">
        <v>0</v>
      </c>
      <c r="AC1136" s="30">
        <v>40400</v>
      </c>
      <c r="AD1136" s="29">
        <v>0</v>
      </c>
      <c r="AE1136" s="29">
        <v>0</v>
      </c>
      <c r="AF1136" s="31">
        <v>40400</v>
      </c>
      <c r="AG1136" s="29">
        <v>0</v>
      </c>
      <c r="AI1136" s="29">
        <v>0</v>
      </c>
      <c r="AJ1136" s="29">
        <v>0</v>
      </c>
      <c r="AK1136" s="29">
        <v>0</v>
      </c>
      <c r="AL1136" s="29">
        <v>0</v>
      </c>
      <c r="AM1136" s="29">
        <v>0</v>
      </c>
      <c r="AN1136" s="29">
        <v>0</v>
      </c>
      <c r="AO1136" s="29">
        <v>0</v>
      </c>
      <c r="AP1136" s="29">
        <v>0</v>
      </c>
      <c r="AQ1136" s="29">
        <v>0</v>
      </c>
      <c r="AR1136" s="29">
        <v>0</v>
      </c>
      <c r="AS1136" s="29">
        <v>0</v>
      </c>
      <c r="AT1136" s="122">
        <v>0</v>
      </c>
      <c r="AU1136" s="130" t="s">
        <v>2190</v>
      </c>
      <c r="AV1136" s="130" t="s">
        <v>2191</v>
      </c>
      <c r="AW1136" s="130" t="s">
        <v>2192</v>
      </c>
      <c r="AX1136" s="130" t="s">
        <v>1299</v>
      </c>
      <c r="AY1136" s="130" t="s">
        <v>4751</v>
      </c>
    </row>
    <row r="1137" spans="1:51" ht="24" x14ac:dyDescent="0.2">
      <c r="A1137" s="121">
        <v>45742</v>
      </c>
      <c r="B1137" s="27" t="s">
        <v>1399</v>
      </c>
      <c r="C1137" s="24" t="s">
        <v>1565</v>
      </c>
      <c r="D1137" s="24"/>
      <c r="E1137" s="28" t="s">
        <v>442</v>
      </c>
      <c r="F1137" s="28" t="s">
        <v>443</v>
      </c>
      <c r="G1137" s="28" t="s">
        <v>521</v>
      </c>
      <c r="H1137" s="28" t="s">
        <v>515</v>
      </c>
      <c r="I1137" s="28" t="s">
        <v>1104</v>
      </c>
      <c r="J1137" s="24" t="s">
        <v>1091</v>
      </c>
      <c r="K1137" s="24" t="s">
        <v>1299</v>
      </c>
      <c r="L1137" s="24" t="s">
        <v>1299</v>
      </c>
      <c r="M1137" s="24" t="s">
        <v>1299</v>
      </c>
      <c r="N1137" s="24" t="s">
        <v>1299</v>
      </c>
      <c r="O1137" s="24" t="s">
        <v>4669</v>
      </c>
      <c r="P1137" s="27" t="s">
        <v>15</v>
      </c>
      <c r="Q1137" s="28" t="s">
        <v>1024</v>
      </c>
      <c r="R1137" s="26" t="s">
        <v>4724</v>
      </c>
      <c r="S1137" s="26" t="s">
        <v>4757</v>
      </c>
      <c r="T1137" s="27" t="s">
        <v>114</v>
      </c>
      <c r="U1137" s="25" t="s">
        <v>1091</v>
      </c>
      <c r="V1137" s="25" t="s">
        <v>1513</v>
      </c>
      <c r="W1137" s="25" t="s">
        <v>552</v>
      </c>
      <c r="X1137" s="36" t="s">
        <v>43</v>
      </c>
      <c r="Y1137" s="36" t="s">
        <v>1377</v>
      </c>
      <c r="Z1137" s="36" t="s">
        <v>1375</v>
      </c>
      <c r="AA1137" s="29">
        <v>400</v>
      </c>
      <c r="AB1137" s="29">
        <v>0</v>
      </c>
      <c r="AC1137" s="30">
        <v>400</v>
      </c>
      <c r="AD1137" s="29">
        <v>0</v>
      </c>
      <c r="AE1137" s="29">
        <v>0</v>
      </c>
      <c r="AF1137" s="31">
        <v>400</v>
      </c>
      <c r="AG1137" s="29">
        <v>0</v>
      </c>
      <c r="AI1137" s="29">
        <v>0</v>
      </c>
      <c r="AJ1137" s="29">
        <v>0</v>
      </c>
      <c r="AK1137" s="29">
        <v>0</v>
      </c>
      <c r="AL1137" s="29">
        <v>0</v>
      </c>
      <c r="AM1137" s="29">
        <v>0</v>
      </c>
      <c r="AN1137" s="29">
        <v>0</v>
      </c>
      <c r="AO1137" s="29">
        <v>0</v>
      </c>
      <c r="AP1137" s="29">
        <v>0</v>
      </c>
      <c r="AQ1137" s="29">
        <v>0</v>
      </c>
      <c r="AR1137" s="29">
        <v>0</v>
      </c>
      <c r="AS1137" s="29">
        <v>0</v>
      </c>
      <c r="AT1137" s="122">
        <v>0</v>
      </c>
      <c r="AU1137" s="130" t="s">
        <v>2190</v>
      </c>
      <c r="AV1137" s="130" t="s">
        <v>2191</v>
      </c>
      <c r="AW1137" s="130" t="s">
        <v>2192</v>
      </c>
      <c r="AX1137" s="130" t="s">
        <v>1299</v>
      </c>
      <c r="AY1137" s="130" t="s">
        <v>4751</v>
      </c>
    </row>
    <row r="1138" spans="1:51" ht="24" x14ac:dyDescent="0.2">
      <c r="A1138" s="121">
        <v>45742</v>
      </c>
      <c r="B1138" s="27" t="s">
        <v>1399</v>
      </c>
      <c r="C1138" s="24" t="s">
        <v>1565</v>
      </c>
      <c r="D1138" s="24"/>
      <c r="E1138" s="28" t="s">
        <v>442</v>
      </c>
      <c r="F1138" s="28" t="s">
        <v>443</v>
      </c>
      <c r="G1138" s="28" t="s">
        <v>521</v>
      </c>
      <c r="H1138" s="28" t="s">
        <v>515</v>
      </c>
      <c r="I1138" s="28" t="s">
        <v>1104</v>
      </c>
      <c r="J1138" s="24" t="s">
        <v>1092</v>
      </c>
      <c r="K1138" s="24" t="s">
        <v>1299</v>
      </c>
      <c r="L1138" s="24" t="s">
        <v>1299</v>
      </c>
      <c r="M1138" s="24" t="s">
        <v>1299</v>
      </c>
      <c r="N1138" s="24" t="s">
        <v>1299</v>
      </c>
      <c r="O1138" s="24" t="s">
        <v>4669</v>
      </c>
      <c r="P1138" s="27" t="s">
        <v>15</v>
      </c>
      <c r="Q1138" s="28" t="s">
        <v>1024</v>
      </c>
      <c r="R1138" s="26" t="s">
        <v>4724</v>
      </c>
      <c r="S1138" s="26" t="s">
        <v>4757</v>
      </c>
      <c r="T1138" s="27" t="s">
        <v>116</v>
      </c>
      <c r="U1138" s="25" t="s">
        <v>1092</v>
      </c>
      <c r="V1138" s="25" t="s">
        <v>1364</v>
      </c>
      <c r="W1138" s="25" t="s">
        <v>552</v>
      </c>
      <c r="X1138" s="36" t="s">
        <v>43</v>
      </c>
      <c r="Y1138" s="36" t="s">
        <v>1377</v>
      </c>
      <c r="Z1138" s="36" t="s">
        <v>1375</v>
      </c>
      <c r="AA1138" s="29">
        <v>200</v>
      </c>
      <c r="AB1138" s="29">
        <v>0</v>
      </c>
      <c r="AC1138" s="30">
        <v>200</v>
      </c>
      <c r="AD1138" s="29">
        <v>0</v>
      </c>
      <c r="AE1138" s="29">
        <v>0</v>
      </c>
      <c r="AF1138" s="31">
        <v>200</v>
      </c>
      <c r="AG1138" s="29">
        <v>0</v>
      </c>
      <c r="AI1138" s="29">
        <v>0</v>
      </c>
      <c r="AJ1138" s="29">
        <v>0</v>
      </c>
      <c r="AK1138" s="29">
        <v>0</v>
      </c>
      <c r="AL1138" s="29">
        <v>0</v>
      </c>
      <c r="AM1138" s="29">
        <v>0</v>
      </c>
      <c r="AN1138" s="29">
        <v>0</v>
      </c>
      <c r="AO1138" s="29">
        <v>0</v>
      </c>
      <c r="AP1138" s="29">
        <v>0</v>
      </c>
      <c r="AQ1138" s="29">
        <v>0</v>
      </c>
      <c r="AR1138" s="29">
        <v>0</v>
      </c>
      <c r="AS1138" s="29">
        <v>0</v>
      </c>
      <c r="AT1138" s="122">
        <v>0</v>
      </c>
      <c r="AU1138" s="130" t="s">
        <v>2190</v>
      </c>
      <c r="AV1138" s="130" t="s">
        <v>2191</v>
      </c>
      <c r="AW1138" s="130" t="s">
        <v>2192</v>
      </c>
      <c r="AX1138" s="130" t="s">
        <v>1299</v>
      </c>
      <c r="AY1138" s="130" t="s">
        <v>4751</v>
      </c>
    </row>
    <row r="1139" spans="1:51" ht="24" x14ac:dyDescent="0.2">
      <c r="A1139" s="121">
        <v>45742</v>
      </c>
      <c r="B1139" s="27" t="s">
        <v>1399</v>
      </c>
      <c r="C1139" s="24" t="s">
        <v>1565</v>
      </c>
      <c r="D1139" s="24"/>
      <c r="E1139" s="28" t="s">
        <v>442</v>
      </c>
      <c r="F1139" s="28" t="s">
        <v>443</v>
      </c>
      <c r="G1139" s="28" t="s">
        <v>521</v>
      </c>
      <c r="H1139" s="28" t="s">
        <v>515</v>
      </c>
      <c r="I1139" s="28" t="s">
        <v>1104</v>
      </c>
      <c r="J1139" s="24" t="s">
        <v>1093</v>
      </c>
      <c r="K1139" s="24" t="s">
        <v>1299</v>
      </c>
      <c r="L1139" s="24" t="s">
        <v>1299</v>
      </c>
      <c r="M1139" s="24" t="s">
        <v>1299</v>
      </c>
      <c r="N1139" s="24" t="s">
        <v>1299</v>
      </c>
      <c r="O1139" s="24" t="s">
        <v>4669</v>
      </c>
      <c r="P1139" s="27" t="s">
        <v>15</v>
      </c>
      <c r="Q1139" s="28" t="s">
        <v>1024</v>
      </c>
      <c r="R1139" s="26" t="s">
        <v>4724</v>
      </c>
      <c r="S1139" s="26" t="s">
        <v>4757</v>
      </c>
      <c r="T1139" s="27" t="s">
        <v>117</v>
      </c>
      <c r="U1139" s="25" t="s">
        <v>1093</v>
      </c>
      <c r="V1139" s="25" t="s">
        <v>1365</v>
      </c>
      <c r="W1139" s="25" t="s">
        <v>552</v>
      </c>
      <c r="X1139" s="36" t="s">
        <v>43</v>
      </c>
      <c r="Y1139" s="36" t="s">
        <v>1377</v>
      </c>
      <c r="Z1139" s="36" t="s">
        <v>1375</v>
      </c>
      <c r="AA1139" s="29">
        <v>0</v>
      </c>
      <c r="AB1139" s="29">
        <v>0</v>
      </c>
      <c r="AC1139" s="30">
        <v>0</v>
      </c>
      <c r="AD1139" s="29">
        <v>0</v>
      </c>
      <c r="AE1139" s="29">
        <v>0</v>
      </c>
      <c r="AF1139" s="31">
        <v>0</v>
      </c>
      <c r="AG1139" s="29">
        <v>0</v>
      </c>
      <c r="AI1139" s="29">
        <v>0</v>
      </c>
      <c r="AJ1139" s="29">
        <v>0</v>
      </c>
      <c r="AK1139" s="29">
        <v>0</v>
      </c>
      <c r="AL1139" s="29">
        <v>0</v>
      </c>
      <c r="AM1139" s="29">
        <v>0</v>
      </c>
      <c r="AN1139" s="29">
        <v>0</v>
      </c>
      <c r="AO1139" s="29">
        <v>0</v>
      </c>
      <c r="AP1139" s="29">
        <v>0</v>
      </c>
      <c r="AQ1139" s="29">
        <v>0</v>
      </c>
      <c r="AR1139" s="29">
        <v>0</v>
      </c>
      <c r="AS1139" s="29">
        <v>0</v>
      </c>
      <c r="AT1139" s="122">
        <v>0</v>
      </c>
      <c r="AU1139" s="130" t="s">
        <v>2197</v>
      </c>
      <c r="AV1139" s="130" t="s">
        <v>2193</v>
      </c>
      <c r="AW1139" s="130" t="s">
        <v>2192</v>
      </c>
      <c r="AX1139" s="130" t="s">
        <v>1299</v>
      </c>
      <c r="AY1139" s="130" t="s">
        <v>4751</v>
      </c>
    </row>
    <row r="1140" spans="1:51" ht="24" x14ac:dyDescent="0.2">
      <c r="A1140" s="121">
        <v>45742</v>
      </c>
      <c r="B1140" s="27" t="s">
        <v>1399</v>
      </c>
      <c r="C1140" s="24" t="s">
        <v>1565</v>
      </c>
      <c r="D1140" s="24"/>
      <c r="E1140" s="28" t="s">
        <v>442</v>
      </c>
      <c r="F1140" s="28" t="s">
        <v>443</v>
      </c>
      <c r="G1140" s="28" t="s">
        <v>521</v>
      </c>
      <c r="H1140" s="28" t="s">
        <v>515</v>
      </c>
      <c r="I1140" s="28" t="s">
        <v>1104</v>
      </c>
      <c r="J1140" s="24" t="s">
        <v>1159</v>
      </c>
      <c r="K1140" s="24" t="s">
        <v>1299</v>
      </c>
      <c r="L1140" s="24" t="s">
        <v>1299</v>
      </c>
      <c r="M1140" s="24" t="s">
        <v>1299</v>
      </c>
      <c r="N1140" s="24" t="s">
        <v>1299</v>
      </c>
      <c r="O1140" s="24" t="s">
        <v>4669</v>
      </c>
      <c r="P1140" s="27" t="s">
        <v>15</v>
      </c>
      <c r="Q1140" s="28" t="s">
        <v>1024</v>
      </c>
      <c r="R1140" s="26" t="s">
        <v>4724</v>
      </c>
      <c r="S1140" s="26" t="s">
        <v>4757</v>
      </c>
      <c r="T1140" s="27" t="s">
        <v>118</v>
      </c>
      <c r="U1140" s="25" t="s">
        <v>1159</v>
      </c>
      <c r="V1140" s="25" t="s">
        <v>1357</v>
      </c>
      <c r="W1140" s="25" t="s">
        <v>552</v>
      </c>
      <c r="X1140" s="36" t="s">
        <v>43</v>
      </c>
      <c r="Y1140" s="36" t="s">
        <v>1377</v>
      </c>
      <c r="Z1140" s="36" t="s">
        <v>1375</v>
      </c>
      <c r="AA1140" s="29">
        <v>40500</v>
      </c>
      <c r="AB1140" s="29">
        <v>0</v>
      </c>
      <c r="AC1140" s="30">
        <v>40500</v>
      </c>
      <c r="AD1140" s="29">
        <v>0</v>
      </c>
      <c r="AE1140" s="29">
        <v>0</v>
      </c>
      <c r="AF1140" s="31">
        <v>40500</v>
      </c>
      <c r="AG1140" s="29">
        <v>0</v>
      </c>
      <c r="AI1140" s="29">
        <v>0</v>
      </c>
      <c r="AJ1140" s="29">
        <v>0</v>
      </c>
      <c r="AK1140" s="29">
        <v>0</v>
      </c>
      <c r="AL1140" s="29">
        <v>0</v>
      </c>
      <c r="AM1140" s="29">
        <v>0</v>
      </c>
      <c r="AN1140" s="29">
        <v>0</v>
      </c>
      <c r="AO1140" s="29">
        <v>0</v>
      </c>
      <c r="AP1140" s="29">
        <v>0</v>
      </c>
      <c r="AQ1140" s="29">
        <v>0</v>
      </c>
      <c r="AR1140" s="29">
        <v>0</v>
      </c>
      <c r="AS1140" s="29">
        <v>0</v>
      </c>
      <c r="AT1140" s="122">
        <v>0</v>
      </c>
      <c r="AU1140" s="130" t="s">
        <v>2190</v>
      </c>
      <c r="AV1140" s="130" t="s">
        <v>2191</v>
      </c>
      <c r="AW1140" s="130" t="s">
        <v>2192</v>
      </c>
      <c r="AX1140" s="130" t="s">
        <v>1299</v>
      </c>
      <c r="AY1140" s="130" t="s">
        <v>4751</v>
      </c>
    </row>
    <row r="1141" spans="1:51" ht="24" x14ac:dyDescent="0.2">
      <c r="A1141" s="121">
        <v>45742</v>
      </c>
      <c r="B1141" s="27" t="s">
        <v>1399</v>
      </c>
      <c r="C1141" s="24" t="s">
        <v>1565</v>
      </c>
      <c r="D1141" s="24"/>
      <c r="E1141" s="28" t="s">
        <v>442</v>
      </c>
      <c r="F1141" s="28" t="s">
        <v>443</v>
      </c>
      <c r="G1141" s="28" t="s">
        <v>521</v>
      </c>
      <c r="H1141" s="28" t="s">
        <v>515</v>
      </c>
      <c r="I1141" s="28" t="s">
        <v>1104</v>
      </c>
      <c r="J1141" s="24" t="s">
        <v>1095</v>
      </c>
      <c r="K1141" s="24" t="s">
        <v>1299</v>
      </c>
      <c r="L1141" s="24" t="s">
        <v>1299</v>
      </c>
      <c r="M1141" s="24" t="s">
        <v>1299</v>
      </c>
      <c r="N1141" s="24" t="s">
        <v>1299</v>
      </c>
      <c r="O1141" s="24" t="s">
        <v>4669</v>
      </c>
      <c r="P1141" s="27" t="s">
        <v>15</v>
      </c>
      <c r="Q1141" s="28" t="s">
        <v>1024</v>
      </c>
      <c r="R1141" s="26" t="s">
        <v>4724</v>
      </c>
      <c r="S1141" s="26" t="s">
        <v>4757</v>
      </c>
      <c r="T1141" s="27" t="s">
        <v>119</v>
      </c>
      <c r="U1141" s="25" t="s">
        <v>1095</v>
      </c>
      <c r="V1141" s="25" t="s">
        <v>1358</v>
      </c>
      <c r="W1141" s="25" t="s">
        <v>552</v>
      </c>
      <c r="X1141" s="36" t="s">
        <v>43</v>
      </c>
      <c r="Y1141" s="36" t="s">
        <v>1377</v>
      </c>
      <c r="Z1141" s="36" t="s">
        <v>1375</v>
      </c>
      <c r="AA1141" s="29">
        <v>800</v>
      </c>
      <c r="AB1141" s="29">
        <v>0</v>
      </c>
      <c r="AC1141" s="30">
        <v>800</v>
      </c>
      <c r="AD1141" s="29">
        <v>0</v>
      </c>
      <c r="AE1141" s="29">
        <v>0</v>
      </c>
      <c r="AF1141" s="31">
        <v>800</v>
      </c>
      <c r="AG1141" s="29">
        <v>0</v>
      </c>
      <c r="AI1141" s="29">
        <v>0</v>
      </c>
      <c r="AJ1141" s="29">
        <v>0</v>
      </c>
      <c r="AK1141" s="29">
        <v>0</v>
      </c>
      <c r="AL1141" s="29">
        <v>0</v>
      </c>
      <c r="AM1141" s="29">
        <v>0</v>
      </c>
      <c r="AN1141" s="29">
        <v>0</v>
      </c>
      <c r="AO1141" s="29">
        <v>0</v>
      </c>
      <c r="AP1141" s="29">
        <v>0</v>
      </c>
      <c r="AQ1141" s="29">
        <v>0</v>
      </c>
      <c r="AR1141" s="29">
        <v>0</v>
      </c>
      <c r="AS1141" s="29">
        <v>0</v>
      </c>
      <c r="AT1141" s="122">
        <v>0</v>
      </c>
      <c r="AU1141" s="130" t="s">
        <v>2190</v>
      </c>
      <c r="AV1141" s="130" t="s">
        <v>2191</v>
      </c>
      <c r="AW1141" s="130" t="s">
        <v>2192</v>
      </c>
      <c r="AX1141" s="130" t="s">
        <v>1299</v>
      </c>
      <c r="AY1141" s="130" t="s">
        <v>4751</v>
      </c>
    </row>
    <row r="1142" spans="1:51" ht="24" x14ac:dyDescent="0.2">
      <c r="A1142" s="121">
        <v>45742</v>
      </c>
      <c r="B1142" s="27" t="s">
        <v>1399</v>
      </c>
      <c r="C1142" s="24" t="s">
        <v>1565</v>
      </c>
      <c r="D1142" s="24"/>
      <c r="E1142" s="28" t="s">
        <v>442</v>
      </c>
      <c r="F1142" s="28" t="s">
        <v>443</v>
      </c>
      <c r="G1142" s="28" t="s">
        <v>521</v>
      </c>
      <c r="H1142" s="28" t="s">
        <v>515</v>
      </c>
      <c r="I1142" s="28" t="s">
        <v>1104</v>
      </c>
      <c r="J1142" s="24" t="s">
        <v>1160</v>
      </c>
      <c r="K1142" s="24" t="s">
        <v>1299</v>
      </c>
      <c r="L1142" s="24" t="s">
        <v>1299</v>
      </c>
      <c r="M1142" s="24" t="s">
        <v>1299</v>
      </c>
      <c r="N1142" s="24" t="s">
        <v>1299</v>
      </c>
      <c r="O1142" s="24" t="s">
        <v>4669</v>
      </c>
      <c r="P1142" s="27" t="s">
        <v>15</v>
      </c>
      <c r="Q1142" s="28" t="s">
        <v>1024</v>
      </c>
      <c r="R1142" s="26" t="s">
        <v>4724</v>
      </c>
      <c r="S1142" s="26" t="s">
        <v>4757</v>
      </c>
      <c r="T1142" s="27" t="s">
        <v>120</v>
      </c>
      <c r="U1142" s="25" t="s">
        <v>1160</v>
      </c>
      <c r="V1142" s="25" t="s">
        <v>1359</v>
      </c>
      <c r="W1142" s="25" t="s">
        <v>552</v>
      </c>
      <c r="X1142" s="36" t="s">
        <v>43</v>
      </c>
      <c r="Y1142" s="36" t="s">
        <v>1377</v>
      </c>
      <c r="Z1142" s="36" t="s">
        <v>1375</v>
      </c>
      <c r="AA1142" s="29">
        <v>1900</v>
      </c>
      <c r="AB1142" s="29">
        <v>0</v>
      </c>
      <c r="AC1142" s="30">
        <v>1900</v>
      </c>
      <c r="AD1142" s="29">
        <v>0</v>
      </c>
      <c r="AE1142" s="29">
        <v>0</v>
      </c>
      <c r="AF1142" s="31">
        <v>1900</v>
      </c>
      <c r="AG1142" s="29">
        <v>0</v>
      </c>
      <c r="AI1142" s="29">
        <v>0</v>
      </c>
      <c r="AJ1142" s="29">
        <v>0</v>
      </c>
      <c r="AK1142" s="29">
        <v>0</v>
      </c>
      <c r="AL1142" s="29">
        <v>0</v>
      </c>
      <c r="AM1142" s="29">
        <v>0</v>
      </c>
      <c r="AN1142" s="29">
        <v>0</v>
      </c>
      <c r="AO1142" s="29">
        <v>0</v>
      </c>
      <c r="AP1142" s="29">
        <v>0</v>
      </c>
      <c r="AQ1142" s="29">
        <v>0</v>
      </c>
      <c r="AR1142" s="29">
        <v>0</v>
      </c>
      <c r="AS1142" s="29">
        <v>0</v>
      </c>
      <c r="AT1142" s="122">
        <v>0</v>
      </c>
      <c r="AU1142" s="130" t="s">
        <v>2190</v>
      </c>
      <c r="AV1142" s="130" t="s">
        <v>2191</v>
      </c>
      <c r="AW1142" s="130" t="s">
        <v>2192</v>
      </c>
      <c r="AX1142" s="130" t="s">
        <v>1299</v>
      </c>
      <c r="AY1142" s="130" t="s">
        <v>4751</v>
      </c>
    </row>
    <row r="1143" spans="1:51" ht="24" x14ac:dyDescent="0.2">
      <c r="A1143" s="121">
        <v>45742</v>
      </c>
      <c r="B1143" s="27" t="s">
        <v>1399</v>
      </c>
      <c r="C1143" s="24" t="s">
        <v>1565</v>
      </c>
      <c r="D1143" s="24"/>
      <c r="E1143" s="28" t="s">
        <v>442</v>
      </c>
      <c r="F1143" s="28" t="s">
        <v>443</v>
      </c>
      <c r="G1143" s="28" t="s">
        <v>521</v>
      </c>
      <c r="H1143" s="28" t="s">
        <v>515</v>
      </c>
      <c r="I1143" s="28" t="s">
        <v>1104</v>
      </c>
      <c r="J1143" s="24" t="s">
        <v>1157</v>
      </c>
      <c r="K1143" s="24" t="s">
        <v>1299</v>
      </c>
      <c r="L1143" s="24" t="s">
        <v>1299</v>
      </c>
      <c r="M1143" s="24" t="s">
        <v>1299</v>
      </c>
      <c r="N1143" s="24" t="s">
        <v>1299</v>
      </c>
      <c r="O1143" s="24" t="s">
        <v>4669</v>
      </c>
      <c r="P1143" s="27" t="s">
        <v>15</v>
      </c>
      <c r="Q1143" s="28" t="s">
        <v>1024</v>
      </c>
      <c r="R1143" s="26" t="s">
        <v>4724</v>
      </c>
      <c r="S1143" s="26" t="s">
        <v>4757</v>
      </c>
      <c r="T1143" s="27" t="s">
        <v>122</v>
      </c>
      <c r="U1143" s="25" t="s">
        <v>1435</v>
      </c>
      <c r="V1143" s="25" t="s">
        <v>2301</v>
      </c>
      <c r="W1143" s="25" t="s">
        <v>552</v>
      </c>
      <c r="X1143" s="36" t="s">
        <v>43</v>
      </c>
      <c r="Y1143" s="36" t="s">
        <v>1377</v>
      </c>
      <c r="Z1143" s="36" t="s">
        <v>1375</v>
      </c>
      <c r="AA1143" s="29">
        <v>1600</v>
      </c>
      <c r="AB1143" s="29">
        <v>0</v>
      </c>
      <c r="AC1143" s="30">
        <v>1600</v>
      </c>
      <c r="AD1143" s="29">
        <v>0</v>
      </c>
      <c r="AE1143" s="29">
        <v>0</v>
      </c>
      <c r="AF1143" s="31">
        <v>1600</v>
      </c>
      <c r="AG1143" s="29">
        <v>0</v>
      </c>
      <c r="AI1143" s="29">
        <v>0</v>
      </c>
      <c r="AJ1143" s="29">
        <v>0</v>
      </c>
      <c r="AK1143" s="29">
        <v>0</v>
      </c>
      <c r="AL1143" s="29">
        <v>0</v>
      </c>
      <c r="AM1143" s="29">
        <v>0</v>
      </c>
      <c r="AN1143" s="29">
        <v>0</v>
      </c>
      <c r="AO1143" s="29">
        <v>0</v>
      </c>
      <c r="AP1143" s="29">
        <v>0</v>
      </c>
      <c r="AQ1143" s="29">
        <v>0</v>
      </c>
      <c r="AR1143" s="29">
        <v>0</v>
      </c>
      <c r="AS1143" s="29">
        <v>0</v>
      </c>
      <c r="AT1143" s="122">
        <v>0</v>
      </c>
      <c r="AU1143" s="130" t="s">
        <v>2190</v>
      </c>
      <c r="AV1143" s="130" t="s">
        <v>2191</v>
      </c>
      <c r="AW1143" s="130" t="s">
        <v>2192</v>
      </c>
      <c r="AX1143" s="130" t="s">
        <v>1299</v>
      </c>
      <c r="AY1143" s="130" t="s">
        <v>4751</v>
      </c>
    </row>
    <row r="1144" spans="1:51" ht="24" x14ac:dyDescent="0.2">
      <c r="A1144" s="121">
        <v>45742</v>
      </c>
      <c r="B1144" s="27" t="s">
        <v>1399</v>
      </c>
      <c r="C1144" s="24" t="s">
        <v>1565</v>
      </c>
      <c r="D1144" s="24"/>
      <c r="E1144" s="28" t="s">
        <v>442</v>
      </c>
      <c r="F1144" s="28" t="s">
        <v>443</v>
      </c>
      <c r="G1144" s="28" t="s">
        <v>521</v>
      </c>
      <c r="H1144" s="28" t="s">
        <v>515</v>
      </c>
      <c r="I1144" s="28" t="s">
        <v>1104</v>
      </c>
      <c r="J1144" s="24" t="s">
        <v>1096</v>
      </c>
      <c r="K1144" s="24" t="s">
        <v>1299</v>
      </c>
      <c r="L1144" s="24" t="s">
        <v>1299</v>
      </c>
      <c r="M1144" s="24" t="s">
        <v>1299</v>
      </c>
      <c r="N1144" s="24" t="s">
        <v>1299</v>
      </c>
      <c r="O1144" s="24" t="s">
        <v>4669</v>
      </c>
      <c r="P1144" s="27" t="s">
        <v>15</v>
      </c>
      <c r="Q1144" s="28" t="s">
        <v>1024</v>
      </c>
      <c r="R1144" s="26" t="s">
        <v>4724</v>
      </c>
      <c r="S1144" s="26" t="s">
        <v>4757</v>
      </c>
      <c r="T1144" s="27" t="s">
        <v>123</v>
      </c>
      <c r="U1144" s="25" t="s">
        <v>1096</v>
      </c>
      <c r="V1144" s="25" t="s">
        <v>1515</v>
      </c>
      <c r="W1144" s="25" t="s">
        <v>552</v>
      </c>
      <c r="X1144" s="36" t="s">
        <v>43</v>
      </c>
      <c r="Y1144" s="36" t="s">
        <v>1377</v>
      </c>
      <c r="Z1144" s="36" t="s">
        <v>1375</v>
      </c>
      <c r="AA1144" s="29">
        <v>400</v>
      </c>
      <c r="AB1144" s="29">
        <v>0</v>
      </c>
      <c r="AC1144" s="30">
        <v>400</v>
      </c>
      <c r="AD1144" s="29">
        <v>0</v>
      </c>
      <c r="AE1144" s="29">
        <v>0</v>
      </c>
      <c r="AF1144" s="31">
        <v>400</v>
      </c>
      <c r="AG1144" s="29">
        <v>0</v>
      </c>
      <c r="AI1144" s="29">
        <v>0</v>
      </c>
      <c r="AJ1144" s="29">
        <v>0</v>
      </c>
      <c r="AK1144" s="29">
        <v>0</v>
      </c>
      <c r="AL1144" s="29">
        <v>0</v>
      </c>
      <c r="AM1144" s="29">
        <v>0</v>
      </c>
      <c r="AN1144" s="29">
        <v>0</v>
      </c>
      <c r="AO1144" s="29">
        <v>0</v>
      </c>
      <c r="AP1144" s="29">
        <v>0</v>
      </c>
      <c r="AQ1144" s="29">
        <v>0</v>
      </c>
      <c r="AR1144" s="29">
        <v>0</v>
      </c>
      <c r="AS1144" s="29">
        <v>0</v>
      </c>
      <c r="AT1144" s="122">
        <v>0</v>
      </c>
      <c r="AU1144" s="130" t="s">
        <v>2190</v>
      </c>
      <c r="AV1144" s="130" t="s">
        <v>2191</v>
      </c>
      <c r="AW1144" s="130" t="s">
        <v>2192</v>
      </c>
      <c r="AX1144" s="130" t="s">
        <v>1299</v>
      </c>
      <c r="AY1144" s="130" t="s">
        <v>4751</v>
      </c>
    </row>
    <row r="1145" spans="1:51" ht="24" x14ac:dyDescent="0.2">
      <c r="A1145" s="121">
        <v>45742</v>
      </c>
      <c r="B1145" s="27" t="s">
        <v>1399</v>
      </c>
      <c r="C1145" s="24" t="s">
        <v>1565</v>
      </c>
      <c r="D1145" s="24"/>
      <c r="E1145" s="28" t="s">
        <v>442</v>
      </c>
      <c r="F1145" s="28" t="s">
        <v>443</v>
      </c>
      <c r="G1145" s="28" t="s">
        <v>521</v>
      </c>
      <c r="H1145" s="28" t="s">
        <v>515</v>
      </c>
      <c r="I1145" s="28" t="s">
        <v>1104</v>
      </c>
      <c r="J1145" s="24" t="s">
        <v>1433</v>
      </c>
      <c r="K1145" s="24" t="s">
        <v>1299</v>
      </c>
      <c r="L1145" s="24" t="s">
        <v>1299</v>
      </c>
      <c r="M1145" s="24" t="s">
        <v>1299</v>
      </c>
      <c r="N1145" s="24" t="s">
        <v>1299</v>
      </c>
      <c r="O1145" s="24" t="s">
        <v>4669</v>
      </c>
      <c r="P1145" s="27" t="s">
        <v>15</v>
      </c>
      <c r="Q1145" s="28" t="s">
        <v>1024</v>
      </c>
      <c r="R1145" s="26" t="s">
        <v>4724</v>
      </c>
      <c r="S1145" s="26" t="s">
        <v>4757</v>
      </c>
      <c r="T1145" s="27" t="s">
        <v>124</v>
      </c>
      <c r="U1145" s="25" t="s">
        <v>1433</v>
      </c>
      <c r="V1145" s="25" t="s">
        <v>1516</v>
      </c>
      <c r="W1145" s="25" t="s">
        <v>552</v>
      </c>
      <c r="X1145" s="36" t="s">
        <v>43</v>
      </c>
      <c r="Y1145" s="36" t="s">
        <v>1377</v>
      </c>
      <c r="Z1145" s="36" t="s">
        <v>1375</v>
      </c>
      <c r="AA1145" s="29">
        <v>4600</v>
      </c>
      <c r="AB1145" s="29">
        <v>0</v>
      </c>
      <c r="AC1145" s="30">
        <v>4600</v>
      </c>
      <c r="AD1145" s="29">
        <v>0</v>
      </c>
      <c r="AE1145" s="29">
        <v>0</v>
      </c>
      <c r="AF1145" s="31">
        <v>4600</v>
      </c>
      <c r="AG1145" s="29">
        <v>0</v>
      </c>
      <c r="AI1145" s="29">
        <v>0</v>
      </c>
      <c r="AJ1145" s="29">
        <v>0</v>
      </c>
      <c r="AK1145" s="29">
        <v>0</v>
      </c>
      <c r="AL1145" s="29">
        <v>0</v>
      </c>
      <c r="AM1145" s="29">
        <v>0</v>
      </c>
      <c r="AN1145" s="29">
        <v>0</v>
      </c>
      <c r="AO1145" s="29">
        <v>0</v>
      </c>
      <c r="AP1145" s="29">
        <v>0</v>
      </c>
      <c r="AQ1145" s="29">
        <v>0</v>
      </c>
      <c r="AR1145" s="29">
        <v>0</v>
      </c>
      <c r="AS1145" s="29">
        <v>0</v>
      </c>
      <c r="AT1145" s="122">
        <v>0</v>
      </c>
      <c r="AU1145" s="130" t="s">
        <v>2190</v>
      </c>
      <c r="AV1145" s="130" t="s">
        <v>2191</v>
      </c>
      <c r="AW1145" s="130" t="s">
        <v>2192</v>
      </c>
      <c r="AX1145" s="130" t="s">
        <v>1299</v>
      </c>
      <c r="AY1145" s="130" t="s">
        <v>4751</v>
      </c>
    </row>
    <row r="1146" spans="1:51" ht="24" x14ac:dyDescent="0.2">
      <c r="A1146" s="121">
        <v>45742</v>
      </c>
      <c r="B1146" s="27" t="s">
        <v>1399</v>
      </c>
      <c r="C1146" s="24" t="s">
        <v>1565</v>
      </c>
      <c r="D1146" s="24"/>
      <c r="E1146" s="28" t="s">
        <v>442</v>
      </c>
      <c r="F1146" s="28" t="s">
        <v>443</v>
      </c>
      <c r="G1146" s="28" t="s">
        <v>521</v>
      </c>
      <c r="H1146" s="28" t="s">
        <v>515</v>
      </c>
      <c r="I1146" s="28" t="s">
        <v>1104</v>
      </c>
      <c r="J1146" s="24" t="s">
        <v>1098</v>
      </c>
      <c r="K1146" s="24" t="s">
        <v>1299</v>
      </c>
      <c r="L1146" s="24" t="s">
        <v>1299</v>
      </c>
      <c r="M1146" s="24" t="s">
        <v>1299</v>
      </c>
      <c r="N1146" s="24" t="s">
        <v>1299</v>
      </c>
      <c r="O1146" s="24" t="s">
        <v>4669</v>
      </c>
      <c r="P1146" s="27" t="s">
        <v>15</v>
      </c>
      <c r="Q1146" s="28" t="s">
        <v>1024</v>
      </c>
      <c r="R1146" s="26" t="s">
        <v>4724</v>
      </c>
      <c r="S1146" s="26" t="s">
        <v>4757</v>
      </c>
      <c r="T1146" s="27" t="s">
        <v>125</v>
      </c>
      <c r="U1146" s="25" t="s">
        <v>1098</v>
      </c>
      <c r="V1146" s="25" t="s">
        <v>1517</v>
      </c>
      <c r="W1146" s="25" t="s">
        <v>552</v>
      </c>
      <c r="X1146" s="36" t="s">
        <v>43</v>
      </c>
      <c r="Y1146" s="36" t="s">
        <v>1377</v>
      </c>
      <c r="Z1146" s="36" t="s">
        <v>1375</v>
      </c>
      <c r="AA1146" s="29">
        <v>5700</v>
      </c>
      <c r="AB1146" s="29">
        <v>0</v>
      </c>
      <c r="AC1146" s="30">
        <v>5700</v>
      </c>
      <c r="AD1146" s="29">
        <v>0</v>
      </c>
      <c r="AE1146" s="29">
        <v>0</v>
      </c>
      <c r="AF1146" s="31">
        <v>5700</v>
      </c>
      <c r="AG1146" s="29">
        <v>0</v>
      </c>
      <c r="AI1146" s="29">
        <v>0</v>
      </c>
      <c r="AJ1146" s="29">
        <v>0</v>
      </c>
      <c r="AK1146" s="29">
        <v>0</v>
      </c>
      <c r="AL1146" s="29">
        <v>0</v>
      </c>
      <c r="AM1146" s="29">
        <v>0</v>
      </c>
      <c r="AN1146" s="29">
        <v>0</v>
      </c>
      <c r="AO1146" s="29">
        <v>0</v>
      </c>
      <c r="AP1146" s="29">
        <v>0</v>
      </c>
      <c r="AQ1146" s="29">
        <v>0</v>
      </c>
      <c r="AR1146" s="29">
        <v>0</v>
      </c>
      <c r="AS1146" s="29">
        <v>0</v>
      </c>
      <c r="AT1146" s="122">
        <v>0</v>
      </c>
      <c r="AU1146" s="130" t="s">
        <v>2190</v>
      </c>
      <c r="AV1146" s="130" t="s">
        <v>2191</v>
      </c>
      <c r="AW1146" s="130" t="s">
        <v>2192</v>
      </c>
      <c r="AX1146" s="130" t="s">
        <v>1299</v>
      </c>
      <c r="AY1146" s="130" t="s">
        <v>4751</v>
      </c>
    </row>
    <row r="1147" spans="1:51" ht="24" x14ac:dyDescent="0.2">
      <c r="A1147" s="121">
        <v>45742</v>
      </c>
      <c r="B1147" s="27" t="s">
        <v>1399</v>
      </c>
      <c r="C1147" s="24" t="s">
        <v>1565</v>
      </c>
      <c r="D1147" s="24"/>
      <c r="E1147" s="28" t="s">
        <v>442</v>
      </c>
      <c r="F1147" s="28" t="s">
        <v>443</v>
      </c>
      <c r="G1147" s="28" t="s">
        <v>521</v>
      </c>
      <c r="H1147" s="28" t="s">
        <v>515</v>
      </c>
      <c r="I1147" s="28" t="s">
        <v>1104</v>
      </c>
      <c r="J1147" s="24" t="s">
        <v>1100</v>
      </c>
      <c r="K1147" s="24" t="s">
        <v>1299</v>
      </c>
      <c r="L1147" s="24" t="s">
        <v>1299</v>
      </c>
      <c r="M1147" s="24" t="s">
        <v>1299</v>
      </c>
      <c r="N1147" s="24" t="s">
        <v>1299</v>
      </c>
      <c r="O1147" s="24" t="s">
        <v>4669</v>
      </c>
      <c r="P1147" s="27" t="s">
        <v>15</v>
      </c>
      <c r="Q1147" s="28" t="s">
        <v>1024</v>
      </c>
      <c r="R1147" s="26" t="s">
        <v>4724</v>
      </c>
      <c r="S1147" s="26" t="s">
        <v>4757</v>
      </c>
      <c r="T1147" s="27" t="s">
        <v>115</v>
      </c>
      <c r="U1147" s="25" t="s">
        <v>1100</v>
      </c>
      <c r="V1147" s="25" t="s">
        <v>2834</v>
      </c>
      <c r="W1147" s="25" t="s">
        <v>552</v>
      </c>
      <c r="X1147" s="36" t="s">
        <v>43</v>
      </c>
      <c r="Y1147" s="36" t="s">
        <v>1377</v>
      </c>
      <c r="Z1147" s="36" t="s">
        <v>1375</v>
      </c>
      <c r="AA1147" s="29">
        <v>6300</v>
      </c>
      <c r="AB1147" s="29">
        <v>0</v>
      </c>
      <c r="AC1147" s="30">
        <v>6300</v>
      </c>
      <c r="AD1147" s="29">
        <v>0</v>
      </c>
      <c r="AE1147" s="29">
        <v>0</v>
      </c>
      <c r="AF1147" s="31">
        <v>6300</v>
      </c>
      <c r="AG1147" s="29">
        <v>0</v>
      </c>
      <c r="AI1147" s="29">
        <v>0</v>
      </c>
      <c r="AJ1147" s="29">
        <v>0</v>
      </c>
      <c r="AK1147" s="29">
        <v>0</v>
      </c>
      <c r="AL1147" s="29">
        <v>0</v>
      </c>
      <c r="AM1147" s="29">
        <v>0</v>
      </c>
      <c r="AN1147" s="29">
        <v>0</v>
      </c>
      <c r="AO1147" s="29">
        <v>0</v>
      </c>
      <c r="AP1147" s="29">
        <v>0</v>
      </c>
      <c r="AQ1147" s="29">
        <v>0</v>
      </c>
      <c r="AR1147" s="29">
        <v>0</v>
      </c>
      <c r="AS1147" s="29">
        <v>0</v>
      </c>
      <c r="AT1147" s="122">
        <v>0</v>
      </c>
      <c r="AU1147" s="130" t="s">
        <v>2190</v>
      </c>
      <c r="AV1147" s="130" t="s">
        <v>2191</v>
      </c>
      <c r="AW1147" s="130" t="s">
        <v>2192</v>
      </c>
      <c r="AX1147" s="130" t="s">
        <v>1299</v>
      </c>
      <c r="AY1147" s="130" t="s">
        <v>4751</v>
      </c>
    </row>
    <row r="1148" spans="1:51" ht="24" x14ac:dyDescent="0.2">
      <c r="A1148" s="121">
        <v>45742</v>
      </c>
      <c r="B1148" s="27" t="s">
        <v>1399</v>
      </c>
      <c r="C1148" s="24" t="s">
        <v>1565</v>
      </c>
      <c r="D1148" s="24"/>
      <c r="E1148" s="28" t="s">
        <v>442</v>
      </c>
      <c r="F1148" s="28" t="s">
        <v>443</v>
      </c>
      <c r="G1148" s="28" t="s">
        <v>521</v>
      </c>
      <c r="H1148" s="28" t="s">
        <v>515</v>
      </c>
      <c r="I1148" s="28" t="s">
        <v>1104</v>
      </c>
      <c r="J1148" s="24" t="s">
        <v>1156</v>
      </c>
      <c r="K1148" s="24" t="s">
        <v>1299</v>
      </c>
      <c r="L1148" s="24" t="s">
        <v>1299</v>
      </c>
      <c r="M1148" s="24" t="s">
        <v>1299</v>
      </c>
      <c r="N1148" s="24" t="s">
        <v>1299</v>
      </c>
      <c r="O1148" s="24" t="s">
        <v>4669</v>
      </c>
      <c r="P1148" s="27" t="s">
        <v>15</v>
      </c>
      <c r="Q1148" s="28" t="s">
        <v>1024</v>
      </c>
      <c r="R1148" s="26" t="s">
        <v>4724</v>
      </c>
      <c r="S1148" s="26" t="s">
        <v>4757</v>
      </c>
      <c r="T1148" s="27" t="s">
        <v>172</v>
      </c>
      <c r="U1148" s="25" t="s">
        <v>1434</v>
      </c>
      <c r="V1148" s="25" t="s">
        <v>2327</v>
      </c>
      <c r="W1148" s="25" t="s">
        <v>552</v>
      </c>
      <c r="X1148" s="36" t="s">
        <v>43</v>
      </c>
      <c r="Y1148" s="36" t="s">
        <v>1377</v>
      </c>
      <c r="Z1148" s="36" t="s">
        <v>1375</v>
      </c>
      <c r="AA1148" s="29">
        <v>40300</v>
      </c>
      <c r="AB1148" s="29">
        <v>0</v>
      </c>
      <c r="AC1148" s="30">
        <v>40300</v>
      </c>
      <c r="AD1148" s="29">
        <v>0</v>
      </c>
      <c r="AE1148" s="29">
        <v>0</v>
      </c>
      <c r="AF1148" s="31">
        <v>40300</v>
      </c>
      <c r="AG1148" s="29">
        <v>0</v>
      </c>
      <c r="AI1148" s="29">
        <v>0</v>
      </c>
      <c r="AJ1148" s="29">
        <v>0</v>
      </c>
      <c r="AK1148" s="29">
        <v>0</v>
      </c>
      <c r="AL1148" s="29">
        <v>0</v>
      </c>
      <c r="AM1148" s="29">
        <v>0</v>
      </c>
      <c r="AN1148" s="29">
        <v>0</v>
      </c>
      <c r="AO1148" s="29">
        <v>0</v>
      </c>
      <c r="AP1148" s="29">
        <v>0</v>
      </c>
      <c r="AQ1148" s="29">
        <v>0</v>
      </c>
      <c r="AR1148" s="29">
        <v>0</v>
      </c>
      <c r="AS1148" s="29">
        <v>0</v>
      </c>
      <c r="AT1148" s="122">
        <v>0</v>
      </c>
      <c r="AU1148" s="130" t="s">
        <v>2190</v>
      </c>
      <c r="AV1148" s="130" t="s">
        <v>2191</v>
      </c>
      <c r="AW1148" s="130" t="s">
        <v>2192</v>
      </c>
      <c r="AX1148" s="130" t="s">
        <v>1299</v>
      </c>
      <c r="AY1148" s="130" t="s">
        <v>4751</v>
      </c>
    </row>
    <row r="1149" spans="1:51" ht="24" x14ac:dyDescent="0.2">
      <c r="A1149" s="121">
        <v>45742</v>
      </c>
      <c r="B1149" s="27" t="s">
        <v>1399</v>
      </c>
      <c r="C1149" s="24" t="s">
        <v>1565</v>
      </c>
      <c r="D1149" s="24"/>
      <c r="E1149" s="28" t="s">
        <v>442</v>
      </c>
      <c r="F1149" s="28" t="s">
        <v>443</v>
      </c>
      <c r="G1149" s="28" t="s">
        <v>521</v>
      </c>
      <c r="H1149" s="28" t="s">
        <v>515</v>
      </c>
      <c r="I1149" s="28" t="s">
        <v>1104</v>
      </c>
      <c r="J1149" s="24" t="s">
        <v>1158</v>
      </c>
      <c r="K1149" s="24" t="s">
        <v>1299</v>
      </c>
      <c r="L1149" s="24" t="s">
        <v>1299</v>
      </c>
      <c r="M1149" s="24" t="s">
        <v>1299</v>
      </c>
      <c r="N1149" s="24" t="s">
        <v>1299</v>
      </c>
      <c r="O1149" s="24" t="s">
        <v>4669</v>
      </c>
      <c r="P1149" s="27" t="s">
        <v>15</v>
      </c>
      <c r="Q1149" s="28" t="s">
        <v>1024</v>
      </c>
      <c r="R1149" s="26" t="s">
        <v>4724</v>
      </c>
      <c r="S1149" s="26" t="s">
        <v>4757</v>
      </c>
      <c r="T1149" s="27" t="s">
        <v>165</v>
      </c>
      <c r="U1149" s="25" t="s">
        <v>1158</v>
      </c>
      <c r="V1149" s="25" t="s">
        <v>1558</v>
      </c>
      <c r="W1149" s="25" t="s">
        <v>552</v>
      </c>
      <c r="X1149" s="36" t="s">
        <v>43</v>
      </c>
      <c r="Y1149" s="36" t="s">
        <v>1377</v>
      </c>
      <c r="Z1149" s="36" t="s">
        <v>1375</v>
      </c>
      <c r="AA1149" s="29">
        <v>41400</v>
      </c>
      <c r="AB1149" s="29">
        <v>0</v>
      </c>
      <c r="AC1149" s="30">
        <v>41400</v>
      </c>
      <c r="AD1149" s="29">
        <v>0</v>
      </c>
      <c r="AE1149" s="29">
        <v>0</v>
      </c>
      <c r="AF1149" s="31">
        <v>41400</v>
      </c>
      <c r="AG1149" s="29">
        <v>0</v>
      </c>
      <c r="AI1149" s="29">
        <v>0</v>
      </c>
      <c r="AJ1149" s="29">
        <v>0</v>
      </c>
      <c r="AK1149" s="29">
        <v>0</v>
      </c>
      <c r="AL1149" s="29">
        <v>0</v>
      </c>
      <c r="AM1149" s="29">
        <v>0</v>
      </c>
      <c r="AN1149" s="29">
        <v>0</v>
      </c>
      <c r="AO1149" s="29">
        <v>0</v>
      </c>
      <c r="AP1149" s="29">
        <v>0</v>
      </c>
      <c r="AQ1149" s="29">
        <v>0</v>
      </c>
      <c r="AR1149" s="29">
        <v>0</v>
      </c>
      <c r="AS1149" s="29">
        <v>0</v>
      </c>
      <c r="AT1149" s="122">
        <v>0</v>
      </c>
      <c r="AU1149" s="130" t="s">
        <v>2190</v>
      </c>
      <c r="AV1149" s="130" t="s">
        <v>2191</v>
      </c>
      <c r="AW1149" s="130" t="s">
        <v>2192</v>
      </c>
      <c r="AX1149" s="130" t="s">
        <v>1299</v>
      </c>
      <c r="AY1149" s="130" t="s">
        <v>4751</v>
      </c>
    </row>
    <row r="1150" spans="1:51" ht="24" x14ac:dyDescent="0.2">
      <c r="A1150" s="121">
        <v>45742</v>
      </c>
      <c r="B1150" s="27" t="s">
        <v>1399</v>
      </c>
      <c r="C1150" s="24" t="s">
        <v>1565</v>
      </c>
      <c r="D1150" s="24"/>
      <c r="E1150" s="28" t="s">
        <v>442</v>
      </c>
      <c r="F1150" s="28" t="s">
        <v>443</v>
      </c>
      <c r="G1150" s="28" t="s">
        <v>521</v>
      </c>
      <c r="H1150" s="28" t="s">
        <v>515</v>
      </c>
      <c r="I1150" s="28" t="s">
        <v>1104</v>
      </c>
      <c r="J1150" s="24" t="s">
        <v>1101</v>
      </c>
      <c r="K1150" s="24" t="s">
        <v>1299</v>
      </c>
      <c r="L1150" s="24" t="s">
        <v>1299</v>
      </c>
      <c r="M1150" s="24" t="s">
        <v>1299</v>
      </c>
      <c r="N1150" s="24" t="s">
        <v>1299</v>
      </c>
      <c r="O1150" s="24" t="s">
        <v>4669</v>
      </c>
      <c r="P1150" s="27" t="s">
        <v>15</v>
      </c>
      <c r="Q1150" s="28" t="s">
        <v>1024</v>
      </c>
      <c r="R1150" s="26" t="s">
        <v>4724</v>
      </c>
      <c r="S1150" s="26" t="s">
        <v>4757</v>
      </c>
      <c r="T1150" s="27" t="s">
        <v>164</v>
      </c>
      <c r="U1150" s="25" t="s">
        <v>1101</v>
      </c>
      <c r="V1150" s="25" t="s">
        <v>1557</v>
      </c>
      <c r="W1150" s="25" t="s">
        <v>552</v>
      </c>
      <c r="X1150" s="36" t="s">
        <v>43</v>
      </c>
      <c r="Y1150" s="36" t="s">
        <v>1377</v>
      </c>
      <c r="Z1150" s="36" t="s">
        <v>1375</v>
      </c>
      <c r="AA1150" s="29">
        <v>40600</v>
      </c>
      <c r="AB1150" s="29">
        <v>0</v>
      </c>
      <c r="AC1150" s="30">
        <v>40600</v>
      </c>
      <c r="AD1150" s="29">
        <v>0</v>
      </c>
      <c r="AE1150" s="29">
        <v>0</v>
      </c>
      <c r="AF1150" s="31">
        <v>40600</v>
      </c>
      <c r="AG1150" s="29">
        <v>0</v>
      </c>
      <c r="AI1150" s="29">
        <v>0</v>
      </c>
      <c r="AJ1150" s="29">
        <v>0</v>
      </c>
      <c r="AK1150" s="29">
        <v>0</v>
      </c>
      <c r="AL1150" s="29">
        <v>0</v>
      </c>
      <c r="AM1150" s="29">
        <v>0</v>
      </c>
      <c r="AN1150" s="29">
        <v>0</v>
      </c>
      <c r="AO1150" s="29">
        <v>0</v>
      </c>
      <c r="AP1150" s="29">
        <v>0</v>
      </c>
      <c r="AQ1150" s="29">
        <v>0</v>
      </c>
      <c r="AR1150" s="29">
        <v>0</v>
      </c>
      <c r="AS1150" s="29">
        <v>0</v>
      </c>
      <c r="AT1150" s="122">
        <v>0</v>
      </c>
      <c r="AU1150" s="130" t="s">
        <v>2190</v>
      </c>
      <c r="AV1150" s="130" t="s">
        <v>2191</v>
      </c>
      <c r="AW1150" s="130" t="s">
        <v>2192</v>
      </c>
      <c r="AX1150" s="130" t="s">
        <v>1299</v>
      </c>
      <c r="AY1150" s="130" t="s">
        <v>4751</v>
      </c>
    </row>
    <row r="1151" spans="1:51" ht="24" x14ac:dyDescent="0.2">
      <c r="A1151" s="121">
        <v>45742</v>
      </c>
      <c r="B1151" s="27" t="s">
        <v>1399</v>
      </c>
      <c r="C1151" s="24" t="s">
        <v>1565</v>
      </c>
      <c r="D1151" s="24"/>
      <c r="E1151" s="28" t="s">
        <v>442</v>
      </c>
      <c r="F1151" s="28" t="s">
        <v>443</v>
      </c>
      <c r="G1151" s="28" t="s">
        <v>521</v>
      </c>
      <c r="H1151" s="28" t="s">
        <v>515</v>
      </c>
      <c r="I1151" s="28" t="s">
        <v>1104</v>
      </c>
      <c r="J1151" s="24" t="s">
        <v>1510</v>
      </c>
      <c r="K1151" s="24" t="s">
        <v>1299</v>
      </c>
      <c r="L1151" s="24" t="s">
        <v>1299</v>
      </c>
      <c r="M1151" s="24" t="s">
        <v>1299</v>
      </c>
      <c r="N1151" s="24" t="s">
        <v>1299</v>
      </c>
      <c r="O1151" s="24" t="s">
        <v>4669</v>
      </c>
      <c r="P1151" s="27" t="s">
        <v>15</v>
      </c>
      <c r="Q1151" s="28" t="s">
        <v>1024</v>
      </c>
      <c r="R1151" s="26" t="s">
        <v>4724</v>
      </c>
      <c r="S1151" s="26" t="s">
        <v>4757</v>
      </c>
      <c r="T1151" s="27" t="s">
        <v>176</v>
      </c>
      <c r="U1151" s="25" t="s">
        <v>1429</v>
      </c>
      <c r="V1151" s="25" t="s">
        <v>2383</v>
      </c>
      <c r="W1151" s="25" t="s">
        <v>552</v>
      </c>
      <c r="X1151" s="36" t="s">
        <v>43</v>
      </c>
      <c r="Y1151" s="36" t="s">
        <v>1377</v>
      </c>
      <c r="Z1151" s="36" t="s">
        <v>1375</v>
      </c>
      <c r="AA1151" s="29">
        <v>25200</v>
      </c>
      <c r="AB1151" s="29">
        <v>0</v>
      </c>
      <c r="AC1151" s="30">
        <v>25200</v>
      </c>
      <c r="AD1151" s="29">
        <v>0</v>
      </c>
      <c r="AE1151" s="29">
        <v>0</v>
      </c>
      <c r="AF1151" s="31">
        <v>25200</v>
      </c>
      <c r="AG1151" s="29">
        <v>0</v>
      </c>
      <c r="AI1151" s="29">
        <v>0</v>
      </c>
      <c r="AJ1151" s="29">
        <v>0</v>
      </c>
      <c r="AK1151" s="29">
        <v>0</v>
      </c>
      <c r="AL1151" s="29">
        <v>0</v>
      </c>
      <c r="AM1151" s="29">
        <v>0</v>
      </c>
      <c r="AN1151" s="29">
        <v>0</v>
      </c>
      <c r="AO1151" s="29">
        <v>0</v>
      </c>
      <c r="AP1151" s="29">
        <v>0</v>
      </c>
      <c r="AQ1151" s="29">
        <v>0</v>
      </c>
      <c r="AR1151" s="29">
        <v>0</v>
      </c>
      <c r="AS1151" s="29">
        <v>0</v>
      </c>
      <c r="AT1151" s="122">
        <v>0</v>
      </c>
      <c r="AU1151" s="130" t="s">
        <v>2190</v>
      </c>
      <c r="AV1151" s="130" t="s">
        <v>2191</v>
      </c>
      <c r="AW1151" s="130" t="s">
        <v>2192</v>
      </c>
      <c r="AX1151" s="130" t="s">
        <v>1299</v>
      </c>
      <c r="AY1151" s="130" t="s">
        <v>4751</v>
      </c>
    </row>
    <row r="1152" spans="1:51" ht="24" x14ac:dyDescent="0.2">
      <c r="A1152" s="121">
        <v>45742</v>
      </c>
      <c r="B1152" s="27" t="s">
        <v>1399</v>
      </c>
      <c r="C1152" s="24" t="s">
        <v>1565</v>
      </c>
      <c r="D1152" s="24"/>
      <c r="E1152" s="28" t="s">
        <v>442</v>
      </c>
      <c r="F1152" s="28" t="s">
        <v>443</v>
      </c>
      <c r="G1152" s="28" t="s">
        <v>521</v>
      </c>
      <c r="H1152" s="28" t="s">
        <v>515</v>
      </c>
      <c r="I1152" s="28" t="s">
        <v>1104</v>
      </c>
      <c r="J1152" s="24" t="s">
        <v>1428</v>
      </c>
      <c r="K1152" s="24" t="s">
        <v>1299</v>
      </c>
      <c r="L1152" s="24" t="s">
        <v>1299</v>
      </c>
      <c r="M1152" s="24" t="s">
        <v>1299</v>
      </c>
      <c r="N1152" s="24" t="s">
        <v>1299</v>
      </c>
      <c r="O1152" s="24" t="s">
        <v>4669</v>
      </c>
      <c r="P1152" s="27" t="s">
        <v>15</v>
      </c>
      <c r="Q1152" s="28" t="s">
        <v>1024</v>
      </c>
      <c r="R1152" s="26" t="s">
        <v>4724</v>
      </c>
      <c r="S1152" s="26" t="s">
        <v>4757</v>
      </c>
      <c r="T1152" s="27" t="s">
        <v>177</v>
      </c>
      <c r="U1152" s="25" t="s">
        <v>1428</v>
      </c>
      <c r="V1152" s="25" t="s">
        <v>1561</v>
      </c>
      <c r="W1152" s="25" t="s">
        <v>552</v>
      </c>
      <c r="X1152" s="36" t="s">
        <v>43</v>
      </c>
      <c r="Y1152" s="36" t="s">
        <v>1377</v>
      </c>
      <c r="Z1152" s="36" t="s">
        <v>1375</v>
      </c>
      <c r="AA1152" s="29">
        <v>40000</v>
      </c>
      <c r="AB1152" s="29">
        <v>0</v>
      </c>
      <c r="AC1152" s="30">
        <v>40000</v>
      </c>
      <c r="AD1152" s="29">
        <v>0</v>
      </c>
      <c r="AE1152" s="29">
        <v>0</v>
      </c>
      <c r="AF1152" s="31">
        <v>40000</v>
      </c>
      <c r="AG1152" s="29">
        <v>0</v>
      </c>
      <c r="AI1152" s="29">
        <v>0</v>
      </c>
      <c r="AJ1152" s="29">
        <v>0</v>
      </c>
      <c r="AK1152" s="29">
        <v>0</v>
      </c>
      <c r="AL1152" s="29">
        <v>0</v>
      </c>
      <c r="AM1152" s="29">
        <v>0</v>
      </c>
      <c r="AN1152" s="29">
        <v>0</v>
      </c>
      <c r="AO1152" s="29">
        <v>0</v>
      </c>
      <c r="AP1152" s="29">
        <v>0</v>
      </c>
      <c r="AQ1152" s="29">
        <v>0</v>
      </c>
      <c r="AR1152" s="29">
        <v>0</v>
      </c>
      <c r="AS1152" s="29">
        <v>0</v>
      </c>
      <c r="AT1152" s="122">
        <v>0</v>
      </c>
      <c r="AU1152" s="130" t="s">
        <v>2190</v>
      </c>
      <c r="AV1152" s="130" t="s">
        <v>2191</v>
      </c>
      <c r="AW1152" s="130" t="s">
        <v>2192</v>
      </c>
      <c r="AX1152" s="130" t="s">
        <v>1299</v>
      </c>
      <c r="AY1152" s="130" t="s">
        <v>4751</v>
      </c>
    </row>
    <row r="1153" spans="1:51" ht="24" x14ac:dyDescent="0.2">
      <c r="A1153" s="121">
        <v>45742</v>
      </c>
      <c r="B1153" s="27" t="s">
        <v>1399</v>
      </c>
      <c r="C1153" s="24" t="s">
        <v>1565</v>
      </c>
      <c r="D1153" s="24"/>
      <c r="E1153" s="28" t="s">
        <v>442</v>
      </c>
      <c r="F1153" s="28" t="s">
        <v>443</v>
      </c>
      <c r="G1153" s="28" t="s">
        <v>521</v>
      </c>
      <c r="H1153" s="28" t="s">
        <v>515</v>
      </c>
      <c r="I1153" s="28" t="s">
        <v>1104</v>
      </c>
      <c r="J1153" s="24" t="s">
        <v>1094</v>
      </c>
      <c r="K1153" s="24" t="s">
        <v>1299</v>
      </c>
      <c r="L1153" s="24" t="s">
        <v>1299</v>
      </c>
      <c r="M1153" s="24" t="s">
        <v>1299</v>
      </c>
      <c r="N1153" s="24" t="s">
        <v>1299</v>
      </c>
      <c r="O1153" s="24" t="s">
        <v>4669</v>
      </c>
      <c r="P1153" s="27" t="s">
        <v>15</v>
      </c>
      <c r="Q1153" s="28" t="s">
        <v>1024</v>
      </c>
      <c r="R1153" s="26" t="s">
        <v>4724</v>
      </c>
      <c r="S1153" s="26" t="s">
        <v>4757</v>
      </c>
      <c r="T1153" s="27" t="s">
        <v>162</v>
      </c>
      <c r="U1153" s="25" t="s">
        <v>1094</v>
      </c>
      <c r="V1153" s="25" t="s">
        <v>2838</v>
      </c>
      <c r="W1153" s="25" t="s">
        <v>552</v>
      </c>
      <c r="X1153" s="36" t="s">
        <v>43</v>
      </c>
      <c r="Y1153" s="36" t="s">
        <v>1377</v>
      </c>
      <c r="Z1153" s="36" t="s">
        <v>1375</v>
      </c>
      <c r="AA1153" s="29">
        <v>1600</v>
      </c>
      <c r="AB1153" s="29">
        <v>0</v>
      </c>
      <c r="AC1153" s="30">
        <v>1600</v>
      </c>
      <c r="AD1153" s="29">
        <v>0</v>
      </c>
      <c r="AE1153" s="29">
        <v>0</v>
      </c>
      <c r="AF1153" s="31">
        <v>1600</v>
      </c>
      <c r="AG1153" s="29">
        <v>0</v>
      </c>
      <c r="AI1153" s="29">
        <v>0</v>
      </c>
      <c r="AJ1153" s="29">
        <v>0</v>
      </c>
      <c r="AK1153" s="29">
        <v>0</v>
      </c>
      <c r="AL1153" s="29">
        <v>0</v>
      </c>
      <c r="AM1153" s="29">
        <v>0</v>
      </c>
      <c r="AN1153" s="29">
        <v>0</v>
      </c>
      <c r="AO1153" s="29">
        <v>0</v>
      </c>
      <c r="AP1153" s="29">
        <v>0</v>
      </c>
      <c r="AQ1153" s="29">
        <v>0</v>
      </c>
      <c r="AR1153" s="29">
        <v>0</v>
      </c>
      <c r="AS1153" s="29">
        <v>0</v>
      </c>
      <c r="AT1153" s="122">
        <v>0</v>
      </c>
      <c r="AU1153" s="130" t="s">
        <v>2190</v>
      </c>
      <c r="AV1153" s="130" t="s">
        <v>2191</v>
      </c>
      <c r="AW1153" s="130" t="s">
        <v>2192</v>
      </c>
      <c r="AX1153" s="130" t="s">
        <v>1299</v>
      </c>
      <c r="AY1153" s="130" t="s">
        <v>4751</v>
      </c>
    </row>
    <row r="1154" spans="1:51" ht="24" x14ac:dyDescent="0.2">
      <c r="A1154" s="121">
        <v>45742</v>
      </c>
      <c r="B1154" s="27" t="s">
        <v>1399</v>
      </c>
      <c r="C1154" s="24" t="s">
        <v>1565</v>
      </c>
      <c r="D1154" s="24"/>
      <c r="E1154" s="28" t="s">
        <v>442</v>
      </c>
      <c r="F1154" s="28" t="s">
        <v>443</v>
      </c>
      <c r="G1154" s="28" t="s">
        <v>521</v>
      </c>
      <c r="H1154" s="28" t="s">
        <v>515</v>
      </c>
      <c r="I1154" s="28" t="s">
        <v>1104</v>
      </c>
      <c r="J1154" s="24" t="s">
        <v>1090</v>
      </c>
      <c r="K1154" s="24" t="s">
        <v>1299</v>
      </c>
      <c r="L1154" s="24" t="s">
        <v>1299</v>
      </c>
      <c r="M1154" s="24" t="s">
        <v>1299</v>
      </c>
      <c r="N1154" s="24" t="s">
        <v>1299</v>
      </c>
      <c r="O1154" s="24" t="s">
        <v>4669</v>
      </c>
      <c r="P1154" s="27" t="s">
        <v>15</v>
      </c>
      <c r="Q1154" s="28" t="s">
        <v>1024</v>
      </c>
      <c r="R1154" s="26" t="s">
        <v>4724</v>
      </c>
      <c r="S1154" s="26" t="s">
        <v>4757</v>
      </c>
      <c r="T1154" s="27" t="s">
        <v>159</v>
      </c>
      <c r="U1154" s="25" t="s">
        <v>1090</v>
      </c>
      <c r="V1154" s="25" t="s">
        <v>1556</v>
      </c>
      <c r="W1154" s="25" t="s">
        <v>552</v>
      </c>
      <c r="X1154" s="36" t="s">
        <v>43</v>
      </c>
      <c r="Y1154" s="36" t="s">
        <v>1377</v>
      </c>
      <c r="Z1154" s="36" t="s">
        <v>1375</v>
      </c>
      <c r="AA1154" s="29">
        <v>900</v>
      </c>
      <c r="AB1154" s="29">
        <v>0</v>
      </c>
      <c r="AC1154" s="30">
        <v>900</v>
      </c>
      <c r="AD1154" s="29">
        <v>0</v>
      </c>
      <c r="AE1154" s="29">
        <v>0</v>
      </c>
      <c r="AF1154" s="31">
        <v>900</v>
      </c>
      <c r="AG1154" s="29">
        <v>0</v>
      </c>
      <c r="AI1154" s="29">
        <v>0</v>
      </c>
      <c r="AJ1154" s="29">
        <v>0</v>
      </c>
      <c r="AK1154" s="29">
        <v>0</v>
      </c>
      <c r="AL1154" s="29">
        <v>0</v>
      </c>
      <c r="AM1154" s="29">
        <v>0</v>
      </c>
      <c r="AN1154" s="29">
        <v>0</v>
      </c>
      <c r="AO1154" s="29">
        <v>0</v>
      </c>
      <c r="AP1154" s="29">
        <v>0</v>
      </c>
      <c r="AQ1154" s="29">
        <v>0</v>
      </c>
      <c r="AR1154" s="29">
        <v>0</v>
      </c>
      <c r="AS1154" s="29">
        <v>0</v>
      </c>
      <c r="AT1154" s="122">
        <v>0</v>
      </c>
      <c r="AU1154" s="130" t="s">
        <v>2190</v>
      </c>
      <c r="AV1154" s="130" t="s">
        <v>2191</v>
      </c>
      <c r="AW1154" s="130" t="s">
        <v>2192</v>
      </c>
      <c r="AX1154" s="130" t="s">
        <v>1299</v>
      </c>
      <c r="AY1154" s="130" t="s">
        <v>4751</v>
      </c>
    </row>
    <row r="1155" spans="1:51" ht="24" x14ac:dyDescent="0.2">
      <c r="A1155" s="121">
        <v>45742</v>
      </c>
      <c r="B1155" s="27" t="s">
        <v>1399</v>
      </c>
      <c r="C1155" s="24" t="s">
        <v>1565</v>
      </c>
      <c r="D1155" s="24"/>
      <c r="E1155" s="28" t="s">
        <v>442</v>
      </c>
      <c r="F1155" s="28" t="s">
        <v>443</v>
      </c>
      <c r="G1155" s="28" t="s">
        <v>521</v>
      </c>
      <c r="H1155" s="28" t="s">
        <v>515</v>
      </c>
      <c r="I1155" s="28" t="s">
        <v>1104</v>
      </c>
      <c r="J1155" s="24" t="s">
        <v>1161</v>
      </c>
      <c r="K1155" s="24" t="s">
        <v>1299</v>
      </c>
      <c r="L1155" s="24" t="s">
        <v>1299</v>
      </c>
      <c r="M1155" s="24" t="s">
        <v>1299</v>
      </c>
      <c r="N1155" s="24" t="s">
        <v>1299</v>
      </c>
      <c r="O1155" s="24" t="s">
        <v>4669</v>
      </c>
      <c r="P1155" s="27" t="s">
        <v>15</v>
      </c>
      <c r="Q1155" s="28" t="s">
        <v>1024</v>
      </c>
      <c r="R1155" s="26" t="s">
        <v>4724</v>
      </c>
      <c r="S1155" s="26" t="s">
        <v>4757</v>
      </c>
      <c r="T1155" s="27" t="s">
        <v>163</v>
      </c>
      <c r="U1155" s="25" t="s">
        <v>1161</v>
      </c>
      <c r="V1155" s="25" t="s">
        <v>2842</v>
      </c>
      <c r="W1155" s="25" t="s">
        <v>552</v>
      </c>
      <c r="X1155" s="36" t="s">
        <v>43</v>
      </c>
      <c r="Y1155" s="36" t="s">
        <v>1377</v>
      </c>
      <c r="Z1155" s="36" t="s">
        <v>1375</v>
      </c>
      <c r="AA1155" s="29">
        <v>700</v>
      </c>
      <c r="AB1155" s="29">
        <v>0</v>
      </c>
      <c r="AC1155" s="30">
        <v>700</v>
      </c>
      <c r="AD1155" s="29">
        <v>0</v>
      </c>
      <c r="AE1155" s="29">
        <v>0</v>
      </c>
      <c r="AF1155" s="31">
        <v>700</v>
      </c>
      <c r="AG1155" s="29">
        <v>0</v>
      </c>
      <c r="AI1155" s="29">
        <v>0</v>
      </c>
      <c r="AJ1155" s="29">
        <v>0</v>
      </c>
      <c r="AK1155" s="29">
        <v>0</v>
      </c>
      <c r="AL1155" s="29">
        <v>0</v>
      </c>
      <c r="AM1155" s="29">
        <v>0</v>
      </c>
      <c r="AN1155" s="29">
        <v>0</v>
      </c>
      <c r="AO1155" s="29">
        <v>0</v>
      </c>
      <c r="AP1155" s="29">
        <v>0</v>
      </c>
      <c r="AQ1155" s="29">
        <v>0</v>
      </c>
      <c r="AR1155" s="29">
        <v>0</v>
      </c>
      <c r="AS1155" s="29">
        <v>0</v>
      </c>
      <c r="AT1155" s="122">
        <v>0</v>
      </c>
      <c r="AU1155" s="130" t="s">
        <v>2190</v>
      </c>
      <c r="AV1155" s="130" t="s">
        <v>2191</v>
      </c>
      <c r="AW1155" s="130" t="s">
        <v>2192</v>
      </c>
      <c r="AX1155" s="130" t="s">
        <v>1299</v>
      </c>
      <c r="AY1155" s="130" t="s">
        <v>4751</v>
      </c>
    </row>
    <row r="1156" spans="1:51" ht="24" x14ac:dyDescent="0.2">
      <c r="A1156" s="121">
        <v>45742</v>
      </c>
      <c r="B1156" s="27" t="s">
        <v>1399</v>
      </c>
      <c r="C1156" s="24" t="s">
        <v>1565</v>
      </c>
      <c r="D1156" s="24"/>
      <c r="E1156" s="28" t="s">
        <v>442</v>
      </c>
      <c r="F1156" s="28" t="s">
        <v>443</v>
      </c>
      <c r="G1156" s="28" t="s">
        <v>521</v>
      </c>
      <c r="H1156" s="28" t="s">
        <v>515</v>
      </c>
      <c r="I1156" s="28" t="s">
        <v>1104</v>
      </c>
      <c r="J1156" s="24" t="s">
        <v>1102</v>
      </c>
      <c r="K1156" s="24" t="s">
        <v>1299</v>
      </c>
      <c r="L1156" s="24" t="s">
        <v>1299</v>
      </c>
      <c r="M1156" s="24" t="s">
        <v>1299</v>
      </c>
      <c r="N1156" s="24" t="s">
        <v>1299</v>
      </c>
      <c r="O1156" s="24" t="s">
        <v>4669</v>
      </c>
      <c r="P1156" s="27" t="s">
        <v>15</v>
      </c>
      <c r="Q1156" s="28" t="s">
        <v>1024</v>
      </c>
      <c r="R1156" s="26" t="s">
        <v>4724</v>
      </c>
      <c r="S1156" s="26" t="s">
        <v>4757</v>
      </c>
      <c r="T1156" s="27" t="s">
        <v>173</v>
      </c>
      <c r="U1156" s="25" t="s">
        <v>1102</v>
      </c>
      <c r="V1156" s="25" t="s">
        <v>2840</v>
      </c>
      <c r="W1156" s="25" t="s">
        <v>552</v>
      </c>
      <c r="X1156" s="36" t="s">
        <v>43</v>
      </c>
      <c r="Y1156" s="36" t="s">
        <v>1377</v>
      </c>
      <c r="Z1156" s="36" t="s">
        <v>1375</v>
      </c>
      <c r="AA1156" s="29">
        <v>600</v>
      </c>
      <c r="AB1156" s="29">
        <v>0</v>
      </c>
      <c r="AC1156" s="30">
        <v>600</v>
      </c>
      <c r="AD1156" s="29">
        <v>0</v>
      </c>
      <c r="AE1156" s="29">
        <v>0</v>
      </c>
      <c r="AF1156" s="31">
        <v>600</v>
      </c>
      <c r="AG1156" s="29">
        <v>0</v>
      </c>
      <c r="AI1156" s="29">
        <v>0</v>
      </c>
      <c r="AJ1156" s="29">
        <v>0</v>
      </c>
      <c r="AK1156" s="29">
        <v>0</v>
      </c>
      <c r="AL1156" s="29">
        <v>0</v>
      </c>
      <c r="AM1156" s="29">
        <v>0</v>
      </c>
      <c r="AN1156" s="29">
        <v>0</v>
      </c>
      <c r="AO1156" s="29">
        <v>0</v>
      </c>
      <c r="AP1156" s="29">
        <v>0</v>
      </c>
      <c r="AQ1156" s="29">
        <v>0</v>
      </c>
      <c r="AR1156" s="29">
        <v>0</v>
      </c>
      <c r="AS1156" s="29">
        <v>0</v>
      </c>
      <c r="AT1156" s="122">
        <v>0</v>
      </c>
      <c r="AU1156" s="130" t="s">
        <v>2190</v>
      </c>
      <c r="AV1156" s="130" t="s">
        <v>2191</v>
      </c>
      <c r="AW1156" s="130" t="s">
        <v>2192</v>
      </c>
      <c r="AX1156" s="130" t="s">
        <v>1299</v>
      </c>
      <c r="AY1156" s="130" t="s">
        <v>4751</v>
      </c>
    </row>
    <row r="1157" spans="1:51" ht="24" x14ac:dyDescent="0.2">
      <c r="A1157" s="121">
        <v>45742</v>
      </c>
      <c r="B1157" s="27" t="s">
        <v>1399</v>
      </c>
      <c r="C1157" s="24" t="s">
        <v>1565</v>
      </c>
      <c r="D1157" s="24"/>
      <c r="E1157" s="28" t="s">
        <v>442</v>
      </c>
      <c r="F1157" s="28" t="s">
        <v>443</v>
      </c>
      <c r="G1157" s="28" t="s">
        <v>521</v>
      </c>
      <c r="H1157" s="28" t="s">
        <v>515</v>
      </c>
      <c r="I1157" s="28" t="s">
        <v>1104</v>
      </c>
      <c r="J1157" s="24" t="s">
        <v>1097</v>
      </c>
      <c r="K1157" s="24" t="s">
        <v>1299</v>
      </c>
      <c r="L1157" s="24" t="s">
        <v>1299</v>
      </c>
      <c r="M1157" s="24" t="s">
        <v>1299</v>
      </c>
      <c r="N1157" s="24" t="s">
        <v>1299</v>
      </c>
      <c r="O1157" s="24" t="s">
        <v>4669</v>
      </c>
      <c r="P1157" s="27" t="s">
        <v>15</v>
      </c>
      <c r="Q1157" s="28" t="s">
        <v>1024</v>
      </c>
      <c r="R1157" s="26" t="s">
        <v>4724</v>
      </c>
      <c r="S1157" s="26" t="s">
        <v>4757</v>
      </c>
      <c r="T1157" s="27" t="s">
        <v>14</v>
      </c>
      <c r="U1157" s="25" t="s">
        <v>1097</v>
      </c>
      <c r="V1157" s="25" t="s">
        <v>2839</v>
      </c>
      <c r="W1157" s="25" t="s">
        <v>552</v>
      </c>
      <c r="X1157" s="36" t="s">
        <v>43</v>
      </c>
      <c r="Y1157" s="36" t="s">
        <v>1377</v>
      </c>
      <c r="Z1157" s="36" t="s">
        <v>1375</v>
      </c>
      <c r="AA1157" s="29">
        <v>400</v>
      </c>
      <c r="AB1157" s="29">
        <v>0</v>
      </c>
      <c r="AC1157" s="30">
        <v>400</v>
      </c>
      <c r="AD1157" s="29">
        <v>0</v>
      </c>
      <c r="AE1157" s="29">
        <v>0</v>
      </c>
      <c r="AF1157" s="31">
        <v>400</v>
      </c>
      <c r="AG1157" s="29">
        <v>0</v>
      </c>
      <c r="AI1157" s="29">
        <v>0</v>
      </c>
      <c r="AJ1157" s="29">
        <v>0</v>
      </c>
      <c r="AK1157" s="29">
        <v>0</v>
      </c>
      <c r="AL1157" s="29">
        <v>0</v>
      </c>
      <c r="AM1157" s="29">
        <v>0</v>
      </c>
      <c r="AN1157" s="29">
        <v>0</v>
      </c>
      <c r="AO1157" s="29">
        <v>0</v>
      </c>
      <c r="AP1157" s="29">
        <v>0</v>
      </c>
      <c r="AQ1157" s="29">
        <v>0</v>
      </c>
      <c r="AR1157" s="29">
        <v>0</v>
      </c>
      <c r="AS1157" s="29">
        <v>0</v>
      </c>
      <c r="AT1157" s="122">
        <v>0</v>
      </c>
      <c r="AU1157" s="130" t="s">
        <v>2190</v>
      </c>
      <c r="AV1157" s="130" t="s">
        <v>2191</v>
      </c>
      <c r="AW1157" s="130" t="s">
        <v>2192</v>
      </c>
      <c r="AX1157" s="130" t="s">
        <v>1299</v>
      </c>
      <c r="AY1157" s="130" t="s">
        <v>4751</v>
      </c>
    </row>
    <row r="1158" spans="1:51" ht="36" x14ac:dyDescent="0.2">
      <c r="A1158" s="121">
        <v>45743</v>
      </c>
      <c r="B1158" s="27" t="s">
        <v>1399</v>
      </c>
      <c r="C1158" s="24" t="s">
        <v>1565</v>
      </c>
      <c r="D1158" s="24"/>
      <c r="E1158" s="28" t="s">
        <v>438</v>
      </c>
      <c r="F1158" s="28" t="s">
        <v>439</v>
      </c>
      <c r="G1158" s="28" t="s">
        <v>42</v>
      </c>
      <c r="H1158" s="28" t="s">
        <v>511</v>
      </c>
      <c r="I1158" s="28" t="s">
        <v>1103</v>
      </c>
      <c r="J1158" s="24" t="s">
        <v>1433</v>
      </c>
      <c r="K1158" s="24" t="s">
        <v>1254</v>
      </c>
      <c r="L1158" s="24" t="s">
        <v>4670</v>
      </c>
      <c r="M1158" s="24">
        <v>45743</v>
      </c>
      <c r="N1158" s="24" t="s">
        <v>4671</v>
      </c>
      <c r="O1158" s="24" t="s">
        <v>4672</v>
      </c>
      <c r="P1158" s="27" t="s">
        <v>15</v>
      </c>
      <c r="Q1158" s="28" t="s">
        <v>1025</v>
      </c>
      <c r="R1158" s="26" t="s">
        <v>4725</v>
      </c>
      <c r="S1158" s="26" t="s">
        <v>4758</v>
      </c>
      <c r="T1158" s="27" t="s">
        <v>109</v>
      </c>
      <c r="U1158" s="25" t="s">
        <v>1433</v>
      </c>
      <c r="V1158" s="25" t="s">
        <v>1438</v>
      </c>
      <c r="W1158" s="25" t="s">
        <v>552</v>
      </c>
      <c r="X1158" s="36" t="s">
        <v>41</v>
      </c>
      <c r="Y1158" s="36" t="s">
        <v>42</v>
      </c>
      <c r="Z1158" s="36" t="s">
        <v>359</v>
      </c>
      <c r="AA1158" s="29">
        <v>3900</v>
      </c>
      <c r="AB1158" s="29">
        <v>3900</v>
      </c>
      <c r="AC1158" s="30">
        <v>0</v>
      </c>
      <c r="AD1158" s="29">
        <v>3900</v>
      </c>
      <c r="AE1158" s="29">
        <v>0</v>
      </c>
      <c r="AF1158" s="31">
        <v>3900</v>
      </c>
      <c r="AG1158" s="29">
        <v>0</v>
      </c>
      <c r="AI1158" s="29">
        <v>0</v>
      </c>
      <c r="AJ1158" s="29">
        <v>0</v>
      </c>
      <c r="AK1158" s="29">
        <v>0</v>
      </c>
      <c r="AL1158" s="29">
        <v>0</v>
      </c>
      <c r="AM1158" s="29">
        <v>0</v>
      </c>
      <c r="AN1158" s="29">
        <v>0</v>
      </c>
      <c r="AO1158" s="29">
        <v>0</v>
      </c>
      <c r="AP1158" s="29">
        <v>0</v>
      </c>
      <c r="AQ1158" s="29">
        <v>0</v>
      </c>
      <c r="AR1158" s="29">
        <v>0</v>
      </c>
      <c r="AS1158" s="29">
        <v>0</v>
      </c>
      <c r="AT1158" s="122">
        <v>0</v>
      </c>
      <c r="AU1158" s="130" t="s">
        <v>2197</v>
      </c>
      <c r="AV1158" s="130" t="s">
        <v>2191</v>
      </c>
      <c r="AW1158" s="130" t="s">
        <v>2298</v>
      </c>
      <c r="AX1158" s="130" t="s">
        <v>1299</v>
      </c>
      <c r="AY1158" s="130" t="s">
        <v>2647</v>
      </c>
    </row>
    <row r="1159" spans="1:51" ht="36" x14ac:dyDescent="0.2">
      <c r="A1159" s="121">
        <v>45743</v>
      </c>
      <c r="B1159" s="27" t="s">
        <v>1399</v>
      </c>
      <c r="C1159" s="24" t="s">
        <v>1565</v>
      </c>
      <c r="D1159" s="24"/>
      <c r="E1159" s="28" t="s">
        <v>442</v>
      </c>
      <c r="F1159" s="28" t="s">
        <v>443</v>
      </c>
      <c r="G1159" s="28" t="s">
        <v>521</v>
      </c>
      <c r="H1159" s="28" t="s">
        <v>515</v>
      </c>
      <c r="I1159" s="28" t="s">
        <v>1104</v>
      </c>
      <c r="J1159" s="24" t="s">
        <v>1095</v>
      </c>
      <c r="K1159" s="24" t="s">
        <v>1262</v>
      </c>
      <c r="L1159" s="24" t="s">
        <v>4673</v>
      </c>
      <c r="M1159" s="24">
        <v>45743</v>
      </c>
      <c r="N1159" s="24" t="s">
        <v>4674</v>
      </c>
      <c r="O1159" s="24" t="s">
        <v>4675</v>
      </c>
      <c r="P1159" s="27" t="s">
        <v>15</v>
      </c>
      <c r="Q1159" s="28" t="s">
        <v>1026</v>
      </c>
      <c r="R1159" s="26" t="s">
        <v>4726</v>
      </c>
      <c r="S1159" s="26" t="s">
        <v>4759</v>
      </c>
      <c r="T1159" s="27" t="s">
        <v>119</v>
      </c>
      <c r="U1159" s="25" t="s">
        <v>1095</v>
      </c>
      <c r="V1159" s="25" t="s">
        <v>1358</v>
      </c>
      <c r="W1159" s="25" t="s">
        <v>552</v>
      </c>
      <c r="X1159" s="36" t="s">
        <v>43</v>
      </c>
      <c r="Y1159" s="36" t="s">
        <v>1377</v>
      </c>
      <c r="Z1159" s="36" t="s">
        <v>1375</v>
      </c>
      <c r="AA1159" s="29">
        <v>3200</v>
      </c>
      <c r="AB1159" s="29">
        <v>3200</v>
      </c>
      <c r="AC1159" s="30">
        <v>0</v>
      </c>
      <c r="AD1159" s="29">
        <v>3200</v>
      </c>
      <c r="AE1159" s="29">
        <v>0</v>
      </c>
      <c r="AF1159" s="31">
        <v>3200</v>
      </c>
      <c r="AG1159" s="29">
        <v>0</v>
      </c>
      <c r="AI1159" s="29">
        <v>0</v>
      </c>
      <c r="AJ1159" s="29">
        <v>0</v>
      </c>
      <c r="AK1159" s="29">
        <v>0</v>
      </c>
      <c r="AL1159" s="29">
        <v>0</v>
      </c>
      <c r="AM1159" s="29">
        <v>0</v>
      </c>
      <c r="AN1159" s="29">
        <v>0</v>
      </c>
      <c r="AO1159" s="29">
        <v>0</v>
      </c>
      <c r="AP1159" s="29">
        <v>0</v>
      </c>
      <c r="AQ1159" s="29">
        <v>0</v>
      </c>
      <c r="AR1159" s="29">
        <v>0</v>
      </c>
      <c r="AS1159" s="29">
        <v>0</v>
      </c>
      <c r="AT1159" s="122">
        <v>0</v>
      </c>
      <c r="AU1159" s="130" t="s">
        <v>2197</v>
      </c>
      <c r="AV1159" s="130" t="s">
        <v>2191</v>
      </c>
      <c r="AW1159" s="130" t="s">
        <v>2298</v>
      </c>
      <c r="AX1159" s="130" t="s">
        <v>1299</v>
      </c>
      <c r="AY1159" s="130" t="s">
        <v>3589</v>
      </c>
    </row>
    <row r="1160" spans="1:51" ht="36" x14ac:dyDescent="0.2">
      <c r="A1160" s="121">
        <v>45743</v>
      </c>
      <c r="B1160" s="27" t="s">
        <v>1399</v>
      </c>
      <c r="C1160" s="24" t="s">
        <v>1565</v>
      </c>
      <c r="D1160" s="24"/>
      <c r="E1160" s="28" t="s">
        <v>442</v>
      </c>
      <c r="F1160" s="28" t="s">
        <v>443</v>
      </c>
      <c r="G1160" s="28" t="s">
        <v>521</v>
      </c>
      <c r="H1160" s="28" t="s">
        <v>515</v>
      </c>
      <c r="I1160" s="28" t="s">
        <v>1104</v>
      </c>
      <c r="J1160" s="24" t="s">
        <v>1156</v>
      </c>
      <c r="K1160" s="24" t="s">
        <v>1258</v>
      </c>
      <c r="L1160" s="24" t="s">
        <v>4676</v>
      </c>
      <c r="M1160" s="24">
        <v>45743</v>
      </c>
      <c r="N1160" s="24" t="s">
        <v>4677</v>
      </c>
      <c r="O1160" s="24" t="s">
        <v>4678</v>
      </c>
      <c r="P1160" s="27" t="s">
        <v>15</v>
      </c>
      <c r="Q1160" s="28" t="s">
        <v>1027</v>
      </c>
      <c r="R1160" s="26" t="s">
        <v>4727</v>
      </c>
      <c r="S1160" s="26" t="s">
        <v>4760</v>
      </c>
      <c r="T1160" s="27" t="s">
        <v>172</v>
      </c>
      <c r="U1160" s="25" t="s">
        <v>1434</v>
      </c>
      <c r="V1160" s="25" t="s">
        <v>2327</v>
      </c>
      <c r="W1160" s="25" t="s">
        <v>552</v>
      </c>
      <c r="X1160" s="36" t="s">
        <v>43</v>
      </c>
      <c r="Y1160" s="36" t="s">
        <v>1377</v>
      </c>
      <c r="Z1160" s="36" t="s">
        <v>1375</v>
      </c>
      <c r="AA1160" s="29">
        <v>2400</v>
      </c>
      <c r="AB1160" s="29">
        <v>2400</v>
      </c>
      <c r="AC1160" s="30">
        <v>0</v>
      </c>
      <c r="AD1160" s="29">
        <v>2400</v>
      </c>
      <c r="AE1160" s="29">
        <v>0</v>
      </c>
      <c r="AF1160" s="31">
        <v>2400</v>
      </c>
      <c r="AG1160" s="29">
        <v>0</v>
      </c>
      <c r="AI1160" s="29">
        <v>0</v>
      </c>
      <c r="AJ1160" s="29">
        <v>0</v>
      </c>
      <c r="AK1160" s="29">
        <v>0</v>
      </c>
      <c r="AL1160" s="29">
        <v>0</v>
      </c>
      <c r="AM1160" s="29">
        <v>0</v>
      </c>
      <c r="AN1160" s="29">
        <v>0</v>
      </c>
      <c r="AO1160" s="29">
        <v>0</v>
      </c>
      <c r="AP1160" s="29">
        <v>0</v>
      </c>
      <c r="AQ1160" s="29">
        <v>0</v>
      </c>
      <c r="AR1160" s="29">
        <v>0</v>
      </c>
      <c r="AS1160" s="29">
        <v>0</v>
      </c>
      <c r="AT1160" s="122">
        <v>0</v>
      </c>
      <c r="AU1160" s="130" t="s">
        <v>2197</v>
      </c>
      <c r="AV1160" s="130" t="s">
        <v>2191</v>
      </c>
      <c r="AW1160" s="130" t="s">
        <v>2298</v>
      </c>
      <c r="AX1160" s="130" t="s">
        <v>1299</v>
      </c>
      <c r="AY1160" s="130" t="s">
        <v>3589</v>
      </c>
    </row>
    <row r="1161" spans="1:51" ht="36" x14ac:dyDescent="0.2">
      <c r="A1161" s="121">
        <v>45743</v>
      </c>
      <c r="B1161" s="27" t="s">
        <v>1399</v>
      </c>
      <c r="C1161" s="24" t="s">
        <v>1565</v>
      </c>
      <c r="D1161" s="24"/>
      <c r="E1161" s="28" t="s">
        <v>438</v>
      </c>
      <c r="F1161" s="28" t="s">
        <v>439</v>
      </c>
      <c r="G1161" s="28" t="s">
        <v>521</v>
      </c>
      <c r="H1161" s="28" t="s">
        <v>515</v>
      </c>
      <c r="I1161" s="28" t="s">
        <v>1360</v>
      </c>
      <c r="J1161" s="24" t="s">
        <v>1360</v>
      </c>
      <c r="K1161" s="24" t="s">
        <v>1256</v>
      </c>
      <c r="L1161" s="24" t="s">
        <v>4679</v>
      </c>
      <c r="M1161" s="24">
        <v>45743</v>
      </c>
      <c r="N1161" s="24" t="s">
        <v>2001</v>
      </c>
      <c r="O1161" s="24" t="s">
        <v>4680</v>
      </c>
      <c r="P1161" s="27" t="s">
        <v>15</v>
      </c>
      <c r="Q1161" s="28" t="s">
        <v>1028</v>
      </c>
      <c r="R1161" s="26" t="s">
        <v>4728</v>
      </c>
      <c r="S1161" s="26" t="s">
        <v>4761</v>
      </c>
      <c r="T1161" s="27" t="s">
        <v>102</v>
      </c>
      <c r="U1161" s="25" t="s">
        <v>1360</v>
      </c>
      <c r="V1161" s="25" t="s">
        <v>1362</v>
      </c>
      <c r="W1161" s="25" t="s">
        <v>552</v>
      </c>
      <c r="X1161" s="36" t="s">
        <v>43</v>
      </c>
      <c r="Y1161" s="36" t="s">
        <v>1377</v>
      </c>
      <c r="Z1161" s="36" t="s">
        <v>1375</v>
      </c>
      <c r="AA1161" s="29">
        <v>14000</v>
      </c>
      <c r="AB1161" s="29">
        <v>14000</v>
      </c>
      <c r="AC1161" s="30">
        <v>0</v>
      </c>
      <c r="AD1161" s="29">
        <v>14000</v>
      </c>
      <c r="AE1161" s="29">
        <v>0</v>
      </c>
      <c r="AF1161" s="31">
        <v>14000</v>
      </c>
      <c r="AG1161" s="29">
        <v>0</v>
      </c>
      <c r="AI1161" s="29">
        <v>0</v>
      </c>
      <c r="AJ1161" s="29">
        <v>0</v>
      </c>
      <c r="AK1161" s="29">
        <v>0</v>
      </c>
      <c r="AL1161" s="29">
        <v>0</v>
      </c>
      <c r="AM1161" s="29">
        <v>0</v>
      </c>
      <c r="AN1161" s="29">
        <v>0</v>
      </c>
      <c r="AO1161" s="29">
        <v>0</v>
      </c>
      <c r="AP1161" s="29">
        <v>0</v>
      </c>
      <c r="AQ1161" s="29">
        <v>0</v>
      </c>
      <c r="AR1161" s="29">
        <v>0</v>
      </c>
      <c r="AS1161" s="29">
        <v>0</v>
      </c>
      <c r="AT1161" s="122">
        <v>0</v>
      </c>
      <c r="AU1161" s="130" t="s">
        <v>2197</v>
      </c>
      <c r="AV1161" s="130" t="s">
        <v>2191</v>
      </c>
      <c r="AW1161" s="130" t="s">
        <v>2298</v>
      </c>
      <c r="AX1161" s="130" t="s">
        <v>1299</v>
      </c>
      <c r="AY1161" s="130" t="s">
        <v>2187</v>
      </c>
    </row>
    <row r="1162" spans="1:51" ht="36" x14ac:dyDescent="0.2">
      <c r="A1162" s="121">
        <v>45743</v>
      </c>
      <c r="B1162" s="27" t="s">
        <v>1399</v>
      </c>
      <c r="C1162" s="24" t="s">
        <v>1565</v>
      </c>
      <c r="D1162" s="24"/>
      <c r="E1162" s="28" t="s">
        <v>442</v>
      </c>
      <c r="F1162" s="28" t="s">
        <v>443</v>
      </c>
      <c r="G1162" s="28" t="s">
        <v>521</v>
      </c>
      <c r="H1162" s="28" t="s">
        <v>515</v>
      </c>
      <c r="I1162" s="28" t="s">
        <v>1104</v>
      </c>
      <c r="J1162" s="24" t="s">
        <v>1433</v>
      </c>
      <c r="K1162" s="24" t="s">
        <v>1257</v>
      </c>
      <c r="L1162" s="24" t="s">
        <v>4681</v>
      </c>
      <c r="M1162" s="24">
        <v>45743</v>
      </c>
      <c r="N1162" s="24" t="s">
        <v>4682</v>
      </c>
      <c r="O1162" s="24" t="s">
        <v>4683</v>
      </c>
      <c r="P1162" s="27" t="s">
        <v>15</v>
      </c>
      <c r="Q1162" s="28" t="s">
        <v>1029</v>
      </c>
      <c r="R1162" s="26" t="s">
        <v>4729</v>
      </c>
      <c r="S1162" s="26" t="s">
        <v>4762</v>
      </c>
      <c r="T1162" s="27" t="s">
        <v>124</v>
      </c>
      <c r="U1162" s="25" t="s">
        <v>1433</v>
      </c>
      <c r="V1162" s="25" t="s">
        <v>1516</v>
      </c>
      <c r="W1162" s="25" t="s">
        <v>552</v>
      </c>
      <c r="X1162" s="36" t="s">
        <v>43</v>
      </c>
      <c r="Y1162" s="36" t="s">
        <v>1377</v>
      </c>
      <c r="Z1162" s="36" t="s">
        <v>1375</v>
      </c>
      <c r="AA1162" s="29">
        <v>2400</v>
      </c>
      <c r="AB1162" s="29">
        <v>2400</v>
      </c>
      <c r="AC1162" s="30">
        <v>0</v>
      </c>
      <c r="AD1162" s="29">
        <v>2400</v>
      </c>
      <c r="AE1162" s="29">
        <v>0</v>
      </c>
      <c r="AF1162" s="31">
        <v>2400</v>
      </c>
      <c r="AG1162" s="29">
        <v>0</v>
      </c>
      <c r="AI1162" s="29">
        <v>0</v>
      </c>
      <c r="AJ1162" s="29">
        <v>0</v>
      </c>
      <c r="AK1162" s="29">
        <v>0</v>
      </c>
      <c r="AL1162" s="29">
        <v>0</v>
      </c>
      <c r="AM1162" s="29">
        <v>0</v>
      </c>
      <c r="AN1162" s="29">
        <v>0</v>
      </c>
      <c r="AO1162" s="29">
        <v>0</v>
      </c>
      <c r="AP1162" s="29">
        <v>0</v>
      </c>
      <c r="AQ1162" s="29">
        <v>0</v>
      </c>
      <c r="AR1162" s="29">
        <v>0</v>
      </c>
      <c r="AS1162" s="29">
        <v>0</v>
      </c>
      <c r="AT1162" s="122">
        <v>0</v>
      </c>
      <c r="AU1162" s="130" t="s">
        <v>2197</v>
      </c>
      <c r="AV1162" s="130" t="s">
        <v>2191</v>
      </c>
      <c r="AW1162" s="130" t="s">
        <v>2298</v>
      </c>
      <c r="AX1162" s="130" t="s">
        <v>1299</v>
      </c>
      <c r="AY1162" s="130" t="s">
        <v>3589</v>
      </c>
    </row>
    <row r="1163" spans="1:51" ht="36" x14ac:dyDescent="0.2">
      <c r="A1163" s="121">
        <v>45743</v>
      </c>
      <c r="B1163" s="27" t="s">
        <v>1399</v>
      </c>
      <c r="C1163" s="24" t="s">
        <v>1565</v>
      </c>
      <c r="D1163" s="24"/>
      <c r="E1163" s="28" t="s">
        <v>442</v>
      </c>
      <c r="F1163" s="28" t="s">
        <v>443</v>
      </c>
      <c r="G1163" s="28" t="s">
        <v>521</v>
      </c>
      <c r="H1163" s="28" t="s">
        <v>515</v>
      </c>
      <c r="I1163" s="28" t="s">
        <v>1104</v>
      </c>
      <c r="J1163" s="24" t="s">
        <v>1160</v>
      </c>
      <c r="K1163" s="24" t="s">
        <v>1259</v>
      </c>
      <c r="L1163" s="24" t="s">
        <v>4684</v>
      </c>
      <c r="M1163" s="24">
        <v>45743</v>
      </c>
      <c r="N1163" s="24" t="s">
        <v>4685</v>
      </c>
      <c r="O1163" s="24" t="s">
        <v>4686</v>
      </c>
      <c r="P1163" s="27" t="s">
        <v>15</v>
      </c>
      <c r="Q1163" s="28" t="s">
        <v>1030</v>
      </c>
      <c r="R1163" s="26" t="s">
        <v>4730</v>
      </c>
      <c r="S1163" s="26" t="s">
        <v>4763</v>
      </c>
      <c r="T1163" s="27" t="s">
        <v>120</v>
      </c>
      <c r="U1163" s="25" t="s">
        <v>1160</v>
      </c>
      <c r="V1163" s="25" t="s">
        <v>1359</v>
      </c>
      <c r="W1163" s="25" t="s">
        <v>552</v>
      </c>
      <c r="X1163" s="36" t="s">
        <v>43</v>
      </c>
      <c r="Y1163" s="36" t="s">
        <v>1377</v>
      </c>
      <c r="Z1163" s="36" t="s">
        <v>1375</v>
      </c>
      <c r="AA1163" s="29">
        <v>800</v>
      </c>
      <c r="AB1163" s="29">
        <v>800</v>
      </c>
      <c r="AC1163" s="30">
        <v>0</v>
      </c>
      <c r="AD1163" s="29">
        <v>800</v>
      </c>
      <c r="AE1163" s="29">
        <v>0</v>
      </c>
      <c r="AF1163" s="31">
        <v>800</v>
      </c>
      <c r="AG1163" s="29">
        <v>0</v>
      </c>
      <c r="AI1163" s="29">
        <v>0</v>
      </c>
      <c r="AJ1163" s="29">
        <v>0</v>
      </c>
      <c r="AK1163" s="29">
        <v>0</v>
      </c>
      <c r="AL1163" s="29">
        <v>0</v>
      </c>
      <c r="AM1163" s="29">
        <v>0</v>
      </c>
      <c r="AN1163" s="29">
        <v>0</v>
      </c>
      <c r="AO1163" s="29">
        <v>0</v>
      </c>
      <c r="AP1163" s="29">
        <v>0</v>
      </c>
      <c r="AQ1163" s="29">
        <v>0</v>
      </c>
      <c r="AR1163" s="29">
        <v>0</v>
      </c>
      <c r="AS1163" s="29">
        <v>0</v>
      </c>
      <c r="AT1163" s="122">
        <v>0</v>
      </c>
      <c r="AU1163" s="130" t="s">
        <v>2197</v>
      </c>
      <c r="AV1163" s="130" t="s">
        <v>2191</v>
      </c>
      <c r="AW1163" s="130" t="s">
        <v>2298</v>
      </c>
      <c r="AX1163" s="130" t="s">
        <v>1299</v>
      </c>
      <c r="AY1163" s="130" t="s">
        <v>3589</v>
      </c>
    </row>
    <row r="1164" spans="1:51" ht="36" x14ac:dyDescent="0.2">
      <c r="A1164" s="121">
        <v>45743</v>
      </c>
      <c r="B1164" s="27" t="s">
        <v>1399</v>
      </c>
      <c r="C1164" s="24" t="s">
        <v>1565</v>
      </c>
      <c r="D1164" s="24"/>
      <c r="E1164" s="28" t="s">
        <v>438</v>
      </c>
      <c r="F1164" s="28" t="s">
        <v>439</v>
      </c>
      <c r="G1164" s="28" t="s">
        <v>521</v>
      </c>
      <c r="H1164" s="28" t="s">
        <v>515</v>
      </c>
      <c r="I1164" s="28" t="s">
        <v>1103</v>
      </c>
      <c r="J1164" s="24" t="s">
        <v>1158</v>
      </c>
      <c r="K1164" s="24" t="s">
        <v>1260</v>
      </c>
      <c r="L1164" s="24" t="s">
        <v>4687</v>
      </c>
      <c r="M1164" s="24">
        <v>45743</v>
      </c>
      <c r="N1164" s="24" t="s">
        <v>4688</v>
      </c>
      <c r="O1164" s="24" t="s">
        <v>4689</v>
      </c>
      <c r="P1164" s="27" t="s">
        <v>15</v>
      </c>
      <c r="Q1164" s="28" t="s">
        <v>1031</v>
      </c>
      <c r="R1164" s="26" t="s">
        <v>4731</v>
      </c>
      <c r="S1164" s="26" t="s">
        <v>4764</v>
      </c>
      <c r="T1164" s="27" t="s">
        <v>60</v>
      </c>
      <c r="U1164" s="25" t="s">
        <v>1158</v>
      </c>
      <c r="V1164" s="25" t="s">
        <v>1353</v>
      </c>
      <c r="W1164" s="25" t="s">
        <v>552</v>
      </c>
      <c r="X1164" s="36" t="s">
        <v>43</v>
      </c>
      <c r="Y1164" s="36" t="s">
        <v>1377</v>
      </c>
      <c r="Z1164" s="36" t="s">
        <v>1375</v>
      </c>
      <c r="AA1164" s="29">
        <v>7500</v>
      </c>
      <c r="AB1164" s="29">
        <v>7500</v>
      </c>
      <c r="AC1164" s="30">
        <v>0</v>
      </c>
      <c r="AD1164" s="29">
        <v>7500</v>
      </c>
      <c r="AE1164" s="29">
        <v>0</v>
      </c>
      <c r="AF1164" s="31">
        <v>7500</v>
      </c>
      <c r="AG1164" s="29">
        <v>0</v>
      </c>
      <c r="AI1164" s="29">
        <v>0</v>
      </c>
      <c r="AJ1164" s="29">
        <v>0</v>
      </c>
      <c r="AK1164" s="29">
        <v>0</v>
      </c>
      <c r="AL1164" s="29">
        <v>0</v>
      </c>
      <c r="AM1164" s="29">
        <v>0</v>
      </c>
      <c r="AN1164" s="29">
        <v>0</v>
      </c>
      <c r="AO1164" s="29">
        <v>0</v>
      </c>
      <c r="AP1164" s="29">
        <v>0</v>
      </c>
      <c r="AQ1164" s="29">
        <v>0</v>
      </c>
      <c r="AR1164" s="29">
        <v>0</v>
      </c>
      <c r="AS1164" s="29">
        <v>0</v>
      </c>
      <c r="AT1164" s="122">
        <v>0</v>
      </c>
      <c r="AU1164" s="130" t="s">
        <v>2197</v>
      </c>
      <c r="AV1164" s="130" t="s">
        <v>2191</v>
      </c>
      <c r="AW1164" s="130" t="s">
        <v>2298</v>
      </c>
      <c r="AX1164" s="130" t="s">
        <v>1299</v>
      </c>
      <c r="AY1164" s="130" t="s">
        <v>2188</v>
      </c>
    </row>
    <row r="1165" spans="1:51" ht="36" x14ac:dyDescent="0.2">
      <c r="A1165" s="121">
        <v>45743</v>
      </c>
      <c r="B1165" s="27" t="s">
        <v>1399</v>
      </c>
      <c r="C1165" s="24" t="s">
        <v>1565</v>
      </c>
      <c r="D1165" s="24"/>
      <c r="E1165" s="28" t="s">
        <v>438</v>
      </c>
      <c r="F1165" s="28" t="s">
        <v>439</v>
      </c>
      <c r="G1165" s="28" t="s">
        <v>42</v>
      </c>
      <c r="H1165" s="28" t="s">
        <v>511</v>
      </c>
      <c r="I1165" s="28" t="s">
        <v>1103</v>
      </c>
      <c r="J1165" s="24" t="s">
        <v>1090</v>
      </c>
      <c r="K1165" s="24" t="s">
        <v>1263</v>
      </c>
      <c r="L1165" s="24" t="s">
        <v>4690</v>
      </c>
      <c r="M1165" s="24">
        <v>45744</v>
      </c>
      <c r="N1165" s="24" t="s">
        <v>4691</v>
      </c>
      <c r="O1165" s="24" t="s">
        <v>4692</v>
      </c>
      <c r="P1165" s="27" t="s">
        <v>15</v>
      </c>
      <c r="Q1165" s="28" t="s">
        <v>1032</v>
      </c>
      <c r="R1165" s="26" t="s">
        <v>4732</v>
      </c>
      <c r="S1165" s="26" t="s">
        <v>4765</v>
      </c>
      <c r="T1165" s="27" t="s">
        <v>16</v>
      </c>
      <c r="U1165" s="25" t="s">
        <v>1090</v>
      </c>
      <c r="V1165" s="25" t="s">
        <v>1342</v>
      </c>
      <c r="W1165" s="25" t="s">
        <v>552</v>
      </c>
      <c r="X1165" s="36" t="s">
        <v>41</v>
      </c>
      <c r="Y1165" s="36" t="s">
        <v>42</v>
      </c>
      <c r="Z1165" s="36" t="s">
        <v>359</v>
      </c>
      <c r="AA1165" s="29">
        <v>3900</v>
      </c>
      <c r="AB1165" s="29">
        <v>3900</v>
      </c>
      <c r="AC1165" s="30">
        <v>0</v>
      </c>
      <c r="AD1165" s="29">
        <v>3900</v>
      </c>
      <c r="AE1165" s="29">
        <v>0</v>
      </c>
      <c r="AF1165" s="31">
        <v>3900</v>
      </c>
      <c r="AG1165" s="29">
        <v>0</v>
      </c>
      <c r="AI1165" s="29">
        <v>0</v>
      </c>
      <c r="AJ1165" s="29">
        <v>0</v>
      </c>
      <c r="AK1165" s="29">
        <v>0</v>
      </c>
      <c r="AL1165" s="29">
        <v>0</v>
      </c>
      <c r="AM1165" s="29">
        <v>0</v>
      </c>
      <c r="AN1165" s="29">
        <v>0</v>
      </c>
      <c r="AO1165" s="29">
        <v>0</v>
      </c>
      <c r="AP1165" s="29">
        <v>0</v>
      </c>
      <c r="AQ1165" s="29">
        <v>0</v>
      </c>
      <c r="AR1165" s="29">
        <v>0</v>
      </c>
      <c r="AS1165" s="29">
        <v>0</v>
      </c>
      <c r="AT1165" s="122">
        <v>0</v>
      </c>
      <c r="AU1165" s="130" t="s">
        <v>2197</v>
      </c>
      <c r="AV1165" s="130" t="s">
        <v>2191</v>
      </c>
      <c r="AW1165" s="130" t="s">
        <v>2298</v>
      </c>
      <c r="AX1165" s="130" t="s">
        <v>1299</v>
      </c>
      <c r="AY1165" s="130" t="s">
        <v>2647</v>
      </c>
    </row>
    <row r="1166" spans="1:51" ht="24" x14ac:dyDescent="0.2">
      <c r="A1166" s="121">
        <v>45743</v>
      </c>
      <c r="B1166" s="27" t="s">
        <v>1399</v>
      </c>
      <c r="C1166" s="24" t="s">
        <v>1565</v>
      </c>
      <c r="D1166" s="24"/>
      <c r="E1166" s="28" t="s">
        <v>438</v>
      </c>
      <c r="F1166" s="28" t="s">
        <v>439</v>
      </c>
      <c r="G1166" s="28" t="s">
        <v>521</v>
      </c>
      <c r="H1166" s="28" t="s">
        <v>515</v>
      </c>
      <c r="I1166" s="28" t="s">
        <v>1103</v>
      </c>
      <c r="J1166" s="24" t="s">
        <v>1103</v>
      </c>
      <c r="K1166" s="24" t="s">
        <v>1265</v>
      </c>
      <c r="L1166" s="24" t="s">
        <v>4693</v>
      </c>
      <c r="M1166" s="24">
        <v>45744</v>
      </c>
      <c r="N1166" s="24" t="s">
        <v>4694</v>
      </c>
      <c r="O1166" s="24" t="s">
        <v>4695</v>
      </c>
      <c r="P1166" s="27" t="s">
        <v>15</v>
      </c>
      <c r="Q1166" s="28" t="s">
        <v>1033</v>
      </c>
      <c r="R1166" s="26" t="s">
        <v>4733</v>
      </c>
      <c r="S1166" s="26" t="s">
        <v>4766</v>
      </c>
      <c r="T1166" s="27" t="s">
        <v>61</v>
      </c>
      <c r="U1166" s="25" t="s">
        <v>1103</v>
      </c>
      <c r="V1166" s="25" t="s">
        <v>1354</v>
      </c>
      <c r="W1166" s="25" t="s">
        <v>552</v>
      </c>
      <c r="X1166" s="36" t="s">
        <v>43</v>
      </c>
      <c r="Y1166" s="36" t="s">
        <v>1377</v>
      </c>
      <c r="Z1166" s="36" t="s">
        <v>1375</v>
      </c>
      <c r="AA1166" s="29">
        <v>12000</v>
      </c>
      <c r="AB1166" s="29">
        <v>12000</v>
      </c>
      <c r="AC1166" s="30">
        <v>0</v>
      </c>
      <c r="AD1166" s="29">
        <v>12000</v>
      </c>
      <c r="AE1166" s="29">
        <v>0</v>
      </c>
      <c r="AF1166" s="31">
        <v>12000</v>
      </c>
      <c r="AG1166" s="29">
        <v>0</v>
      </c>
      <c r="AI1166" s="29">
        <v>0</v>
      </c>
      <c r="AJ1166" s="29">
        <v>0</v>
      </c>
      <c r="AK1166" s="29">
        <v>0</v>
      </c>
      <c r="AL1166" s="29">
        <v>0</v>
      </c>
      <c r="AM1166" s="29">
        <v>0</v>
      </c>
      <c r="AN1166" s="29">
        <v>0</v>
      </c>
      <c r="AO1166" s="29">
        <v>0</v>
      </c>
      <c r="AP1166" s="29">
        <v>0</v>
      </c>
      <c r="AQ1166" s="29">
        <v>0</v>
      </c>
      <c r="AR1166" s="29">
        <v>0</v>
      </c>
      <c r="AS1166" s="29">
        <v>0</v>
      </c>
      <c r="AT1166" s="122">
        <v>0</v>
      </c>
      <c r="AU1166" s="130" t="s">
        <v>2197</v>
      </c>
      <c r="AV1166" s="130" t="s">
        <v>2191</v>
      </c>
      <c r="AW1166" s="130" t="s">
        <v>2298</v>
      </c>
      <c r="AX1166" s="130" t="s">
        <v>1299</v>
      </c>
      <c r="AY1166" s="130" t="s">
        <v>2187</v>
      </c>
    </row>
    <row r="1167" spans="1:51" ht="36" x14ac:dyDescent="0.2">
      <c r="A1167" s="121">
        <v>45743</v>
      </c>
      <c r="B1167" s="27" t="s">
        <v>1399</v>
      </c>
      <c r="C1167" s="24" t="s">
        <v>1565</v>
      </c>
      <c r="D1167" s="24"/>
      <c r="E1167" s="28" t="s">
        <v>438</v>
      </c>
      <c r="F1167" s="28" t="s">
        <v>439</v>
      </c>
      <c r="G1167" s="28" t="s">
        <v>1407</v>
      </c>
      <c r="H1167" s="28" t="s">
        <v>515</v>
      </c>
      <c r="I1167" s="28" t="s">
        <v>1360</v>
      </c>
      <c r="J1167" s="24" t="s">
        <v>1360</v>
      </c>
      <c r="K1167" s="24" t="s">
        <v>1299</v>
      </c>
      <c r="L1167" s="24" t="s">
        <v>1299</v>
      </c>
      <c r="M1167" s="24" t="s">
        <v>1299</v>
      </c>
      <c r="N1167" s="24" t="s">
        <v>1299</v>
      </c>
      <c r="O1167" s="24" t="s">
        <v>4696</v>
      </c>
      <c r="P1167" s="27" t="s">
        <v>15</v>
      </c>
      <c r="Q1167" s="28" t="s">
        <v>1034</v>
      </c>
      <c r="R1167" s="26" t="s">
        <v>1288</v>
      </c>
      <c r="S1167" s="26" t="s">
        <v>4767</v>
      </c>
      <c r="T1167" s="27" t="s">
        <v>102</v>
      </c>
      <c r="U1167" s="25" t="s">
        <v>1360</v>
      </c>
      <c r="V1167" s="25" t="s">
        <v>1362</v>
      </c>
      <c r="W1167" s="25" t="s">
        <v>552</v>
      </c>
      <c r="X1167" s="36" t="s">
        <v>24</v>
      </c>
      <c r="Y1167" s="36" t="s">
        <v>25</v>
      </c>
      <c r="Z1167" s="36" t="s">
        <v>357</v>
      </c>
      <c r="AA1167" s="29">
        <v>3400</v>
      </c>
      <c r="AB1167" s="29">
        <v>0</v>
      </c>
      <c r="AC1167" s="30">
        <v>3400</v>
      </c>
      <c r="AD1167" s="29">
        <v>0</v>
      </c>
      <c r="AE1167" s="29">
        <v>0</v>
      </c>
      <c r="AF1167" s="31">
        <v>3400</v>
      </c>
      <c r="AG1167" s="29">
        <v>0</v>
      </c>
      <c r="AI1167" s="29">
        <v>0</v>
      </c>
      <c r="AJ1167" s="29">
        <v>0</v>
      </c>
      <c r="AK1167" s="29">
        <v>0</v>
      </c>
      <c r="AL1167" s="29">
        <v>0</v>
      </c>
      <c r="AM1167" s="29">
        <v>0</v>
      </c>
      <c r="AN1167" s="29">
        <v>0</v>
      </c>
      <c r="AO1167" s="29">
        <v>0</v>
      </c>
      <c r="AP1167" s="29">
        <v>0</v>
      </c>
      <c r="AQ1167" s="29">
        <v>0</v>
      </c>
      <c r="AR1167" s="29">
        <v>0</v>
      </c>
      <c r="AS1167" s="29">
        <v>0</v>
      </c>
      <c r="AT1167" s="122">
        <v>0</v>
      </c>
      <c r="AU1167" s="130" t="s">
        <v>2190</v>
      </c>
      <c r="AV1167" s="130" t="s">
        <v>2191</v>
      </c>
      <c r="AW1167" s="130" t="s">
        <v>2192</v>
      </c>
      <c r="AX1167" s="130" t="s">
        <v>1299</v>
      </c>
      <c r="AY1167" s="130" t="s">
        <v>1299</v>
      </c>
    </row>
    <row r="1168" spans="1:51" ht="36" x14ac:dyDescent="0.2">
      <c r="A1168" s="121">
        <v>45743</v>
      </c>
      <c r="B1168" s="27" t="s">
        <v>1399</v>
      </c>
      <c r="C1168" s="24" t="s">
        <v>1565</v>
      </c>
      <c r="D1168" s="24"/>
      <c r="E1168" s="28" t="s">
        <v>438</v>
      </c>
      <c r="F1168" s="28" t="s">
        <v>439</v>
      </c>
      <c r="G1168" s="28" t="s">
        <v>1407</v>
      </c>
      <c r="H1168" s="28" t="s">
        <v>515</v>
      </c>
      <c r="I1168" s="28" t="s">
        <v>1360</v>
      </c>
      <c r="J1168" s="24" t="s">
        <v>1360</v>
      </c>
      <c r="K1168" s="24" t="s">
        <v>1299</v>
      </c>
      <c r="L1168" s="24" t="s">
        <v>1299</v>
      </c>
      <c r="M1168" s="24" t="s">
        <v>1299</v>
      </c>
      <c r="N1168" s="24" t="s">
        <v>1299</v>
      </c>
      <c r="O1168" s="24" t="s">
        <v>4696</v>
      </c>
      <c r="P1168" s="27" t="s">
        <v>15</v>
      </c>
      <c r="Q1168" s="28" t="s">
        <v>1034</v>
      </c>
      <c r="R1168" s="26" t="s">
        <v>1288</v>
      </c>
      <c r="S1168" s="26" t="s">
        <v>4767</v>
      </c>
      <c r="T1168" s="27" t="s">
        <v>102</v>
      </c>
      <c r="U1168" s="25" t="s">
        <v>1360</v>
      </c>
      <c r="V1168" s="25" t="s">
        <v>1362</v>
      </c>
      <c r="W1168" s="25" t="s">
        <v>552</v>
      </c>
      <c r="X1168" s="36" t="s">
        <v>26</v>
      </c>
      <c r="Y1168" s="36" t="s">
        <v>27</v>
      </c>
      <c r="Z1168" s="36" t="s">
        <v>358</v>
      </c>
      <c r="AA1168" s="29">
        <v>7680</v>
      </c>
      <c r="AB1168" s="29">
        <v>0</v>
      </c>
      <c r="AC1168" s="30">
        <v>7680</v>
      </c>
      <c r="AD1168" s="29">
        <v>0</v>
      </c>
      <c r="AE1168" s="29">
        <v>0</v>
      </c>
      <c r="AF1168" s="31">
        <v>7680</v>
      </c>
      <c r="AG1168" s="29">
        <v>0</v>
      </c>
      <c r="AI1168" s="29">
        <v>0</v>
      </c>
      <c r="AJ1168" s="29">
        <v>0</v>
      </c>
      <c r="AK1168" s="29">
        <v>0</v>
      </c>
      <c r="AL1168" s="29">
        <v>0</v>
      </c>
      <c r="AM1168" s="29">
        <v>0</v>
      </c>
      <c r="AN1168" s="29">
        <v>0</v>
      </c>
      <c r="AO1168" s="29">
        <v>0</v>
      </c>
      <c r="AP1168" s="29">
        <v>0</v>
      </c>
      <c r="AQ1168" s="29">
        <v>0</v>
      </c>
      <c r="AR1168" s="29">
        <v>0</v>
      </c>
      <c r="AS1168" s="29">
        <v>0</v>
      </c>
      <c r="AT1168" s="122">
        <v>0</v>
      </c>
      <c r="AU1168" s="130" t="s">
        <v>2190</v>
      </c>
      <c r="AV1168" s="130" t="s">
        <v>2191</v>
      </c>
      <c r="AW1168" s="130" t="s">
        <v>2192</v>
      </c>
      <c r="AX1168" s="130" t="s">
        <v>1299</v>
      </c>
      <c r="AY1168" s="130" t="s">
        <v>1299</v>
      </c>
    </row>
    <row r="1169" spans="1:51" ht="36" x14ac:dyDescent="0.2">
      <c r="A1169" s="121">
        <v>45744</v>
      </c>
      <c r="B1169" s="27" t="s">
        <v>1399</v>
      </c>
      <c r="C1169" s="24" t="s">
        <v>1565</v>
      </c>
      <c r="D1169" s="24"/>
      <c r="E1169" s="28" t="s">
        <v>438</v>
      </c>
      <c r="F1169" s="28" t="s">
        <v>439</v>
      </c>
      <c r="G1169" s="28" t="s">
        <v>521</v>
      </c>
      <c r="H1169" s="28" t="s">
        <v>515</v>
      </c>
      <c r="I1169" s="28" t="s">
        <v>1103</v>
      </c>
      <c r="J1169" s="24" t="s">
        <v>1093</v>
      </c>
      <c r="K1169" s="24" t="s">
        <v>1264</v>
      </c>
      <c r="L1169" s="24" t="s">
        <v>4697</v>
      </c>
      <c r="M1169" s="24">
        <v>45744</v>
      </c>
      <c r="N1169" s="24" t="s">
        <v>4698</v>
      </c>
      <c r="O1169" s="24" t="s">
        <v>4699</v>
      </c>
      <c r="P1169" s="27" t="s">
        <v>15</v>
      </c>
      <c r="Q1169" s="28" t="s">
        <v>1035</v>
      </c>
      <c r="R1169" s="26" t="s">
        <v>4734</v>
      </c>
      <c r="S1169" s="26" t="s">
        <v>4768</v>
      </c>
      <c r="T1169" s="27" t="s">
        <v>51</v>
      </c>
      <c r="U1169" s="25" t="s">
        <v>1093</v>
      </c>
      <c r="V1169" s="25" t="s">
        <v>1346</v>
      </c>
      <c r="W1169" s="25" t="s">
        <v>552</v>
      </c>
      <c r="X1169" s="36" t="s">
        <v>43</v>
      </c>
      <c r="Y1169" s="36" t="s">
        <v>1377</v>
      </c>
      <c r="Z1169" s="36" t="s">
        <v>1375</v>
      </c>
      <c r="AA1169" s="29">
        <v>5000</v>
      </c>
      <c r="AB1169" s="29">
        <v>5000</v>
      </c>
      <c r="AC1169" s="30">
        <v>0</v>
      </c>
      <c r="AD1169" s="29">
        <v>5000</v>
      </c>
      <c r="AE1169" s="29">
        <v>0</v>
      </c>
      <c r="AF1169" s="31">
        <v>5000</v>
      </c>
      <c r="AG1169" s="29">
        <v>0</v>
      </c>
      <c r="AI1169" s="29">
        <v>0</v>
      </c>
      <c r="AJ1169" s="29">
        <v>0</v>
      </c>
      <c r="AK1169" s="29">
        <v>0</v>
      </c>
      <c r="AL1169" s="29">
        <v>0</v>
      </c>
      <c r="AM1169" s="29">
        <v>0</v>
      </c>
      <c r="AN1169" s="29">
        <v>0</v>
      </c>
      <c r="AO1169" s="29">
        <v>0</v>
      </c>
      <c r="AP1169" s="29">
        <v>0</v>
      </c>
      <c r="AQ1169" s="29">
        <v>0</v>
      </c>
      <c r="AR1169" s="29">
        <v>0</v>
      </c>
      <c r="AS1169" s="29">
        <v>0</v>
      </c>
      <c r="AT1169" s="122">
        <v>0</v>
      </c>
      <c r="AU1169" s="130" t="s">
        <v>2197</v>
      </c>
      <c r="AV1169" s="130" t="s">
        <v>2191</v>
      </c>
      <c r="AW1169" s="130" t="s">
        <v>2298</v>
      </c>
      <c r="AX1169" s="130" t="s">
        <v>1299</v>
      </c>
      <c r="AY1169" s="130" t="s">
        <v>2188</v>
      </c>
    </row>
    <row r="1170" spans="1:51" ht="36" x14ac:dyDescent="0.2">
      <c r="A1170" s="121">
        <v>45744</v>
      </c>
      <c r="B1170" s="27" t="s">
        <v>1399</v>
      </c>
      <c r="C1170" s="24" t="s">
        <v>1565</v>
      </c>
      <c r="D1170" s="24"/>
      <c r="E1170" s="28" t="s">
        <v>442</v>
      </c>
      <c r="F1170" s="28" t="s">
        <v>445</v>
      </c>
      <c r="G1170" s="28" t="s">
        <v>521</v>
      </c>
      <c r="H1170" s="28" t="s">
        <v>515</v>
      </c>
      <c r="I1170" s="28" t="s">
        <v>1422</v>
      </c>
      <c r="J1170" s="24" t="s">
        <v>1099</v>
      </c>
      <c r="K1170" s="24" t="s">
        <v>1299</v>
      </c>
      <c r="L1170" s="24" t="s">
        <v>1299</v>
      </c>
      <c r="M1170" s="24" t="s">
        <v>1299</v>
      </c>
      <c r="N1170" s="24" t="s">
        <v>1299</v>
      </c>
      <c r="O1170" s="24" t="s">
        <v>4700</v>
      </c>
      <c r="P1170" s="27" t="s">
        <v>15</v>
      </c>
      <c r="Q1170" s="28" t="s">
        <v>1037</v>
      </c>
      <c r="R1170" s="26" t="s">
        <v>4735</v>
      </c>
      <c r="S1170" s="26" t="s">
        <v>4769</v>
      </c>
      <c r="T1170" s="27" t="s">
        <v>153</v>
      </c>
      <c r="U1170" s="25" t="s">
        <v>1099</v>
      </c>
      <c r="V1170" s="25" t="s">
        <v>1536</v>
      </c>
      <c r="W1170" s="25" t="s">
        <v>552</v>
      </c>
      <c r="X1170" s="36" t="s">
        <v>43</v>
      </c>
      <c r="Y1170" s="36" t="s">
        <v>1377</v>
      </c>
      <c r="Z1170" s="36" t="s">
        <v>1375</v>
      </c>
      <c r="AA1170" s="29">
        <v>10000</v>
      </c>
      <c r="AB1170" s="29">
        <v>0</v>
      </c>
      <c r="AC1170" s="30">
        <v>10000</v>
      </c>
      <c r="AD1170" s="29">
        <v>0</v>
      </c>
      <c r="AE1170" s="29">
        <v>0</v>
      </c>
      <c r="AF1170" s="31">
        <v>10000</v>
      </c>
      <c r="AG1170" s="29">
        <v>0</v>
      </c>
      <c r="AI1170" s="29">
        <v>0</v>
      </c>
      <c r="AJ1170" s="29">
        <v>0</v>
      </c>
      <c r="AK1170" s="29">
        <v>0</v>
      </c>
      <c r="AL1170" s="29">
        <v>0</v>
      </c>
      <c r="AM1170" s="29">
        <v>0</v>
      </c>
      <c r="AN1170" s="29">
        <v>0</v>
      </c>
      <c r="AO1170" s="29">
        <v>0</v>
      </c>
      <c r="AP1170" s="29">
        <v>0</v>
      </c>
      <c r="AQ1170" s="29">
        <v>0</v>
      </c>
      <c r="AR1170" s="29">
        <v>0</v>
      </c>
      <c r="AS1170" s="29">
        <v>0</v>
      </c>
      <c r="AT1170" s="122">
        <v>0</v>
      </c>
      <c r="AU1170" s="130" t="s">
        <v>2190</v>
      </c>
      <c r="AV1170" s="130" t="s">
        <v>2191</v>
      </c>
      <c r="AW1170" s="130" t="s">
        <v>2192</v>
      </c>
      <c r="AX1170" s="130" t="s">
        <v>1299</v>
      </c>
      <c r="AY1170" s="130" t="s">
        <v>4752</v>
      </c>
    </row>
    <row r="1171" spans="1:51" ht="36" x14ac:dyDescent="0.2">
      <c r="A1171" s="121">
        <v>45745</v>
      </c>
      <c r="B1171" s="27" t="s">
        <v>1399</v>
      </c>
      <c r="C1171" s="24" t="s">
        <v>1565</v>
      </c>
      <c r="D1171" s="24"/>
      <c r="E1171" s="28" t="s">
        <v>442</v>
      </c>
      <c r="F1171" s="28" t="s">
        <v>445</v>
      </c>
      <c r="G1171" s="28" t="s">
        <v>521</v>
      </c>
      <c r="H1171" s="28" t="s">
        <v>515</v>
      </c>
      <c r="I1171" s="28" t="s">
        <v>1422</v>
      </c>
      <c r="J1171" s="24" t="s">
        <v>1092</v>
      </c>
      <c r="K1171" s="24" t="s">
        <v>1299</v>
      </c>
      <c r="L1171" s="24" t="s">
        <v>1299</v>
      </c>
      <c r="M1171" s="24" t="s">
        <v>1299</v>
      </c>
      <c r="N1171" s="24" t="s">
        <v>1299</v>
      </c>
      <c r="O1171" s="24" t="s">
        <v>4701</v>
      </c>
      <c r="P1171" s="27" t="s">
        <v>15</v>
      </c>
      <c r="Q1171" s="28" t="s">
        <v>4715</v>
      </c>
      <c r="R1171" s="26" t="s">
        <v>4736</v>
      </c>
      <c r="S1171" s="26" t="s">
        <v>4770</v>
      </c>
      <c r="T1171" s="27" t="s">
        <v>131</v>
      </c>
      <c r="U1171" s="25" t="s">
        <v>1092</v>
      </c>
      <c r="V1171" s="25" t="s">
        <v>1521</v>
      </c>
      <c r="W1171" s="25" t="s">
        <v>552</v>
      </c>
      <c r="X1171" s="36" t="s">
        <v>43</v>
      </c>
      <c r="Y1171" s="36" t="s">
        <v>1377</v>
      </c>
      <c r="Z1171" s="36" t="s">
        <v>1375</v>
      </c>
      <c r="AA1171" s="29">
        <v>8760</v>
      </c>
      <c r="AB1171" s="29">
        <v>0</v>
      </c>
      <c r="AC1171" s="30">
        <v>8760</v>
      </c>
      <c r="AD1171" s="29">
        <v>0</v>
      </c>
      <c r="AE1171" s="29">
        <v>0</v>
      </c>
      <c r="AF1171" s="31">
        <v>8760</v>
      </c>
      <c r="AG1171" s="29">
        <v>0</v>
      </c>
      <c r="AI1171" s="29">
        <v>0</v>
      </c>
      <c r="AJ1171" s="29">
        <v>0</v>
      </c>
      <c r="AK1171" s="29">
        <v>0</v>
      </c>
      <c r="AL1171" s="29">
        <v>0</v>
      </c>
      <c r="AM1171" s="29">
        <v>0</v>
      </c>
      <c r="AN1171" s="29">
        <v>0</v>
      </c>
      <c r="AO1171" s="29">
        <v>0</v>
      </c>
      <c r="AP1171" s="29">
        <v>0</v>
      </c>
      <c r="AQ1171" s="29">
        <v>0</v>
      </c>
      <c r="AR1171" s="29">
        <v>0</v>
      </c>
      <c r="AS1171" s="29">
        <v>0</v>
      </c>
      <c r="AT1171" s="122">
        <v>0</v>
      </c>
      <c r="AU1171" s="130" t="s">
        <v>2190</v>
      </c>
      <c r="AV1171" s="130" t="s">
        <v>2191</v>
      </c>
      <c r="AW1171" s="130" t="s">
        <v>2192</v>
      </c>
      <c r="AX1171" s="130" t="s">
        <v>1299</v>
      </c>
      <c r="AY1171" s="130" t="s">
        <v>4752</v>
      </c>
    </row>
    <row r="1172" spans="1:51" ht="24" x14ac:dyDescent="0.2">
      <c r="A1172" s="121">
        <v>45742</v>
      </c>
      <c r="B1172" s="27" t="s">
        <v>1399</v>
      </c>
      <c r="C1172" s="24" t="s">
        <v>1565</v>
      </c>
      <c r="D1172" s="24"/>
      <c r="E1172" s="28" t="s">
        <v>442</v>
      </c>
      <c r="F1172" s="28" t="s">
        <v>445</v>
      </c>
      <c r="G1172" s="28" t="s">
        <v>2830</v>
      </c>
      <c r="H1172" s="28" t="s">
        <v>515</v>
      </c>
      <c r="I1172" s="28" t="s">
        <v>1400</v>
      </c>
      <c r="J1172" s="24" t="s">
        <v>1400</v>
      </c>
      <c r="K1172" s="24" t="s">
        <v>1299</v>
      </c>
      <c r="L1172" s="24" t="s">
        <v>1299</v>
      </c>
      <c r="M1172" s="24" t="s">
        <v>1299</v>
      </c>
      <c r="N1172" s="24" t="s">
        <v>1299</v>
      </c>
      <c r="O1172" s="24" t="s">
        <v>4702</v>
      </c>
      <c r="P1172" s="27" t="s">
        <v>15</v>
      </c>
      <c r="Q1172" s="28" t="s">
        <v>1038</v>
      </c>
      <c r="R1172" s="26" t="s">
        <v>4737</v>
      </c>
      <c r="S1172" s="26" t="s">
        <v>4771</v>
      </c>
      <c r="T1172" s="27" t="s">
        <v>142</v>
      </c>
      <c r="U1172" s="25" t="s">
        <v>1400</v>
      </c>
      <c r="V1172" s="25" t="s">
        <v>1531</v>
      </c>
      <c r="W1172" s="25" t="s">
        <v>552</v>
      </c>
      <c r="X1172" s="36" t="s">
        <v>66</v>
      </c>
      <c r="Y1172" s="36" t="s">
        <v>67</v>
      </c>
      <c r="Z1172" s="36" t="s">
        <v>360</v>
      </c>
      <c r="AA1172" s="29">
        <v>33500</v>
      </c>
      <c r="AB1172" s="29">
        <v>0</v>
      </c>
      <c r="AC1172" s="30">
        <v>33500</v>
      </c>
      <c r="AD1172" s="29">
        <v>0</v>
      </c>
      <c r="AE1172" s="29">
        <v>0</v>
      </c>
      <c r="AF1172" s="31">
        <v>33500</v>
      </c>
      <c r="AG1172" s="29">
        <v>0</v>
      </c>
      <c r="AI1172" s="29">
        <v>0</v>
      </c>
      <c r="AJ1172" s="29">
        <v>0</v>
      </c>
      <c r="AK1172" s="29">
        <v>0</v>
      </c>
      <c r="AL1172" s="29">
        <v>0</v>
      </c>
      <c r="AM1172" s="29">
        <v>0</v>
      </c>
      <c r="AN1172" s="29">
        <v>0</v>
      </c>
      <c r="AO1172" s="29">
        <v>0</v>
      </c>
      <c r="AP1172" s="29">
        <v>0</v>
      </c>
      <c r="AQ1172" s="29">
        <v>0</v>
      </c>
      <c r="AR1172" s="29">
        <v>0</v>
      </c>
      <c r="AS1172" s="29">
        <v>0</v>
      </c>
      <c r="AT1172" s="122">
        <v>0</v>
      </c>
      <c r="AU1172" s="130" t="s">
        <v>2190</v>
      </c>
      <c r="AV1172" s="130" t="s">
        <v>2191</v>
      </c>
      <c r="AW1172" s="130" t="s">
        <v>2192</v>
      </c>
      <c r="AX1172" s="130" t="s">
        <v>1299</v>
      </c>
      <c r="AY1172" s="130" t="s">
        <v>4751</v>
      </c>
    </row>
    <row r="1173" spans="1:51" x14ac:dyDescent="0.2">
      <c r="A1173" s="121">
        <v>45742</v>
      </c>
      <c r="B1173" s="27" t="s">
        <v>1399</v>
      </c>
      <c r="C1173" s="24" t="s">
        <v>1565</v>
      </c>
      <c r="D1173" s="24"/>
      <c r="E1173" s="28" t="s">
        <v>442</v>
      </c>
      <c r="F1173" s="28" t="s">
        <v>445</v>
      </c>
      <c r="G1173" s="28" t="s">
        <v>71</v>
      </c>
      <c r="H1173" s="28" t="s">
        <v>515</v>
      </c>
      <c r="I1173" s="28" t="s">
        <v>1400</v>
      </c>
      <c r="J1173" s="24" t="s">
        <v>1400</v>
      </c>
      <c r="K1173" s="24" t="s">
        <v>1299</v>
      </c>
      <c r="L1173" s="24" t="s">
        <v>1299</v>
      </c>
      <c r="M1173" s="24" t="s">
        <v>1299</v>
      </c>
      <c r="N1173" s="24" t="s">
        <v>1299</v>
      </c>
      <c r="O1173" s="24" t="s">
        <v>4703</v>
      </c>
      <c r="P1173" s="27" t="s">
        <v>15</v>
      </c>
      <c r="Q1173" s="28" t="s">
        <v>4716</v>
      </c>
      <c r="R1173" s="26" t="s">
        <v>4738</v>
      </c>
      <c r="S1173" s="26" t="s">
        <v>4772</v>
      </c>
      <c r="T1173" s="27" t="s">
        <v>142</v>
      </c>
      <c r="U1173" s="25" t="s">
        <v>1400</v>
      </c>
      <c r="V1173" s="25" t="s">
        <v>1531</v>
      </c>
      <c r="W1173" s="25" t="s">
        <v>552</v>
      </c>
      <c r="X1173" s="36" t="s">
        <v>92</v>
      </c>
      <c r="Y1173" s="36" t="s">
        <v>19</v>
      </c>
      <c r="Z1173" s="36" t="s">
        <v>362</v>
      </c>
      <c r="AA1173" s="29">
        <v>6000</v>
      </c>
      <c r="AB1173" s="29">
        <v>0</v>
      </c>
      <c r="AC1173" s="30">
        <v>6000</v>
      </c>
      <c r="AD1173" s="29">
        <v>0</v>
      </c>
      <c r="AE1173" s="29">
        <v>0</v>
      </c>
      <c r="AF1173" s="31">
        <v>6000</v>
      </c>
      <c r="AG1173" s="29">
        <v>0</v>
      </c>
      <c r="AI1173" s="29">
        <v>0</v>
      </c>
      <c r="AJ1173" s="29">
        <v>0</v>
      </c>
      <c r="AK1173" s="29">
        <v>0</v>
      </c>
      <c r="AL1173" s="29">
        <v>0</v>
      </c>
      <c r="AM1173" s="29">
        <v>0</v>
      </c>
      <c r="AN1173" s="29">
        <v>0</v>
      </c>
      <c r="AO1173" s="29">
        <v>0</v>
      </c>
      <c r="AP1173" s="29">
        <v>0</v>
      </c>
      <c r="AQ1173" s="29">
        <v>0</v>
      </c>
      <c r="AR1173" s="29">
        <v>0</v>
      </c>
      <c r="AS1173" s="29">
        <v>0</v>
      </c>
      <c r="AT1173" s="122">
        <v>0</v>
      </c>
      <c r="AU1173" s="130" t="s">
        <v>2190</v>
      </c>
      <c r="AV1173" s="130" t="s">
        <v>2191</v>
      </c>
      <c r="AW1173" s="130" t="s">
        <v>2192</v>
      </c>
      <c r="AX1173" s="130" t="s">
        <v>1299</v>
      </c>
      <c r="AY1173" s="130" t="s">
        <v>4751</v>
      </c>
    </row>
    <row r="1174" spans="1:51" ht="24" x14ac:dyDescent="0.2">
      <c r="A1174" s="121">
        <v>45742</v>
      </c>
      <c r="B1174" s="27" t="s">
        <v>1399</v>
      </c>
      <c r="C1174" s="24" t="s">
        <v>1565</v>
      </c>
      <c r="D1174" s="24"/>
      <c r="E1174" s="28" t="s">
        <v>442</v>
      </c>
      <c r="F1174" s="28" t="s">
        <v>445</v>
      </c>
      <c r="G1174" s="28" t="s">
        <v>1406</v>
      </c>
      <c r="H1174" s="28" t="s">
        <v>515</v>
      </c>
      <c r="I1174" s="28" t="s">
        <v>1400</v>
      </c>
      <c r="J1174" s="24" t="s">
        <v>1400</v>
      </c>
      <c r="K1174" s="24" t="s">
        <v>1299</v>
      </c>
      <c r="L1174" s="24" t="s">
        <v>1299</v>
      </c>
      <c r="M1174" s="24" t="s">
        <v>1299</v>
      </c>
      <c r="N1174" s="24" t="s">
        <v>1299</v>
      </c>
      <c r="O1174" s="24" t="s">
        <v>4704</v>
      </c>
      <c r="P1174" s="27" t="s">
        <v>15</v>
      </c>
      <c r="Q1174" s="28" t="s">
        <v>4717</v>
      </c>
      <c r="R1174" s="26" t="s">
        <v>4739</v>
      </c>
      <c r="S1174" s="26" t="s">
        <v>4773</v>
      </c>
      <c r="T1174" s="27" t="s">
        <v>142</v>
      </c>
      <c r="U1174" s="25" t="s">
        <v>1400</v>
      </c>
      <c r="V1174" s="25" t="s">
        <v>1531</v>
      </c>
      <c r="W1174" s="25" t="s">
        <v>552</v>
      </c>
      <c r="X1174" s="36" t="s">
        <v>126</v>
      </c>
      <c r="Y1174" s="36" t="s">
        <v>127</v>
      </c>
      <c r="Z1174" s="36" t="s">
        <v>395</v>
      </c>
      <c r="AA1174" s="29">
        <v>42800</v>
      </c>
      <c r="AB1174" s="29">
        <v>0</v>
      </c>
      <c r="AC1174" s="30">
        <v>42800</v>
      </c>
      <c r="AD1174" s="29">
        <v>0</v>
      </c>
      <c r="AE1174" s="29">
        <v>0</v>
      </c>
      <c r="AF1174" s="31">
        <v>42800</v>
      </c>
      <c r="AG1174" s="29">
        <v>0</v>
      </c>
      <c r="AI1174" s="29">
        <v>0</v>
      </c>
      <c r="AJ1174" s="29">
        <v>0</v>
      </c>
      <c r="AK1174" s="29">
        <v>0</v>
      </c>
      <c r="AL1174" s="29">
        <v>0</v>
      </c>
      <c r="AM1174" s="29">
        <v>0</v>
      </c>
      <c r="AN1174" s="29">
        <v>0</v>
      </c>
      <c r="AO1174" s="29">
        <v>0</v>
      </c>
      <c r="AP1174" s="29">
        <v>0</v>
      </c>
      <c r="AQ1174" s="29">
        <v>0</v>
      </c>
      <c r="AR1174" s="29">
        <v>0</v>
      </c>
      <c r="AS1174" s="29">
        <v>0</v>
      </c>
      <c r="AT1174" s="122">
        <v>0</v>
      </c>
      <c r="AU1174" s="130" t="s">
        <v>2190</v>
      </c>
      <c r="AV1174" s="130" t="s">
        <v>2191</v>
      </c>
      <c r="AW1174" s="130" t="s">
        <v>2192</v>
      </c>
      <c r="AX1174" s="130" t="s">
        <v>1299</v>
      </c>
      <c r="AY1174" s="130" t="s">
        <v>4751</v>
      </c>
    </row>
    <row r="1175" spans="1:51" ht="24" x14ac:dyDescent="0.2">
      <c r="A1175" s="121">
        <v>45742</v>
      </c>
      <c r="B1175" s="27" t="s">
        <v>1399</v>
      </c>
      <c r="C1175" s="24" t="s">
        <v>1565</v>
      </c>
      <c r="D1175" s="24"/>
      <c r="E1175" s="28" t="s">
        <v>442</v>
      </c>
      <c r="F1175" s="28" t="s">
        <v>445</v>
      </c>
      <c r="G1175" s="28" t="s">
        <v>521</v>
      </c>
      <c r="H1175" s="28" t="s">
        <v>515</v>
      </c>
      <c r="I1175" s="28" t="s">
        <v>1400</v>
      </c>
      <c r="J1175" s="24" t="s">
        <v>1400</v>
      </c>
      <c r="K1175" s="24" t="s">
        <v>1299</v>
      </c>
      <c r="L1175" s="24" t="s">
        <v>1299</v>
      </c>
      <c r="M1175" s="24" t="s">
        <v>1299</v>
      </c>
      <c r="N1175" s="24" t="s">
        <v>1299</v>
      </c>
      <c r="O1175" s="24" t="s">
        <v>4705</v>
      </c>
      <c r="P1175" s="27" t="s">
        <v>15</v>
      </c>
      <c r="Q1175" s="28" t="s">
        <v>4718</v>
      </c>
      <c r="R1175" s="26" t="s">
        <v>4740</v>
      </c>
      <c r="S1175" s="26" t="s">
        <v>4774</v>
      </c>
      <c r="T1175" s="27" t="s">
        <v>142</v>
      </c>
      <c r="U1175" s="25" t="s">
        <v>1400</v>
      </c>
      <c r="V1175" s="25" t="s">
        <v>1531</v>
      </c>
      <c r="W1175" s="25" t="s">
        <v>552</v>
      </c>
      <c r="X1175" s="36" t="s">
        <v>43</v>
      </c>
      <c r="Y1175" s="36" t="s">
        <v>1377</v>
      </c>
      <c r="Z1175" s="36" t="s">
        <v>1375</v>
      </c>
      <c r="AA1175" s="29">
        <v>812240</v>
      </c>
      <c r="AB1175" s="29">
        <v>0</v>
      </c>
      <c r="AC1175" s="30">
        <v>812240</v>
      </c>
      <c r="AD1175" s="29">
        <v>0</v>
      </c>
      <c r="AE1175" s="29">
        <v>0</v>
      </c>
      <c r="AF1175" s="31">
        <v>812240</v>
      </c>
      <c r="AG1175" s="29">
        <v>0</v>
      </c>
      <c r="AI1175" s="29">
        <v>0</v>
      </c>
      <c r="AJ1175" s="29">
        <v>0</v>
      </c>
      <c r="AK1175" s="29">
        <v>0</v>
      </c>
      <c r="AL1175" s="29">
        <v>0</v>
      </c>
      <c r="AM1175" s="29">
        <v>0</v>
      </c>
      <c r="AN1175" s="29">
        <v>0</v>
      </c>
      <c r="AO1175" s="29">
        <v>0</v>
      </c>
      <c r="AP1175" s="29">
        <v>0</v>
      </c>
      <c r="AQ1175" s="29">
        <v>0</v>
      </c>
      <c r="AR1175" s="29">
        <v>0</v>
      </c>
      <c r="AS1175" s="29">
        <v>0</v>
      </c>
      <c r="AT1175" s="122">
        <v>0</v>
      </c>
      <c r="AU1175" s="130" t="s">
        <v>2190</v>
      </c>
      <c r="AV1175" s="130" t="s">
        <v>2191</v>
      </c>
      <c r="AW1175" s="130" t="s">
        <v>2192</v>
      </c>
      <c r="AX1175" s="130" t="s">
        <v>1418</v>
      </c>
      <c r="AY1175" s="130" t="s">
        <v>4751</v>
      </c>
    </row>
    <row r="1176" spans="1:51" ht="24" x14ac:dyDescent="0.2">
      <c r="A1176" s="121">
        <v>45742</v>
      </c>
      <c r="B1176" s="27" t="s">
        <v>1399</v>
      </c>
      <c r="C1176" s="24" t="s">
        <v>1565</v>
      </c>
      <c r="D1176" s="24"/>
      <c r="E1176" s="28" t="s">
        <v>442</v>
      </c>
      <c r="F1176" s="28" t="s">
        <v>445</v>
      </c>
      <c r="G1176" s="28" t="s">
        <v>1389</v>
      </c>
      <c r="H1176" s="28" t="s">
        <v>511</v>
      </c>
      <c r="I1176" s="28" t="s">
        <v>1400</v>
      </c>
      <c r="J1176" s="24" t="s">
        <v>1400</v>
      </c>
      <c r="K1176" s="24" t="s">
        <v>1299</v>
      </c>
      <c r="L1176" s="24" t="s">
        <v>1299</v>
      </c>
      <c r="M1176" s="24" t="s">
        <v>1299</v>
      </c>
      <c r="N1176" s="24" t="s">
        <v>1299</v>
      </c>
      <c r="O1176" s="24" t="s">
        <v>4706</v>
      </c>
      <c r="P1176" s="27" t="s">
        <v>15</v>
      </c>
      <c r="Q1176" s="28" t="s">
        <v>1039</v>
      </c>
      <c r="R1176" s="26" t="s">
        <v>4741</v>
      </c>
      <c r="S1176" s="26" t="s">
        <v>4775</v>
      </c>
      <c r="T1176" s="27" t="s">
        <v>142</v>
      </c>
      <c r="U1176" s="25" t="s">
        <v>1400</v>
      </c>
      <c r="V1176" s="25" t="s">
        <v>1531</v>
      </c>
      <c r="W1176" s="25" t="s">
        <v>1054</v>
      </c>
      <c r="X1176" s="36" t="s">
        <v>168</v>
      </c>
      <c r="Y1176" s="36" t="s">
        <v>169</v>
      </c>
      <c r="Z1176" s="36" t="s">
        <v>393</v>
      </c>
      <c r="AA1176" s="29">
        <v>47000</v>
      </c>
      <c r="AB1176" s="29">
        <v>0</v>
      </c>
      <c r="AC1176" s="30">
        <v>47000</v>
      </c>
      <c r="AD1176" s="29">
        <v>0</v>
      </c>
      <c r="AE1176" s="29">
        <v>0</v>
      </c>
      <c r="AF1176" s="31">
        <v>47000</v>
      </c>
      <c r="AG1176" s="29">
        <v>0</v>
      </c>
      <c r="AI1176" s="29">
        <v>0</v>
      </c>
      <c r="AJ1176" s="29">
        <v>0</v>
      </c>
      <c r="AK1176" s="29">
        <v>0</v>
      </c>
      <c r="AL1176" s="29">
        <v>0</v>
      </c>
      <c r="AM1176" s="29">
        <v>0</v>
      </c>
      <c r="AN1176" s="29">
        <v>0</v>
      </c>
      <c r="AO1176" s="29">
        <v>0</v>
      </c>
      <c r="AP1176" s="29">
        <v>0</v>
      </c>
      <c r="AQ1176" s="29">
        <v>0</v>
      </c>
      <c r="AR1176" s="29">
        <v>0</v>
      </c>
      <c r="AS1176" s="29">
        <v>0</v>
      </c>
      <c r="AT1176" s="122">
        <v>0</v>
      </c>
      <c r="AU1176" s="130" t="s">
        <v>2190</v>
      </c>
      <c r="AV1176" s="130" t="s">
        <v>2191</v>
      </c>
      <c r="AW1176" s="130" t="s">
        <v>2192</v>
      </c>
      <c r="AX1176" s="130" t="s">
        <v>1299</v>
      </c>
      <c r="AY1176" s="130" t="s">
        <v>4751</v>
      </c>
    </row>
    <row r="1177" spans="1:51" ht="24" x14ac:dyDescent="0.2">
      <c r="A1177" s="121">
        <v>45742</v>
      </c>
      <c r="B1177" s="27" t="s">
        <v>1399</v>
      </c>
      <c r="C1177" s="24" t="s">
        <v>1565</v>
      </c>
      <c r="D1177" s="24"/>
      <c r="E1177" s="28" t="s">
        <v>442</v>
      </c>
      <c r="F1177" s="28" t="s">
        <v>445</v>
      </c>
      <c r="G1177" s="28" t="s">
        <v>1390</v>
      </c>
      <c r="H1177" s="28" t="s">
        <v>511</v>
      </c>
      <c r="I1177" s="28" t="s">
        <v>1400</v>
      </c>
      <c r="J1177" s="24" t="s">
        <v>1400</v>
      </c>
      <c r="K1177" s="24" t="s">
        <v>1299</v>
      </c>
      <c r="L1177" s="24" t="s">
        <v>1299</v>
      </c>
      <c r="M1177" s="24" t="s">
        <v>1299</v>
      </c>
      <c r="N1177" s="24" t="s">
        <v>1299</v>
      </c>
      <c r="O1177" s="24" t="s">
        <v>4707</v>
      </c>
      <c r="P1177" s="27" t="s">
        <v>15</v>
      </c>
      <c r="Q1177" s="28" t="s">
        <v>1040</v>
      </c>
      <c r="R1177" s="26" t="s">
        <v>4742</v>
      </c>
      <c r="S1177" s="26" t="s">
        <v>4776</v>
      </c>
      <c r="T1177" s="27" t="s">
        <v>142</v>
      </c>
      <c r="U1177" s="25" t="s">
        <v>1400</v>
      </c>
      <c r="V1177" s="25" t="s">
        <v>1531</v>
      </c>
      <c r="W1177" s="25" t="e">
        <v>#N/A</v>
      </c>
      <c r="X1177" s="36" t="s">
        <v>502</v>
      </c>
      <c r="Y1177" s="36" t="s">
        <v>504</v>
      </c>
      <c r="Z1177" s="36" t="s">
        <v>503</v>
      </c>
      <c r="AA1177" s="29">
        <v>2800</v>
      </c>
      <c r="AB1177" s="29">
        <v>0</v>
      </c>
      <c r="AC1177" s="30">
        <v>2800</v>
      </c>
      <c r="AD1177" s="29">
        <v>0</v>
      </c>
      <c r="AE1177" s="29">
        <v>0</v>
      </c>
      <c r="AF1177" s="31">
        <v>2800</v>
      </c>
      <c r="AG1177" s="29">
        <v>0</v>
      </c>
      <c r="AI1177" s="29">
        <v>0</v>
      </c>
      <c r="AJ1177" s="29">
        <v>0</v>
      </c>
      <c r="AK1177" s="29">
        <v>0</v>
      </c>
      <c r="AL1177" s="29">
        <v>0</v>
      </c>
      <c r="AM1177" s="29">
        <v>0</v>
      </c>
      <c r="AN1177" s="29">
        <v>0</v>
      </c>
      <c r="AO1177" s="29">
        <v>0</v>
      </c>
      <c r="AP1177" s="29">
        <v>0</v>
      </c>
      <c r="AQ1177" s="29">
        <v>0</v>
      </c>
      <c r="AR1177" s="29">
        <v>0</v>
      </c>
      <c r="AS1177" s="29">
        <v>0</v>
      </c>
      <c r="AT1177" s="122">
        <v>0</v>
      </c>
      <c r="AU1177" s="130" t="s">
        <v>2190</v>
      </c>
      <c r="AV1177" s="130" t="s">
        <v>2191</v>
      </c>
      <c r="AW1177" s="130" t="s">
        <v>2192</v>
      </c>
      <c r="AX1177" s="130" t="s">
        <v>1299</v>
      </c>
      <c r="AY1177" s="130" t="s">
        <v>4751</v>
      </c>
    </row>
    <row r="1178" spans="1:51" ht="24" x14ac:dyDescent="0.2">
      <c r="A1178" s="121">
        <v>45742</v>
      </c>
      <c r="B1178" s="27" t="s">
        <v>1399</v>
      </c>
      <c r="C1178" s="24" t="s">
        <v>1565</v>
      </c>
      <c r="D1178" s="24"/>
      <c r="E1178" s="28" t="s">
        <v>442</v>
      </c>
      <c r="F1178" s="28" t="s">
        <v>445</v>
      </c>
      <c r="G1178" s="28" t="s">
        <v>1392</v>
      </c>
      <c r="H1178" s="28" t="s">
        <v>511</v>
      </c>
      <c r="I1178" s="28" t="s">
        <v>1400</v>
      </c>
      <c r="J1178" s="24" t="s">
        <v>1400</v>
      </c>
      <c r="K1178" s="24" t="s">
        <v>1299</v>
      </c>
      <c r="L1178" s="24" t="s">
        <v>1299</v>
      </c>
      <c r="M1178" s="24" t="s">
        <v>1299</v>
      </c>
      <c r="N1178" s="24" t="s">
        <v>1299</v>
      </c>
      <c r="O1178" s="24" t="s">
        <v>4708</v>
      </c>
      <c r="P1178" s="27" t="s">
        <v>15</v>
      </c>
      <c r="Q1178" s="28" t="s">
        <v>1041</v>
      </c>
      <c r="R1178" s="26" t="s">
        <v>4743</v>
      </c>
      <c r="S1178" s="26" t="s">
        <v>4777</v>
      </c>
      <c r="T1178" s="27" t="s">
        <v>142</v>
      </c>
      <c r="U1178" s="25" t="s">
        <v>1400</v>
      </c>
      <c r="V1178" s="25" t="s">
        <v>1531</v>
      </c>
      <c r="W1178" s="25" t="e">
        <v>#N/A</v>
      </c>
      <c r="X1178" s="36" t="s">
        <v>505</v>
      </c>
      <c r="Y1178" s="36" t="s">
        <v>507</v>
      </c>
      <c r="Z1178" s="36" t="s">
        <v>506</v>
      </c>
      <c r="AA1178" s="29">
        <v>5000</v>
      </c>
      <c r="AB1178" s="29">
        <v>0</v>
      </c>
      <c r="AC1178" s="30">
        <v>5000</v>
      </c>
      <c r="AD1178" s="29">
        <v>0</v>
      </c>
      <c r="AE1178" s="29">
        <v>0</v>
      </c>
      <c r="AF1178" s="31">
        <v>5000</v>
      </c>
      <c r="AG1178" s="29">
        <v>0</v>
      </c>
      <c r="AI1178" s="29">
        <v>0</v>
      </c>
      <c r="AJ1178" s="29">
        <v>0</v>
      </c>
      <c r="AK1178" s="29">
        <v>0</v>
      </c>
      <c r="AL1178" s="29">
        <v>0</v>
      </c>
      <c r="AM1178" s="29">
        <v>0</v>
      </c>
      <c r="AN1178" s="29">
        <v>0</v>
      </c>
      <c r="AO1178" s="29">
        <v>0</v>
      </c>
      <c r="AP1178" s="29">
        <v>0</v>
      </c>
      <c r="AQ1178" s="29">
        <v>0</v>
      </c>
      <c r="AR1178" s="29">
        <v>0</v>
      </c>
      <c r="AS1178" s="29">
        <v>0</v>
      </c>
      <c r="AT1178" s="122">
        <v>0</v>
      </c>
      <c r="AU1178" s="130" t="s">
        <v>2190</v>
      </c>
      <c r="AV1178" s="130" t="s">
        <v>2191</v>
      </c>
      <c r="AW1178" s="130" t="s">
        <v>2192</v>
      </c>
      <c r="AX1178" s="130" t="s">
        <v>1299</v>
      </c>
      <c r="AY1178" s="130" t="s">
        <v>4751</v>
      </c>
    </row>
    <row r="1179" spans="1:51" ht="24" x14ac:dyDescent="0.2">
      <c r="A1179" s="121">
        <v>45742</v>
      </c>
      <c r="B1179" s="27" t="s">
        <v>1399</v>
      </c>
      <c r="C1179" s="24" t="s">
        <v>1565</v>
      </c>
      <c r="D1179" s="24"/>
      <c r="E1179" s="28" t="s">
        <v>442</v>
      </c>
      <c r="F1179" s="28" t="s">
        <v>445</v>
      </c>
      <c r="G1179" s="28" t="s">
        <v>498</v>
      </c>
      <c r="H1179" s="28" t="s">
        <v>511</v>
      </c>
      <c r="I1179" s="28" t="s">
        <v>1400</v>
      </c>
      <c r="J1179" s="24" t="s">
        <v>1400</v>
      </c>
      <c r="K1179" s="24" t="s">
        <v>1299</v>
      </c>
      <c r="L1179" s="24" t="s">
        <v>1299</v>
      </c>
      <c r="M1179" s="24" t="s">
        <v>1299</v>
      </c>
      <c r="N1179" s="24" t="s">
        <v>1299</v>
      </c>
      <c r="O1179" s="24" t="s">
        <v>4709</v>
      </c>
      <c r="P1179" s="27" t="s">
        <v>15</v>
      </c>
      <c r="Q1179" s="28" t="s">
        <v>1042</v>
      </c>
      <c r="R1179" s="26" t="s">
        <v>4744</v>
      </c>
      <c r="S1179" s="26" t="s">
        <v>4778</v>
      </c>
      <c r="T1179" s="27" t="s">
        <v>142</v>
      </c>
      <c r="U1179" s="25" t="s">
        <v>1400</v>
      </c>
      <c r="V1179" s="25" t="s">
        <v>1531</v>
      </c>
      <c r="W1179" s="25" t="s">
        <v>1054</v>
      </c>
      <c r="X1179" s="36" t="s">
        <v>496</v>
      </c>
      <c r="Y1179" s="36" t="s">
        <v>498</v>
      </c>
      <c r="Z1179" s="36" t="s">
        <v>497</v>
      </c>
      <c r="AA1179" s="29">
        <v>8000</v>
      </c>
      <c r="AB1179" s="29">
        <v>0</v>
      </c>
      <c r="AC1179" s="30">
        <v>8000</v>
      </c>
      <c r="AD1179" s="29">
        <v>0</v>
      </c>
      <c r="AE1179" s="29">
        <v>0</v>
      </c>
      <c r="AF1179" s="31">
        <v>8000</v>
      </c>
      <c r="AG1179" s="29">
        <v>0</v>
      </c>
      <c r="AI1179" s="29">
        <v>0</v>
      </c>
      <c r="AJ1179" s="29">
        <v>0</v>
      </c>
      <c r="AK1179" s="29">
        <v>0</v>
      </c>
      <c r="AL1179" s="29">
        <v>0</v>
      </c>
      <c r="AM1179" s="29">
        <v>0</v>
      </c>
      <c r="AN1179" s="29">
        <v>0</v>
      </c>
      <c r="AO1179" s="29">
        <v>0</v>
      </c>
      <c r="AP1179" s="29">
        <v>0</v>
      </c>
      <c r="AQ1179" s="29">
        <v>0</v>
      </c>
      <c r="AR1179" s="29">
        <v>0</v>
      </c>
      <c r="AS1179" s="29">
        <v>0</v>
      </c>
      <c r="AT1179" s="122">
        <v>0</v>
      </c>
      <c r="AU1179" s="130" t="s">
        <v>2190</v>
      </c>
      <c r="AV1179" s="130" t="s">
        <v>2191</v>
      </c>
      <c r="AW1179" s="130" t="s">
        <v>2192</v>
      </c>
      <c r="AX1179" s="130" t="s">
        <v>1299</v>
      </c>
      <c r="AY1179" s="130" t="s">
        <v>4751</v>
      </c>
    </row>
    <row r="1180" spans="1:51" ht="36" x14ac:dyDescent="0.2">
      <c r="A1180" s="121">
        <v>45744</v>
      </c>
      <c r="B1180" s="27" t="s">
        <v>1399</v>
      </c>
      <c r="C1180" s="24" t="s">
        <v>1565</v>
      </c>
      <c r="D1180" s="24"/>
      <c r="E1180" s="28" t="s">
        <v>442</v>
      </c>
      <c r="F1180" s="28" t="s">
        <v>445</v>
      </c>
      <c r="G1180" s="28" t="s">
        <v>521</v>
      </c>
      <c r="H1180" s="28" t="s">
        <v>515</v>
      </c>
      <c r="I1180" s="28" t="s">
        <v>1402</v>
      </c>
      <c r="J1180" s="24" t="s">
        <v>1402</v>
      </c>
      <c r="K1180" s="24" t="s">
        <v>1299</v>
      </c>
      <c r="L1180" s="24" t="s">
        <v>1299</v>
      </c>
      <c r="M1180" s="24" t="s">
        <v>1299</v>
      </c>
      <c r="N1180" s="24" t="s">
        <v>1299</v>
      </c>
      <c r="O1180" s="24" t="s">
        <v>4710</v>
      </c>
      <c r="P1180" s="27" t="s">
        <v>15</v>
      </c>
      <c r="Q1180" s="28" t="s">
        <v>1043</v>
      </c>
      <c r="R1180" s="26" t="s">
        <v>4745</v>
      </c>
      <c r="S1180" s="26" t="s">
        <v>4779</v>
      </c>
      <c r="T1180" s="27" t="s">
        <v>140</v>
      </c>
      <c r="U1180" s="25" t="s">
        <v>1402</v>
      </c>
      <c r="V1180" s="25" t="s">
        <v>1530</v>
      </c>
      <c r="W1180" s="25" t="s">
        <v>552</v>
      </c>
      <c r="X1180" s="36" t="s">
        <v>43</v>
      </c>
      <c r="Y1180" s="36" t="s">
        <v>1377</v>
      </c>
      <c r="Z1180" s="36" t="s">
        <v>1375</v>
      </c>
      <c r="AA1180" s="29">
        <v>4705100</v>
      </c>
      <c r="AB1180" s="29">
        <v>0</v>
      </c>
      <c r="AC1180" s="30">
        <v>4705100</v>
      </c>
      <c r="AD1180" s="29">
        <v>0</v>
      </c>
      <c r="AE1180" s="29">
        <v>0</v>
      </c>
      <c r="AF1180" s="31">
        <v>4705100</v>
      </c>
      <c r="AG1180" s="29">
        <v>0</v>
      </c>
      <c r="AI1180" s="29">
        <v>0</v>
      </c>
      <c r="AJ1180" s="29">
        <v>0</v>
      </c>
      <c r="AK1180" s="29">
        <v>0</v>
      </c>
      <c r="AL1180" s="29">
        <v>0</v>
      </c>
      <c r="AM1180" s="29">
        <v>0</v>
      </c>
      <c r="AN1180" s="29">
        <v>0</v>
      </c>
      <c r="AO1180" s="29">
        <v>0</v>
      </c>
      <c r="AP1180" s="29">
        <v>0</v>
      </c>
      <c r="AQ1180" s="29">
        <v>0</v>
      </c>
      <c r="AR1180" s="29">
        <v>0</v>
      </c>
      <c r="AS1180" s="29">
        <v>0</v>
      </c>
      <c r="AT1180" s="122">
        <v>0</v>
      </c>
      <c r="AU1180" s="130" t="s">
        <v>2190</v>
      </c>
      <c r="AV1180" s="130" t="s">
        <v>2191</v>
      </c>
      <c r="AW1180" s="130" t="s">
        <v>2192</v>
      </c>
      <c r="AX1180" s="130" t="s">
        <v>1418</v>
      </c>
      <c r="AY1180" s="130" t="s">
        <v>4751</v>
      </c>
    </row>
    <row r="1181" spans="1:51" ht="36" x14ac:dyDescent="0.2">
      <c r="A1181" s="121">
        <v>45745</v>
      </c>
      <c r="B1181" s="27" t="s">
        <v>1399</v>
      </c>
      <c r="C1181" s="24" t="s">
        <v>1565</v>
      </c>
      <c r="D1181" s="24"/>
      <c r="E1181" s="28" t="s">
        <v>442</v>
      </c>
      <c r="F1181" s="28" t="s">
        <v>445</v>
      </c>
      <c r="G1181" s="28" t="s">
        <v>521</v>
      </c>
      <c r="H1181" s="28" t="s">
        <v>515</v>
      </c>
      <c r="I1181" s="28" t="s">
        <v>1422</v>
      </c>
      <c r="J1181" s="24" t="s">
        <v>1091</v>
      </c>
      <c r="K1181" s="24" t="s">
        <v>1299</v>
      </c>
      <c r="L1181" s="24" t="s">
        <v>1299</v>
      </c>
      <c r="M1181" s="24" t="s">
        <v>1299</v>
      </c>
      <c r="N1181" s="24" t="s">
        <v>1299</v>
      </c>
      <c r="O1181" s="24" t="s">
        <v>4711</v>
      </c>
      <c r="P1181" s="27" t="s">
        <v>15</v>
      </c>
      <c r="Q1181" s="28" t="s">
        <v>1046</v>
      </c>
      <c r="R1181" s="26" t="s">
        <v>4746</v>
      </c>
      <c r="S1181" s="26" t="s">
        <v>4780</v>
      </c>
      <c r="T1181" s="27" t="s">
        <v>129</v>
      </c>
      <c r="U1181" s="25" t="s">
        <v>1091</v>
      </c>
      <c r="V1181" s="25" t="s">
        <v>1519</v>
      </c>
      <c r="W1181" s="25" t="s">
        <v>552</v>
      </c>
      <c r="X1181" s="36" t="s">
        <v>43</v>
      </c>
      <c r="Y1181" s="36" t="s">
        <v>1377</v>
      </c>
      <c r="Z1181" s="36" t="s">
        <v>1375</v>
      </c>
      <c r="AA1181" s="29">
        <v>17520</v>
      </c>
      <c r="AB1181" s="29">
        <v>0</v>
      </c>
      <c r="AC1181" s="30">
        <v>17520</v>
      </c>
      <c r="AD1181" s="29">
        <v>0</v>
      </c>
      <c r="AE1181" s="29">
        <v>0</v>
      </c>
      <c r="AF1181" s="31">
        <v>17520</v>
      </c>
      <c r="AG1181" s="29">
        <v>0</v>
      </c>
      <c r="AI1181" s="29">
        <v>0</v>
      </c>
      <c r="AJ1181" s="29">
        <v>0</v>
      </c>
      <c r="AK1181" s="29">
        <v>0</v>
      </c>
      <c r="AL1181" s="29">
        <v>0</v>
      </c>
      <c r="AM1181" s="29">
        <v>0</v>
      </c>
      <c r="AN1181" s="29">
        <v>0</v>
      </c>
      <c r="AO1181" s="29">
        <v>0</v>
      </c>
      <c r="AP1181" s="29">
        <v>0</v>
      </c>
      <c r="AQ1181" s="29">
        <v>0</v>
      </c>
      <c r="AR1181" s="29">
        <v>0</v>
      </c>
      <c r="AS1181" s="29">
        <v>0</v>
      </c>
      <c r="AT1181" s="122">
        <v>0</v>
      </c>
      <c r="AU1181" s="130" t="s">
        <v>2190</v>
      </c>
      <c r="AV1181" s="130" t="s">
        <v>2191</v>
      </c>
      <c r="AW1181" s="130" t="s">
        <v>2192</v>
      </c>
      <c r="AX1181" s="130" t="s">
        <v>1299</v>
      </c>
      <c r="AY1181" s="130" t="s">
        <v>4752</v>
      </c>
    </row>
    <row r="1182" spans="1:51" ht="36" x14ac:dyDescent="0.2">
      <c r="A1182" s="121">
        <v>45745</v>
      </c>
      <c r="B1182" s="27" t="s">
        <v>1399</v>
      </c>
      <c r="C1182" s="24" t="s">
        <v>1565</v>
      </c>
      <c r="D1182" s="24"/>
      <c r="E1182" s="28" t="s">
        <v>442</v>
      </c>
      <c r="F1182" s="28" t="s">
        <v>445</v>
      </c>
      <c r="G1182" s="28" t="s">
        <v>521</v>
      </c>
      <c r="H1182" s="28" t="s">
        <v>515</v>
      </c>
      <c r="I1182" s="28" t="s">
        <v>1422</v>
      </c>
      <c r="J1182" s="24" t="s">
        <v>1102</v>
      </c>
      <c r="K1182" s="24" t="s">
        <v>1299</v>
      </c>
      <c r="L1182" s="24" t="s">
        <v>1299</v>
      </c>
      <c r="M1182" s="24" t="s">
        <v>1299</v>
      </c>
      <c r="N1182" s="24" t="s">
        <v>1299</v>
      </c>
      <c r="O1182" s="24" t="s">
        <v>4712</v>
      </c>
      <c r="P1182" s="27" t="s">
        <v>15</v>
      </c>
      <c r="Q1182" s="28" t="s">
        <v>1047</v>
      </c>
      <c r="R1182" s="26" t="s">
        <v>4747</v>
      </c>
      <c r="S1182" s="26" t="s">
        <v>4781</v>
      </c>
      <c r="T1182" s="27" t="s">
        <v>148</v>
      </c>
      <c r="U1182" s="25" t="s">
        <v>1102</v>
      </c>
      <c r="V1182" s="25" t="s">
        <v>1535</v>
      </c>
      <c r="W1182" s="25" t="s">
        <v>552</v>
      </c>
      <c r="X1182" s="36" t="s">
        <v>43</v>
      </c>
      <c r="Y1182" s="36" t="s">
        <v>1377</v>
      </c>
      <c r="Z1182" s="36" t="s">
        <v>1375</v>
      </c>
      <c r="AA1182" s="29">
        <v>14600</v>
      </c>
      <c r="AB1182" s="29">
        <v>0</v>
      </c>
      <c r="AC1182" s="30">
        <v>14600</v>
      </c>
      <c r="AD1182" s="29">
        <v>0</v>
      </c>
      <c r="AE1182" s="29">
        <v>0</v>
      </c>
      <c r="AF1182" s="31">
        <v>14600</v>
      </c>
      <c r="AG1182" s="29">
        <v>0</v>
      </c>
      <c r="AI1182" s="29">
        <v>0</v>
      </c>
      <c r="AJ1182" s="29">
        <v>0</v>
      </c>
      <c r="AK1182" s="29">
        <v>0</v>
      </c>
      <c r="AL1182" s="29">
        <v>0</v>
      </c>
      <c r="AM1182" s="29">
        <v>0</v>
      </c>
      <c r="AN1182" s="29">
        <v>0</v>
      </c>
      <c r="AO1182" s="29">
        <v>0</v>
      </c>
      <c r="AP1182" s="29">
        <v>0</v>
      </c>
      <c r="AQ1182" s="29">
        <v>0</v>
      </c>
      <c r="AR1182" s="29">
        <v>0</v>
      </c>
      <c r="AS1182" s="29">
        <v>0</v>
      </c>
      <c r="AT1182" s="122">
        <v>0</v>
      </c>
      <c r="AU1182" s="130" t="s">
        <v>2190</v>
      </c>
      <c r="AV1182" s="130" t="s">
        <v>2191</v>
      </c>
      <c r="AW1182" s="130" t="s">
        <v>2192</v>
      </c>
      <c r="AX1182" s="130" t="s">
        <v>1299</v>
      </c>
      <c r="AY1182" s="130" t="s">
        <v>4752</v>
      </c>
    </row>
    <row r="1183" spans="1:51" ht="36" x14ac:dyDescent="0.2">
      <c r="A1183" s="121">
        <v>45745</v>
      </c>
      <c r="B1183" s="27" t="s">
        <v>1399</v>
      </c>
      <c r="C1183" s="24" t="s">
        <v>1565</v>
      </c>
      <c r="D1183" s="24"/>
      <c r="E1183" s="28" t="s">
        <v>442</v>
      </c>
      <c r="F1183" s="28" t="s">
        <v>445</v>
      </c>
      <c r="G1183" s="28" t="s">
        <v>521</v>
      </c>
      <c r="H1183" s="28" t="s">
        <v>515</v>
      </c>
      <c r="I1183" s="28" t="s">
        <v>1422</v>
      </c>
      <c r="J1183" s="24" t="s">
        <v>1095</v>
      </c>
      <c r="K1183" s="24" t="s">
        <v>1299</v>
      </c>
      <c r="L1183" s="24" t="s">
        <v>1299</v>
      </c>
      <c r="M1183" s="24" t="s">
        <v>1299</v>
      </c>
      <c r="N1183" s="24" t="s">
        <v>1299</v>
      </c>
      <c r="O1183" s="24" t="s">
        <v>4713</v>
      </c>
      <c r="P1183" s="27" t="s">
        <v>15</v>
      </c>
      <c r="Q1183" s="28" t="s">
        <v>4719</v>
      </c>
      <c r="R1183" s="26" t="s">
        <v>4748</v>
      </c>
      <c r="S1183" s="26" t="s">
        <v>4782</v>
      </c>
      <c r="T1183" s="27" t="s">
        <v>135</v>
      </c>
      <c r="U1183" s="25" t="s">
        <v>1095</v>
      </c>
      <c r="V1183" s="25" t="s">
        <v>1525</v>
      </c>
      <c r="W1183" s="25" t="s">
        <v>552</v>
      </c>
      <c r="X1183" s="36" t="s">
        <v>43</v>
      </c>
      <c r="Y1183" s="36" t="s">
        <v>1377</v>
      </c>
      <c r="Z1183" s="36" t="s">
        <v>1375</v>
      </c>
      <c r="AA1183" s="29">
        <v>14600</v>
      </c>
      <c r="AB1183" s="29">
        <v>0</v>
      </c>
      <c r="AC1183" s="30">
        <v>14600</v>
      </c>
      <c r="AD1183" s="29">
        <v>0</v>
      </c>
      <c r="AE1183" s="29">
        <v>0</v>
      </c>
      <c r="AF1183" s="31">
        <v>14600</v>
      </c>
      <c r="AG1183" s="29">
        <v>0</v>
      </c>
      <c r="AI1183" s="29">
        <v>0</v>
      </c>
      <c r="AJ1183" s="29">
        <v>0</v>
      </c>
      <c r="AK1183" s="29">
        <v>0</v>
      </c>
      <c r="AL1183" s="29">
        <v>0</v>
      </c>
      <c r="AM1183" s="29">
        <v>0</v>
      </c>
      <c r="AN1183" s="29">
        <v>0</v>
      </c>
      <c r="AO1183" s="29">
        <v>0</v>
      </c>
      <c r="AP1183" s="29">
        <v>0</v>
      </c>
      <c r="AQ1183" s="29">
        <v>0</v>
      </c>
      <c r="AR1183" s="29">
        <v>0</v>
      </c>
      <c r="AS1183" s="29">
        <v>0</v>
      </c>
      <c r="AT1183" s="122">
        <v>0</v>
      </c>
      <c r="AU1183" s="130" t="s">
        <v>2190</v>
      </c>
      <c r="AV1183" s="130" t="s">
        <v>2191</v>
      </c>
      <c r="AW1183" s="130" t="s">
        <v>2192</v>
      </c>
      <c r="AX1183" s="130" t="s">
        <v>1299</v>
      </c>
      <c r="AY1183" s="130" t="s">
        <v>4752</v>
      </c>
    </row>
    <row r="1184" spans="1:51" ht="36" x14ac:dyDescent="0.2">
      <c r="A1184" s="121">
        <v>45745</v>
      </c>
      <c r="B1184" s="27" t="s">
        <v>1399</v>
      </c>
      <c r="C1184" s="24" t="s">
        <v>1565</v>
      </c>
      <c r="D1184" s="24"/>
      <c r="E1184" s="28" t="s">
        <v>442</v>
      </c>
      <c r="F1184" s="28" t="s">
        <v>445</v>
      </c>
      <c r="G1184" s="28" t="s">
        <v>521</v>
      </c>
      <c r="H1184" s="28" t="s">
        <v>515</v>
      </c>
      <c r="I1184" s="28" t="s">
        <v>1422</v>
      </c>
      <c r="J1184" s="24" t="s">
        <v>1095</v>
      </c>
      <c r="K1184" s="24" t="s">
        <v>1299</v>
      </c>
      <c r="L1184" s="24" t="s">
        <v>1299</v>
      </c>
      <c r="M1184" s="24" t="s">
        <v>1299</v>
      </c>
      <c r="N1184" s="24" t="s">
        <v>1299</v>
      </c>
      <c r="O1184" s="24" t="s">
        <v>4714</v>
      </c>
      <c r="P1184" s="27" t="s">
        <v>15</v>
      </c>
      <c r="Q1184" s="28" t="s">
        <v>1048</v>
      </c>
      <c r="R1184" s="26" t="s">
        <v>4749</v>
      </c>
      <c r="S1184" s="26" t="s">
        <v>4783</v>
      </c>
      <c r="T1184" s="27" t="s">
        <v>135</v>
      </c>
      <c r="U1184" s="25" t="s">
        <v>1095</v>
      </c>
      <c r="V1184" s="25" t="s">
        <v>1525</v>
      </c>
      <c r="W1184" s="25" t="s">
        <v>552</v>
      </c>
      <c r="X1184" s="36" t="s">
        <v>43</v>
      </c>
      <c r="Y1184" s="36" t="s">
        <v>1377</v>
      </c>
      <c r="Z1184" s="36" t="s">
        <v>1375</v>
      </c>
      <c r="AA1184" s="29">
        <v>14600</v>
      </c>
      <c r="AB1184" s="29">
        <v>0</v>
      </c>
      <c r="AC1184" s="30">
        <v>14600</v>
      </c>
      <c r="AD1184" s="29">
        <v>0</v>
      </c>
      <c r="AE1184" s="29">
        <v>0</v>
      </c>
      <c r="AF1184" s="31">
        <v>14600</v>
      </c>
      <c r="AG1184" s="29">
        <v>0</v>
      </c>
      <c r="AI1184" s="29">
        <v>0</v>
      </c>
      <c r="AJ1184" s="29">
        <v>0</v>
      </c>
      <c r="AK1184" s="29">
        <v>0</v>
      </c>
      <c r="AL1184" s="29">
        <v>0</v>
      </c>
      <c r="AM1184" s="29">
        <v>0</v>
      </c>
      <c r="AN1184" s="29">
        <v>0</v>
      </c>
      <c r="AO1184" s="29">
        <v>0</v>
      </c>
      <c r="AP1184" s="29">
        <v>0</v>
      </c>
      <c r="AQ1184" s="29">
        <v>0</v>
      </c>
      <c r="AR1184" s="29">
        <v>0</v>
      </c>
      <c r="AS1184" s="29">
        <v>0</v>
      </c>
      <c r="AT1184" s="122">
        <v>0</v>
      </c>
      <c r="AU1184" s="130" t="s">
        <v>2190</v>
      </c>
      <c r="AV1184" s="130" t="s">
        <v>2191</v>
      </c>
      <c r="AW1184" s="130" t="s">
        <v>2192</v>
      </c>
      <c r="AX1184" s="130" t="s">
        <v>1299</v>
      </c>
      <c r="AY1184" s="130" t="s">
        <v>4752</v>
      </c>
    </row>
    <row r="1185" spans="1:51" x14ac:dyDescent="0.2">
      <c r="A1185" s="121"/>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2"/>
      <c r="AU1185" s="130"/>
      <c r="AV1185" s="130"/>
      <c r="AW1185" s="130"/>
      <c r="AX1185" s="130"/>
      <c r="AY1185" s="130"/>
    </row>
    <row r="1186" spans="1:51" x14ac:dyDescent="0.2">
      <c r="A1186" s="121"/>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2"/>
      <c r="AU1186" s="130"/>
      <c r="AV1186" s="130"/>
      <c r="AW1186" s="130"/>
      <c r="AX1186" s="130"/>
      <c r="AY1186" s="130"/>
    </row>
    <row r="1187" spans="1:51" x14ac:dyDescent="0.2">
      <c r="A1187" s="121"/>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2"/>
      <c r="AU1187" s="130"/>
      <c r="AV1187" s="130"/>
      <c r="AW1187" s="130"/>
      <c r="AX1187" s="130"/>
      <c r="AY1187" s="130"/>
    </row>
    <row r="1188" spans="1:51" x14ac:dyDescent="0.2">
      <c r="A1188" s="121"/>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2"/>
      <c r="AU1188" s="130"/>
      <c r="AV1188" s="130"/>
      <c r="AW1188" s="130"/>
      <c r="AX1188" s="130"/>
      <c r="AY1188" s="130"/>
    </row>
    <row r="1189" spans="1:51" x14ac:dyDescent="0.2">
      <c r="A1189" s="121"/>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2"/>
      <c r="AU1189" s="130"/>
      <c r="AV1189" s="130"/>
      <c r="AW1189" s="130"/>
      <c r="AX1189" s="130"/>
      <c r="AY1189" s="130"/>
    </row>
    <row r="1190" spans="1:51" x14ac:dyDescent="0.2">
      <c r="A1190" s="121"/>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2"/>
      <c r="AU1190" s="130"/>
      <c r="AV1190" s="130"/>
      <c r="AW1190" s="130"/>
      <c r="AX1190" s="130"/>
      <c r="AY1190" s="130"/>
    </row>
    <row r="1191" spans="1:51" x14ac:dyDescent="0.2">
      <c r="A1191" s="121"/>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2"/>
      <c r="AU1191" s="130"/>
      <c r="AV1191" s="130"/>
      <c r="AW1191" s="130"/>
      <c r="AX1191" s="130"/>
      <c r="AY1191" s="130"/>
    </row>
    <row r="1192" spans="1:51" x14ac:dyDescent="0.2">
      <c r="A1192" s="121"/>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2"/>
      <c r="AU1192" s="130"/>
      <c r="AV1192" s="130"/>
      <c r="AW1192" s="130"/>
      <c r="AX1192" s="130"/>
      <c r="AY1192" s="130"/>
    </row>
    <row r="1193" spans="1:51" x14ac:dyDescent="0.2">
      <c r="A1193" s="121"/>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2"/>
      <c r="AU1193" s="130"/>
      <c r="AV1193" s="130"/>
      <c r="AW1193" s="130"/>
      <c r="AX1193" s="130"/>
      <c r="AY1193" s="130"/>
    </row>
    <row r="1194" spans="1:51" x14ac:dyDescent="0.2">
      <c r="A1194" s="121"/>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2"/>
      <c r="AU1194" s="130"/>
      <c r="AV1194" s="130"/>
      <c r="AW1194" s="130"/>
      <c r="AX1194" s="130"/>
      <c r="AY1194" s="130"/>
    </row>
    <row r="1195" spans="1:51" x14ac:dyDescent="0.2">
      <c r="A1195" s="121"/>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2"/>
      <c r="AU1195" s="130"/>
      <c r="AV1195" s="130"/>
      <c r="AW1195" s="130"/>
      <c r="AX1195" s="130"/>
      <c r="AY1195" s="130"/>
    </row>
    <row r="1196" spans="1:51" x14ac:dyDescent="0.2">
      <c r="A1196" s="121"/>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2"/>
      <c r="AU1196" s="130"/>
      <c r="AV1196" s="130"/>
      <c r="AW1196" s="130"/>
      <c r="AX1196" s="130"/>
      <c r="AY1196" s="130"/>
    </row>
    <row r="1197" spans="1:51" x14ac:dyDescent="0.2">
      <c r="A1197" s="121"/>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2"/>
      <c r="AU1197" s="130"/>
      <c r="AV1197" s="130"/>
      <c r="AW1197" s="130"/>
      <c r="AX1197" s="130"/>
      <c r="AY1197" s="130"/>
    </row>
    <row r="1198" spans="1:51" x14ac:dyDescent="0.2">
      <c r="A1198" s="121"/>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2"/>
      <c r="AU1198" s="130"/>
      <c r="AV1198" s="130"/>
      <c r="AW1198" s="130"/>
      <c r="AX1198" s="130"/>
      <c r="AY1198" s="130"/>
    </row>
    <row r="1199" spans="1:51" x14ac:dyDescent="0.2">
      <c r="A1199" s="121"/>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2"/>
      <c r="AU1199" s="130"/>
      <c r="AV1199" s="130"/>
      <c r="AW1199" s="130"/>
      <c r="AX1199" s="130"/>
      <c r="AY1199" s="130"/>
    </row>
    <row r="1200" spans="1:51" x14ac:dyDescent="0.2">
      <c r="A1200" s="121"/>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2"/>
      <c r="AU1200" s="130"/>
      <c r="AV1200" s="130"/>
      <c r="AW1200" s="130"/>
      <c r="AX1200" s="130"/>
      <c r="AY1200" s="130"/>
    </row>
    <row r="1201" spans="1:51" x14ac:dyDescent="0.2">
      <c r="A1201" s="121"/>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2"/>
      <c r="AU1201" s="130"/>
      <c r="AV1201" s="130"/>
      <c r="AW1201" s="130"/>
      <c r="AX1201" s="130"/>
      <c r="AY1201" s="130"/>
    </row>
    <row r="1202" spans="1:51" x14ac:dyDescent="0.2">
      <c r="A1202" s="121"/>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2"/>
      <c r="AU1202" s="130"/>
      <c r="AV1202" s="130"/>
      <c r="AW1202" s="130"/>
      <c r="AX1202" s="130"/>
      <c r="AY1202" s="130"/>
    </row>
    <row r="1203" spans="1:51" x14ac:dyDescent="0.2">
      <c r="A1203" s="121"/>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2"/>
      <c r="AU1203" s="130"/>
      <c r="AV1203" s="130"/>
      <c r="AW1203" s="130"/>
      <c r="AX1203" s="130"/>
      <c r="AY1203" s="130"/>
    </row>
    <row r="1204" spans="1:51" x14ac:dyDescent="0.2">
      <c r="A1204" s="121"/>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2"/>
      <c r="AU1204" s="130"/>
      <c r="AV1204" s="130"/>
      <c r="AW1204" s="130"/>
      <c r="AX1204" s="130"/>
      <c r="AY1204" s="130"/>
    </row>
    <row r="1205" spans="1:51" x14ac:dyDescent="0.2">
      <c r="A1205" s="121"/>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2"/>
      <c r="AU1205" s="130"/>
      <c r="AV1205" s="130"/>
      <c r="AW1205" s="130"/>
      <c r="AX1205" s="130"/>
      <c r="AY1205" s="130"/>
    </row>
    <row r="1206" spans="1:51" x14ac:dyDescent="0.2">
      <c r="A1206" s="121"/>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2"/>
      <c r="AU1206" s="130"/>
      <c r="AV1206" s="130"/>
      <c r="AW1206" s="130"/>
      <c r="AX1206" s="130"/>
      <c r="AY1206" s="130"/>
    </row>
    <row r="1207" spans="1:51" x14ac:dyDescent="0.2">
      <c r="A1207" s="121"/>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2"/>
      <c r="AU1207" s="130"/>
      <c r="AV1207" s="130"/>
      <c r="AW1207" s="130"/>
      <c r="AX1207" s="130"/>
      <c r="AY1207" s="130"/>
    </row>
    <row r="1208" spans="1:51" x14ac:dyDescent="0.2">
      <c r="A1208" s="121"/>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2"/>
      <c r="AU1208" s="130"/>
      <c r="AV1208" s="130"/>
      <c r="AW1208" s="130"/>
      <c r="AX1208" s="130"/>
      <c r="AY1208" s="130"/>
    </row>
    <row r="1209" spans="1:51" x14ac:dyDescent="0.2">
      <c r="A1209" s="121"/>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2"/>
      <c r="AU1209" s="130"/>
      <c r="AV1209" s="130"/>
      <c r="AW1209" s="130"/>
      <c r="AX1209" s="130"/>
      <c r="AY1209" s="130"/>
    </row>
    <row r="1210" spans="1:51" x14ac:dyDescent="0.2">
      <c r="A1210" s="121"/>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2"/>
      <c r="AU1210" s="130"/>
      <c r="AV1210" s="130"/>
      <c r="AW1210" s="130"/>
      <c r="AX1210" s="130"/>
      <c r="AY1210" s="130"/>
    </row>
    <row r="1211" spans="1:51" x14ac:dyDescent="0.2">
      <c r="A1211" s="121"/>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2"/>
      <c r="AU1211" s="130"/>
      <c r="AV1211" s="130"/>
      <c r="AW1211" s="130"/>
      <c r="AX1211" s="130"/>
      <c r="AY1211" s="130"/>
    </row>
    <row r="1212" spans="1:51" x14ac:dyDescent="0.2">
      <c r="A1212" s="121"/>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2"/>
      <c r="AU1212" s="130"/>
      <c r="AV1212" s="130"/>
      <c r="AW1212" s="130"/>
      <c r="AX1212" s="130"/>
      <c r="AY1212" s="130"/>
    </row>
    <row r="1213" spans="1:51" x14ac:dyDescent="0.2">
      <c r="A1213" s="121"/>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2"/>
      <c r="AU1213" s="130"/>
      <c r="AV1213" s="130"/>
      <c r="AW1213" s="130"/>
      <c r="AX1213" s="130"/>
      <c r="AY1213" s="130"/>
    </row>
    <row r="1214" spans="1:51" x14ac:dyDescent="0.2">
      <c r="A1214" s="121"/>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2"/>
      <c r="AU1214" s="130"/>
      <c r="AV1214" s="130"/>
      <c r="AW1214" s="130"/>
      <c r="AX1214" s="130"/>
      <c r="AY1214" s="130"/>
    </row>
    <row r="1215" spans="1:51" x14ac:dyDescent="0.2">
      <c r="A1215" s="121"/>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2"/>
      <c r="AU1215" s="130"/>
      <c r="AV1215" s="130"/>
      <c r="AW1215" s="130"/>
      <c r="AX1215" s="130"/>
      <c r="AY1215" s="130"/>
    </row>
    <row r="1216" spans="1:51" x14ac:dyDescent="0.2">
      <c r="A1216" s="121"/>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2"/>
      <c r="AU1216" s="130"/>
      <c r="AV1216" s="130"/>
      <c r="AW1216" s="130"/>
      <c r="AX1216" s="130"/>
      <c r="AY1216" s="130"/>
    </row>
    <row r="1217" spans="1:51" x14ac:dyDescent="0.2">
      <c r="A1217" s="121"/>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2"/>
      <c r="AU1217" s="130"/>
      <c r="AV1217" s="130"/>
      <c r="AW1217" s="130"/>
      <c r="AX1217" s="130"/>
      <c r="AY1217" s="130"/>
    </row>
    <row r="1218" spans="1:51" x14ac:dyDescent="0.2">
      <c r="A1218" s="121"/>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2"/>
      <c r="AU1218" s="130"/>
      <c r="AV1218" s="130"/>
      <c r="AW1218" s="130"/>
      <c r="AX1218" s="130"/>
      <c r="AY1218" s="130"/>
    </row>
    <row r="1219" spans="1:51" x14ac:dyDescent="0.2">
      <c r="A1219" s="121"/>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2"/>
      <c r="AU1219" s="130"/>
      <c r="AV1219" s="130"/>
      <c r="AW1219" s="130"/>
      <c r="AX1219" s="130"/>
      <c r="AY1219" s="130"/>
    </row>
    <row r="1220" spans="1:51" x14ac:dyDescent="0.2">
      <c r="A1220" s="121"/>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2"/>
      <c r="AU1220" s="130"/>
      <c r="AV1220" s="130"/>
      <c r="AW1220" s="130"/>
      <c r="AX1220" s="130"/>
      <c r="AY1220" s="130"/>
    </row>
    <row r="1221" spans="1:51" x14ac:dyDescent="0.2">
      <c r="A1221" s="121"/>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2"/>
      <c r="AU1221" s="130"/>
      <c r="AV1221" s="130"/>
      <c r="AW1221" s="130"/>
      <c r="AX1221" s="130"/>
      <c r="AY1221" s="130"/>
    </row>
    <row r="1222" spans="1:51" x14ac:dyDescent="0.2">
      <c r="A1222" s="121"/>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2"/>
      <c r="AU1222" s="130"/>
      <c r="AV1222" s="130"/>
      <c r="AW1222" s="130"/>
      <c r="AX1222" s="130"/>
      <c r="AY1222" s="130"/>
    </row>
    <row r="1223" spans="1:51" x14ac:dyDescent="0.2">
      <c r="A1223" s="121"/>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2"/>
      <c r="AU1223" s="130"/>
      <c r="AV1223" s="130"/>
      <c r="AW1223" s="130"/>
      <c r="AX1223" s="130"/>
      <c r="AY1223" s="130"/>
    </row>
    <row r="1224" spans="1:51" x14ac:dyDescent="0.2">
      <c r="A1224" s="121"/>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2"/>
      <c r="AU1224" s="130"/>
      <c r="AV1224" s="130"/>
      <c r="AW1224" s="130"/>
      <c r="AX1224" s="130"/>
      <c r="AY1224" s="130"/>
    </row>
    <row r="1225" spans="1:51" x14ac:dyDescent="0.2">
      <c r="A1225" s="121"/>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2"/>
      <c r="AU1225" s="130"/>
      <c r="AV1225" s="130"/>
      <c r="AW1225" s="130"/>
      <c r="AX1225" s="130"/>
      <c r="AY1225" s="130"/>
    </row>
    <row r="1226" spans="1:51" x14ac:dyDescent="0.2">
      <c r="A1226" s="121"/>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2"/>
      <c r="AU1226" s="130"/>
      <c r="AV1226" s="130"/>
      <c r="AW1226" s="130"/>
      <c r="AX1226" s="130"/>
      <c r="AY1226" s="130"/>
    </row>
    <row r="1227" spans="1:51" x14ac:dyDescent="0.2">
      <c r="A1227" s="121"/>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2"/>
      <c r="AU1227" s="130"/>
      <c r="AV1227" s="130"/>
      <c r="AW1227" s="130"/>
      <c r="AX1227" s="130"/>
      <c r="AY1227" s="130"/>
    </row>
    <row r="1228" spans="1:51" x14ac:dyDescent="0.2">
      <c r="A1228" s="121"/>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2"/>
      <c r="AU1228" s="130"/>
      <c r="AV1228" s="130"/>
      <c r="AW1228" s="130"/>
      <c r="AX1228" s="130"/>
      <c r="AY1228" s="130"/>
    </row>
    <row r="1229" spans="1:51" x14ac:dyDescent="0.2">
      <c r="A1229" s="121"/>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2"/>
      <c r="AU1229" s="130"/>
      <c r="AV1229" s="130"/>
      <c r="AW1229" s="130"/>
      <c r="AX1229" s="130"/>
      <c r="AY1229" s="130"/>
    </row>
    <row r="1230" spans="1:51" x14ac:dyDescent="0.2">
      <c r="A1230" s="121"/>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2"/>
      <c r="AU1230" s="130"/>
      <c r="AV1230" s="130"/>
      <c r="AW1230" s="130"/>
      <c r="AX1230" s="130"/>
      <c r="AY1230" s="130"/>
    </row>
    <row r="1231" spans="1:51" x14ac:dyDescent="0.2">
      <c r="A1231" s="121"/>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2"/>
      <c r="AU1231" s="130"/>
      <c r="AV1231" s="130"/>
      <c r="AW1231" s="130"/>
      <c r="AX1231" s="130"/>
      <c r="AY1231" s="130"/>
    </row>
    <row r="1232" spans="1:51" x14ac:dyDescent="0.2">
      <c r="A1232" s="121"/>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2"/>
      <c r="AU1232" s="130"/>
      <c r="AV1232" s="130"/>
      <c r="AW1232" s="130"/>
      <c r="AX1232" s="130"/>
      <c r="AY1232" s="130"/>
    </row>
    <row r="1233" spans="1:51" x14ac:dyDescent="0.2">
      <c r="A1233" s="121"/>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2"/>
      <c r="AU1233" s="130"/>
      <c r="AV1233" s="130"/>
      <c r="AW1233" s="130"/>
      <c r="AX1233" s="130"/>
      <c r="AY1233" s="130"/>
    </row>
    <row r="1234" spans="1:51" x14ac:dyDescent="0.2">
      <c r="A1234" s="121"/>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2"/>
      <c r="AU1234" s="130"/>
      <c r="AV1234" s="130"/>
      <c r="AW1234" s="130"/>
      <c r="AX1234" s="130"/>
      <c r="AY1234" s="130"/>
    </row>
    <row r="1235" spans="1:51" x14ac:dyDescent="0.2">
      <c r="A1235" s="121"/>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2"/>
      <c r="AU1235" s="130"/>
      <c r="AV1235" s="130"/>
      <c r="AW1235" s="130"/>
      <c r="AX1235" s="130"/>
      <c r="AY1235" s="130"/>
    </row>
    <row r="1236" spans="1:51" x14ac:dyDescent="0.2">
      <c r="A1236" s="121"/>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2"/>
      <c r="AU1236" s="130"/>
      <c r="AV1236" s="130"/>
      <c r="AW1236" s="130"/>
      <c r="AX1236" s="130"/>
      <c r="AY1236" s="130"/>
    </row>
    <row r="1237" spans="1:51" x14ac:dyDescent="0.2">
      <c r="A1237" s="121"/>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2"/>
      <c r="AU1237" s="130"/>
      <c r="AV1237" s="130"/>
      <c r="AW1237" s="130"/>
      <c r="AX1237" s="130"/>
      <c r="AY1237" s="130"/>
    </row>
    <row r="1238" spans="1:51" x14ac:dyDescent="0.2">
      <c r="A1238" s="121"/>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2"/>
      <c r="AU1238" s="130"/>
      <c r="AV1238" s="130"/>
      <c r="AW1238" s="130"/>
      <c r="AX1238" s="130"/>
      <c r="AY1238" s="130"/>
    </row>
    <row r="1239" spans="1:51" x14ac:dyDescent="0.2">
      <c r="A1239" s="121"/>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2"/>
      <c r="AU1239" s="130"/>
      <c r="AV1239" s="130"/>
      <c r="AW1239" s="130"/>
      <c r="AX1239" s="130"/>
      <c r="AY1239" s="130"/>
    </row>
    <row r="1240" spans="1:51" x14ac:dyDescent="0.2">
      <c r="A1240" s="121"/>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2"/>
      <c r="AU1240" s="130"/>
      <c r="AV1240" s="130"/>
      <c r="AW1240" s="130"/>
      <c r="AX1240" s="130"/>
      <c r="AY1240" s="130"/>
    </row>
    <row r="1241" spans="1:51" x14ac:dyDescent="0.2">
      <c r="A1241" s="121"/>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2"/>
      <c r="AU1241" s="130"/>
      <c r="AV1241" s="130"/>
      <c r="AW1241" s="130"/>
      <c r="AX1241" s="130"/>
      <c r="AY1241" s="130"/>
    </row>
    <row r="1242" spans="1:51" x14ac:dyDescent="0.2">
      <c r="A1242" s="121"/>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2"/>
      <c r="AU1242" s="130"/>
      <c r="AV1242" s="130"/>
      <c r="AW1242" s="130"/>
      <c r="AX1242" s="130"/>
      <c r="AY1242" s="130"/>
    </row>
    <row r="1243" spans="1:51" x14ac:dyDescent="0.2">
      <c r="A1243" s="121"/>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2"/>
      <c r="AU1243" s="130"/>
      <c r="AV1243" s="130"/>
      <c r="AW1243" s="130"/>
      <c r="AX1243" s="130"/>
      <c r="AY1243" s="130"/>
    </row>
    <row r="1244" spans="1:51" x14ac:dyDescent="0.2">
      <c r="A1244" s="121"/>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2"/>
      <c r="AU1244" s="130"/>
      <c r="AV1244" s="130"/>
      <c r="AW1244" s="130"/>
      <c r="AX1244" s="130"/>
      <c r="AY1244" s="130"/>
    </row>
    <row r="1245" spans="1:51" x14ac:dyDescent="0.2">
      <c r="A1245" s="121"/>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2"/>
      <c r="AU1245" s="130"/>
      <c r="AV1245" s="130"/>
      <c r="AW1245" s="130"/>
      <c r="AX1245" s="130"/>
      <c r="AY1245" s="130"/>
    </row>
    <row r="1246" spans="1:51" x14ac:dyDescent="0.2">
      <c r="A1246" s="121"/>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2"/>
      <c r="AU1246" s="130"/>
      <c r="AV1246" s="130"/>
      <c r="AW1246" s="130"/>
      <c r="AX1246" s="130"/>
      <c r="AY1246" s="130"/>
    </row>
    <row r="1247" spans="1:51" x14ac:dyDescent="0.2">
      <c r="A1247" s="121"/>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2"/>
      <c r="AU1247" s="130"/>
      <c r="AV1247" s="130"/>
      <c r="AW1247" s="130"/>
      <c r="AX1247" s="130"/>
      <c r="AY1247" s="130"/>
    </row>
    <row r="1248" spans="1:51" x14ac:dyDescent="0.2">
      <c r="A1248" s="121"/>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2"/>
      <c r="AU1248" s="130"/>
      <c r="AV1248" s="130"/>
      <c r="AW1248" s="130"/>
      <c r="AX1248" s="130"/>
      <c r="AY1248" s="130"/>
    </row>
    <row r="1249" spans="1:51" x14ac:dyDescent="0.2">
      <c r="A1249" s="121"/>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2"/>
      <c r="AU1249" s="130"/>
      <c r="AV1249" s="130"/>
      <c r="AW1249" s="130"/>
      <c r="AX1249" s="130"/>
      <c r="AY1249" s="130"/>
    </row>
    <row r="1250" spans="1:51" x14ac:dyDescent="0.2">
      <c r="A1250" s="121"/>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2"/>
      <c r="AU1250" s="130"/>
      <c r="AV1250" s="130"/>
      <c r="AW1250" s="130"/>
      <c r="AX1250" s="130"/>
      <c r="AY1250" s="130"/>
    </row>
    <row r="1251" spans="1:51" x14ac:dyDescent="0.2">
      <c r="A1251" s="121"/>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2"/>
      <c r="AU1251" s="130"/>
      <c r="AV1251" s="130"/>
      <c r="AW1251" s="130"/>
      <c r="AX1251" s="130"/>
      <c r="AY1251" s="130"/>
    </row>
    <row r="1252" spans="1:51" x14ac:dyDescent="0.2">
      <c r="A1252" s="121"/>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2"/>
      <c r="AU1252" s="130"/>
      <c r="AV1252" s="130"/>
      <c r="AW1252" s="130"/>
      <c r="AX1252" s="130"/>
      <c r="AY1252" s="130"/>
    </row>
    <row r="1253" spans="1:51" x14ac:dyDescent="0.2">
      <c r="A1253" s="121"/>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2"/>
      <c r="AU1253" s="130"/>
      <c r="AV1253" s="130"/>
      <c r="AW1253" s="130"/>
      <c r="AX1253" s="130"/>
      <c r="AY1253" s="130"/>
    </row>
    <row r="1254" spans="1:51" x14ac:dyDescent="0.2">
      <c r="A1254" s="121"/>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2"/>
      <c r="AU1254" s="130"/>
      <c r="AV1254" s="130"/>
      <c r="AW1254" s="130"/>
      <c r="AX1254" s="130"/>
      <c r="AY1254" s="130"/>
    </row>
    <row r="1255" spans="1:51" x14ac:dyDescent="0.2">
      <c r="A1255" s="121"/>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2"/>
      <c r="AU1255" s="130"/>
      <c r="AV1255" s="130"/>
      <c r="AW1255" s="130"/>
      <c r="AX1255" s="130"/>
      <c r="AY1255" s="130"/>
    </row>
    <row r="1256" spans="1:51" x14ac:dyDescent="0.2">
      <c r="A1256" s="121"/>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2"/>
      <c r="AU1256" s="130"/>
      <c r="AV1256" s="130"/>
      <c r="AW1256" s="130"/>
      <c r="AX1256" s="130"/>
      <c r="AY1256" s="130"/>
    </row>
    <row r="1257" spans="1:51" x14ac:dyDescent="0.2">
      <c r="A1257" s="121"/>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2"/>
      <c r="AU1257" s="130"/>
      <c r="AV1257" s="130"/>
      <c r="AW1257" s="130"/>
      <c r="AX1257" s="130"/>
      <c r="AY1257" s="130"/>
    </row>
    <row r="1258" spans="1:51" x14ac:dyDescent="0.2">
      <c r="A1258" s="121"/>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2"/>
      <c r="AU1258" s="130"/>
      <c r="AV1258" s="130"/>
      <c r="AW1258" s="130"/>
      <c r="AX1258" s="130"/>
      <c r="AY1258" s="130"/>
    </row>
    <row r="1259" spans="1:51" x14ac:dyDescent="0.2">
      <c r="A1259" s="121"/>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2"/>
      <c r="AU1259" s="130"/>
      <c r="AV1259" s="130"/>
      <c r="AW1259" s="130"/>
      <c r="AX1259" s="130"/>
      <c r="AY1259" s="130"/>
    </row>
    <row r="1260" spans="1:51" x14ac:dyDescent="0.2">
      <c r="A1260" s="121"/>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2"/>
      <c r="AU1260" s="130"/>
      <c r="AV1260" s="130"/>
      <c r="AW1260" s="130"/>
      <c r="AX1260" s="130"/>
      <c r="AY1260" s="130"/>
    </row>
    <row r="1261" spans="1:51" x14ac:dyDescent="0.2">
      <c r="A1261" s="121"/>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2"/>
      <c r="AU1261" s="130"/>
      <c r="AV1261" s="130"/>
      <c r="AW1261" s="130"/>
      <c r="AX1261" s="130"/>
      <c r="AY1261" s="130"/>
    </row>
    <row r="1262" spans="1:51" x14ac:dyDescent="0.2">
      <c r="A1262" s="121"/>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2"/>
      <c r="AU1262" s="130"/>
      <c r="AV1262" s="130"/>
      <c r="AW1262" s="130"/>
      <c r="AX1262" s="130"/>
      <c r="AY1262" s="130"/>
    </row>
    <row r="1263" spans="1:51" x14ac:dyDescent="0.2">
      <c r="A1263" s="121"/>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2"/>
      <c r="AU1263" s="130"/>
      <c r="AV1263" s="130"/>
      <c r="AW1263" s="130"/>
      <c r="AX1263" s="130"/>
      <c r="AY1263" s="130"/>
    </row>
    <row r="1264" spans="1:51" x14ac:dyDescent="0.2">
      <c r="A1264" s="121"/>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2"/>
      <c r="AU1264" s="130"/>
      <c r="AV1264" s="130"/>
      <c r="AW1264" s="130"/>
      <c r="AX1264" s="130"/>
      <c r="AY1264" s="130"/>
    </row>
    <row r="1265" spans="1:51" x14ac:dyDescent="0.2">
      <c r="A1265" s="121"/>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2"/>
      <c r="AU1265" s="130"/>
      <c r="AV1265" s="130"/>
      <c r="AW1265" s="130"/>
      <c r="AX1265" s="130"/>
      <c r="AY1265" s="130"/>
    </row>
    <row r="1266" spans="1:51" x14ac:dyDescent="0.2">
      <c r="A1266" s="121"/>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2"/>
      <c r="AU1266" s="130"/>
      <c r="AV1266" s="130"/>
      <c r="AW1266" s="130"/>
      <c r="AX1266" s="130"/>
      <c r="AY1266" s="130"/>
    </row>
    <row r="1267" spans="1:51" x14ac:dyDescent="0.2">
      <c r="A1267" s="121"/>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2"/>
      <c r="AU1267" s="130"/>
      <c r="AV1267" s="130"/>
      <c r="AW1267" s="130"/>
      <c r="AX1267" s="130"/>
      <c r="AY1267" s="130"/>
    </row>
    <row r="1268" spans="1:51" x14ac:dyDescent="0.2">
      <c r="A1268" s="121"/>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2"/>
      <c r="AU1268" s="130"/>
      <c r="AV1268" s="130"/>
      <c r="AW1268" s="130"/>
      <c r="AX1268" s="130"/>
      <c r="AY1268" s="130"/>
    </row>
    <row r="1269" spans="1:51" x14ac:dyDescent="0.2">
      <c r="A1269" s="121"/>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2"/>
      <c r="AU1269" s="130"/>
      <c r="AV1269" s="130"/>
      <c r="AW1269" s="130"/>
      <c r="AX1269" s="130"/>
      <c r="AY1269" s="130"/>
    </row>
    <row r="1270" spans="1:51" x14ac:dyDescent="0.2">
      <c r="A1270" s="121"/>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2"/>
      <c r="AU1270" s="130"/>
      <c r="AV1270" s="130"/>
      <c r="AW1270" s="130"/>
      <c r="AX1270" s="130"/>
      <c r="AY1270" s="130"/>
    </row>
    <row r="1271" spans="1:51" x14ac:dyDescent="0.2">
      <c r="A1271" s="121"/>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2"/>
      <c r="AU1271" s="130"/>
      <c r="AV1271" s="130"/>
      <c r="AW1271" s="130"/>
      <c r="AX1271" s="130"/>
      <c r="AY1271" s="130"/>
    </row>
    <row r="1272" spans="1:51" x14ac:dyDescent="0.2">
      <c r="A1272" s="121"/>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2"/>
      <c r="AU1272" s="130"/>
      <c r="AV1272" s="130"/>
      <c r="AW1272" s="130"/>
      <c r="AX1272" s="130"/>
      <c r="AY1272" s="130"/>
    </row>
    <row r="1273" spans="1:51" x14ac:dyDescent="0.2">
      <c r="A1273" s="121"/>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2"/>
      <c r="AU1273" s="130"/>
      <c r="AV1273" s="130"/>
      <c r="AW1273" s="130"/>
      <c r="AX1273" s="130"/>
      <c r="AY1273" s="130"/>
    </row>
    <row r="1274" spans="1:51" x14ac:dyDescent="0.2">
      <c r="A1274" s="121"/>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2"/>
      <c r="AU1274" s="130"/>
      <c r="AV1274" s="130"/>
      <c r="AW1274" s="130"/>
      <c r="AX1274" s="130"/>
      <c r="AY1274" s="130"/>
    </row>
    <row r="1275" spans="1:51" x14ac:dyDescent="0.2">
      <c r="A1275" s="121"/>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2"/>
      <c r="AU1275" s="130"/>
      <c r="AV1275" s="130"/>
      <c r="AW1275" s="130"/>
      <c r="AX1275" s="130"/>
      <c r="AY1275" s="130"/>
    </row>
    <row r="1276" spans="1:51" x14ac:dyDescent="0.2">
      <c r="A1276" s="121"/>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2"/>
      <c r="AU1276" s="130"/>
      <c r="AV1276" s="130"/>
      <c r="AW1276" s="130"/>
      <c r="AX1276" s="130"/>
      <c r="AY1276" s="130"/>
    </row>
    <row r="1277" spans="1:51" x14ac:dyDescent="0.2">
      <c r="A1277" s="121"/>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2"/>
      <c r="AU1277" s="130"/>
      <c r="AV1277" s="130"/>
      <c r="AW1277" s="130"/>
      <c r="AX1277" s="130"/>
      <c r="AY1277" s="130"/>
    </row>
    <row r="1278" spans="1:51" x14ac:dyDescent="0.2">
      <c r="A1278" s="121"/>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2"/>
      <c r="AU1278" s="130"/>
      <c r="AV1278" s="130"/>
      <c r="AW1278" s="130"/>
      <c r="AX1278" s="130"/>
      <c r="AY1278" s="130"/>
    </row>
    <row r="1279" spans="1:51" x14ac:dyDescent="0.2">
      <c r="A1279" s="121"/>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2"/>
      <c r="AU1279" s="130"/>
      <c r="AV1279" s="130"/>
      <c r="AW1279" s="130"/>
      <c r="AX1279" s="130"/>
      <c r="AY1279" s="130"/>
    </row>
    <row r="1280" spans="1:51" x14ac:dyDescent="0.2">
      <c r="A1280" s="121"/>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2"/>
      <c r="AU1280" s="130"/>
      <c r="AV1280" s="130"/>
      <c r="AW1280" s="130"/>
      <c r="AX1280" s="130"/>
      <c r="AY1280" s="130"/>
    </row>
    <row r="1281" spans="1:51" x14ac:dyDescent="0.2">
      <c r="A1281" s="121"/>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2"/>
      <c r="AU1281" s="130"/>
      <c r="AV1281" s="130"/>
      <c r="AW1281" s="130"/>
      <c r="AX1281" s="130"/>
      <c r="AY1281" s="130"/>
    </row>
    <row r="1282" spans="1:51" x14ac:dyDescent="0.2">
      <c r="A1282" s="121"/>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2"/>
      <c r="AU1282" s="130"/>
      <c r="AV1282" s="130"/>
      <c r="AW1282" s="130"/>
      <c r="AX1282" s="130"/>
      <c r="AY1282" s="130"/>
    </row>
    <row r="1283" spans="1:51" x14ac:dyDescent="0.2">
      <c r="A1283" s="121"/>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2"/>
      <c r="AU1283" s="130"/>
      <c r="AV1283" s="130"/>
      <c r="AW1283" s="130"/>
      <c r="AX1283" s="130"/>
      <c r="AY1283" s="130"/>
    </row>
    <row r="1284" spans="1:51" x14ac:dyDescent="0.2">
      <c r="A1284" s="121"/>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2"/>
      <c r="AU1284" s="130"/>
      <c r="AV1284" s="130"/>
      <c r="AW1284" s="130"/>
      <c r="AX1284" s="130"/>
      <c r="AY1284" s="130"/>
    </row>
    <row r="1285" spans="1:51" x14ac:dyDescent="0.2">
      <c r="A1285" s="121"/>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2"/>
      <c r="AU1285" s="130"/>
      <c r="AV1285" s="130"/>
      <c r="AW1285" s="130"/>
      <c r="AX1285" s="130"/>
      <c r="AY1285" s="130"/>
    </row>
    <row r="1286" spans="1:51" x14ac:dyDescent="0.2">
      <c r="A1286" s="121"/>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2"/>
      <c r="AU1286" s="130"/>
      <c r="AV1286" s="130"/>
      <c r="AW1286" s="130"/>
      <c r="AX1286" s="130"/>
      <c r="AY1286" s="130"/>
    </row>
    <row r="1287" spans="1:51" x14ac:dyDescent="0.2">
      <c r="A1287" s="121"/>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2"/>
      <c r="AU1287" s="130"/>
      <c r="AV1287" s="130"/>
      <c r="AW1287" s="130"/>
      <c r="AX1287" s="130"/>
      <c r="AY1287" s="130"/>
    </row>
    <row r="1288" spans="1:51" x14ac:dyDescent="0.2">
      <c r="A1288" s="121"/>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2"/>
      <c r="AU1288" s="130"/>
      <c r="AV1288" s="130"/>
      <c r="AW1288" s="130"/>
      <c r="AX1288" s="130"/>
      <c r="AY1288" s="130"/>
    </row>
    <row r="1289" spans="1:51" x14ac:dyDescent="0.2">
      <c r="A1289" s="121"/>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2"/>
      <c r="AU1289" s="130"/>
      <c r="AV1289" s="130"/>
      <c r="AW1289" s="130"/>
      <c r="AX1289" s="130"/>
      <c r="AY1289" s="130"/>
    </row>
    <row r="1290" spans="1:51" x14ac:dyDescent="0.2">
      <c r="A1290" s="121"/>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2"/>
      <c r="AU1290" s="130"/>
      <c r="AV1290" s="130"/>
      <c r="AW1290" s="130"/>
      <c r="AX1290" s="130"/>
      <c r="AY1290" s="130"/>
    </row>
    <row r="1291" spans="1:51" x14ac:dyDescent="0.2">
      <c r="A1291" s="121"/>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2"/>
      <c r="AU1291" s="130"/>
      <c r="AV1291" s="130"/>
      <c r="AW1291" s="130"/>
      <c r="AX1291" s="130"/>
      <c r="AY1291" s="130"/>
    </row>
    <row r="1292" spans="1:51" x14ac:dyDescent="0.2">
      <c r="A1292" s="121"/>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2"/>
      <c r="AU1292" s="130"/>
      <c r="AV1292" s="130"/>
      <c r="AW1292" s="130"/>
      <c r="AX1292" s="130"/>
      <c r="AY1292" s="130"/>
    </row>
    <row r="1293" spans="1:51" x14ac:dyDescent="0.2">
      <c r="A1293" s="121"/>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2"/>
      <c r="AU1293" s="130"/>
      <c r="AV1293" s="130"/>
      <c r="AW1293" s="130"/>
      <c r="AX1293" s="130"/>
      <c r="AY1293" s="130"/>
    </row>
    <row r="1294" spans="1:51" x14ac:dyDescent="0.2">
      <c r="A1294" s="121"/>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2"/>
      <c r="AU1294" s="130"/>
      <c r="AV1294" s="130"/>
      <c r="AW1294" s="130"/>
      <c r="AX1294" s="130"/>
      <c r="AY1294" s="130"/>
    </row>
    <row r="1295" spans="1:51" x14ac:dyDescent="0.2">
      <c r="A1295" s="121"/>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2"/>
      <c r="AU1295" s="130"/>
      <c r="AV1295" s="130"/>
      <c r="AW1295" s="130"/>
      <c r="AX1295" s="130"/>
      <c r="AY1295" s="130"/>
    </row>
    <row r="1296" spans="1:51" x14ac:dyDescent="0.2">
      <c r="A1296" s="121"/>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2"/>
      <c r="AU1296" s="130"/>
      <c r="AV1296" s="130"/>
      <c r="AW1296" s="130"/>
      <c r="AX1296" s="130"/>
      <c r="AY1296" s="130"/>
    </row>
    <row r="1297" spans="1:51" x14ac:dyDescent="0.2">
      <c r="A1297" s="121"/>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2"/>
      <c r="AU1297" s="130"/>
      <c r="AV1297" s="130"/>
      <c r="AW1297" s="130"/>
      <c r="AX1297" s="130"/>
      <c r="AY1297" s="130"/>
    </row>
    <row r="1298" spans="1:51" x14ac:dyDescent="0.2">
      <c r="A1298" s="121"/>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2"/>
      <c r="AU1298" s="130"/>
      <c r="AV1298" s="130"/>
      <c r="AW1298" s="130"/>
      <c r="AX1298" s="130"/>
      <c r="AY1298" s="130"/>
    </row>
    <row r="1299" spans="1:51" x14ac:dyDescent="0.2">
      <c r="A1299" s="121"/>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2"/>
      <c r="AU1299" s="130"/>
      <c r="AV1299" s="130"/>
      <c r="AW1299" s="130"/>
      <c r="AX1299" s="130"/>
      <c r="AY1299" s="130"/>
    </row>
    <row r="1300" spans="1:51" x14ac:dyDescent="0.2">
      <c r="A1300" s="121"/>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2"/>
      <c r="AU1300" s="130"/>
      <c r="AV1300" s="130"/>
      <c r="AW1300" s="130"/>
      <c r="AX1300" s="130"/>
      <c r="AY1300" s="130"/>
    </row>
    <row r="1301" spans="1:51" x14ac:dyDescent="0.2">
      <c r="A1301" s="121"/>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2"/>
      <c r="AU1301" s="130"/>
      <c r="AV1301" s="130"/>
      <c r="AW1301" s="130"/>
      <c r="AX1301" s="130"/>
      <c r="AY1301" s="130"/>
    </row>
    <row r="1302" spans="1:51" x14ac:dyDescent="0.2">
      <c r="A1302" s="121"/>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2"/>
      <c r="AU1302" s="130"/>
      <c r="AV1302" s="130"/>
      <c r="AW1302" s="130"/>
      <c r="AX1302" s="130"/>
      <c r="AY1302" s="130"/>
    </row>
    <row r="1303" spans="1:51" x14ac:dyDescent="0.2">
      <c r="A1303" s="121"/>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2"/>
      <c r="AU1303" s="130"/>
      <c r="AV1303" s="130"/>
      <c r="AW1303" s="130"/>
      <c r="AX1303" s="130"/>
      <c r="AY1303" s="130"/>
    </row>
    <row r="1304" spans="1:51" x14ac:dyDescent="0.2">
      <c r="A1304" s="121"/>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2"/>
      <c r="AU1304" s="130"/>
      <c r="AV1304" s="130"/>
      <c r="AW1304" s="130"/>
      <c r="AX1304" s="130"/>
      <c r="AY1304" s="130"/>
    </row>
    <row r="1305" spans="1:51" x14ac:dyDescent="0.2">
      <c r="A1305" s="121"/>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2"/>
      <c r="AU1305" s="130"/>
      <c r="AV1305" s="130"/>
      <c r="AW1305" s="130"/>
      <c r="AX1305" s="130"/>
      <c r="AY1305" s="130"/>
    </row>
    <row r="1306" spans="1:51" x14ac:dyDescent="0.2">
      <c r="A1306" s="121"/>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2"/>
      <c r="AU1306" s="130"/>
      <c r="AV1306" s="130"/>
      <c r="AW1306" s="130"/>
      <c r="AX1306" s="130"/>
      <c r="AY1306" s="130"/>
    </row>
    <row r="1307" spans="1:51" x14ac:dyDescent="0.2">
      <c r="A1307" s="121"/>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2"/>
      <c r="AU1307" s="130"/>
      <c r="AV1307" s="130"/>
      <c r="AW1307" s="130"/>
      <c r="AX1307" s="130"/>
      <c r="AY1307" s="130"/>
    </row>
    <row r="1308" spans="1:51" x14ac:dyDescent="0.2">
      <c r="A1308" s="121"/>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2"/>
      <c r="AU1308" s="130"/>
      <c r="AV1308" s="130"/>
      <c r="AW1308" s="130"/>
      <c r="AX1308" s="130"/>
      <c r="AY1308" s="130"/>
    </row>
    <row r="1309" spans="1:51" x14ac:dyDescent="0.2">
      <c r="A1309" s="121"/>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2"/>
      <c r="AU1309" s="130"/>
      <c r="AV1309" s="130"/>
      <c r="AW1309" s="130"/>
      <c r="AX1309" s="130"/>
      <c r="AY1309" s="130"/>
    </row>
    <row r="1310" spans="1:51" x14ac:dyDescent="0.2">
      <c r="A1310" s="121"/>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2"/>
      <c r="AU1310" s="130"/>
      <c r="AV1310" s="130"/>
      <c r="AW1310" s="130"/>
      <c r="AX1310" s="130"/>
      <c r="AY1310" s="130"/>
    </row>
    <row r="1311" spans="1:51" x14ac:dyDescent="0.2">
      <c r="A1311" s="121"/>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2"/>
      <c r="AU1311" s="130"/>
      <c r="AV1311" s="130"/>
      <c r="AW1311" s="130"/>
      <c r="AX1311" s="130"/>
      <c r="AY1311" s="130"/>
    </row>
    <row r="1312" spans="1:51" x14ac:dyDescent="0.2">
      <c r="A1312" s="121"/>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2"/>
      <c r="AU1312" s="130"/>
      <c r="AV1312" s="130"/>
      <c r="AW1312" s="130"/>
      <c r="AX1312" s="130"/>
      <c r="AY1312" s="130"/>
    </row>
    <row r="1313" spans="1:51" x14ac:dyDescent="0.2">
      <c r="A1313" s="121"/>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2"/>
      <c r="AU1313" s="130"/>
      <c r="AV1313" s="130"/>
      <c r="AW1313" s="130"/>
      <c r="AX1313" s="130"/>
      <c r="AY1313" s="130"/>
    </row>
    <row r="1314" spans="1:51" x14ac:dyDescent="0.2">
      <c r="A1314" s="121"/>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2"/>
      <c r="AU1314" s="130"/>
      <c r="AV1314" s="130"/>
      <c r="AW1314" s="130"/>
      <c r="AX1314" s="130"/>
      <c r="AY1314" s="130"/>
    </row>
    <row r="1315" spans="1:51" x14ac:dyDescent="0.2">
      <c r="A1315" s="121"/>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2"/>
      <c r="AU1315" s="130"/>
      <c r="AV1315" s="130"/>
      <c r="AW1315" s="130"/>
      <c r="AX1315" s="130"/>
      <c r="AY1315" s="130"/>
    </row>
    <row r="1316" spans="1:51" x14ac:dyDescent="0.2">
      <c r="A1316" s="121"/>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2"/>
      <c r="AU1316" s="130"/>
      <c r="AV1316" s="130"/>
      <c r="AW1316" s="130"/>
      <c r="AX1316" s="130"/>
      <c r="AY1316" s="130"/>
    </row>
    <row r="1317" spans="1:51" x14ac:dyDescent="0.2">
      <c r="A1317" s="121"/>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2"/>
      <c r="AU1317" s="130"/>
      <c r="AV1317" s="130"/>
      <c r="AW1317" s="130"/>
      <c r="AX1317" s="130"/>
      <c r="AY1317" s="130"/>
    </row>
    <row r="1318" spans="1:51" x14ac:dyDescent="0.2">
      <c r="A1318" s="121"/>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2"/>
      <c r="AU1318" s="130"/>
      <c r="AV1318" s="130"/>
      <c r="AW1318" s="130"/>
      <c r="AX1318" s="130"/>
      <c r="AY1318" s="130"/>
    </row>
    <row r="1319" spans="1:51" x14ac:dyDescent="0.2">
      <c r="A1319" s="121"/>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2"/>
      <c r="AU1319" s="130"/>
      <c r="AV1319" s="130"/>
      <c r="AW1319" s="130"/>
      <c r="AX1319" s="130"/>
      <c r="AY1319" s="130"/>
    </row>
    <row r="1320" spans="1:51" x14ac:dyDescent="0.2">
      <c r="A1320" s="121"/>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2"/>
      <c r="AU1320" s="130"/>
      <c r="AV1320" s="130"/>
      <c r="AW1320" s="130"/>
      <c r="AX1320" s="130"/>
      <c r="AY1320" s="130"/>
    </row>
    <row r="1321" spans="1:51" x14ac:dyDescent="0.2">
      <c r="A1321" s="121"/>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2"/>
      <c r="AU1321" s="130"/>
      <c r="AV1321" s="130"/>
      <c r="AW1321" s="130"/>
      <c r="AX1321" s="130"/>
      <c r="AY1321" s="130"/>
    </row>
    <row r="1322" spans="1:51" x14ac:dyDescent="0.2">
      <c r="A1322" s="121"/>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2"/>
      <c r="AU1322" s="130"/>
      <c r="AV1322" s="130"/>
      <c r="AW1322" s="130"/>
      <c r="AX1322" s="130"/>
      <c r="AY1322" s="130"/>
    </row>
    <row r="1323" spans="1:51" x14ac:dyDescent="0.2">
      <c r="A1323" s="121"/>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2"/>
      <c r="AU1323" s="130"/>
      <c r="AV1323" s="130"/>
      <c r="AW1323" s="130"/>
      <c r="AX1323" s="130"/>
      <c r="AY1323" s="130"/>
    </row>
    <row r="1324" spans="1:51" x14ac:dyDescent="0.2">
      <c r="A1324" s="121"/>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2"/>
      <c r="AU1324" s="130"/>
      <c r="AV1324" s="130"/>
      <c r="AW1324" s="130"/>
      <c r="AX1324" s="130"/>
      <c r="AY1324" s="130"/>
    </row>
    <row r="1325" spans="1:51" x14ac:dyDescent="0.2">
      <c r="A1325" s="121"/>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2"/>
      <c r="AU1325" s="130"/>
      <c r="AV1325" s="130"/>
      <c r="AW1325" s="130"/>
      <c r="AX1325" s="130"/>
      <c r="AY1325" s="130"/>
    </row>
    <row r="1326" spans="1:51" x14ac:dyDescent="0.2">
      <c r="A1326" s="121"/>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2"/>
      <c r="AU1326" s="130"/>
      <c r="AV1326" s="130"/>
      <c r="AW1326" s="130"/>
      <c r="AX1326" s="130"/>
      <c r="AY1326" s="130"/>
    </row>
    <row r="1327" spans="1:51" x14ac:dyDescent="0.2">
      <c r="A1327" s="121"/>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2"/>
      <c r="AU1327" s="130"/>
      <c r="AV1327" s="130"/>
      <c r="AW1327" s="130"/>
      <c r="AX1327" s="130"/>
      <c r="AY1327" s="130"/>
    </row>
    <row r="1328" spans="1:51" x14ac:dyDescent="0.2">
      <c r="A1328" s="121"/>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2"/>
      <c r="AU1328" s="130"/>
      <c r="AV1328" s="130"/>
      <c r="AW1328" s="130"/>
      <c r="AX1328" s="130"/>
      <c r="AY1328" s="130"/>
    </row>
    <row r="1329" spans="1:51" x14ac:dyDescent="0.2">
      <c r="A1329" s="121"/>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2"/>
      <c r="AU1329" s="130"/>
      <c r="AV1329" s="130"/>
      <c r="AW1329" s="130"/>
      <c r="AX1329" s="130"/>
      <c r="AY1329" s="130"/>
    </row>
    <row r="1330" spans="1:51" x14ac:dyDescent="0.2">
      <c r="A1330" s="121"/>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2"/>
      <c r="AU1330" s="130"/>
      <c r="AV1330" s="130"/>
      <c r="AW1330" s="130"/>
      <c r="AX1330" s="130"/>
      <c r="AY1330" s="130"/>
    </row>
    <row r="1331" spans="1:51" x14ac:dyDescent="0.2">
      <c r="A1331" s="121"/>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2"/>
      <c r="AU1331" s="130"/>
      <c r="AV1331" s="130"/>
      <c r="AW1331" s="130"/>
      <c r="AX1331" s="130"/>
      <c r="AY1331" s="130"/>
    </row>
    <row r="1332" spans="1:51" x14ac:dyDescent="0.2">
      <c r="A1332" s="121"/>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2"/>
      <c r="AU1332" s="130"/>
      <c r="AV1332" s="130"/>
      <c r="AW1332" s="130"/>
      <c r="AX1332" s="130"/>
      <c r="AY1332" s="130"/>
    </row>
    <row r="1333" spans="1:51" x14ac:dyDescent="0.2">
      <c r="A1333" s="121"/>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2"/>
      <c r="AU1333" s="130"/>
      <c r="AV1333" s="130"/>
      <c r="AW1333" s="130"/>
      <c r="AX1333" s="130"/>
      <c r="AY1333" s="130"/>
    </row>
    <row r="1334" spans="1:51" x14ac:dyDescent="0.2">
      <c r="A1334" s="121"/>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2"/>
      <c r="AU1334" s="130"/>
      <c r="AV1334" s="130"/>
      <c r="AW1334" s="130"/>
      <c r="AX1334" s="130"/>
      <c r="AY1334" s="130"/>
    </row>
    <row r="1335" spans="1:51" x14ac:dyDescent="0.2">
      <c r="A1335" s="121"/>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2"/>
      <c r="AU1335" s="130"/>
      <c r="AV1335" s="130"/>
      <c r="AW1335" s="130"/>
      <c r="AX1335" s="130"/>
      <c r="AY1335" s="130"/>
    </row>
    <row r="1336" spans="1:51" x14ac:dyDescent="0.2">
      <c r="A1336" s="121"/>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2"/>
      <c r="AU1336" s="130"/>
      <c r="AV1336" s="130"/>
      <c r="AW1336" s="130"/>
      <c r="AX1336" s="130"/>
      <c r="AY1336" s="130"/>
    </row>
    <row r="1337" spans="1:51" x14ac:dyDescent="0.2">
      <c r="A1337" s="121"/>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2"/>
      <c r="AU1337" s="130"/>
      <c r="AV1337" s="130"/>
      <c r="AW1337" s="130"/>
      <c r="AX1337" s="130"/>
      <c r="AY1337" s="130"/>
    </row>
    <row r="1338" spans="1:51" x14ac:dyDescent="0.2">
      <c r="A1338" s="121"/>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2"/>
      <c r="AU1338" s="130"/>
      <c r="AV1338" s="130"/>
      <c r="AW1338" s="130"/>
      <c r="AX1338" s="130"/>
      <c r="AY1338" s="130"/>
    </row>
    <row r="1339" spans="1:51" x14ac:dyDescent="0.2">
      <c r="A1339" s="121"/>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2"/>
      <c r="AU1339" s="130"/>
      <c r="AV1339" s="130"/>
      <c r="AW1339" s="130"/>
      <c r="AX1339" s="130"/>
      <c r="AY1339" s="130"/>
    </row>
    <row r="1340" spans="1:51" x14ac:dyDescent="0.2">
      <c r="A1340" s="121"/>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2"/>
      <c r="AU1340" s="130"/>
      <c r="AV1340" s="130"/>
      <c r="AW1340" s="130"/>
      <c r="AX1340" s="130"/>
      <c r="AY1340" s="130"/>
    </row>
    <row r="1341" spans="1:51" x14ac:dyDescent="0.2">
      <c r="A1341" s="121"/>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2"/>
      <c r="AU1341" s="130"/>
      <c r="AV1341" s="130"/>
      <c r="AW1341" s="130"/>
      <c r="AX1341" s="130"/>
      <c r="AY1341" s="130"/>
    </row>
    <row r="1342" spans="1:51" x14ac:dyDescent="0.2">
      <c r="A1342" s="121"/>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2"/>
      <c r="AU1342" s="130"/>
      <c r="AV1342" s="130"/>
      <c r="AW1342" s="130"/>
      <c r="AX1342" s="130"/>
      <c r="AY1342" s="130"/>
    </row>
    <row r="1343" spans="1:51" x14ac:dyDescent="0.2">
      <c r="A1343" s="121"/>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2"/>
      <c r="AU1343" s="130"/>
      <c r="AV1343" s="130"/>
      <c r="AW1343" s="130"/>
      <c r="AX1343" s="130"/>
      <c r="AY1343" s="130"/>
    </row>
    <row r="1344" spans="1:51" x14ac:dyDescent="0.2">
      <c r="A1344" s="121"/>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2"/>
      <c r="AU1344" s="130"/>
      <c r="AV1344" s="130"/>
      <c r="AW1344" s="130"/>
      <c r="AX1344" s="130"/>
      <c r="AY1344" s="130"/>
    </row>
    <row r="1345" spans="1:51" x14ac:dyDescent="0.2">
      <c r="A1345" s="121"/>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2"/>
      <c r="AU1345" s="130"/>
      <c r="AV1345" s="130"/>
      <c r="AW1345" s="130"/>
      <c r="AX1345" s="130"/>
      <c r="AY1345" s="130"/>
    </row>
    <row r="1346" spans="1:51" x14ac:dyDescent="0.2">
      <c r="A1346" s="121"/>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2"/>
      <c r="AU1346" s="130"/>
      <c r="AV1346" s="130"/>
      <c r="AW1346" s="130"/>
      <c r="AX1346" s="130"/>
      <c r="AY1346" s="130"/>
    </row>
    <row r="1347" spans="1:51" x14ac:dyDescent="0.2">
      <c r="A1347" s="121"/>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2"/>
      <c r="AU1347" s="130"/>
      <c r="AV1347" s="130"/>
      <c r="AW1347" s="130"/>
      <c r="AX1347" s="130"/>
      <c r="AY1347" s="130"/>
    </row>
    <row r="1348" spans="1:51" x14ac:dyDescent="0.2">
      <c r="A1348" s="121"/>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2"/>
      <c r="AU1348" s="130"/>
      <c r="AV1348" s="130"/>
      <c r="AW1348" s="130"/>
      <c r="AX1348" s="130"/>
      <c r="AY1348" s="130"/>
    </row>
    <row r="1349" spans="1:51" x14ac:dyDescent="0.2">
      <c r="A1349" s="121"/>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2"/>
      <c r="AU1349" s="130"/>
      <c r="AV1349" s="130"/>
      <c r="AW1349" s="130"/>
      <c r="AX1349" s="130"/>
      <c r="AY1349" s="130"/>
    </row>
    <row r="1350" spans="1:51" x14ac:dyDescent="0.2">
      <c r="A1350" s="121"/>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2"/>
      <c r="AU1350" s="130"/>
      <c r="AV1350" s="130"/>
      <c r="AW1350" s="130"/>
      <c r="AX1350" s="130"/>
      <c r="AY1350" s="130"/>
    </row>
    <row r="1351" spans="1:51" x14ac:dyDescent="0.2">
      <c r="A1351" s="121"/>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2"/>
      <c r="AU1351" s="130"/>
      <c r="AV1351" s="130"/>
      <c r="AW1351" s="130"/>
      <c r="AX1351" s="130"/>
      <c r="AY1351" s="130"/>
    </row>
    <row r="1352" spans="1:51" x14ac:dyDescent="0.2">
      <c r="A1352" s="121"/>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2"/>
      <c r="AU1352" s="130"/>
      <c r="AV1352" s="130"/>
      <c r="AW1352" s="130"/>
      <c r="AX1352" s="130"/>
      <c r="AY1352" s="130"/>
    </row>
    <row r="1353" spans="1:51" x14ac:dyDescent="0.2">
      <c r="A1353" s="121"/>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2"/>
      <c r="AU1353" s="130"/>
      <c r="AV1353" s="130"/>
      <c r="AW1353" s="130"/>
      <c r="AX1353" s="130"/>
      <c r="AY1353" s="130"/>
    </row>
    <row r="1354" spans="1:51" x14ac:dyDescent="0.2">
      <c r="A1354" s="121"/>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2"/>
      <c r="AU1354" s="130"/>
      <c r="AV1354" s="130"/>
      <c r="AW1354" s="130"/>
      <c r="AX1354" s="130"/>
      <c r="AY1354" s="130"/>
    </row>
    <row r="1355" spans="1:51" x14ac:dyDescent="0.2">
      <c r="A1355" s="121"/>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2"/>
      <c r="AU1355" s="130"/>
      <c r="AV1355" s="130"/>
      <c r="AW1355" s="130"/>
      <c r="AX1355" s="130"/>
      <c r="AY1355" s="130"/>
    </row>
    <row r="1356" spans="1:51" x14ac:dyDescent="0.2">
      <c r="A1356" s="121"/>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2"/>
      <c r="AU1356" s="130"/>
      <c r="AV1356" s="130"/>
      <c r="AW1356" s="130"/>
      <c r="AX1356" s="130"/>
      <c r="AY1356" s="130"/>
    </row>
    <row r="1357" spans="1:51" x14ac:dyDescent="0.2">
      <c r="A1357" s="121"/>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2"/>
      <c r="AU1357" s="130"/>
      <c r="AV1357" s="130"/>
      <c r="AW1357" s="130"/>
      <c r="AX1357" s="130"/>
      <c r="AY1357" s="130"/>
    </row>
    <row r="1358" spans="1:51" x14ac:dyDescent="0.2">
      <c r="A1358" s="121"/>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2"/>
      <c r="AU1358" s="130"/>
      <c r="AV1358" s="130"/>
      <c r="AW1358" s="130"/>
      <c r="AX1358" s="130"/>
      <c r="AY1358" s="130"/>
    </row>
    <row r="1359" spans="1:51" x14ac:dyDescent="0.2">
      <c r="A1359" s="121"/>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2"/>
      <c r="AU1359" s="130"/>
      <c r="AV1359" s="130"/>
      <c r="AW1359" s="130"/>
      <c r="AX1359" s="130"/>
      <c r="AY1359" s="130"/>
    </row>
    <row r="1360" spans="1:51" x14ac:dyDescent="0.2">
      <c r="A1360" s="121"/>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2"/>
      <c r="AU1360" s="130"/>
      <c r="AV1360" s="130"/>
      <c r="AW1360" s="130"/>
      <c r="AX1360" s="130"/>
      <c r="AY1360" s="130"/>
    </row>
    <row r="1361" spans="1:51" x14ac:dyDescent="0.2">
      <c r="A1361" s="121"/>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2"/>
      <c r="AU1361" s="130"/>
      <c r="AV1361" s="130"/>
      <c r="AW1361" s="130"/>
      <c r="AX1361" s="130"/>
      <c r="AY1361" s="130"/>
    </row>
    <row r="1362" spans="1:51" x14ac:dyDescent="0.2">
      <c r="A1362" s="121"/>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2"/>
      <c r="AU1362" s="130"/>
      <c r="AV1362" s="130"/>
      <c r="AW1362" s="130"/>
      <c r="AX1362" s="130"/>
      <c r="AY1362" s="130"/>
    </row>
    <row r="1363" spans="1:51" x14ac:dyDescent="0.2">
      <c r="A1363" s="121"/>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2"/>
      <c r="AU1363" s="130"/>
      <c r="AV1363" s="130"/>
      <c r="AW1363" s="130"/>
      <c r="AX1363" s="130"/>
      <c r="AY1363" s="130"/>
    </row>
    <row r="1364" spans="1:51" x14ac:dyDescent="0.2">
      <c r="A1364" s="121"/>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2"/>
      <c r="AU1364" s="130"/>
      <c r="AV1364" s="130"/>
      <c r="AW1364" s="130"/>
      <c r="AX1364" s="130"/>
      <c r="AY1364" s="130"/>
    </row>
    <row r="1365" spans="1:51" x14ac:dyDescent="0.2">
      <c r="A1365" s="121"/>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2"/>
      <c r="AU1365" s="130"/>
      <c r="AV1365" s="130"/>
      <c r="AW1365" s="130"/>
      <c r="AX1365" s="130"/>
      <c r="AY1365" s="130"/>
    </row>
    <row r="1366" spans="1:51" x14ac:dyDescent="0.2">
      <c r="A1366" s="121"/>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2"/>
      <c r="AU1366" s="130"/>
      <c r="AV1366" s="130"/>
      <c r="AW1366" s="130"/>
      <c r="AX1366" s="130"/>
      <c r="AY1366" s="130"/>
    </row>
    <row r="1367" spans="1:51" x14ac:dyDescent="0.2">
      <c r="A1367" s="121"/>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2"/>
      <c r="AU1367" s="130"/>
      <c r="AV1367" s="130"/>
      <c r="AW1367" s="130"/>
      <c r="AX1367" s="130"/>
      <c r="AY1367" s="130"/>
    </row>
    <row r="1368" spans="1:51" x14ac:dyDescent="0.2">
      <c r="A1368" s="121"/>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2"/>
      <c r="AU1368" s="130"/>
      <c r="AV1368" s="130"/>
      <c r="AW1368" s="130"/>
      <c r="AX1368" s="130"/>
      <c r="AY1368" s="130"/>
    </row>
    <row r="1369" spans="1:51" x14ac:dyDescent="0.2">
      <c r="A1369" s="121"/>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2"/>
      <c r="AU1369" s="130"/>
      <c r="AV1369" s="130"/>
      <c r="AW1369" s="130"/>
      <c r="AX1369" s="130"/>
      <c r="AY1369" s="130"/>
    </row>
    <row r="1370" spans="1:51" x14ac:dyDescent="0.2">
      <c r="A1370" s="121"/>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2"/>
      <c r="AU1370" s="130"/>
      <c r="AV1370" s="130"/>
      <c r="AW1370" s="130"/>
      <c r="AX1370" s="130"/>
      <c r="AY1370" s="130"/>
    </row>
    <row r="1371" spans="1:51" x14ac:dyDescent="0.2">
      <c r="A1371" s="121"/>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2"/>
      <c r="AU1371" s="130"/>
      <c r="AV1371" s="130"/>
      <c r="AW1371" s="130"/>
      <c r="AX1371" s="130"/>
      <c r="AY1371" s="130"/>
    </row>
    <row r="1372" spans="1:51" x14ac:dyDescent="0.2">
      <c r="A1372" s="121"/>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2"/>
      <c r="AU1372" s="130"/>
      <c r="AV1372" s="130"/>
      <c r="AW1372" s="130"/>
      <c r="AX1372" s="130"/>
      <c r="AY1372" s="130"/>
    </row>
    <row r="1373" spans="1:51" x14ac:dyDescent="0.2">
      <c r="A1373" s="121"/>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2"/>
      <c r="AU1373" s="130"/>
      <c r="AV1373" s="130"/>
      <c r="AW1373" s="130"/>
      <c r="AX1373" s="130"/>
      <c r="AY1373" s="130"/>
    </row>
    <row r="1374" spans="1:51" x14ac:dyDescent="0.2">
      <c r="A1374" s="121"/>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2"/>
      <c r="AU1374" s="130"/>
      <c r="AV1374" s="130"/>
      <c r="AW1374" s="130"/>
      <c r="AX1374" s="130"/>
      <c r="AY1374" s="130"/>
    </row>
    <row r="1375" spans="1:51" x14ac:dyDescent="0.2">
      <c r="A1375" s="121"/>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2"/>
      <c r="AU1375" s="130"/>
      <c r="AV1375" s="130"/>
      <c r="AW1375" s="130"/>
      <c r="AX1375" s="130"/>
      <c r="AY1375" s="130"/>
    </row>
    <row r="1376" spans="1:51" x14ac:dyDescent="0.2">
      <c r="A1376" s="121"/>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2"/>
      <c r="AU1376" s="130"/>
      <c r="AV1376" s="130"/>
      <c r="AW1376" s="130"/>
      <c r="AX1376" s="130"/>
      <c r="AY1376" s="130"/>
    </row>
    <row r="1377" spans="1:51" x14ac:dyDescent="0.2">
      <c r="A1377" s="121"/>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2"/>
      <c r="AU1377" s="130"/>
      <c r="AV1377" s="130"/>
      <c r="AW1377" s="130"/>
      <c r="AX1377" s="130"/>
      <c r="AY1377" s="130"/>
    </row>
    <row r="1378" spans="1:51" x14ac:dyDescent="0.2">
      <c r="A1378" s="121"/>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2"/>
      <c r="AU1378" s="130"/>
      <c r="AV1378" s="130"/>
      <c r="AW1378" s="130"/>
      <c r="AX1378" s="130"/>
      <c r="AY1378" s="130"/>
    </row>
    <row r="1379" spans="1:51" x14ac:dyDescent="0.2">
      <c r="A1379" s="121"/>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2"/>
      <c r="AU1379" s="130"/>
      <c r="AV1379" s="130"/>
      <c r="AW1379" s="130"/>
      <c r="AX1379" s="130"/>
      <c r="AY1379" s="130"/>
    </row>
    <row r="1380" spans="1:51" x14ac:dyDescent="0.2">
      <c r="A1380" s="121"/>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2"/>
      <c r="AU1380" s="130"/>
      <c r="AV1380" s="130"/>
      <c r="AW1380" s="130"/>
      <c r="AX1380" s="130"/>
      <c r="AY1380" s="130"/>
    </row>
    <row r="1381" spans="1:51" x14ac:dyDescent="0.2">
      <c r="A1381" s="121"/>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2"/>
      <c r="AU1381" s="130"/>
      <c r="AV1381" s="130"/>
      <c r="AW1381" s="130"/>
      <c r="AX1381" s="130"/>
      <c r="AY1381" s="130"/>
    </row>
    <row r="1382" spans="1:51" x14ac:dyDescent="0.2">
      <c r="A1382" s="121"/>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2"/>
      <c r="AU1382" s="130"/>
      <c r="AV1382" s="130"/>
      <c r="AW1382" s="130"/>
      <c r="AX1382" s="130"/>
      <c r="AY1382" s="130"/>
    </row>
    <row r="1383" spans="1:51" x14ac:dyDescent="0.2">
      <c r="A1383" s="121"/>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2"/>
      <c r="AU1383" s="130"/>
      <c r="AV1383" s="130"/>
      <c r="AW1383" s="130"/>
      <c r="AX1383" s="130"/>
      <c r="AY1383" s="130"/>
    </row>
    <row r="1384" spans="1:51" x14ac:dyDescent="0.2">
      <c r="A1384" s="121"/>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2"/>
      <c r="AU1384" s="130"/>
      <c r="AV1384" s="130"/>
      <c r="AW1384" s="130"/>
      <c r="AX1384" s="130"/>
      <c r="AY1384" s="130"/>
    </row>
    <row r="1385" spans="1:51" x14ac:dyDescent="0.2">
      <c r="A1385" s="121"/>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2"/>
      <c r="AU1385" s="130"/>
      <c r="AV1385" s="130"/>
      <c r="AW1385" s="130"/>
      <c r="AX1385" s="130"/>
      <c r="AY1385" s="130"/>
    </row>
    <row r="1386" spans="1:51" x14ac:dyDescent="0.2">
      <c r="A1386" s="121"/>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2"/>
      <c r="AU1386" s="130"/>
      <c r="AV1386" s="130"/>
      <c r="AW1386" s="130"/>
      <c r="AX1386" s="130"/>
      <c r="AY1386" s="130"/>
    </row>
    <row r="1387" spans="1:51" x14ac:dyDescent="0.2">
      <c r="A1387" s="121"/>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2"/>
      <c r="AU1387" s="130"/>
      <c r="AV1387" s="130"/>
      <c r="AW1387" s="130"/>
      <c r="AX1387" s="130"/>
      <c r="AY1387" s="130"/>
    </row>
    <row r="1388" spans="1:51" x14ac:dyDescent="0.2">
      <c r="A1388" s="121"/>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2"/>
      <c r="AU1388" s="130"/>
      <c r="AV1388" s="130"/>
      <c r="AW1388" s="130"/>
      <c r="AX1388" s="130"/>
      <c r="AY1388" s="130"/>
    </row>
    <row r="1389" spans="1:51" x14ac:dyDescent="0.2">
      <c r="A1389" s="121"/>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2"/>
      <c r="AU1389" s="130"/>
      <c r="AV1389" s="130"/>
      <c r="AW1389" s="130"/>
      <c r="AX1389" s="130"/>
      <c r="AY1389" s="130"/>
    </row>
    <row r="1390" spans="1:51" x14ac:dyDescent="0.2">
      <c r="A1390" s="121"/>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2"/>
      <c r="AU1390" s="130"/>
      <c r="AV1390" s="130"/>
      <c r="AW1390" s="130"/>
      <c r="AX1390" s="130"/>
      <c r="AY1390" s="130"/>
    </row>
    <row r="1391" spans="1:51" x14ac:dyDescent="0.2">
      <c r="A1391" s="121"/>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2"/>
      <c r="AU1391" s="130"/>
      <c r="AV1391" s="130"/>
      <c r="AW1391" s="130"/>
      <c r="AX1391" s="130"/>
      <c r="AY1391" s="130"/>
    </row>
    <row r="1392" spans="1:51" x14ac:dyDescent="0.2">
      <c r="A1392" s="121"/>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2"/>
      <c r="AU1392" s="130"/>
      <c r="AV1392" s="130"/>
      <c r="AW1392" s="130"/>
      <c r="AX1392" s="130"/>
      <c r="AY1392" s="130"/>
    </row>
    <row r="1393" spans="1:51" x14ac:dyDescent="0.2">
      <c r="A1393" s="121"/>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2"/>
      <c r="AU1393" s="130"/>
      <c r="AV1393" s="130"/>
      <c r="AW1393" s="130"/>
      <c r="AX1393" s="130"/>
      <c r="AY1393" s="130"/>
    </row>
    <row r="1394" spans="1:51" x14ac:dyDescent="0.2">
      <c r="A1394" s="121"/>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2"/>
      <c r="AU1394" s="130"/>
      <c r="AV1394" s="130"/>
      <c r="AW1394" s="130"/>
      <c r="AX1394" s="130"/>
      <c r="AY1394" s="130"/>
    </row>
    <row r="1395" spans="1:51" x14ac:dyDescent="0.2">
      <c r="A1395" s="121"/>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2"/>
      <c r="AU1395" s="130"/>
      <c r="AV1395" s="130"/>
      <c r="AW1395" s="130"/>
      <c r="AX1395" s="130"/>
      <c r="AY1395" s="130"/>
    </row>
    <row r="1396" spans="1:51" x14ac:dyDescent="0.2">
      <c r="A1396" s="121"/>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2"/>
      <c r="AU1396" s="130"/>
      <c r="AV1396" s="130"/>
      <c r="AW1396" s="130"/>
      <c r="AX1396" s="130"/>
      <c r="AY1396" s="130"/>
    </row>
    <row r="1397" spans="1:51" x14ac:dyDescent="0.2">
      <c r="A1397" s="121"/>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2"/>
      <c r="AU1397" s="130"/>
      <c r="AV1397" s="130"/>
      <c r="AW1397" s="130"/>
      <c r="AX1397" s="130"/>
      <c r="AY1397" s="130"/>
    </row>
    <row r="1398" spans="1:51" x14ac:dyDescent="0.2">
      <c r="A1398" s="121"/>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2"/>
      <c r="AU1398" s="130"/>
      <c r="AV1398" s="130"/>
      <c r="AW1398" s="130"/>
      <c r="AX1398" s="130"/>
      <c r="AY1398" s="130"/>
    </row>
    <row r="1399" spans="1:51" x14ac:dyDescent="0.2">
      <c r="A1399" s="121"/>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2"/>
      <c r="AU1399" s="130"/>
      <c r="AV1399" s="130"/>
      <c r="AW1399" s="130"/>
      <c r="AX1399" s="130"/>
      <c r="AY1399" s="130"/>
    </row>
    <row r="1400" spans="1:51" x14ac:dyDescent="0.2">
      <c r="A1400" s="121"/>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2"/>
      <c r="AU1400" s="130"/>
      <c r="AV1400" s="130"/>
      <c r="AW1400" s="130"/>
      <c r="AX1400" s="130"/>
      <c r="AY1400" s="130"/>
    </row>
    <row r="1401" spans="1:51" x14ac:dyDescent="0.2">
      <c r="A1401" s="121"/>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2"/>
      <c r="AU1401" s="130"/>
      <c r="AV1401" s="130"/>
      <c r="AW1401" s="130"/>
      <c r="AX1401" s="130"/>
      <c r="AY1401" s="130"/>
    </row>
    <row r="1402" spans="1:51" x14ac:dyDescent="0.2">
      <c r="A1402" s="121"/>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2"/>
      <c r="AU1402" s="130"/>
      <c r="AV1402" s="130"/>
      <c r="AW1402" s="130"/>
      <c r="AX1402" s="130"/>
      <c r="AY1402" s="130"/>
    </row>
    <row r="1403" spans="1:51" x14ac:dyDescent="0.2">
      <c r="A1403" s="121"/>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2"/>
      <c r="AU1403" s="130"/>
      <c r="AV1403" s="130"/>
      <c r="AW1403" s="130"/>
      <c r="AX1403" s="130"/>
      <c r="AY1403" s="130"/>
    </row>
    <row r="1404" spans="1:51" x14ac:dyDescent="0.2">
      <c r="A1404" s="121"/>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2"/>
      <c r="AU1404" s="130"/>
      <c r="AV1404" s="130"/>
      <c r="AW1404" s="130"/>
      <c r="AX1404" s="130"/>
      <c r="AY1404" s="130"/>
    </row>
    <row r="1405" spans="1:51" x14ac:dyDescent="0.2">
      <c r="A1405" s="121"/>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2"/>
      <c r="AU1405" s="130"/>
      <c r="AV1405" s="130"/>
      <c r="AW1405" s="130"/>
      <c r="AX1405" s="130"/>
      <c r="AY1405" s="130"/>
    </row>
    <row r="1406" spans="1:51" x14ac:dyDescent="0.2">
      <c r="A1406" s="121"/>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2"/>
      <c r="AU1406" s="130"/>
      <c r="AV1406" s="130"/>
      <c r="AW1406" s="130"/>
      <c r="AX1406" s="130"/>
      <c r="AY1406" s="130"/>
    </row>
    <row r="1407" spans="1:51" x14ac:dyDescent="0.2">
      <c r="A1407" s="121"/>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2"/>
      <c r="AU1407" s="130"/>
      <c r="AV1407" s="130"/>
      <c r="AW1407" s="130"/>
      <c r="AX1407" s="130"/>
      <c r="AY1407" s="130"/>
    </row>
    <row r="1408" spans="1:51" x14ac:dyDescent="0.2">
      <c r="A1408" s="121"/>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2"/>
      <c r="AU1408" s="130"/>
      <c r="AV1408" s="130"/>
      <c r="AW1408" s="130"/>
      <c r="AX1408" s="130"/>
      <c r="AY1408" s="130"/>
    </row>
    <row r="1409" spans="1:51" x14ac:dyDescent="0.2">
      <c r="A1409" s="121"/>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2"/>
      <c r="AU1409" s="130"/>
      <c r="AV1409" s="130"/>
      <c r="AW1409" s="130"/>
      <c r="AX1409" s="130"/>
      <c r="AY1409" s="130"/>
    </row>
    <row r="1410" spans="1:51" x14ac:dyDescent="0.2">
      <c r="A1410" s="121"/>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2"/>
      <c r="AU1410" s="130"/>
      <c r="AV1410" s="130"/>
      <c r="AW1410" s="130"/>
      <c r="AX1410" s="130"/>
      <c r="AY1410" s="130"/>
    </row>
    <row r="1411" spans="1:51" x14ac:dyDescent="0.2">
      <c r="A1411" s="121"/>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2"/>
      <c r="AU1411" s="130"/>
      <c r="AV1411" s="130"/>
      <c r="AW1411" s="130"/>
      <c r="AX1411" s="130"/>
      <c r="AY1411" s="130"/>
    </row>
    <row r="1412" spans="1:51" x14ac:dyDescent="0.2">
      <c r="A1412" s="121"/>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2"/>
      <c r="AU1412" s="130"/>
      <c r="AV1412" s="130"/>
      <c r="AW1412" s="130"/>
      <c r="AX1412" s="130"/>
      <c r="AY1412" s="130"/>
    </row>
    <row r="1413" spans="1:51" x14ac:dyDescent="0.2">
      <c r="A1413" s="121"/>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2"/>
      <c r="AU1413" s="130"/>
      <c r="AV1413" s="130"/>
      <c r="AW1413" s="130"/>
      <c r="AX1413" s="130"/>
      <c r="AY1413" s="130"/>
    </row>
    <row r="1414" spans="1:51" x14ac:dyDescent="0.2">
      <c r="A1414" s="121"/>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2"/>
      <c r="AU1414" s="130"/>
      <c r="AV1414" s="130"/>
      <c r="AW1414" s="130"/>
      <c r="AX1414" s="130"/>
      <c r="AY1414" s="130"/>
    </row>
    <row r="1415" spans="1:51" x14ac:dyDescent="0.2">
      <c r="A1415" s="121"/>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2"/>
      <c r="AU1415" s="130"/>
      <c r="AV1415" s="130"/>
      <c r="AW1415" s="130"/>
      <c r="AX1415" s="130"/>
      <c r="AY1415" s="130"/>
    </row>
    <row r="1416" spans="1:51" x14ac:dyDescent="0.2">
      <c r="A1416" s="121"/>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2"/>
      <c r="AU1416" s="130"/>
      <c r="AV1416" s="130"/>
      <c r="AW1416" s="130"/>
      <c r="AX1416" s="130"/>
      <c r="AY1416" s="130"/>
    </row>
    <row r="1417" spans="1:51" x14ac:dyDescent="0.2">
      <c r="A1417" s="121"/>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2"/>
      <c r="AU1417" s="130"/>
      <c r="AV1417" s="130"/>
      <c r="AW1417" s="130"/>
      <c r="AX1417" s="130"/>
      <c r="AY1417" s="130"/>
    </row>
    <row r="1418" spans="1:51" x14ac:dyDescent="0.2">
      <c r="A1418" s="121"/>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2"/>
      <c r="AU1418" s="130"/>
      <c r="AV1418" s="130"/>
      <c r="AW1418" s="130"/>
      <c r="AX1418" s="130"/>
      <c r="AY1418" s="130"/>
    </row>
    <row r="1419" spans="1:51" x14ac:dyDescent="0.2">
      <c r="A1419" s="121"/>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2"/>
      <c r="AU1419" s="130"/>
      <c r="AV1419" s="130"/>
      <c r="AW1419" s="130"/>
      <c r="AX1419" s="130"/>
      <c r="AY1419" s="130"/>
    </row>
    <row r="1420" spans="1:51" x14ac:dyDescent="0.2">
      <c r="A1420" s="121"/>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2"/>
      <c r="AU1420" s="130"/>
      <c r="AV1420" s="130"/>
      <c r="AW1420" s="130"/>
      <c r="AX1420" s="130"/>
      <c r="AY1420" s="130"/>
    </row>
    <row r="1421" spans="1:51" x14ac:dyDescent="0.2">
      <c r="A1421" s="121"/>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2"/>
      <c r="AU1421" s="130"/>
      <c r="AV1421" s="130"/>
      <c r="AW1421" s="130"/>
      <c r="AX1421" s="130"/>
      <c r="AY1421" s="130"/>
    </row>
    <row r="1422" spans="1:51" x14ac:dyDescent="0.2">
      <c r="A1422" s="121"/>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2"/>
      <c r="AU1422" s="130"/>
      <c r="AV1422" s="130"/>
      <c r="AW1422" s="130"/>
      <c r="AX1422" s="130"/>
      <c r="AY1422" s="130"/>
    </row>
    <row r="1423" spans="1:51" x14ac:dyDescent="0.2">
      <c r="A1423" s="121"/>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2"/>
      <c r="AU1423" s="130"/>
      <c r="AV1423" s="130"/>
      <c r="AW1423" s="130"/>
      <c r="AX1423" s="130"/>
      <c r="AY1423" s="130"/>
    </row>
    <row r="1424" spans="1:51" x14ac:dyDescent="0.2">
      <c r="A1424" s="121"/>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2"/>
      <c r="AU1424" s="130"/>
      <c r="AV1424" s="130"/>
      <c r="AW1424" s="130"/>
      <c r="AX1424" s="130"/>
      <c r="AY1424" s="130"/>
    </row>
    <row r="1425" spans="1:51" x14ac:dyDescent="0.2">
      <c r="A1425" s="121"/>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2"/>
      <c r="AU1425" s="130"/>
      <c r="AV1425" s="130"/>
      <c r="AW1425" s="130"/>
      <c r="AX1425" s="130"/>
      <c r="AY1425" s="130"/>
    </row>
    <row r="1426" spans="1:51" x14ac:dyDescent="0.2">
      <c r="A1426" s="121"/>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2"/>
      <c r="AU1426" s="130"/>
      <c r="AV1426" s="130"/>
      <c r="AW1426" s="130"/>
      <c r="AX1426" s="130"/>
      <c r="AY1426" s="130"/>
    </row>
    <row r="1427" spans="1:51" x14ac:dyDescent="0.2">
      <c r="A1427" s="121"/>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2"/>
      <c r="AU1427" s="130"/>
      <c r="AV1427" s="130"/>
      <c r="AW1427" s="130"/>
      <c r="AX1427" s="130"/>
      <c r="AY1427" s="130"/>
    </row>
    <row r="1428" spans="1:51" x14ac:dyDescent="0.2">
      <c r="A1428" s="121"/>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2"/>
      <c r="AU1428" s="130"/>
      <c r="AV1428" s="130"/>
      <c r="AW1428" s="130"/>
      <c r="AX1428" s="130"/>
      <c r="AY1428" s="130"/>
    </row>
    <row r="1429" spans="1:51" x14ac:dyDescent="0.2">
      <c r="A1429" s="121"/>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2"/>
      <c r="AU1429" s="130"/>
      <c r="AV1429" s="130"/>
      <c r="AW1429" s="130"/>
      <c r="AX1429" s="130"/>
      <c r="AY1429" s="130"/>
    </row>
    <row r="1430" spans="1:51" x14ac:dyDescent="0.2">
      <c r="A1430" s="121"/>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2"/>
      <c r="AU1430" s="130"/>
      <c r="AV1430" s="130"/>
      <c r="AW1430" s="130"/>
      <c r="AX1430" s="130"/>
      <c r="AY1430" s="130"/>
    </row>
    <row r="1431" spans="1:51" x14ac:dyDescent="0.2">
      <c r="A1431" s="121"/>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2"/>
      <c r="AU1431" s="130"/>
      <c r="AV1431" s="130"/>
      <c r="AW1431" s="130"/>
      <c r="AX1431" s="130"/>
      <c r="AY1431" s="130"/>
    </row>
    <row r="1432" spans="1:51" x14ac:dyDescent="0.2">
      <c r="A1432" s="121"/>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2"/>
      <c r="AU1432" s="130"/>
      <c r="AV1432" s="130"/>
      <c r="AW1432" s="130"/>
      <c r="AX1432" s="130"/>
      <c r="AY1432" s="130"/>
    </row>
    <row r="1433" spans="1:51" x14ac:dyDescent="0.2">
      <c r="A1433" s="121"/>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2"/>
      <c r="AU1433" s="130"/>
      <c r="AV1433" s="130"/>
      <c r="AW1433" s="130"/>
      <c r="AX1433" s="130"/>
      <c r="AY1433" s="130"/>
    </row>
    <row r="1434" spans="1:51" x14ac:dyDescent="0.2">
      <c r="A1434" s="121"/>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2"/>
      <c r="AU1434" s="130"/>
      <c r="AV1434" s="130"/>
      <c r="AW1434" s="130"/>
      <c r="AX1434" s="130"/>
      <c r="AY1434" s="130"/>
    </row>
    <row r="1435" spans="1:51" x14ac:dyDescent="0.2">
      <c r="A1435" s="121"/>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2"/>
      <c r="AU1435" s="130"/>
      <c r="AV1435" s="130"/>
      <c r="AW1435" s="130"/>
      <c r="AX1435" s="130"/>
      <c r="AY1435" s="130"/>
    </row>
    <row r="1436" spans="1:51" x14ac:dyDescent="0.2">
      <c r="A1436" s="121"/>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2"/>
      <c r="AU1436" s="130"/>
      <c r="AV1436" s="130"/>
      <c r="AW1436" s="130"/>
      <c r="AX1436" s="130"/>
      <c r="AY1436" s="130"/>
    </row>
    <row r="1437" spans="1:51" x14ac:dyDescent="0.2">
      <c r="A1437" s="121"/>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2"/>
      <c r="AU1437" s="130"/>
      <c r="AV1437" s="130"/>
      <c r="AW1437" s="130"/>
      <c r="AX1437" s="130"/>
      <c r="AY1437" s="130"/>
    </row>
    <row r="1438" spans="1:51" x14ac:dyDescent="0.2">
      <c r="A1438" s="121"/>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2"/>
      <c r="AU1438" s="130"/>
      <c r="AV1438" s="130"/>
      <c r="AW1438" s="130"/>
      <c r="AX1438" s="130"/>
      <c r="AY1438" s="130"/>
    </row>
    <row r="1439" spans="1:51" x14ac:dyDescent="0.2">
      <c r="A1439" s="121"/>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2"/>
      <c r="AU1439" s="130"/>
      <c r="AV1439" s="130"/>
      <c r="AW1439" s="130"/>
      <c r="AX1439" s="130"/>
      <c r="AY1439" s="130"/>
    </row>
    <row r="1440" spans="1:51" x14ac:dyDescent="0.2">
      <c r="A1440" s="121"/>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2"/>
      <c r="AU1440" s="130"/>
      <c r="AV1440" s="130"/>
      <c r="AW1440" s="130"/>
      <c r="AX1440" s="130"/>
      <c r="AY1440" s="130"/>
    </row>
    <row r="1441" spans="1:51" x14ac:dyDescent="0.2">
      <c r="A1441" s="121"/>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2"/>
      <c r="AU1441" s="130"/>
      <c r="AV1441" s="130"/>
      <c r="AW1441" s="130"/>
      <c r="AX1441" s="130"/>
      <c r="AY1441" s="130"/>
    </row>
    <row r="1442" spans="1:51" x14ac:dyDescent="0.2">
      <c r="A1442" s="121"/>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2"/>
      <c r="AU1442" s="130"/>
      <c r="AV1442" s="130"/>
      <c r="AW1442" s="130"/>
      <c r="AX1442" s="130"/>
      <c r="AY1442" s="130"/>
    </row>
    <row r="1443" spans="1:51" x14ac:dyDescent="0.2">
      <c r="A1443" s="121"/>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2"/>
      <c r="AU1443" s="130"/>
      <c r="AV1443" s="130"/>
      <c r="AW1443" s="130"/>
      <c r="AX1443" s="130"/>
      <c r="AY1443" s="130"/>
    </row>
    <row r="1444" spans="1:51" x14ac:dyDescent="0.2">
      <c r="A1444" s="121"/>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2"/>
      <c r="AU1444" s="130"/>
      <c r="AV1444" s="130"/>
      <c r="AW1444" s="130"/>
      <c r="AX1444" s="130"/>
      <c r="AY1444" s="130"/>
    </row>
    <row r="1445" spans="1:51" x14ac:dyDescent="0.2">
      <c r="A1445" s="121"/>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2"/>
      <c r="AU1445" s="130"/>
      <c r="AV1445" s="130"/>
      <c r="AW1445" s="130"/>
      <c r="AX1445" s="130"/>
      <c r="AY1445" s="130"/>
    </row>
    <row r="1446" spans="1:51" x14ac:dyDescent="0.2">
      <c r="A1446" s="121"/>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2"/>
      <c r="AU1446" s="130"/>
      <c r="AV1446" s="130"/>
      <c r="AW1446" s="130"/>
      <c r="AX1446" s="130"/>
      <c r="AY1446" s="130"/>
    </row>
    <row r="1447" spans="1:51" x14ac:dyDescent="0.2">
      <c r="A1447" s="121"/>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2"/>
      <c r="AU1447" s="130"/>
      <c r="AV1447" s="130"/>
      <c r="AW1447" s="130"/>
      <c r="AX1447" s="130"/>
      <c r="AY1447" s="130"/>
    </row>
    <row r="1448" spans="1:51" x14ac:dyDescent="0.2">
      <c r="A1448" s="121"/>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2"/>
      <c r="AU1448" s="130"/>
      <c r="AV1448" s="130"/>
      <c r="AW1448" s="130"/>
      <c r="AX1448" s="130"/>
      <c r="AY1448" s="130"/>
    </row>
    <row r="1449" spans="1:51" x14ac:dyDescent="0.2">
      <c r="A1449" s="121"/>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2"/>
      <c r="AU1449" s="130"/>
      <c r="AV1449" s="130"/>
      <c r="AW1449" s="130"/>
      <c r="AX1449" s="130"/>
      <c r="AY1449" s="130"/>
    </row>
    <row r="1450" spans="1:51" x14ac:dyDescent="0.2">
      <c r="A1450" s="121"/>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2"/>
      <c r="AU1450" s="130"/>
      <c r="AV1450" s="130"/>
      <c r="AW1450" s="130"/>
      <c r="AX1450" s="130"/>
      <c r="AY1450" s="130"/>
    </row>
    <row r="1451" spans="1:51" x14ac:dyDescent="0.2">
      <c r="A1451" s="121"/>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2"/>
      <c r="AU1451" s="130"/>
      <c r="AV1451" s="130"/>
      <c r="AW1451" s="130"/>
      <c r="AX1451" s="130"/>
      <c r="AY1451" s="130"/>
    </row>
    <row r="1452" spans="1:51" x14ac:dyDescent="0.2">
      <c r="A1452" s="121"/>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2"/>
      <c r="AU1452" s="130"/>
      <c r="AV1452" s="130"/>
      <c r="AW1452" s="130"/>
      <c r="AX1452" s="130"/>
      <c r="AY1452" s="130"/>
    </row>
    <row r="1453" spans="1:51" x14ac:dyDescent="0.2">
      <c r="A1453" s="121"/>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2"/>
      <c r="AU1453" s="130"/>
      <c r="AV1453" s="130"/>
      <c r="AW1453" s="130"/>
      <c r="AX1453" s="130"/>
      <c r="AY1453" s="130"/>
    </row>
    <row r="1454" spans="1:51" x14ac:dyDescent="0.2">
      <c r="A1454" s="121"/>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2"/>
      <c r="AU1454" s="130"/>
      <c r="AV1454" s="130"/>
      <c r="AW1454" s="130"/>
      <c r="AX1454" s="130"/>
      <c r="AY1454" s="130"/>
    </row>
    <row r="1455" spans="1:51" x14ac:dyDescent="0.2">
      <c r="A1455" s="121"/>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2"/>
      <c r="AU1455" s="130"/>
      <c r="AV1455" s="130"/>
      <c r="AW1455" s="130"/>
      <c r="AX1455" s="130"/>
      <c r="AY1455" s="130"/>
    </row>
    <row r="1456" spans="1:51" x14ac:dyDescent="0.2">
      <c r="A1456" s="121"/>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2"/>
      <c r="AU1456" s="130"/>
      <c r="AV1456" s="130"/>
      <c r="AW1456" s="130"/>
      <c r="AX1456" s="130"/>
      <c r="AY1456" s="130"/>
    </row>
    <row r="1457" spans="1:51" x14ac:dyDescent="0.2">
      <c r="A1457" s="121"/>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2"/>
      <c r="AU1457" s="130"/>
      <c r="AV1457" s="130"/>
      <c r="AW1457" s="130"/>
      <c r="AX1457" s="130"/>
      <c r="AY1457" s="130"/>
    </row>
    <row r="1458" spans="1:51" x14ac:dyDescent="0.2">
      <c r="A1458" s="121"/>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2"/>
      <c r="AU1458" s="130"/>
      <c r="AV1458" s="130"/>
      <c r="AW1458" s="130"/>
      <c r="AX1458" s="130"/>
      <c r="AY1458" s="130"/>
    </row>
    <row r="1459" spans="1:51" x14ac:dyDescent="0.2">
      <c r="A1459" s="121"/>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2"/>
      <c r="AU1459" s="130"/>
      <c r="AV1459" s="130"/>
      <c r="AW1459" s="130"/>
      <c r="AX1459" s="130"/>
      <c r="AY1459" s="130"/>
    </row>
    <row r="1460" spans="1:51" x14ac:dyDescent="0.2">
      <c r="A1460" s="121"/>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2"/>
      <c r="AU1460" s="130"/>
      <c r="AV1460" s="130"/>
      <c r="AW1460" s="130"/>
      <c r="AX1460" s="130"/>
      <c r="AY1460" s="130"/>
    </row>
    <row r="1461" spans="1:51" x14ac:dyDescent="0.2">
      <c r="A1461" s="121"/>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2"/>
      <c r="AU1461" s="130"/>
      <c r="AV1461" s="130"/>
      <c r="AW1461" s="130"/>
      <c r="AX1461" s="130"/>
      <c r="AY1461" s="130"/>
    </row>
    <row r="1462" spans="1:51" x14ac:dyDescent="0.2">
      <c r="A1462" s="121"/>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2"/>
      <c r="AU1462" s="130"/>
      <c r="AV1462" s="130"/>
      <c r="AW1462" s="130"/>
      <c r="AX1462" s="130"/>
      <c r="AY1462" s="130"/>
    </row>
    <row r="1463" spans="1:51" x14ac:dyDescent="0.2">
      <c r="A1463" s="121"/>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2"/>
      <c r="AU1463" s="130"/>
      <c r="AV1463" s="130"/>
      <c r="AW1463" s="130"/>
      <c r="AX1463" s="130"/>
      <c r="AY1463" s="130"/>
    </row>
    <row r="1464" spans="1:51" x14ac:dyDescent="0.2">
      <c r="A1464" s="121"/>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2"/>
      <c r="AU1464" s="130"/>
      <c r="AV1464" s="130"/>
      <c r="AW1464" s="130"/>
      <c r="AX1464" s="130"/>
      <c r="AY1464" s="130"/>
    </row>
    <row r="1465" spans="1:51" x14ac:dyDescent="0.2">
      <c r="A1465" s="121"/>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2"/>
      <c r="AU1465" s="130"/>
      <c r="AV1465" s="130"/>
      <c r="AW1465" s="130"/>
      <c r="AX1465" s="130"/>
      <c r="AY1465" s="130"/>
    </row>
    <row r="1466" spans="1:51" x14ac:dyDescent="0.2">
      <c r="A1466" s="121"/>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2"/>
      <c r="AU1466" s="130"/>
      <c r="AV1466" s="130"/>
      <c r="AW1466" s="130"/>
      <c r="AX1466" s="130"/>
      <c r="AY1466" s="130"/>
    </row>
    <row r="1467" spans="1:51" x14ac:dyDescent="0.2">
      <c r="A1467" s="121"/>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2"/>
      <c r="AU1467" s="130"/>
      <c r="AV1467" s="130"/>
      <c r="AW1467" s="130"/>
      <c r="AX1467" s="130"/>
      <c r="AY1467" s="130"/>
    </row>
    <row r="1468" spans="1:51" x14ac:dyDescent="0.2">
      <c r="A1468" s="121"/>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2"/>
      <c r="AU1468" s="130"/>
      <c r="AV1468" s="130"/>
      <c r="AW1468" s="130"/>
      <c r="AX1468" s="130"/>
      <c r="AY1468" s="130"/>
    </row>
    <row r="1469" spans="1:51" x14ac:dyDescent="0.2">
      <c r="A1469" s="121"/>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2"/>
      <c r="AU1469" s="130"/>
      <c r="AV1469" s="130"/>
      <c r="AW1469" s="130"/>
      <c r="AX1469" s="130"/>
      <c r="AY1469" s="130"/>
    </row>
    <row r="1470" spans="1:51" x14ac:dyDescent="0.2">
      <c r="A1470" s="121"/>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2"/>
      <c r="AU1470" s="130"/>
      <c r="AV1470" s="130"/>
      <c r="AW1470" s="130"/>
      <c r="AX1470" s="130"/>
      <c r="AY1470" s="130"/>
    </row>
    <row r="1471" spans="1:51" x14ac:dyDescent="0.2">
      <c r="A1471" s="121"/>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2"/>
      <c r="AU1471" s="130"/>
      <c r="AV1471" s="130"/>
      <c r="AW1471" s="130"/>
      <c r="AX1471" s="130"/>
      <c r="AY1471" s="130"/>
    </row>
    <row r="1472" spans="1:51" x14ac:dyDescent="0.2">
      <c r="A1472" s="121"/>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2"/>
      <c r="AU1472" s="130"/>
      <c r="AV1472" s="130"/>
      <c r="AW1472" s="130"/>
      <c r="AX1472" s="130"/>
      <c r="AY1472" s="130"/>
    </row>
    <row r="1473" spans="1:51" x14ac:dyDescent="0.2">
      <c r="A1473" s="121"/>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2"/>
      <c r="AU1473" s="130"/>
      <c r="AV1473" s="130"/>
      <c r="AW1473" s="130"/>
      <c r="AX1473" s="130"/>
      <c r="AY1473" s="130"/>
    </row>
    <row r="1474" spans="1:51" x14ac:dyDescent="0.2">
      <c r="A1474" s="121"/>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2"/>
      <c r="AU1474" s="130"/>
      <c r="AV1474" s="130"/>
      <c r="AW1474" s="130"/>
      <c r="AX1474" s="130"/>
      <c r="AY1474" s="130"/>
    </row>
    <row r="1475" spans="1:51" x14ac:dyDescent="0.2">
      <c r="A1475" s="121"/>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2"/>
      <c r="AU1475" s="130"/>
      <c r="AV1475" s="130"/>
      <c r="AW1475" s="130"/>
      <c r="AX1475" s="130"/>
      <c r="AY1475" s="130"/>
    </row>
    <row r="1476" spans="1:51" x14ac:dyDescent="0.2">
      <c r="A1476" s="121"/>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2"/>
      <c r="AU1476" s="130"/>
      <c r="AV1476" s="130"/>
      <c r="AW1476" s="130"/>
      <c r="AX1476" s="130"/>
      <c r="AY1476" s="130"/>
    </row>
    <row r="1477" spans="1:51" x14ac:dyDescent="0.2">
      <c r="A1477" s="121"/>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2"/>
      <c r="AU1477" s="130"/>
      <c r="AV1477" s="130"/>
      <c r="AW1477" s="130"/>
      <c r="AX1477" s="130"/>
      <c r="AY1477" s="130"/>
    </row>
    <row r="1478" spans="1:51" x14ac:dyDescent="0.2">
      <c r="A1478" s="121"/>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2"/>
      <c r="AU1478" s="130"/>
      <c r="AV1478" s="130"/>
      <c r="AW1478" s="130"/>
      <c r="AX1478" s="130"/>
      <c r="AY1478" s="130"/>
    </row>
    <row r="1479" spans="1:51" x14ac:dyDescent="0.2">
      <c r="A1479" s="121"/>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2"/>
      <c r="AU1479" s="130"/>
      <c r="AV1479" s="130"/>
      <c r="AW1479" s="130"/>
      <c r="AX1479" s="130"/>
      <c r="AY1479" s="130"/>
    </row>
    <row r="1480" spans="1:51" x14ac:dyDescent="0.2">
      <c r="A1480" s="121"/>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2"/>
      <c r="AU1480" s="130"/>
      <c r="AV1480" s="130"/>
      <c r="AW1480" s="130"/>
      <c r="AX1480" s="130"/>
      <c r="AY1480" s="130"/>
    </row>
    <row r="1481" spans="1:51" x14ac:dyDescent="0.2">
      <c r="A1481" s="121"/>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2"/>
      <c r="AU1481" s="130"/>
      <c r="AV1481" s="130"/>
      <c r="AW1481" s="130"/>
      <c r="AX1481" s="130"/>
      <c r="AY1481" s="130"/>
    </row>
    <row r="1482" spans="1:51" x14ac:dyDescent="0.2">
      <c r="A1482" s="121"/>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2"/>
      <c r="AU1482" s="130"/>
      <c r="AV1482" s="130"/>
      <c r="AW1482" s="130"/>
      <c r="AX1482" s="130"/>
      <c r="AY1482" s="130"/>
    </row>
    <row r="1483" spans="1:51" x14ac:dyDescent="0.2">
      <c r="A1483" s="121"/>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2"/>
      <c r="AU1483" s="130"/>
      <c r="AV1483" s="130"/>
      <c r="AW1483" s="130"/>
      <c r="AX1483" s="130"/>
      <c r="AY1483" s="130"/>
    </row>
    <row r="1484" spans="1:51" x14ac:dyDescent="0.2">
      <c r="A1484" s="121"/>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2"/>
      <c r="AU1484" s="130"/>
      <c r="AV1484" s="130"/>
      <c r="AW1484" s="130"/>
      <c r="AX1484" s="130"/>
      <c r="AY1484" s="130"/>
    </row>
    <row r="1485" spans="1:51" x14ac:dyDescent="0.2">
      <c r="A1485" s="121"/>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2"/>
      <c r="AU1485" s="130"/>
      <c r="AV1485" s="130"/>
      <c r="AW1485" s="130"/>
      <c r="AX1485" s="130"/>
      <c r="AY1485" s="130"/>
    </row>
    <row r="1486" spans="1:51" x14ac:dyDescent="0.2">
      <c r="A1486" s="121"/>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2"/>
      <c r="AU1486" s="130"/>
      <c r="AV1486" s="130"/>
      <c r="AW1486" s="130"/>
      <c r="AX1486" s="130"/>
      <c r="AY1486" s="130"/>
    </row>
    <row r="1487" spans="1:51" x14ac:dyDescent="0.2">
      <c r="A1487" s="121"/>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2"/>
      <c r="AU1487" s="130"/>
      <c r="AV1487" s="130"/>
      <c r="AW1487" s="130"/>
      <c r="AX1487" s="130"/>
      <c r="AY1487" s="130"/>
    </row>
    <row r="1488" spans="1:51" x14ac:dyDescent="0.2">
      <c r="A1488" s="121"/>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2"/>
      <c r="AU1488" s="130"/>
      <c r="AV1488" s="130"/>
      <c r="AW1488" s="130"/>
      <c r="AX1488" s="130"/>
      <c r="AY1488" s="130"/>
    </row>
    <row r="1489" spans="1:51" x14ac:dyDescent="0.2">
      <c r="A1489" s="121"/>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2"/>
      <c r="AU1489" s="130"/>
      <c r="AV1489" s="130"/>
      <c r="AW1489" s="130"/>
      <c r="AX1489" s="130"/>
      <c r="AY1489" s="130"/>
    </row>
    <row r="1490" spans="1:51" x14ac:dyDescent="0.2">
      <c r="A1490" s="121"/>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2"/>
      <c r="AU1490" s="130"/>
      <c r="AV1490" s="130"/>
      <c r="AW1490" s="130"/>
      <c r="AX1490" s="130"/>
      <c r="AY1490" s="130"/>
    </row>
    <row r="1491" spans="1:51" x14ac:dyDescent="0.2">
      <c r="A1491" s="121"/>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2"/>
      <c r="AU1491" s="130"/>
      <c r="AV1491" s="130"/>
      <c r="AW1491" s="130"/>
      <c r="AX1491" s="130"/>
      <c r="AY1491" s="130"/>
    </row>
    <row r="1492" spans="1:51" x14ac:dyDescent="0.2">
      <c r="A1492" s="121"/>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2"/>
      <c r="AU1492" s="130"/>
      <c r="AV1492" s="130"/>
      <c r="AW1492" s="130"/>
      <c r="AX1492" s="130"/>
      <c r="AY1492" s="130"/>
    </row>
    <row r="1493" spans="1:51" x14ac:dyDescent="0.2">
      <c r="A1493" s="121"/>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2"/>
      <c r="AU1493" s="130"/>
      <c r="AV1493" s="130"/>
      <c r="AW1493" s="130"/>
      <c r="AX1493" s="130"/>
      <c r="AY1493" s="130"/>
    </row>
    <row r="1494" spans="1:51" x14ac:dyDescent="0.2">
      <c r="A1494" s="121"/>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2"/>
      <c r="AU1494" s="130"/>
      <c r="AV1494" s="130"/>
      <c r="AW1494" s="130"/>
      <c r="AX1494" s="130"/>
      <c r="AY1494" s="130"/>
    </row>
    <row r="1495" spans="1:51" x14ac:dyDescent="0.2">
      <c r="A1495" s="121"/>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2"/>
      <c r="AU1495" s="130"/>
      <c r="AV1495" s="130"/>
      <c r="AW1495" s="130"/>
      <c r="AX1495" s="130"/>
      <c r="AY1495" s="130"/>
    </row>
    <row r="1496" spans="1:51" x14ac:dyDescent="0.2">
      <c r="A1496" s="121"/>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2"/>
      <c r="AU1496" s="130"/>
      <c r="AV1496" s="130"/>
      <c r="AW1496" s="130"/>
      <c r="AX1496" s="130"/>
      <c r="AY1496" s="130"/>
    </row>
    <row r="1497" spans="1:51" x14ac:dyDescent="0.2">
      <c r="A1497" s="121"/>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2"/>
      <c r="AU1497" s="130"/>
      <c r="AV1497" s="130"/>
      <c r="AW1497" s="130"/>
      <c r="AX1497" s="130"/>
      <c r="AY1497" s="130"/>
    </row>
    <row r="1498" spans="1:51" x14ac:dyDescent="0.2">
      <c r="A1498" s="121"/>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2"/>
      <c r="AU1498" s="130"/>
      <c r="AV1498" s="130"/>
      <c r="AW1498" s="130"/>
      <c r="AX1498" s="130"/>
      <c r="AY1498" s="130"/>
    </row>
    <row r="1499" spans="1:51" x14ac:dyDescent="0.2">
      <c r="A1499" s="121"/>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2"/>
      <c r="AU1499" s="130"/>
      <c r="AV1499" s="130"/>
      <c r="AW1499" s="130"/>
      <c r="AX1499" s="130"/>
      <c r="AY1499" s="130"/>
    </row>
    <row r="1500" spans="1:51" x14ac:dyDescent="0.2">
      <c r="A1500" s="121"/>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2"/>
      <c r="AU1500" s="130"/>
      <c r="AV1500" s="130"/>
      <c r="AW1500" s="130"/>
      <c r="AX1500" s="130"/>
      <c r="AY1500" s="130"/>
    </row>
    <row r="1501" spans="1:51" x14ac:dyDescent="0.2">
      <c r="A1501" s="121"/>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2"/>
      <c r="AU1501" s="130"/>
      <c r="AV1501" s="130"/>
      <c r="AW1501" s="130"/>
      <c r="AX1501" s="130"/>
      <c r="AY1501" s="130"/>
    </row>
    <row r="1502" spans="1:51" x14ac:dyDescent="0.2">
      <c r="A1502" s="121"/>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2"/>
      <c r="AU1502" s="130"/>
      <c r="AV1502" s="130"/>
      <c r="AW1502" s="130"/>
      <c r="AX1502" s="130"/>
      <c r="AY1502" s="130"/>
    </row>
    <row r="1503" spans="1:51" x14ac:dyDescent="0.2">
      <c r="A1503" s="121"/>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2"/>
      <c r="AU1503" s="130"/>
      <c r="AV1503" s="130"/>
      <c r="AW1503" s="130"/>
      <c r="AX1503" s="130"/>
      <c r="AY1503" s="130"/>
    </row>
    <row r="1504" spans="1:51" x14ac:dyDescent="0.2">
      <c r="A1504" s="121"/>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2"/>
      <c r="AU1504" s="130"/>
      <c r="AV1504" s="130"/>
      <c r="AW1504" s="130"/>
      <c r="AX1504" s="130"/>
      <c r="AY1504" s="130"/>
    </row>
    <row r="1505" spans="1:51" x14ac:dyDescent="0.2">
      <c r="A1505" s="121"/>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2"/>
      <c r="AU1505" s="130"/>
      <c r="AV1505" s="130"/>
      <c r="AW1505" s="130"/>
      <c r="AX1505" s="130"/>
      <c r="AY1505" s="130"/>
    </row>
    <row r="1506" spans="1:51" x14ac:dyDescent="0.2">
      <c r="A1506" s="121"/>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2"/>
      <c r="AU1506" s="130"/>
      <c r="AV1506" s="130"/>
      <c r="AW1506" s="130"/>
      <c r="AX1506" s="130"/>
      <c r="AY1506" s="130"/>
    </row>
    <row r="1507" spans="1:51" x14ac:dyDescent="0.2">
      <c r="A1507" s="121"/>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2"/>
      <c r="AU1507" s="130"/>
      <c r="AV1507" s="130"/>
      <c r="AW1507" s="130"/>
      <c r="AX1507" s="130"/>
      <c r="AY1507" s="130"/>
    </row>
    <row r="1508" spans="1:51" x14ac:dyDescent="0.2">
      <c r="A1508" s="121"/>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2"/>
      <c r="AU1508" s="130"/>
      <c r="AV1508" s="130"/>
      <c r="AW1508" s="130"/>
      <c r="AX1508" s="130"/>
      <c r="AY1508" s="130"/>
    </row>
    <row r="1509" spans="1:51" x14ac:dyDescent="0.2">
      <c r="A1509" s="121"/>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2"/>
      <c r="AU1509" s="130"/>
      <c r="AV1509" s="130"/>
      <c r="AW1509" s="130"/>
      <c r="AX1509" s="130"/>
      <c r="AY1509" s="130"/>
    </row>
    <row r="1510" spans="1:51" x14ac:dyDescent="0.2">
      <c r="A1510" s="121"/>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2"/>
      <c r="AU1510" s="130"/>
      <c r="AV1510" s="130"/>
      <c r="AW1510" s="130"/>
      <c r="AX1510" s="130"/>
      <c r="AY1510" s="130"/>
    </row>
    <row r="1511" spans="1:51" x14ac:dyDescent="0.2">
      <c r="A1511" s="121"/>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2"/>
      <c r="AU1511" s="130"/>
      <c r="AV1511" s="130"/>
      <c r="AW1511" s="130"/>
      <c r="AX1511" s="130"/>
      <c r="AY1511" s="130"/>
    </row>
    <row r="1512" spans="1:51" x14ac:dyDescent="0.2">
      <c r="A1512" s="121"/>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2"/>
      <c r="AU1512" s="130"/>
      <c r="AV1512" s="130"/>
      <c r="AW1512" s="130"/>
      <c r="AX1512" s="130"/>
      <c r="AY1512" s="130"/>
    </row>
    <row r="1513" spans="1:51" x14ac:dyDescent="0.2">
      <c r="A1513" s="121"/>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2"/>
      <c r="AU1513" s="130"/>
      <c r="AV1513" s="130"/>
      <c r="AW1513" s="130"/>
      <c r="AX1513" s="130"/>
      <c r="AY1513" s="130"/>
    </row>
    <row r="1514" spans="1:51" x14ac:dyDescent="0.2">
      <c r="A1514" s="121"/>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2"/>
      <c r="AU1514" s="130"/>
      <c r="AV1514" s="130"/>
      <c r="AW1514" s="130"/>
      <c r="AX1514" s="130"/>
      <c r="AY1514" s="130"/>
    </row>
    <row r="1515" spans="1:51" x14ac:dyDescent="0.2">
      <c r="A1515" s="121"/>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2"/>
      <c r="AU1515" s="130"/>
      <c r="AV1515" s="130"/>
      <c r="AW1515" s="130"/>
      <c r="AX1515" s="130"/>
      <c r="AY1515" s="130"/>
    </row>
    <row r="1516" spans="1:51" x14ac:dyDescent="0.2">
      <c r="A1516" s="121"/>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2"/>
      <c r="AU1516" s="130"/>
      <c r="AV1516" s="130"/>
      <c r="AW1516" s="130"/>
      <c r="AX1516" s="130"/>
      <c r="AY1516" s="130"/>
    </row>
    <row r="1517" spans="1:51" x14ac:dyDescent="0.2">
      <c r="A1517" s="121"/>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2"/>
      <c r="AU1517" s="130"/>
      <c r="AV1517" s="130"/>
      <c r="AW1517" s="130"/>
      <c r="AX1517" s="130"/>
      <c r="AY1517" s="130"/>
    </row>
    <row r="1518" spans="1:51" x14ac:dyDescent="0.2">
      <c r="A1518" s="121"/>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2"/>
      <c r="AU1518" s="130"/>
      <c r="AV1518" s="130"/>
      <c r="AW1518" s="130"/>
      <c r="AX1518" s="130"/>
      <c r="AY1518" s="130"/>
    </row>
    <row r="1519" spans="1:51" x14ac:dyDescent="0.2">
      <c r="A1519" s="121"/>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2"/>
      <c r="AU1519" s="130"/>
      <c r="AV1519" s="130"/>
      <c r="AW1519" s="130"/>
      <c r="AX1519" s="130"/>
      <c r="AY1519" s="130"/>
    </row>
    <row r="1520" spans="1:51" x14ac:dyDescent="0.2">
      <c r="A1520" s="121"/>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2"/>
      <c r="AU1520" s="130"/>
      <c r="AV1520" s="130"/>
      <c r="AW1520" s="130"/>
      <c r="AX1520" s="130"/>
      <c r="AY1520" s="130"/>
    </row>
    <row r="1521" spans="1:51" x14ac:dyDescent="0.2">
      <c r="A1521" s="121"/>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2"/>
      <c r="AU1521" s="130"/>
      <c r="AV1521" s="130"/>
      <c r="AW1521" s="130"/>
      <c r="AX1521" s="130"/>
      <c r="AY1521" s="130"/>
    </row>
    <row r="1522" spans="1:51" x14ac:dyDescent="0.2">
      <c r="A1522" s="121"/>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2"/>
      <c r="AU1522" s="130"/>
      <c r="AV1522" s="130"/>
      <c r="AW1522" s="130"/>
      <c r="AX1522" s="130"/>
      <c r="AY1522" s="130"/>
    </row>
    <row r="1523" spans="1:51" x14ac:dyDescent="0.2">
      <c r="A1523" s="121"/>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2"/>
      <c r="AU1523" s="130"/>
      <c r="AV1523" s="130"/>
      <c r="AW1523" s="130"/>
      <c r="AX1523" s="130"/>
      <c r="AY1523" s="130"/>
    </row>
    <row r="1524" spans="1:51" x14ac:dyDescent="0.2">
      <c r="A1524" s="121"/>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2"/>
      <c r="AU1524" s="130"/>
      <c r="AV1524" s="130"/>
      <c r="AW1524" s="130"/>
      <c r="AX1524" s="130"/>
      <c r="AY1524" s="130"/>
    </row>
    <row r="1525" spans="1:51" x14ac:dyDescent="0.2">
      <c r="A1525" s="121"/>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2"/>
      <c r="AU1525" s="130"/>
      <c r="AV1525" s="130"/>
      <c r="AW1525" s="130"/>
      <c r="AX1525" s="130"/>
      <c r="AY1525" s="130"/>
    </row>
    <row r="1526" spans="1:51" x14ac:dyDescent="0.2">
      <c r="A1526" s="121"/>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2"/>
      <c r="AU1526" s="130"/>
      <c r="AV1526" s="130"/>
      <c r="AW1526" s="130"/>
      <c r="AX1526" s="130"/>
      <c r="AY1526" s="130"/>
    </row>
    <row r="1527" spans="1:51" x14ac:dyDescent="0.2">
      <c r="A1527" s="121"/>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2"/>
      <c r="AU1527" s="130"/>
      <c r="AV1527" s="130"/>
      <c r="AW1527" s="130"/>
      <c r="AX1527" s="130"/>
      <c r="AY1527" s="130"/>
    </row>
    <row r="1528" spans="1:51" x14ac:dyDescent="0.2">
      <c r="A1528" s="121"/>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2"/>
      <c r="AU1528" s="130"/>
      <c r="AV1528" s="130"/>
      <c r="AW1528" s="130"/>
      <c r="AX1528" s="130"/>
      <c r="AY1528" s="130"/>
    </row>
    <row r="1529" spans="1:51" x14ac:dyDescent="0.2">
      <c r="A1529" s="121"/>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2"/>
      <c r="AU1529" s="130"/>
      <c r="AV1529" s="130"/>
      <c r="AW1529" s="130"/>
      <c r="AX1529" s="130"/>
      <c r="AY1529" s="130"/>
    </row>
    <row r="1530" spans="1:51" x14ac:dyDescent="0.2">
      <c r="A1530" s="121"/>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2"/>
      <c r="AU1530" s="130"/>
      <c r="AV1530" s="130"/>
      <c r="AW1530" s="130"/>
      <c r="AX1530" s="130"/>
      <c r="AY1530" s="130"/>
    </row>
    <row r="1531" spans="1:51" x14ac:dyDescent="0.2">
      <c r="A1531" s="121"/>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2"/>
      <c r="AU1531" s="130"/>
      <c r="AV1531" s="130"/>
      <c r="AW1531" s="130"/>
      <c r="AX1531" s="130"/>
      <c r="AY1531" s="130"/>
    </row>
    <row r="1532" spans="1:51" x14ac:dyDescent="0.2">
      <c r="A1532" s="121"/>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2"/>
      <c r="AU1532" s="130"/>
      <c r="AV1532" s="130"/>
      <c r="AW1532" s="130"/>
      <c r="AX1532" s="130"/>
      <c r="AY1532" s="130"/>
    </row>
    <row r="1533" spans="1:51" x14ac:dyDescent="0.2">
      <c r="A1533" s="121"/>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2"/>
      <c r="AU1533" s="130"/>
      <c r="AV1533" s="130"/>
      <c r="AW1533" s="130"/>
      <c r="AX1533" s="130"/>
      <c r="AY1533" s="130"/>
    </row>
    <row r="1534" spans="1:51" x14ac:dyDescent="0.2">
      <c r="A1534" s="121"/>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2"/>
      <c r="AU1534" s="130"/>
      <c r="AV1534" s="130"/>
      <c r="AW1534" s="130"/>
      <c r="AX1534" s="130"/>
      <c r="AY1534" s="130"/>
    </row>
    <row r="1535" spans="1:51" x14ac:dyDescent="0.2">
      <c r="A1535" s="121"/>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2"/>
      <c r="AU1535" s="130"/>
      <c r="AV1535" s="130"/>
      <c r="AW1535" s="130"/>
      <c r="AX1535" s="130"/>
      <c r="AY1535" s="130"/>
    </row>
    <row r="1536" spans="1:51" x14ac:dyDescent="0.2">
      <c r="A1536" s="121"/>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2"/>
      <c r="AU1536" s="130"/>
      <c r="AV1536" s="130"/>
      <c r="AW1536" s="130"/>
      <c r="AX1536" s="130"/>
      <c r="AY1536" s="130"/>
    </row>
    <row r="1537" spans="1:51" x14ac:dyDescent="0.2">
      <c r="A1537" s="121"/>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2"/>
      <c r="AU1537" s="130"/>
      <c r="AV1537" s="130"/>
      <c r="AW1537" s="130"/>
      <c r="AX1537" s="130"/>
      <c r="AY1537" s="130"/>
    </row>
    <row r="1538" spans="1:51" x14ac:dyDescent="0.2">
      <c r="A1538" s="121"/>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2"/>
      <c r="AU1538" s="130"/>
      <c r="AV1538" s="130"/>
      <c r="AW1538" s="130"/>
      <c r="AX1538" s="130"/>
      <c r="AY1538" s="130"/>
    </row>
    <row r="1539" spans="1:51" x14ac:dyDescent="0.2">
      <c r="A1539" s="121"/>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2"/>
      <c r="AU1539" s="130"/>
      <c r="AV1539" s="130"/>
      <c r="AW1539" s="130"/>
      <c r="AX1539" s="130"/>
      <c r="AY1539" s="130"/>
    </row>
    <row r="1540" spans="1:51" x14ac:dyDescent="0.2">
      <c r="A1540" s="121"/>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2"/>
      <c r="AU1540" s="130"/>
      <c r="AV1540" s="130"/>
      <c r="AW1540" s="130"/>
      <c r="AX1540" s="130"/>
      <c r="AY1540" s="130"/>
    </row>
    <row r="1541" spans="1:51" x14ac:dyDescent="0.2">
      <c r="A1541" s="121"/>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2"/>
      <c r="AU1541" s="130"/>
      <c r="AV1541" s="130"/>
      <c r="AW1541" s="130"/>
      <c r="AX1541" s="130"/>
      <c r="AY1541" s="130"/>
    </row>
    <row r="1542" spans="1:51" x14ac:dyDescent="0.2">
      <c r="A1542" s="121"/>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2"/>
      <c r="AU1542" s="130"/>
      <c r="AV1542" s="130"/>
      <c r="AW1542" s="130"/>
      <c r="AX1542" s="130"/>
      <c r="AY1542" s="130"/>
    </row>
    <row r="1543" spans="1:51" x14ac:dyDescent="0.2">
      <c r="A1543" s="121"/>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2"/>
      <c r="AU1543" s="130"/>
      <c r="AV1543" s="130"/>
      <c r="AW1543" s="130"/>
      <c r="AX1543" s="130"/>
      <c r="AY1543" s="130"/>
    </row>
    <row r="1544" spans="1:51" x14ac:dyDescent="0.2">
      <c r="A1544" s="121"/>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2"/>
      <c r="AU1544" s="130"/>
      <c r="AV1544" s="130"/>
      <c r="AW1544" s="130"/>
      <c r="AX1544" s="130"/>
      <c r="AY1544" s="130"/>
    </row>
    <row r="1545" spans="1:51" x14ac:dyDescent="0.2">
      <c r="A1545" s="121"/>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2"/>
      <c r="AU1545" s="130"/>
      <c r="AV1545" s="130"/>
      <c r="AW1545" s="130"/>
      <c r="AX1545" s="130"/>
      <c r="AY1545" s="130"/>
    </row>
    <row r="1546" spans="1:51" x14ac:dyDescent="0.2">
      <c r="A1546" s="121"/>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2"/>
      <c r="AU1546" s="130"/>
      <c r="AV1546" s="130"/>
      <c r="AW1546" s="130"/>
      <c r="AX1546" s="130"/>
      <c r="AY1546" s="130"/>
    </row>
    <row r="1547" spans="1:51" x14ac:dyDescent="0.2">
      <c r="A1547" s="121"/>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2"/>
      <c r="AU1547" s="130"/>
      <c r="AV1547" s="130"/>
      <c r="AW1547" s="130"/>
      <c r="AX1547" s="130"/>
      <c r="AY1547" s="130"/>
    </row>
    <row r="1548" spans="1:51" x14ac:dyDescent="0.2">
      <c r="A1548" s="121"/>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2"/>
      <c r="AU1548" s="130"/>
      <c r="AV1548" s="130"/>
      <c r="AW1548" s="130"/>
      <c r="AX1548" s="130"/>
      <c r="AY1548" s="130"/>
    </row>
    <row r="1549" spans="1:51" x14ac:dyDescent="0.2">
      <c r="A1549" s="121"/>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2"/>
      <c r="AU1549" s="130"/>
      <c r="AV1549" s="130"/>
      <c r="AW1549" s="130"/>
      <c r="AX1549" s="130"/>
      <c r="AY1549" s="130"/>
    </row>
    <row r="1550" spans="1:51" x14ac:dyDescent="0.2">
      <c r="A1550" s="121"/>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2"/>
      <c r="AU1550" s="130"/>
      <c r="AV1550" s="130"/>
      <c r="AW1550" s="130"/>
      <c r="AX1550" s="130"/>
      <c r="AY1550" s="130"/>
    </row>
    <row r="1551" spans="1:51" x14ac:dyDescent="0.2">
      <c r="A1551" s="121"/>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2"/>
      <c r="AU1551" s="130"/>
      <c r="AV1551" s="130"/>
      <c r="AW1551" s="130"/>
      <c r="AX1551" s="130"/>
      <c r="AY1551" s="130"/>
    </row>
    <row r="1552" spans="1:51" x14ac:dyDescent="0.2">
      <c r="A1552" s="121"/>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2"/>
      <c r="AU1552" s="130"/>
      <c r="AV1552" s="130"/>
      <c r="AW1552" s="130"/>
      <c r="AX1552" s="130"/>
      <c r="AY1552" s="130"/>
    </row>
    <row r="1553" spans="1:51" x14ac:dyDescent="0.2">
      <c r="A1553" s="121"/>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2"/>
      <c r="AU1553" s="130"/>
      <c r="AV1553" s="130"/>
      <c r="AW1553" s="130"/>
      <c r="AX1553" s="130"/>
      <c r="AY1553" s="130"/>
    </row>
    <row r="1554" spans="1:51" x14ac:dyDescent="0.2">
      <c r="A1554" s="121"/>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2"/>
      <c r="AU1554" s="130"/>
      <c r="AV1554" s="130"/>
      <c r="AW1554" s="130"/>
      <c r="AX1554" s="130"/>
      <c r="AY1554" s="130"/>
    </row>
    <row r="1555" spans="1:51" x14ac:dyDescent="0.2">
      <c r="A1555" s="121"/>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2"/>
      <c r="AU1555" s="130"/>
      <c r="AV1555" s="130"/>
      <c r="AW1555" s="130"/>
      <c r="AX1555" s="130"/>
      <c r="AY1555" s="130"/>
    </row>
    <row r="1556" spans="1:51" x14ac:dyDescent="0.2">
      <c r="A1556" s="121"/>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2"/>
      <c r="AU1556" s="130"/>
      <c r="AV1556" s="130"/>
      <c r="AW1556" s="130"/>
      <c r="AX1556" s="130"/>
      <c r="AY1556" s="130"/>
    </row>
    <row r="1557" spans="1:51" x14ac:dyDescent="0.2">
      <c r="A1557" s="121"/>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2"/>
      <c r="AU1557" s="130"/>
      <c r="AV1557" s="130"/>
      <c r="AW1557" s="130"/>
      <c r="AX1557" s="130"/>
      <c r="AY1557" s="130"/>
    </row>
    <row r="1558" spans="1:51" x14ac:dyDescent="0.2">
      <c r="A1558" s="121"/>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2"/>
      <c r="AU1558" s="130"/>
      <c r="AV1558" s="130"/>
      <c r="AW1558" s="130"/>
      <c r="AX1558" s="130"/>
      <c r="AY1558" s="130"/>
    </row>
    <row r="1559" spans="1:51" x14ac:dyDescent="0.2">
      <c r="A1559" s="121"/>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2"/>
      <c r="AU1559" s="130"/>
      <c r="AV1559" s="130"/>
      <c r="AW1559" s="130"/>
      <c r="AX1559" s="130"/>
      <c r="AY1559" s="130"/>
    </row>
    <row r="1560" spans="1:51" x14ac:dyDescent="0.2">
      <c r="A1560" s="121"/>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2"/>
      <c r="AU1560" s="130"/>
      <c r="AV1560" s="130"/>
      <c r="AW1560" s="130"/>
      <c r="AX1560" s="130"/>
      <c r="AY1560" s="130"/>
    </row>
    <row r="1561" spans="1:51" x14ac:dyDescent="0.2">
      <c r="A1561" s="121"/>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2"/>
      <c r="AU1561" s="130"/>
      <c r="AV1561" s="130"/>
      <c r="AW1561" s="130"/>
      <c r="AX1561" s="130"/>
      <c r="AY1561" s="130"/>
    </row>
    <row r="1562" spans="1:51" x14ac:dyDescent="0.2">
      <c r="A1562" s="121"/>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2"/>
      <c r="AU1562" s="130"/>
      <c r="AV1562" s="130"/>
      <c r="AW1562" s="130"/>
      <c r="AX1562" s="130"/>
      <c r="AY1562" s="130"/>
    </row>
    <row r="1563" spans="1:51" x14ac:dyDescent="0.2">
      <c r="A1563" s="121"/>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2"/>
      <c r="AU1563" s="130"/>
      <c r="AV1563" s="130"/>
      <c r="AW1563" s="130"/>
      <c r="AX1563" s="130"/>
      <c r="AY1563" s="130"/>
    </row>
    <row r="1564" spans="1:51" x14ac:dyDescent="0.2">
      <c r="A1564" s="121"/>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2"/>
      <c r="AU1564" s="130"/>
      <c r="AV1564" s="130"/>
      <c r="AW1564" s="130"/>
      <c r="AX1564" s="130"/>
      <c r="AY1564" s="130"/>
    </row>
    <row r="1565" spans="1:51" x14ac:dyDescent="0.2">
      <c r="A1565" s="121"/>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2"/>
      <c r="AU1565" s="130"/>
      <c r="AV1565" s="130"/>
      <c r="AW1565" s="130"/>
      <c r="AX1565" s="130"/>
      <c r="AY1565" s="130"/>
    </row>
    <row r="1566" spans="1:51" x14ac:dyDescent="0.2">
      <c r="A1566" s="121"/>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2"/>
      <c r="AU1566" s="130"/>
      <c r="AV1566" s="130"/>
      <c r="AW1566" s="130"/>
      <c r="AX1566" s="130"/>
      <c r="AY1566" s="130"/>
    </row>
    <row r="1567" spans="1:51" x14ac:dyDescent="0.2">
      <c r="A1567" s="121"/>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2"/>
      <c r="AU1567" s="130"/>
      <c r="AV1567" s="130"/>
      <c r="AW1567" s="130"/>
      <c r="AX1567" s="130"/>
      <c r="AY1567" s="130"/>
    </row>
    <row r="1568" spans="1:51" x14ac:dyDescent="0.2">
      <c r="A1568" s="121"/>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2"/>
      <c r="AU1568" s="130"/>
      <c r="AV1568" s="130"/>
      <c r="AW1568" s="130"/>
      <c r="AX1568" s="130"/>
      <c r="AY1568" s="130"/>
    </row>
    <row r="1569" spans="1:51" x14ac:dyDescent="0.2">
      <c r="A1569" s="121"/>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2"/>
      <c r="AU1569" s="130"/>
      <c r="AV1569" s="130"/>
      <c r="AW1569" s="130"/>
      <c r="AX1569" s="130"/>
      <c r="AY1569" s="130"/>
    </row>
    <row r="1570" spans="1:51" x14ac:dyDescent="0.2">
      <c r="A1570" s="121"/>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2"/>
      <c r="AU1570" s="130"/>
      <c r="AV1570" s="130"/>
      <c r="AW1570" s="130"/>
      <c r="AX1570" s="130"/>
      <c r="AY1570" s="130"/>
    </row>
    <row r="1571" spans="1:51" x14ac:dyDescent="0.2">
      <c r="A1571" s="121"/>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2"/>
      <c r="AU1571" s="130"/>
      <c r="AV1571" s="130"/>
      <c r="AW1571" s="130"/>
      <c r="AX1571" s="130"/>
      <c r="AY1571" s="130"/>
    </row>
    <row r="1572" spans="1:51" x14ac:dyDescent="0.2">
      <c r="A1572" s="121"/>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2"/>
      <c r="AU1572" s="130"/>
      <c r="AV1572" s="130"/>
      <c r="AW1572" s="130"/>
      <c r="AX1572" s="130"/>
      <c r="AY1572" s="130"/>
    </row>
    <row r="1573" spans="1:51" x14ac:dyDescent="0.2">
      <c r="A1573" s="121"/>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2"/>
      <c r="AU1573" s="130"/>
      <c r="AV1573" s="130"/>
      <c r="AW1573" s="130"/>
      <c r="AX1573" s="130"/>
      <c r="AY1573" s="130"/>
    </row>
    <row r="1574" spans="1:51" x14ac:dyDescent="0.2">
      <c r="A1574" s="121"/>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2"/>
      <c r="AU1574" s="130"/>
      <c r="AV1574" s="130"/>
      <c r="AW1574" s="130"/>
      <c r="AX1574" s="130"/>
      <c r="AY1574" s="130"/>
    </row>
    <row r="1575" spans="1:51" x14ac:dyDescent="0.2">
      <c r="A1575" s="121"/>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2"/>
      <c r="AU1575" s="130"/>
      <c r="AV1575" s="130"/>
      <c r="AW1575" s="130"/>
      <c r="AX1575" s="130"/>
      <c r="AY1575" s="130"/>
    </row>
    <row r="1576" spans="1:51" x14ac:dyDescent="0.2">
      <c r="A1576" s="121"/>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2"/>
      <c r="AU1576" s="130"/>
      <c r="AV1576" s="130"/>
      <c r="AW1576" s="130"/>
      <c r="AX1576" s="130"/>
      <c r="AY1576" s="130"/>
    </row>
    <row r="1577" spans="1:51" x14ac:dyDescent="0.2">
      <c r="A1577" s="121"/>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2"/>
      <c r="AU1577" s="130"/>
      <c r="AV1577" s="130"/>
      <c r="AW1577" s="130"/>
      <c r="AX1577" s="130"/>
      <c r="AY1577" s="130"/>
    </row>
    <row r="1578" spans="1:51" x14ac:dyDescent="0.2">
      <c r="A1578" s="121"/>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2"/>
      <c r="AU1578" s="130"/>
      <c r="AV1578" s="130"/>
      <c r="AW1578" s="130"/>
      <c r="AX1578" s="130"/>
      <c r="AY1578" s="130"/>
    </row>
    <row r="1579" spans="1:51" x14ac:dyDescent="0.2">
      <c r="A1579" s="121"/>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2"/>
      <c r="AU1579" s="130"/>
      <c r="AV1579" s="130"/>
      <c r="AW1579" s="130"/>
      <c r="AX1579" s="130"/>
      <c r="AY1579" s="130"/>
    </row>
    <row r="1580" spans="1:51" x14ac:dyDescent="0.2">
      <c r="A1580" s="121"/>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2"/>
      <c r="AU1580" s="130"/>
      <c r="AV1580" s="130"/>
      <c r="AW1580" s="130"/>
      <c r="AX1580" s="130"/>
      <c r="AY1580" s="130"/>
    </row>
    <row r="1581" spans="1:51" x14ac:dyDescent="0.2">
      <c r="A1581" s="121"/>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2"/>
      <c r="AU1581" s="130"/>
      <c r="AV1581" s="130"/>
      <c r="AW1581" s="130"/>
      <c r="AX1581" s="130"/>
      <c r="AY1581" s="130"/>
    </row>
    <row r="1582" spans="1:51" x14ac:dyDescent="0.2">
      <c r="A1582" s="121"/>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2"/>
      <c r="AU1582" s="130"/>
      <c r="AV1582" s="130"/>
      <c r="AW1582" s="130"/>
      <c r="AX1582" s="130"/>
      <c r="AY1582" s="130"/>
    </row>
    <row r="1583" spans="1:51" x14ac:dyDescent="0.2">
      <c r="A1583" s="121"/>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2"/>
      <c r="AU1583" s="130"/>
      <c r="AV1583" s="130"/>
      <c r="AW1583" s="130"/>
      <c r="AX1583" s="130"/>
      <c r="AY1583" s="130"/>
    </row>
    <row r="1584" spans="1:51" x14ac:dyDescent="0.2">
      <c r="A1584" s="121"/>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2"/>
      <c r="AU1584" s="130"/>
      <c r="AV1584" s="130"/>
      <c r="AW1584" s="130"/>
      <c r="AX1584" s="130"/>
      <c r="AY1584" s="130"/>
    </row>
    <row r="1585" spans="1:51" x14ac:dyDescent="0.2">
      <c r="A1585" s="121"/>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2"/>
      <c r="AU1585" s="130"/>
      <c r="AV1585" s="130"/>
      <c r="AW1585" s="130"/>
      <c r="AX1585" s="130"/>
      <c r="AY1585" s="130"/>
    </row>
    <row r="1586" spans="1:51" x14ac:dyDescent="0.2">
      <c r="A1586" s="121"/>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2"/>
      <c r="AU1586" s="130"/>
      <c r="AV1586" s="130"/>
      <c r="AW1586" s="130"/>
      <c r="AX1586" s="130"/>
      <c r="AY1586" s="130"/>
    </row>
    <row r="1587" spans="1:51" x14ac:dyDescent="0.2">
      <c r="A1587" s="121"/>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2"/>
      <c r="AU1587" s="130"/>
      <c r="AV1587" s="130"/>
      <c r="AW1587" s="130"/>
      <c r="AX1587" s="130"/>
      <c r="AY1587" s="130"/>
    </row>
    <row r="1588" spans="1:51" x14ac:dyDescent="0.2">
      <c r="A1588" s="121"/>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2"/>
      <c r="AU1588" s="130"/>
      <c r="AV1588" s="130"/>
      <c r="AW1588" s="130"/>
      <c r="AX1588" s="130"/>
      <c r="AY1588" s="130"/>
    </row>
    <row r="1589" spans="1:51" x14ac:dyDescent="0.2">
      <c r="A1589" s="121"/>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2"/>
      <c r="AU1589" s="130"/>
      <c r="AV1589" s="130"/>
      <c r="AW1589" s="130"/>
      <c r="AX1589" s="130"/>
      <c r="AY1589" s="130"/>
    </row>
    <row r="1590" spans="1:51" x14ac:dyDescent="0.2">
      <c r="A1590" s="121"/>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2"/>
      <c r="AU1590" s="130"/>
      <c r="AV1590" s="130"/>
      <c r="AW1590" s="130"/>
      <c r="AX1590" s="130"/>
      <c r="AY1590" s="130"/>
    </row>
    <row r="1591" spans="1:51" x14ac:dyDescent="0.2">
      <c r="A1591" s="121"/>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2"/>
      <c r="AU1591" s="130"/>
      <c r="AV1591" s="130"/>
      <c r="AW1591" s="130"/>
      <c r="AX1591" s="130"/>
      <c r="AY1591" s="130"/>
    </row>
    <row r="1592" spans="1:51" x14ac:dyDescent="0.2">
      <c r="A1592" s="121"/>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2"/>
      <c r="AU1592" s="130"/>
      <c r="AV1592" s="130"/>
      <c r="AW1592" s="130"/>
      <c r="AX1592" s="130"/>
      <c r="AY1592" s="130"/>
    </row>
    <row r="1593" spans="1:51" x14ac:dyDescent="0.2">
      <c r="A1593" s="121"/>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2"/>
      <c r="AU1593" s="130"/>
      <c r="AV1593" s="130"/>
      <c r="AW1593" s="130"/>
      <c r="AX1593" s="130"/>
      <c r="AY1593" s="130"/>
    </row>
    <row r="1594" spans="1:51" x14ac:dyDescent="0.2">
      <c r="A1594" s="121"/>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2"/>
      <c r="AU1594" s="130"/>
      <c r="AV1594" s="130"/>
      <c r="AW1594" s="130"/>
      <c r="AX1594" s="130"/>
      <c r="AY1594" s="130"/>
    </row>
    <row r="1595" spans="1:51" x14ac:dyDescent="0.2">
      <c r="A1595" s="121"/>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2"/>
      <c r="AU1595" s="130"/>
      <c r="AV1595" s="130"/>
      <c r="AW1595" s="130"/>
      <c r="AX1595" s="130"/>
      <c r="AY1595" s="130"/>
    </row>
    <row r="1596" spans="1:51" x14ac:dyDescent="0.2">
      <c r="A1596" s="121"/>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2"/>
      <c r="AU1596" s="130"/>
      <c r="AV1596" s="130"/>
      <c r="AW1596" s="130"/>
      <c r="AX1596" s="130"/>
      <c r="AY1596" s="130"/>
    </row>
    <row r="1597" spans="1:51" x14ac:dyDescent="0.2">
      <c r="A1597" s="121"/>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2"/>
      <c r="AU1597" s="130"/>
      <c r="AV1597" s="130"/>
      <c r="AW1597" s="130"/>
      <c r="AX1597" s="130"/>
      <c r="AY1597" s="130"/>
    </row>
    <row r="1598" spans="1:51" x14ac:dyDescent="0.2">
      <c r="A1598" s="121"/>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2"/>
      <c r="AU1598" s="130"/>
      <c r="AV1598" s="130"/>
      <c r="AW1598" s="130"/>
      <c r="AX1598" s="130"/>
      <c r="AY1598" s="130"/>
    </row>
    <row r="1599" spans="1:51" x14ac:dyDescent="0.2">
      <c r="A1599" s="121"/>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2"/>
      <c r="AU1599" s="130"/>
      <c r="AV1599" s="130"/>
      <c r="AW1599" s="130"/>
      <c r="AX1599" s="130"/>
      <c r="AY1599" s="130"/>
    </row>
    <row r="1600" spans="1:51" x14ac:dyDescent="0.2">
      <c r="A1600" s="121"/>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2"/>
      <c r="AU1600" s="130"/>
      <c r="AV1600" s="130"/>
      <c r="AW1600" s="130"/>
      <c r="AX1600" s="130"/>
      <c r="AY1600" s="130"/>
    </row>
    <row r="1601" spans="1:51" x14ac:dyDescent="0.2">
      <c r="A1601" s="121"/>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2"/>
      <c r="AU1601" s="130"/>
      <c r="AV1601" s="130"/>
      <c r="AW1601" s="130"/>
      <c r="AX1601" s="130"/>
      <c r="AY1601" s="130"/>
    </row>
    <row r="1602" spans="1:51" x14ac:dyDescent="0.2">
      <c r="A1602" s="121"/>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2"/>
      <c r="AU1602" s="130"/>
      <c r="AV1602" s="130"/>
      <c r="AW1602" s="130"/>
      <c r="AX1602" s="130"/>
      <c r="AY1602" s="130"/>
    </row>
    <row r="1603" spans="1:51" x14ac:dyDescent="0.2">
      <c r="A1603" s="121"/>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2"/>
      <c r="AU1603" s="130"/>
      <c r="AV1603" s="130"/>
      <c r="AW1603" s="130"/>
      <c r="AX1603" s="130"/>
      <c r="AY1603" s="130"/>
    </row>
    <row r="1604" spans="1:51" x14ac:dyDescent="0.2">
      <c r="A1604" s="121"/>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2"/>
      <c r="AU1604" s="130"/>
      <c r="AV1604" s="130"/>
      <c r="AW1604" s="130"/>
      <c r="AX1604" s="130"/>
      <c r="AY1604" s="130"/>
    </row>
    <row r="1605" spans="1:51" x14ac:dyDescent="0.2">
      <c r="A1605" s="121"/>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2"/>
      <c r="AU1605" s="130"/>
      <c r="AV1605" s="130"/>
      <c r="AW1605" s="130"/>
      <c r="AX1605" s="130"/>
      <c r="AY1605" s="130"/>
    </row>
    <row r="1606" spans="1:51" x14ac:dyDescent="0.2">
      <c r="A1606" s="121"/>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2"/>
      <c r="AU1606" s="130"/>
      <c r="AV1606" s="130"/>
      <c r="AW1606" s="130"/>
      <c r="AX1606" s="130"/>
      <c r="AY1606" s="130"/>
    </row>
    <row r="1607" spans="1:51" x14ac:dyDescent="0.2">
      <c r="A1607" s="121"/>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2"/>
      <c r="AU1607" s="130"/>
      <c r="AV1607" s="130"/>
      <c r="AW1607" s="130"/>
      <c r="AX1607" s="130"/>
      <c r="AY1607" s="130"/>
    </row>
    <row r="1608" spans="1:51" x14ac:dyDescent="0.2">
      <c r="A1608" s="121"/>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2"/>
      <c r="AU1608" s="130"/>
      <c r="AV1608" s="130"/>
      <c r="AW1608" s="130"/>
      <c r="AX1608" s="130"/>
      <c r="AY1608" s="130"/>
    </row>
    <row r="1609" spans="1:51" x14ac:dyDescent="0.2">
      <c r="A1609" s="121"/>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2"/>
      <c r="AU1609" s="130"/>
      <c r="AV1609" s="130"/>
      <c r="AW1609" s="130"/>
      <c r="AX1609" s="130"/>
      <c r="AY1609" s="130"/>
    </row>
    <row r="1610" spans="1:51" x14ac:dyDescent="0.2">
      <c r="A1610" s="121"/>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2"/>
      <c r="AU1610" s="130"/>
      <c r="AV1610" s="130"/>
      <c r="AW1610" s="130"/>
      <c r="AX1610" s="130"/>
      <c r="AY1610" s="130"/>
    </row>
    <row r="1611" spans="1:51" x14ac:dyDescent="0.2">
      <c r="A1611" s="121"/>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2"/>
      <c r="AU1611" s="130"/>
      <c r="AV1611" s="130"/>
      <c r="AW1611" s="130"/>
      <c r="AX1611" s="130"/>
      <c r="AY1611" s="130"/>
    </row>
    <row r="1612" spans="1:51" x14ac:dyDescent="0.2">
      <c r="A1612" s="121"/>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2"/>
      <c r="AU1612" s="130"/>
      <c r="AV1612" s="130"/>
      <c r="AW1612" s="130"/>
      <c r="AX1612" s="130"/>
      <c r="AY1612" s="130"/>
    </row>
    <row r="1613" spans="1:51" x14ac:dyDescent="0.2">
      <c r="A1613" s="121"/>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2"/>
      <c r="AU1613" s="130"/>
      <c r="AV1613" s="130"/>
      <c r="AW1613" s="130"/>
      <c r="AX1613" s="130"/>
      <c r="AY1613" s="130"/>
    </row>
    <row r="1614" spans="1:51" x14ac:dyDescent="0.2">
      <c r="A1614" s="121"/>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2"/>
      <c r="AU1614" s="130"/>
      <c r="AV1614" s="130"/>
      <c r="AW1614" s="130"/>
      <c r="AX1614" s="130"/>
      <c r="AY1614" s="130"/>
    </row>
    <row r="1615" spans="1:51" x14ac:dyDescent="0.2">
      <c r="A1615" s="121"/>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2"/>
      <c r="AU1615" s="130"/>
      <c r="AV1615" s="130"/>
      <c r="AW1615" s="130"/>
      <c r="AX1615" s="130"/>
      <c r="AY1615" s="130"/>
    </row>
    <row r="1616" spans="1:51" x14ac:dyDescent="0.2">
      <c r="A1616" s="121"/>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2"/>
      <c r="AU1616" s="130"/>
      <c r="AV1616" s="130"/>
      <c r="AW1616" s="130"/>
      <c r="AX1616" s="130"/>
      <c r="AY1616" s="130"/>
    </row>
    <row r="1617" spans="1:51" x14ac:dyDescent="0.2">
      <c r="A1617" s="121"/>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2"/>
      <c r="AU1617" s="130"/>
      <c r="AV1617" s="130"/>
      <c r="AW1617" s="130"/>
      <c r="AX1617" s="130"/>
      <c r="AY1617" s="130"/>
    </row>
    <row r="1618" spans="1:51" x14ac:dyDescent="0.2">
      <c r="A1618" s="121"/>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2"/>
      <c r="AU1618" s="130"/>
      <c r="AV1618" s="130"/>
      <c r="AW1618" s="130"/>
      <c r="AX1618" s="130"/>
      <c r="AY1618" s="130"/>
    </row>
    <row r="1619" spans="1:51" x14ac:dyDescent="0.2">
      <c r="A1619" s="121"/>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2"/>
      <c r="AU1619" s="130"/>
      <c r="AV1619" s="130"/>
      <c r="AW1619" s="130"/>
      <c r="AX1619" s="130"/>
      <c r="AY1619" s="130"/>
    </row>
    <row r="1620" spans="1:51" x14ac:dyDescent="0.2">
      <c r="A1620" s="121"/>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2"/>
      <c r="AU1620" s="130"/>
      <c r="AV1620" s="130"/>
      <c r="AW1620" s="130"/>
      <c r="AX1620" s="130"/>
      <c r="AY1620" s="130"/>
    </row>
    <row r="1621" spans="1:51" x14ac:dyDescent="0.2">
      <c r="A1621" s="121"/>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2"/>
      <c r="AU1621" s="130"/>
      <c r="AV1621" s="130"/>
      <c r="AW1621" s="130"/>
      <c r="AX1621" s="130"/>
      <c r="AY1621" s="130"/>
    </row>
    <row r="1622" spans="1:51" x14ac:dyDescent="0.2">
      <c r="A1622" s="121"/>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2"/>
      <c r="AU1622" s="130"/>
      <c r="AV1622" s="130"/>
      <c r="AW1622" s="130"/>
      <c r="AX1622" s="130"/>
      <c r="AY1622" s="130"/>
    </row>
    <row r="1623" spans="1:51" x14ac:dyDescent="0.2">
      <c r="A1623" s="121"/>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2"/>
      <c r="AU1623" s="130"/>
      <c r="AV1623" s="130"/>
      <c r="AW1623" s="130"/>
      <c r="AX1623" s="130"/>
      <c r="AY1623" s="130"/>
    </row>
    <row r="1624" spans="1:51" x14ac:dyDescent="0.2">
      <c r="A1624" s="121"/>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2"/>
      <c r="AU1624" s="130"/>
      <c r="AV1624" s="130"/>
      <c r="AW1624" s="130"/>
      <c r="AX1624" s="130"/>
      <c r="AY1624" s="130"/>
    </row>
    <row r="1625" spans="1:51" x14ac:dyDescent="0.2">
      <c r="A1625" s="121"/>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2"/>
      <c r="AU1625" s="130"/>
      <c r="AV1625" s="130"/>
      <c r="AW1625" s="130"/>
      <c r="AX1625" s="130"/>
      <c r="AY1625" s="130"/>
    </row>
    <row r="1626" spans="1:51" x14ac:dyDescent="0.2">
      <c r="A1626" s="121"/>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2"/>
      <c r="AU1626" s="130"/>
      <c r="AV1626" s="130"/>
      <c r="AW1626" s="130"/>
      <c r="AX1626" s="130"/>
      <c r="AY1626" s="130"/>
    </row>
    <row r="1627" spans="1:51" x14ac:dyDescent="0.2">
      <c r="A1627" s="121"/>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2"/>
      <c r="AU1627" s="130"/>
      <c r="AV1627" s="130"/>
      <c r="AW1627" s="130"/>
      <c r="AX1627" s="130"/>
      <c r="AY1627" s="130"/>
    </row>
    <row r="1628" spans="1:51" x14ac:dyDescent="0.2">
      <c r="A1628" s="121"/>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2"/>
      <c r="AU1628" s="130"/>
      <c r="AV1628" s="130"/>
      <c r="AW1628" s="130"/>
      <c r="AX1628" s="130"/>
      <c r="AY1628" s="130"/>
    </row>
    <row r="1629" spans="1:51" x14ac:dyDescent="0.2">
      <c r="A1629" s="121"/>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2"/>
      <c r="AU1629" s="130"/>
      <c r="AV1629" s="130"/>
      <c r="AW1629" s="130"/>
      <c r="AX1629" s="130"/>
      <c r="AY1629" s="130"/>
    </row>
    <row r="1630" spans="1:51" x14ac:dyDescent="0.2">
      <c r="A1630" s="121"/>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2"/>
      <c r="AU1630" s="130"/>
      <c r="AV1630" s="130"/>
      <c r="AW1630" s="130"/>
      <c r="AX1630" s="130"/>
      <c r="AY1630" s="130"/>
    </row>
    <row r="1631" spans="1:51" x14ac:dyDescent="0.2">
      <c r="A1631" s="121"/>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2"/>
      <c r="AU1631" s="130"/>
      <c r="AV1631" s="130"/>
      <c r="AW1631" s="130"/>
      <c r="AX1631" s="130"/>
      <c r="AY1631" s="130"/>
    </row>
    <row r="1632" spans="1:51" x14ac:dyDescent="0.2">
      <c r="A1632" s="121"/>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2"/>
      <c r="AU1632" s="130"/>
      <c r="AV1632" s="130"/>
      <c r="AW1632" s="130"/>
      <c r="AX1632" s="130"/>
      <c r="AY1632" s="130"/>
    </row>
    <row r="1633" spans="1:51" x14ac:dyDescent="0.2">
      <c r="A1633" s="121"/>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2"/>
      <c r="AU1633" s="130"/>
      <c r="AV1633" s="130"/>
      <c r="AW1633" s="130"/>
      <c r="AX1633" s="130"/>
      <c r="AY1633" s="130"/>
    </row>
    <row r="1634" spans="1:51" x14ac:dyDescent="0.2">
      <c r="A1634" s="121"/>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2"/>
      <c r="AU1634" s="130"/>
      <c r="AV1634" s="130"/>
      <c r="AW1634" s="130"/>
      <c r="AX1634" s="130"/>
      <c r="AY1634" s="130"/>
    </row>
    <row r="1635" spans="1:51" x14ac:dyDescent="0.2">
      <c r="A1635" s="121"/>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2"/>
      <c r="AU1635" s="130"/>
      <c r="AV1635" s="130"/>
      <c r="AW1635" s="130"/>
      <c r="AX1635" s="130"/>
      <c r="AY1635" s="130"/>
    </row>
    <row r="1636" spans="1:51" x14ac:dyDescent="0.2">
      <c r="A1636" s="121"/>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2"/>
      <c r="AU1636" s="130"/>
      <c r="AV1636" s="130"/>
      <c r="AW1636" s="130"/>
      <c r="AX1636" s="130"/>
      <c r="AY1636" s="130"/>
    </row>
    <row r="1637" spans="1:51" x14ac:dyDescent="0.2">
      <c r="A1637" s="121"/>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2"/>
      <c r="AU1637" s="130"/>
      <c r="AV1637" s="130"/>
      <c r="AW1637" s="130"/>
      <c r="AX1637" s="130"/>
      <c r="AY1637" s="130"/>
    </row>
    <row r="1638" spans="1:51" x14ac:dyDescent="0.2">
      <c r="A1638" s="121"/>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2"/>
      <c r="AU1638" s="130"/>
      <c r="AV1638" s="130"/>
      <c r="AW1638" s="130"/>
      <c r="AX1638" s="130"/>
      <c r="AY1638" s="130"/>
    </row>
    <row r="1639" spans="1:51" x14ac:dyDescent="0.2">
      <c r="A1639" s="121"/>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2"/>
      <c r="AU1639" s="130"/>
      <c r="AV1639" s="130"/>
      <c r="AW1639" s="130"/>
      <c r="AX1639" s="130"/>
      <c r="AY1639" s="130"/>
    </row>
    <row r="1640" spans="1:51" x14ac:dyDescent="0.2">
      <c r="A1640" s="121"/>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2"/>
      <c r="AU1640" s="130"/>
      <c r="AV1640" s="130"/>
      <c r="AW1640" s="130"/>
      <c r="AX1640" s="130"/>
      <c r="AY1640" s="130"/>
    </row>
    <row r="1641" spans="1:51" x14ac:dyDescent="0.2">
      <c r="A1641" s="121"/>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2"/>
      <c r="AU1641" s="130"/>
      <c r="AV1641" s="130"/>
      <c r="AW1641" s="130"/>
      <c r="AX1641" s="130"/>
      <c r="AY1641" s="130"/>
    </row>
    <row r="1642" spans="1:51" x14ac:dyDescent="0.2">
      <c r="A1642" s="121"/>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2"/>
      <c r="AU1642" s="130"/>
      <c r="AV1642" s="130"/>
      <c r="AW1642" s="130"/>
      <c r="AX1642" s="130"/>
      <c r="AY1642" s="130"/>
    </row>
    <row r="1643" spans="1:51" x14ac:dyDescent="0.2">
      <c r="A1643" s="121"/>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2"/>
      <c r="AU1643" s="130"/>
      <c r="AV1643" s="130"/>
      <c r="AW1643" s="130"/>
      <c r="AX1643" s="130"/>
      <c r="AY1643" s="130"/>
    </row>
    <row r="1644" spans="1:51" x14ac:dyDescent="0.2">
      <c r="A1644" s="121"/>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2"/>
      <c r="AU1644" s="130"/>
      <c r="AV1644" s="130"/>
      <c r="AW1644" s="130"/>
      <c r="AX1644" s="130"/>
      <c r="AY1644" s="130"/>
    </row>
    <row r="1645" spans="1:51" x14ac:dyDescent="0.2">
      <c r="A1645" s="121"/>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2"/>
      <c r="AU1645" s="130"/>
      <c r="AV1645" s="130"/>
      <c r="AW1645" s="130"/>
      <c r="AX1645" s="130"/>
      <c r="AY1645" s="130"/>
    </row>
    <row r="1646" spans="1:51" x14ac:dyDescent="0.2">
      <c r="A1646" s="121"/>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2"/>
      <c r="AU1646" s="130"/>
      <c r="AV1646" s="130"/>
      <c r="AW1646" s="130"/>
      <c r="AX1646" s="130"/>
      <c r="AY1646" s="130"/>
    </row>
    <row r="1647" spans="1:51" x14ac:dyDescent="0.2">
      <c r="A1647" s="121"/>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2"/>
      <c r="AU1647" s="130"/>
      <c r="AV1647" s="130"/>
      <c r="AW1647" s="130"/>
      <c r="AX1647" s="130"/>
      <c r="AY1647" s="130"/>
    </row>
    <row r="1648" spans="1:51" x14ac:dyDescent="0.2">
      <c r="A1648" s="121"/>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2"/>
      <c r="AU1648" s="130"/>
      <c r="AV1648" s="130"/>
      <c r="AW1648" s="130"/>
      <c r="AX1648" s="130"/>
      <c r="AY1648" s="130"/>
    </row>
    <row r="1649" spans="1:51" x14ac:dyDescent="0.2">
      <c r="A1649" s="121"/>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2"/>
      <c r="AU1649" s="130"/>
      <c r="AV1649" s="130"/>
      <c r="AW1649" s="130"/>
      <c r="AX1649" s="130"/>
      <c r="AY1649" s="130"/>
    </row>
    <row r="1650" spans="1:51" x14ac:dyDescent="0.2">
      <c r="A1650" s="121"/>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2"/>
      <c r="AU1650" s="130"/>
      <c r="AV1650" s="130"/>
      <c r="AW1650" s="130"/>
      <c r="AX1650" s="130"/>
      <c r="AY1650" s="130"/>
    </row>
    <row r="1651" spans="1:51" x14ac:dyDescent="0.2">
      <c r="A1651" s="121"/>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2"/>
      <c r="AU1651" s="130"/>
      <c r="AV1651" s="130"/>
      <c r="AW1651" s="130"/>
      <c r="AX1651" s="130"/>
      <c r="AY1651" s="130"/>
    </row>
    <row r="1652" spans="1:51" x14ac:dyDescent="0.2">
      <c r="A1652" s="121"/>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2"/>
      <c r="AU1652" s="130"/>
      <c r="AV1652" s="130"/>
      <c r="AW1652" s="130"/>
      <c r="AX1652" s="130"/>
      <c r="AY1652" s="130"/>
    </row>
    <row r="1653" spans="1:51" x14ac:dyDescent="0.2">
      <c r="A1653" s="121"/>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2"/>
      <c r="AU1653" s="130"/>
      <c r="AV1653" s="130"/>
      <c r="AW1653" s="130"/>
      <c r="AX1653" s="130"/>
      <c r="AY1653" s="130"/>
    </row>
    <row r="1654" spans="1:51" x14ac:dyDescent="0.2">
      <c r="A1654" s="121"/>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2"/>
      <c r="AU1654" s="130"/>
      <c r="AV1654" s="130"/>
      <c r="AW1654" s="130"/>
      <c r="AX1654" s="130"/>
      <c r="AY1654" s="130"/>
    </row>
    <row r="1655" spans="1:51" x14ac:dyDescent="0.2">
      <c r="A1655" s="121"/>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2"/>
      <c r="AU1655" s="130"/>
      <c r="AV1655" s="130"/>
      <c r="AW1655" s="130"/>
      <c r="AX1655" s="130"/>
      <c r="AY1655" s="130"/>
    </row>
    <row r="1656" spans="1:51" x14ac:dyDescent="0.2">
      <c r="A1656" s="121"/>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2"/>
      <c r="AU1656" s="130"/>
      <c r="AV1656" s="130"/>
      <c r="AW1656" s="130"/>
      <c r="AX1656" s="130"/>
      <c r="AY1656" s="130"/>
    </row>
    <row r="1657" spans="1:51" x14ac:dyDescent="0.2">
      <c r="A1657" s="121"/>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2"/>
      <c r="AU1657" s="130"/>
      <c r="AV1657" s="130"/>
      <c r="AW1657" s="130"/>
      <c r="AX1657" s="130"/>
      <c r="AY1657" s="130"/>
    </row>
    <row r="1658" spans="1:51" x14ac:dyDescent="0.2">
      <c r="A1658" s="121"/>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2"/>
      <c r="AU1658" s="130"/>
      <c r="AV1658" s="130"/>
      <c r="AW1658" s="130"/>
      <c r="AX1658" s="130"/>
      <c r="AY1658" s="130"/>
    </row>
    <row r="1659" spans="1:51" x14ac:dyDescent="0.2">
      <c r="A1659" s="121"/>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2"/>
      <c r="AU1659" s="130"/>
      <c r="AV1659" s="130"/>
      <c r="AW1659" s="130"/>
      <c r="AX1659" s="130"/>
      <c r="AY1659" s="130"/>
    </row>
    <row r="1660" spans="1:51" x14ac:dyDescent="0.2">
      <c r="A1660" s="121"/>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2"/>
      <c r="AU1660" s="130"/>
      <c r="AV1660" s="130"/>
      <c r="AW1660" s="130"/>
      <c r="AX1660" s="130"/>
      <c r="AY1660" s="130"/>
    </row>
    <row r="1661" spans="1:51" x14ac:dyDescent="0.2">
      <c r="A1661" s="121"/>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2"/>
      <c r="AU1661" s="130"/>
      <c r="AV1661" s="130"/>
      <c r="AW1661" s="130"/>
      <c r="AX1661" s="130"/>
      <c r="AY1661" s="130"/>
    </row>
    <row r="1662" spans="1:51" x14ac:dyDescent="0.2">
      <c r="A1662" s="121"/>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2"/>
      <c r="AU1662" s="130"/>
      <c r="AV1662" s="130"/>
      <c r="AW1662" s="130"/>
      <c r="AX1662" s="130"/>
      <c r="AY1662" s="130"/>
    </row>
    <row r="1663" spans="1:51" x14ac:dyDescent="0.2">
      <c r="A1663" s="121"/>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2"/>
      <c r="AU1663" s="130"/>
      <c r="AV1663" s="130"/>
      <c r="AW1663" s="130"/>
      <c r="AX1663" s="130"/>
      <c r="AY1663" s="130"/>
    </row>
    <row r="1664" spans="1:51" x14ac:dyDescent="0.2">
      <c r="A1664" s="121"/>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2"/>
      <c r="AU1664" s="130"/>
      <c r="AV1664" s="130"/>
      <c r="AW1664" s="130"/>
      <c r="AX1664" s="130"/>
      <c r="AY1664" s="130"/>
    </row>
    <row r="1665" spans="1:51" x14ac:dyDescent="0.2">
      <c r="A1665" s="121"/>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2"/>
      <c r="AU1665" s="130"/>
      <c r="AV1665" s="130"/>
      <c r="AW1665" s="130"/>
      <c r="AX1665" s="130"/>
      <c r="AY1665" s="130"/>
    </row>
    <row r="1666" spans="1:51" x14ac:dyDescent="0.2">
      <c r="A1666" s="121"/>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2"/>
      <c r="AU1666" s="130"/>
      <c r="AV1666" s="130"/>
      <c r="AW1666" s="130"/>
      <c r="AX1666" s="130"/>
      <c r="AY1666" s="130"/>
    </row>
    <row r="1667" spans="1:51" x14ac:dyDescent="0.2">
      <c r="A1667" s="121"/>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2"/>
      <c r="AU1667" s="130"/>
      <c r="AV1667" s="130"/>
      <c r="AW1667" s="130"/>
      <c r="AX1667" s="130"/>
      <c r="AY1667" s="130"/>
    </row>
    <row r="1668" spans="1:51" x14ac:dyDescent="0.2">
      <c r="A1668" s="121"/>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2"/>
      <c r="AU1668" s="130"/>
      <c r="AV1668" s="130"/>
      <c r="AW1668" s="130"/>
      <c r="AX1668" s="130"/>
      <c r="AY1668" s="130"/>
    </row>
    <row r="1669" spans="1:51" x14ac:dyDescent="0.2">
      <c r="A1669" s="121"/>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2"/>
      <c r="AU1669" s="130"/>
      <c r="AV1669" s="130"/>
      <c r="AW1669" s="130"/>
      <c r="AX1669" s="130"/>
      <c r="AY1669" s="130"/>
    </row>
    <row r="1670" spans="1:51" x14ac:dyDescent="0.2">
      <c r="A1670" s="121"/>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2"/>
      <c r="AU1670" s="130"/>
      <c r="AV1670" s="130"/>
      <c r="AW1670" s="130"/>
      <c r="AX1670" s="130"/>
      <c r="AY1670" s="130"/>
    </row>
    <row r="1671" spans="1:51" x14ac:dyDescent="0.2">
      <c r="A1671" s="121"/>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2"/>
      <c r="AU1671" s="130"/>
      <c r="AV1671" s="130"/>
      <c r="AW1671" s="130"/>
      <c r="AX1671" s="130"/>
      <c r="AY1671" s="130"/>
    </row>
    <row r="1672" spans="1:51" x14ac:dyDescent="0.2">
      <c r="A1672" s="121"/>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2"/>
      <c r="AU1672" s="130"/>
      <c r="AV1672" s="130"/>
      <c r="AW1672" s="130"/>
      <c r="AX1672" s="130"/>
      <c r="AY1672" s="130"/>
    </row>
    <row r="1673" spans="1:51" x14ac:dyDescent="0.2">
      <c r="A1673" s="121"/>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2"/>
      <c r="AU1673" s="130"/>
      <c r="AV1673" s="130"/>
      <c r="AW1673" s="130"/>
      <c r="AX1673" s="130"/>
      <c r="AY1673" s="130"/>
    </row>
    <row r="1674" spans="1:51" x14ac:dyDescent="0.2">
      <c r="A1674" s="121"/>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2"/>
      <c r="AU1674" s="130"/>
      <c r="AV1674" s="130"/>
      <c r="AW1674" s="130"/>
      <c r="AX1674" s="130"/>
      <c r="AY1674" s="130"/>
    </row>
    <row r="1675" spans="1:51" x14ac:dyDescent="0.2">
      <c r="A1675" s="121"/>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2"/>
      <c r="AU1675" s="130"/>
      <c r="AV1675" s="130"/>
      <c r="AW1675" s="130"/>
      <c r="AX1675" s="130"/>
      <c r="AY1675" s="130"/>
    </row>
    <row r="1676" spans="1:51" x14ac:dyDescent="0.2">
      <c r="A1676" s="121"/>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2"/>
      <c r="AU1676" s="130"/>
      <c r="AV1676" s="130"/>
      <c r="AW1676" s="130"/>
      <c r="AX1676" s="130"/>
      <c r="AY1676" s="130"/>
    </row>
    <row r="1677" spans="1:51" x14ac:dyDescent="0.2">
      <c r="A1677" s="121"/>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2"/>
      <c r="AU1677" s="130"/>
      <c r="AV1677" s="130"/>
      <c r="AW1677" s="130"/>
      <c r="AX1677" s="130"/>
      <c r="AY1677" s="130"/>
    </row>
    <row r="1678" spans="1:51" x14ac:dyDescent="0.2">
      <c r="A1678" s="121"/>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2"/>
      <c r="AU1678" s="130"/>
      <c r="AV1678" s="130"/>
      <c r="AW1678" s="130"/>
      <c r="AX1678" s="130"/>
      <c r="AY1678" s="130"/>
    </row>
    <row r="1679" spans="1:51" x14ac:dyDescent="0.2">
      <c r="A1679" s="121"/>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2"/>
      <c r="AU1679" s="130"/>
      <c r="AV1679" s="130"/>
      <c r="AW1679" s="130"/>
      <c r="AX1679" s="130"/>
      <c r="AY1679" s="130"/>
    </row>
    <row r="1680" spans="1:51" x14ac:dyDescent="0.2">
      <c r="A1680" s="121"/>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2"/>
      <c r="AU1680" s="130"/>
      <c r="AV1680" s="130"/>
      <c r="AW1680" s="130"/>
      <c r="AX1680" s="130"/>
      <c r="AY1680" s="130"/>
    </row>
    <row r="1681" spans="1:51" x14ac:dyDescent="0.2">
      <c r="A1681" s="121"/>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2"/>
      <c r="AU1681" s="130"/>
      <c r="AV1681" s="130"/>
      <c r="AW1681" s="130"/>
      <c r="AX1681" s="130"/>
      <c r="AY1681" s="130"/>
    </row>
    <row r="1682" spans="1:51" x14ac:dyDescent="0.2">
      <c r="A1682" s="121"/>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2"/>
      <c r="AU1682" s="130"/>
      <c r="AV1682" s="130"/>
      <c r="AW1682" s="130"/>
      <c r="AX1682" s="130"/>
      <c r="AY1682" s="130"/>
    </row>
    <row r="1683" spans="1:51" x14ac:dyDescent="0.2">
      <c r="A1683" s="121"/>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2"/>
      <c r="AU1683" s="130"/>
      <c r="AV1683" s="130"/>
      <c r="AW1683" s="130"/>
      <c r="AX1683" s="130"/>
      <c r="AY1683" s="130"/>
    </row>
    <row r="1684" spans="1:51" x14ac:dyDescent="0.2">
      <c r="A1684" s="121"/>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2"/>
      <c r="AU1684" s="130"/>
      <c r="AV1684" s="130"/>
      <c r="AW1684" s="130"/>
      <c r="AX1684" s="130"/>
      <c r="AY1684" s="130"/>
    </row>
    <row r="1685" spans="1:51" x14ac:dyDescent="0.2">
      <c r="A1685" s="121"/>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2"/>
      <c r="AU1685" s="130"/>
      <c r="AV1685" s="130"/>
      <c r="AW1685" s="130"/>
      <c r="AX1685" s="130"/>
      <c r="AY1685" s="130"/>
    </row>
    <row r="1686" spans="1:51" x14ac:dyDescent="0.2">
      <c r="A1686" s="121"/>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2"/>
      <c r="AU1686" s="130"/>
      <c r="AV1686" s="130"/>
      <c r="AW1686" s="130"/>
      <c r="AX1686" s="130"/>
      <c r="AY1686" s="130"/>
    </row>
    <row r="1687" spans="1:51" x14ac:dyDescent="0.2">
      <c r="A1687" s="121"/>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2"/>
      <c r="AU1687" s="130"/>
      <c r="AV1687" s="130"/>
      <c r="AW1687" s="130"/>
      <c r="AX1687" s="130"/>
      <c r="AY1687" s="130"/>
    </row>
    <row r="1688" spans="1:51" x14ac:dyDescent="0.2">
      <c r="A1688" s="121"/>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2"/>
      <c r="AU1688" s="130"/>
      <c r="AV1688" s="130"/>
      <c r="AW1688" s="130"/>
      <c r="AX1688" s="130"/>
      <c r="AY1688" s="130"/>
    </row>
    <row r="1689" spans="1:51" x14ac:dyDescent="0.2">
      <c r="A1689" s="121"/>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2"/>
      <c r="AU1689" s="130"/>
      <c r="AV1689" s="130"/>
      <c r="AW1689" s="130"/>
      <c r="AX1689" s="130"/>
      <c r="AY1689" s="130"/>
    </row>
    <row r="1690" spans="1:51" x14ac:dyDescent="0.2">
      <c r="A1690" s="121"/>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2"/>
      <c r="AU1690" s="130"/>
      <c r="AV1690" s="130"/>
      <c r="AW1690" s="130"/>
      <c r="AX1690" s="130"/>
      <c r="AY1690" s="130"/>
    </row>
    <row r="1691" spans="1:51" x14ac:dyDescent="0.2">
      <c r="A1691" s="121"/>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2"/>
      <c r="AU1691" s="130"/>
      <c r="AV1691" s="130"/>
      <c r="AW1691" s="130"/>
      <c r="AX1691" s="130"/>
      <c r="AY1691" s="130"/>
    </row>
    <row r="1692" spans="1:51" x14ac:dyDescent="0.2">
      <c r="A1692" s="121"/>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2"/>
      <c r="AU1692" s="130"/>
      <c r="AV1692" s="130"/>
      <c r="AW1692" s="130"/>
      <c r="AX1692" s="130"/>
      <c r="AY1692" s="130"/>
    </row>
    <row r="1693" spans="1:51" x14ac:dyDescent="0.2">
      <c r="A1693" s="121"/>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2"/>
      <c r="AU1693" s="130"/>
      <c r="AV1693" s="130"/>
      <c r="AW1693" s="130"/>
      <c r="AX1693" s="130"/>
      <c r="AY1693" s="130"/>
    </row>
    <row r="1694" spans="1:51" x14ac:dyDescent="0.2">
      <c r="A1694" s="121"/>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2"/>
      <c r="AU1694" s="130"/>
      <c r="AV1694" s="130"/>
      <c r="AW1694" s="130"/>
      <c r="AX1694" s="130"/>
      <c r="AY1694" s="130"/>
    </row>
    <row r="1695" spans="1:51" x14ac:dyDescent="0.2">
      <c r="A1695" s="121"/>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2"/>
      <c r="AU1695" s="130"/>
      <c r="AV1695" s="130"/>
      <c r="AW1695" s="130"/>
      <c r="AX1695" s="130"/>
      <c r="AY1695" s="130"/>
    </row>
    <row r="1696" spans="1:51" x14ac:dyDescent="0.2">
      <c r="A1696" s="121"/>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2"/>
      <c r="AU1696" s="130"/>
      <c r="AV1696" s="130"/>
      <c r="AW1696" s="130"/>
      <c r="AX1696" s="130"/>
      <c r="AY1696" s="130"/>
    </row>
    <row r="1697" spans="1:51" x14ac:dyDescent="0.2">
      <c r="A1697" s="121"/>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2"/>
      <c r="AU1697" s="130"/>
      <c r="AV1697" s="130"/>
      <c r="AW1697" s="130"/>
      <c r="AX1697" s="130"/>
      <c r="AY1697" s="130"/>
    </row>
    <row r="1698" spans="1:51" x14ac:dyDescent="0.2">
      <c r="A1698" s="121"/>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2"/>
      <c r="AU1698" s="130"/>
      <c r="AV1698" s="130"/>
      <c r="AW1698" s="130"/>
      <c r="AX1698" s="130"/>
      <c r="AY1698" s="130"/>
    </row>
    <row r="1699" spans="1:51" x14ac:dyDescent="0.2">
      <c r="A1699" s="121"/>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2"/>
      <c r="AU1699" s="130"/>
      <c r="AV1699" s="130"/>
      <c r="AW1699" s="130"/>
      <c r="AX1699" s="130"/>
      <c r="AY1699" s="130"/>
    </row>
    <row r="1700" spans="1:51" x14ac:dyDescent="0.2">
      <c r="A1700" s="121"/>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2"/>
      <c r="AU1700" s="130"/>
      <c r="AV1700" s="130"/>
      <c r="AW1700" s="130"/>
      <c r="AX1700" s="130"/>
      <c r="AY1700" s="130"/>
    </row>
    <row r="1701" spans="1:51" x14ac:dyDescent="0.2">
      <c r="A1701" s="121"/>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2"/>
      <c r="AU1701" s="130"/>
      <c r="AV1701" s="130"/>
      <c r="AW1701" s="130"/>
      <c r="AX1701" s="130"/>
      <c r="AY1701" s="130"/>
    </row>
    <row r="1702" spans="1:51" x14ac:dyDescent="0.2">
      <c r="A1702" s="121"/>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2"/>
      <c r="AU1702" s="130"/>
      <c r="AV1702" s="130"/>
      <c r="AW1702" s="130"/>
      <c r="AX1702" s="130"/>
      <c r="AY1702" s="130"/>
    </row>
    <row r="1703" spans="1:51" x14ac:dyDescent="0.2">
      <c r="A1703" s="121"/>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2"/>
      <c r="AU1703" s="130"/>
      <c r="AV1703" s="130"/>
      <c r="AW1703" s="130"/>
      <c r="AX1703" s="130"/>
      <c r="AY1703" s="130"/>
    </row>
    <row r="1704" spans="1:51" x14ac:dyDescent="0.2">
      <c r="A1704" s="121"/>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2"/>
      <c r="AU1704" s="130"/>
      <c r="AV1704" s="130"/>
      <c r="AW1704" s="130"/>
      <c r="AX1704" s="130"/>
      <c r="AY1704" s="130"/>
    </row>
    <row r="1705" spans="1:51" x14ac:dyDescent="0.2">
      <c r="A1705" s="121"/>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2"/>
      <c r="AU1705" s="130"/>
      <c r="AV1705" s="130"/>
      <c r="AW1705" s="130"/>
      <c r="AX1705" s="130"/>
      <c r="AY1705" s="130"/>
    </row>
    <row r="1706" spans="1:51" x14ac:dyDescent="0.2">
      <c r="A1706" s="121"/>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2"/>
      <c r="AU1706" s="130"/>
      <c r="AV1706" s="130"/>
      <c r="AW1706" s="130"/>
      <c r="AX1706" s="130"/>
      <c r="AY1706" s="130"/>
    </row>
    <row r="1707" spans="1:51" x14ac:dyDescent="0.2">
      <c r="A1707" s="121"/>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2"/>
      <c r="AU1707" s="130"/>
      <c r="AV1707" s="130"/>
      <c r="AW1707" s="130"/>
      <c r="AX1707" s="130"/>
      <c r="AY1707" s="130"/>
    </row>
    <row r="1708" spans="1:51" x14ac:dyDescent="0.2">
      <c r="A1708" s="121"/>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2"/>
      <c r="AU1708" s="130"/>
      <c r="AV1708" s="130"/>
      <c r="AW1708" s="130"/>
      <c r="AX1708" s="130"/>
      <c r="AY1708" s="130"/>
    </row>
    <row r="1709" spans="1:51" x14ac:dyDescent="0.2">
      <c r="A1709" s="121"/>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2"/>
      <c r="AU1709" s="130"/>
      <c r="AV1709" s="130"/>
      <c r="AW1709" s="130"/>
      <c r="AX1709" s="130"/>
      <c r="AY1709" s="130"/>
    </row>
    <row r="1710" spans="1:51" x14ac:dyDescent="0.2">
      <c r="A1710" s="121"/>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2"/>
      <c r="AU1710" s="130"/>
      <c r="AV1710" s="130"/>
      <c r="AW1710" s="130"/>
      <c r="AX1710" s="130"/>
      <c r="AY1710" s="130"/>
    </row>
    <row r="1711" spans="1:51" x14ac:dyDescent="0.2">
      <c r="A1711" s="121"/>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2"/>
      <c r="AU1711" s="130"/>
      <c r="AV1711" s="130"/>
      <c r="AW1711" s="130"/>
      <c r="AX1711" s="130"/>
      <c r="AY1711" s="130"/>
    </row>
    <row r="1712" spans="1:51" x14ac:dyDescent="0.2">
      <c r="A1712" s="121"/>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2"/>
      <c r="AU1712" s="130"/>
      <c r="AV1712" s="130"/>
      <c r="AW1712" s="130"/>
      <c r="AX1712" s="130"/>
      <c r="AY1712" s="130"/>
    </row>
    <row r="1713" spans="1:51" x14ac:dyDescent="0.2">
      <c r="A1713" s="121"/>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2"/>
      <c r="AU1713" s="130"/>
      <c r="AV1713" s="130"/>
      <c r="AW1713" s="130"/>
      <c r="AX1713" s="130"/>
      <c r="AY1713" s="130"/>
    </row>
    <row r="1714" spans="1:51" x14ac:dyDescent="0.2">
      <c r="A1714" s="121"/>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2"/>
      <c r="AU1714" s="130"/>
      <c r="AV1714" s="130"/>
      <c r="AW1714" s="130"/>
      <c r="AX1714" s="130"/>
      <c r="AY1714" s="130"/>
    </row>
    <row r="1715" spans="1:51" x14ac:dyDescent="0.2">
      <c r="A1715" s="121"/>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2"/>
      <c r="AU1715" s="130"/>
      <c r="AV1715" s="130"/>
      <c r="AW1715" s="130"/>
      <c r="AX1715" s="130"/>
      <c r="AY1715" s="130"/>
    </row>
    <row r="1716" spans="1:51" x14ac:dyDescent="0.2">
      <c r="A1716" s="121"/>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2"/>
      <c r="AU1716" s="130"/>
      <c r="AV1716" s="130"/>
      <c r="AW1716" s="130"/>
      <c r="AX1716" s="130"/>
      <c r="AY1716" s="130"/>
    </row>
    <row r="1717" spans="1:51" x14ac:dyDescent="0.2">
      <c r="A1717" s="121"/>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2"/>
      <c r="AU1717" s="130"/>
      <c r="AV1717" s="130"/>
      <c r="AW1717" s="130"/>
      <c r="AX1717" s="130"/>
      <c r="AY1717" s="130"/>
    </row>
    <row r="1718" spans="1:51" x14ac:dyDescent="0.2">
      <c r="A1718" s="121"/>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2"/>
      <c r="AU1718" s="130"/>
      <c r="AV1718" s="130"/>
      <c r="AW1718" s="130"/>
      <c r="AX1718" s="130"/>
      <c r="AY1718" s="130"/>
    </row>
    <row r="1719" spans="1:51" x14ac:dyDescent="0.2">
      <c r="A1719" s="121"/>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2"/>
      <c r="AU1719" s="130"/>
      <c r="AV1719" s="130"/>
      <c r="AW1719" s="130"/>
      <c r="AX1719" s="130"/>
      <c r="AY1719" s="130"/>
    </row>
    <row r="1720" spans="1:51" x14ac:dyDescent="0.2">
      <c r="A1720" s="121"/>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2"/>
      <c r="AU1720" s="130"/>
      <c r="AV1720" s="130"/>
      <c r="AW1720" s="130"/>
      <c r="AX1720" s="130"/>
      <c r="AY1720" s="130"/>
    </row>
    <row r="1721" spans="1:51" x14ac:dyDescent="0.2">
      <c r="A1721" s="121"/>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2"/>
      <c r="AU1721" s="130"/>
      <c r="AV1721" s="130"/>
      <c r="AW1721" s="130"/>
      <c r="AX1721" s="130"/>
      <c r="AY1721" s="130"/>
    </row>
    <row r="1722" spans="1:51" x14ac:dyDescent="0.2">
      <c r="A1722" s="121"/>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2"/>
      <c r="AU1722" s="130"/>
      <c r="AV1722" s="130"/>
      <c r="AW1722" s="130"/>
      <c r="AX1722" s="130"/>
      <c r="AY1722" s="130"/>
    </row>
    <row r="1723" spans="1:51" x14ac:dyDescent="0.2">
      <c r="A1723" s="121"/>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2"/>
      <c r="AU1723" s="130"/>
      <c r="AV1723" s="130"/>
      <c r="AW1723" s="130"/>
      <c r="AX1723" s="130"/>
      <c r="AY1723" s="130"/>
    </row>
    <row r="1724" spans="1:51" x14ac:dyDescent="0.2">
      <c r="A1724" s="121"/>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2"/>
      <c r="AU1724" s="130"/>
      <c r="AV1724" s="130"/>
      <c r="AW1724" s="130"/>
      <c r="AX1724" s="130"/>
      <c r="AY1724" s="130"/>
    </row>
    <row r="1725" spans="1:51" x14ac:dyDescent="0.2">
      <c r="A1725" s="121"/>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2"/>
      <c r="AU1725" s="130"/>
      <c r="AV1725" s="130"/>
      <c r="AW1725" s="130"/>
      <c r="AX1725" s="130"/>
      <c r="AY1725" s="130"/>
    </row>
    <row r="1726" spans="1:51" x14ac:dyDescent="0.2">
      <c r="A1726" s="121"/>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2"/>
      <c r="AU1726" s="130"/>
      <c r="AV1726" s="130"/>
      <c r="AW1726" s="130"/>
      <c r="AX1726" s="130"/>
      <c r="AY1726" s="130"/>
    </row>
    <row r="1727" spans="1:51" x14ac:dyDescent="0.2">
      <c r="A1727" s="121"/>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2"/>
      <c r="AU1727" s="130"/>
      <c r="AV1727" s="130"/>
      <c r="AW1727" s="130"/>
      <c r="AX1727" s="130"/>
      <c r="AY1727" s="130"/>
    </row>
    <row r="1728" spans="1:51" x14ac:dyDescent="0.2">
      <c r="A1728" s="121"/>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2"/>
      <c r="AU1728" s="130"/>
      <c r="AV1728" s="130"/>
      <c r="AW1728" s="130"/>
      <c r="AX1728" s="130"/>
      <c r="AY1728" s="130"/>
    </row>
    <row r="1729" spans="1:51" x14ac:dyDescent="0.2">
      <c r="A1729" s="121"/>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2"/>
      <c r="AU1729" s="130"/>
      <c r="AV1729" s="130"/>
      <c r="AW1729" s="130"/>
      <c r="AX1729" s="130"/>
      <c r="AY1729" s="130"/>
    </row>
    <row r="1730" spans="1:51" x14ac:dyDescent="0.2">
      <c r="A1730" s="121"/>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2"/>
      <c r="AU1730" s="130"/>
      <c r="AV1730" s="130"/>
      <c r="AW1730" s="130"/>
      <c r="AX1730" s="130"/>
      <c r="AY1730" s="130"/>
    </row>
    <row r="1731" spans="1:51" x14ac:dyDescent="0.2">
      <c r="A1731" s="121"/>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2"/>
      <c r="AU1731" s="130"/>
      <c r="AV1731" s="130"/>
      <c r="AW1731" s="130"/>
      <c r="AX1731" s="130"/>
      <c r="AY1731" s="130"/>
    </row>
    <row r="1732" spans="1:51" x14ac:dyDescent="0.2">
      <c r="A1732" s="121"/>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2"/>
      <c r="AU1732" s="130"/>
      <c r="AV1732" s="130"/>
      <c r="AW1732" s="130"/>
      <c r="AX1732" s="130"/>
      <c r="AY1732" s="130"/>
    </row>
    <row r="1733" spans="1:51" x14ac:dyDescent="0.2">
      <c r="A1733" s="121"/>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2"/>
      <c r="AU1733" s="130"/>
      <c r="AV1733" s="130"/>
      <c r="AW1733" s="130"/>
      <c r="AX1733" s="130"/>
      <c r="AY1733" s="130"/>
    </row>
    <row r="1734" spans="1:51" x14ac:dyDescent="0.2">
      <c r="A1734" s="121"/>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2"/>
      <c r="AU1734" s="130"/>
      <c r="AV1734" s="130"/>
      <c r="AW1734" s="130"/>
      <c r="AX1734" s="130"/>
      <c r="AY1734" s="130"/>
    </row>
    <row r="1735" spans="1:51" x14ac:dyDescent="0.2">
      <c r="A1735" s="121"/>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2"/>
      <c r="AU1735" s="130"/>
      <c r="AV1735" s="130"/>
      <c r="AW1735" s="130"/>
      <c r="AX1735" s="130"/>
      <c r="AY1735" s="130"/>
    </row>
    <row r="1736" spans="1:51" x14ac:dyDescent="0.2">
      <c r="A1736" s="121"/>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2"/>
      <c r="AU1736" s="130"/>
      <c r="AV1736" s="130"/>
      <c r="AW1736" s="130"/>
      <c r="AX1736" s="130"/>
      <c r="AY1736" s="130"/>
    </row>
    <row r="1737" spans="1:51" x14ac:dyDescent="0.2">
      <c r="A1737" s="121"/>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2"/>
      <c r="AU1737" s="130"/>
      <c r="AV1737" s="130"/>
      <c r="AW1737" s="130"/>
      <c r="AX1737" s="130"/>
      <c r="AY1737" s="130"/>
    </row>
    <row r="1738" spans="1:51" x14ac:dyDescent="0.2">
      <c r="A1738" s="121"/>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2"/>
      <c r="AU1738" s="130"/>
      <c r="AV1738" s="130"/>
      <c r="AW1738" s="130"/>
      <c r="AX1738" s="130"/>
      <c r="AY1738" s="130"/>
    </row>
    <row r="1739" spans="1:51" x14ac:dyDescent="0.2">
      <c r="A1739" s="121"/>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2"/>
      <c r="AU1739" s="130"/>
      <c r="AV1739" s="130"/>
      <c r="AW1739" s="130"/>
      <c r="AX1739" s="130"/>
      <c r="AY1739" s="130"/>
    </row>
    <row r="1740" spans="1:51" x14ac:dyDescent="0.2">
      <c r="A1740" s="121"/>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2"/>
      <c r="AU1740" s="130"/>
      <c r="AV1740" s="130"/>
      <c r="AW1740" s="130"/>
      <c r="AX1740" s="130"/>
      <c r="AY1740" s="130"/>
    </row>
    <row r="1741" spans="1:51" x14ac:dyDescent="0.2">
      <c r="A1741" s="121"/>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2"/>
      <c r="AU1741" s="130"/>
      <c r="AV1741" s="130"/>
      <c r="AW1741" s="130"/>
      <c r="AX1741" s="130"/>
      <c r="AY1741" s="130"/>
    </row>
    <row r="1742" spans="1:51" x14ac:dyDescent="0.2">
      <c r="A1742" s="121"/>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2"/>
      <c r="AU1742" s="130"/>
      <c r="AV1742" s="130"/>
      <c r="AW1742" s="130"/>
      <c r="AX1742" s="130"/>
      <c r="AY1742" s="130"/>
    </row>
    <row r="1743" spans="1:51" x14ac:dyDescent="0.2">
      <c r="A1743" s="121"/>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2"/>
      <c r="AU1743" s="130"/>
      <c r="AV1743" s="130"/>
      <c r="AW1743" s="130"/>
      <c r="AX1743" s="130"/>
      <c r="AY1743" s="130"/>
    </row>
    <row r="1744" spans="1:51" x14ac:dyDescent="0.2">
      <c r="A1744" s="121"/>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2"/>
      <c r="AU1744" s="130"/>
      <c r="AV1744" s="130"/>
      <c r="AW1744" s="130"/>
      <c r="AX1744" s="130"/>
      <c r="AY1744" s="130"/>
    </row>
    <row r="1745" spans="1:51" x14ac:dyDescent="0.2">
      <c r="A1745" s="121"/>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2"/>
      <c r="AU1745" s="130"/>
      <c r="AV1745" s="130"/>
      <c r="AW1745" s="130"/>
      <c r="AX1745" s="130"/>
      <c r="AY1745" s="130"/>
    </row>
    <row r="1746" spans="1:51" x14ac:dyDescent="0.2">
      <c r="A1746" s="121"/>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2"/>
      <c r="AU1746" s="130"/>
      <c r="AV1746" s="130"/>
      <c r="AW1746" s="130"/>
      <c r="AX1746" s="130"/>
      <c r="AY1746" s="130"/>
    </row>
    <row r="1747" spans="1:51" x14ac:dyDescent="0.2">
      <c r="A1747" s="121"/>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2"/>
      <c r="AU1747" s="130"/>
      <c r="AV1747" s="130"/>
      <c r="AW1747" s="130"/>
      <c r="AX1747" s="130"/>
      <c r="AY1747" s="130"/>
    </row>
    <row r="1748" spans="1:51" x14ac:dyDescent="0.2">
      <c r="A1748" s="121"/>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2"/>
      <c r="AU1748" s="130"/>
      <c r="AV1748" s="130"/>
      <c r="AW1748" s="130"/>
      <c r="AX1748" s="130"/>
      <c r="AY1748" s="130"/>
    </row>
    <row r="1749" spans="1:51" x14ac:dyDescent="0.2">
      <c r="A1749" s="121"/>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2"/>
      <c r="AU1749" s="130"/>
      <c r="AV1749" s="130"/>
      <c r="AW1749" s="130"/>
      <c r="AX1749" s="130"/>
      <c r="AY1749" s="130"/>
    </row>
    <row r="1750" spans="1:51" x14ac:dyDescent="0.2">
      <c r="A1750" s="121"/>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2"/>
      <c r="AU1750" s="130"/>
      <c r="AV1750" s="130"/>
      <c r="AW1750" s="130"/>
      <c r="AX1750" s="130"/>
      <c r="AY1750" s="130"/>
    </row>
    <row r="1751" spans="1:51" x14ac:dyDescent="0.2">
      <c r="A1751" s="121"/>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2"/>
      <c r="AU1751" s="130"/>
      <c r="AV1751" s="130"/>
      <c r="AW1751" s="130"/>
      <c r="AX1751" s="130"/>
      <c r="AY1751" s="130"/>
    </row>
    <row r="1752" spans="1:51" x14ac:dyDescent="0.2">
      <c r="A1752" s="121"/>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2"/>
      <c r="AU1752" s="130"/>
      <c r="AV1752" s="130"/>
      <c r="AW1752" s="130"/>
      <c r="AX1752" s="130"/>
      <c r="AY1752" s="130"/>
    </row>
    <row r="1753" spans="1:51" x14ac:dyDescent="0.2">
      <c r="A1753" s="121"/>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2"/>
      <c r="AU1753" s="130"/>
      <c r="AV1753" s="130"/>
      <c r="AW1753" s="130"/>
      <c r="AX1753" s="130"/>
      <c r="AY1753" s="130"/>
    </row>
    <row r="1754" spans="1:51" x14ac:dyDescent="0.2">
      <c r="A1754" s="121"/>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2"/>
      <c r="AU1754" s="130"/>
      <c r="AV1754" s="130"/>
      <c r="AW1754" s="130"/>
      <c r="AX1754" s="130"/>
      <c r="AY1754" s="130"/>
    </row>
    <row r="1755" spans="1:51" x14ac:dyDescent="0.2">
      <c r="A1755" s="121"/>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2"/>
      <c r="AU1755" s="130"/>
      <c r="AV1755" s="130"/>
      <c r="AW1755" s="130"/>
      <c r="AX1755" s="130"/>
      <c r="AY1755" s="130"/>
    </row>
    <row r="1756" spans="1:51" x14ac:dyDescent="0.2">
      <c r="A1756" s="121"/>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2"/>
      <c r="AU1756" s="130"/>
      <c r="AV1756" s="130"/>
      <c r="AW1756" s="130"/>
      <c r="AX1756" s="130"/>
      <c r="AY1756" s="130"/>
    </row>
    <row r="1757" spans="1:51" x14ac:dyDescent="0.2">
      <c r="A1757" s="121"/>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2"/>
      <c r="AU1757" s="130"/>
      <c r="AV1757" s="130"/>
      <c r="AW1757" s="130"/>
      <c r="AX1757" s="130"/>
      <c r="AY1757" s="130"/>
    </row>
    <row r="1758" spans="1:51" x14ac:dyDescent="0.2">
      <c r="A1758" s="121"/>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2"/>
      <c r="AU1758" s="130"/>
      <c r="AV1758" s="130"/>
      <c r="AW1758" s="130"/>
      <c r="AX1758" s="130"/>
      <c r="AY1758" s="130"/>
    </row>
    <row r="1759" spans="1:51" x14ac:dyDescent="0.2">
      <c r="A1759" s="121"/>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2"/>
      <c r="AU1759" s="130"/>
      <c r="AV1759" s="130"/>
      <c r="AW1759" s="130"/>
      <c r="AX1759" s="130"/>
      <c r="AY1759" s="130"/>
    </row>
    <row r="1760" spans="1:51" x14ac:dyDescent="0.2">
      <c r="A1760" s="121"/>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2"/>
      <c r="AU1760" s="130"/>
      <c r="AV1760" s="130"/>
      <c r="AW1760" s="130"/>
      <c r="AX1760" s="130"/>
      <c r="AY1760" s="130"/>
    </row>
    <row r="1761" spans="1:51" x14ac:dyDescent="0.2">
      <c r="A1761" s="121"/>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2"/>
      <c r="AU1761" s="130"/>
      <c r="AV1761" s="130"/>
      <c r="AW1761" s="130"/>
      <c r="AX1761" s="130"/>
      <c r="AY1761" s="130"/>
    </row>
    <row r="1762" spans="1:51" x14ac:dyDescent="0.2">
      <c r="A1762" s="121"/>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2"/>
      <c r="AU1762" s="130"/>
      <c r="AV1762" s="130"/>
      <c r="AW1762" s="130"/>
      <c r="AX1762" s="130"/>
      <c r="AY1762" s="130"/>
    </row>
    <row r="1763" spans="1:51" x14ac:dyDescent="0.2">
      <c r="A1763" s="121"/>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2"/>
      <c r="AU1763" s="130"/>
      <c r="AV1763" s="130"/>
      <c r="AW1763" s="130"/>
      <c r="AX1763" s="130"/>
      <c r="AY1763" s="130"/>
    </row>
    <row r="1764" spans="1:51" x14ac:dyDescent="0.2">
      <c r="A1764" s="121"/>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2"/>
      <c r="AU1764" s="130"/>
      <c r="AV1764" s="130"/>
      <c r="AW1764" s="130"/>
      <c r="AX1764" s="130"/>
      <c r="AY1764" s="130"/>
    </row>
    <row r="1765" spans="1:51" x14ac:dyDescent="0.2">
      <c r="A1765" s="121"/>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2"/>
      <c r="AU1765" s="130"/>
      <c r="AV1765" s="130"/>
      <c r="AW1765" s="130"/>
      <c r="AX1765" s="130"/>
      <c r="AY1765" s="130"/>
    </row>
    <row r="1766" spans="1:51" x14ac:dyDescent="0.2">
      <c r="A1766" s="121"/>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2"/>
      <c r="AU1766" s="130"/>
      <c r="AV1766" s="130"/>
      <c r="AW1766" s="130"/>
      <c r="AX1766" s="130"/>
      <c r="AY1766" s="130"/>
    </row>
    <row r="1767" spans="1:51" x14ac:dyDescent="0.2">
      <c r="A1767" s="121"/>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2"/>
      <c r="AU1767" s="130"/>
      <c r="AV1767" s="130"/>
      <c r="AW1767" s="130"/>
      <c r="AX1767" s="130"/>
      <c r="AY1767" s="130"/>
    </row>
    <row r="1768" spans="1:51" x14ac:dyDescent="0.2">
      <c r="A1768" s="121"/>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2"/>
      <c r="AU1768" s="130"/>
      <c r="AV1768" s="130"/>
      <c r="AW1768" s="130"/>
      <c r="AX1768" s="130"/>
      <c r="AY1768" s="130"/>
    </row>
    <row r="1769" spans="1:51" x14ac:dyDescent="0.2">
      <c r="A1769" s="121"/>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2"/>
      <c r="AU1769" s="130"/>
      <c r="AV1769" s="130"/>
      <c r="AW1769" s="130"/>
      <c r="AX1769" s="130"/>
      <c r="AY1769" s="130"/>
    </row>
    <row r="1770" spans="1:51" x14ac:dyDescent="0.2">
      <c r="A1770" s="121"/>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2"/>
      <c r="AU1770" s="130"/>
      <c r="AV1770" s="130"/>
      <c r="AW1770" s="130"/>
      <c r="AX1770" s="130"/>
      <c r="AY1770" s="130"/>
    </row>
    <row r="1771" spans="1:51" x14ac:dyDescent="0.2">
      <c r="A1771" s="121"/>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2"/>
      <c r="AU1771" s="130"/>
      <c r="AV1771" s="130"/>
      <c r="AW1771" s="130"/>
      <c r="AX1771" s="130"/>
      <c r="AY1771" s="130"/>
    </row>
    <row r="1772" spans="1:51" x14ac:dyDescent="0.2">
      <c r="A1772" s="121"/>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2"/>
      <c r="AU1772" s="130"/>
      <c r="AV1772" s="130"/>
      <c r="AW1772" s="130"/>
      <c r="AX1772" s="130"/>
      <c r="AY1772" s="130"/>
    </row>
    <row r="1773" spans="1:51" x14ac:dyDescent="0.2">
      <c r="A1773" s="121"/>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2"/>
      <c r="AU1773" s="130"/>
      <c r="AV1773" s="130"/>
      <c r="AW1773" s="130"/>
      <c r="AX1773" s="130"/>
      <c r="AY1773" s="130"/>
    </row>
    <row r="1774" spans="1:51" x14ac:dyDescent="0.2">
      <c r="A1774" s="121"/>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2"/>
      <c r="AU1774" s="130"/>
      <c r="AV1774" s="130"/>
      <c r="AW1774" s="130"/>
      <c r="AX1774" s="130"/>
      <c r="AY1774" s="130"/>
    </row>
    <row r="1775" spans="1:51" x14ac:dyDescent="0.2">
      <c r="A1775" s="121"/>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2"/>
      <c r="AU1775" s="130"/>
      <c r="AV1775" s="130"/>
      <c r="AW1775" s="130"/>
      <c r="AX1775" s="130"/>
      <c r="AY1775" s="130"/>
    </row>
    <row r="1776" spans="1:51" x14ac:dyDescent="0.2">
      <c r="A1776" s="121"/>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2"/>
      <c r="AU1776" s="130"/>
      <c r="AV1776" s="130"/>
      <c r="AW1776" s="130"/>
      <c r="AX1776" s="130"/>
      <c r="AY1776" s="130"/>
    </row>
    <row r="1777" spans="1:51" x14ac:dyDescent="0.2">
      <c r="A1777" s="121"/>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2"/>
      <c r="AU1777" s="130"/>
      <c r="AV1777" s="130"/>
      <c r="AW1777" s="130"/>
      <c r="AX1777" s="130"/>
      <c r="AY1777" s="130"/>
    </row>
    <row r="1778" spans="1:51" x14ac:dyDescent="0.2">
      <c r="A1778" s="121"/>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2"/>
      <c r="AU1778" s="130"/>
      <c r="AV1778" s="130"/>
      <c r="AW1778" s="130"/>
      <c r="AX1778" s="130"/>
      <c r="AY1778" s="130"/>
    </row>
    <row r="1779" spans="1:51" x14ac:dyDescent="0.2">
      <c r="A1779" s="121"/>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2"/>
      <c r="AU1779" s="130"/>
      <c r="AV1779" s="130"/>
      <c r="AW1779" s="130"/>
      <c r="AX1779" s="130"/>
      <c r="AY1779" s="130"/>
    </row>
    <row r="1780" spans="1:51" x14ac:dyDescent="0.2">
      <c r="A1780" s="121"/>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2"/>
      <c r="AU1780" s="130"/>
      <c r="AV1780" s="130"/>
      <c r="AW1780" s="130"/>
      <c r="AX1780" s="130"/>
      <c r="AY1780" s="130"/>
    </row>
    <row r="1781" spans="1:51" x14ac:dyDescent="0.2">
      <c r="A1781" s="121"/>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2"/>
      <c r="AU1781" s="130"/>
      <c r="AV1781" s="130"/>
      <c r="AW1781" s="130"/>
      <c r="AX1781" s="130"/>
      <c r="AY1781" s="130"/>
    </row>
    <row r="1782" spans="1:51" x14ac:dyDescent="0.2">
      <c r="A1782" s="121"/>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2"/>
      <c r="AU1782" s="130"/>
      <c r="AV1782" s="130"/>
      <c r="AW1782" s="130"/>
      <c r="AX1782" s="130"/>
      <c r="AY1782" s="130"/>
    </row>
    <row r="1783" spans="1:51" x14ac:dyDescent="0.2">
      <c r="A1783" s="121"/>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2"/>
      <c r="AU1783" s="130"/>
      <c r="AV1783" s="130"/>
      <c r="AW1783" s="130"/>
      <c r="AX1783" s="130"/>
      <c r="AY1783" s="130"/>
    </row>
    <row r="1784" spans="1:51" x14ac:dyDescent="0.2">
      <c r="A1784" s="121"/>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2"/>
      <c r="AU1784" s="130"/>
      <c r="AV1784" s="130"/>
      <c r="AW1784" s="130"/>
      <c r="AX1784" s="130"/>
      <c r="AY1784" s="130"/>
    </row>
    <row r="1785" spans="1:51" x14ac:dyDescent="0.2">
      <c r="A1785" s="121"/>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2"/>
      <c r="AU1785" s="130"/>
      <c r="AV1785" s="130"/>
      <c r="AW1785" s="130"/>
      <c r="AX1785" s="130"/>
      <c r="AY1785" s="130"/>
    </row>
    <row r="1786" spans="1:51" x14ac:dyDescent="0.2">
      <c r="A1786" s="121"/>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2"/>
      <c r="AU1786" s="130"/>
      <c r="AV1786" s="130"/>
      <c r="AW1786" s="130"/>
      <c r="AX1786" s="130"/>
      <c r="AY1786" s="130"/>
    </row>
    <row r="1787" spans="1:51" x14ac:dyDescent="0.2">
      <c r="A1787" s="121"/>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2"/>
      <c r="AU1787" s="130"/>
      <c r="AV1787" s="130"/>
      <c r="AW1787" s="130"/>
      <c r="AX1787" s="130"/>
      <c r="AY1787" s="130"/>
    </row>
    <row r="1788" spans="1:51" x14ac:dyDescent="0.2">
      <c r="A1788" s="121"/>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2"/>
      <c r="AU1788" s="130"/>
      <c r="AV1788" s="130"/>
      <c r="AW1788" s="130"/>
      <c r="AX1788" s="130"/>
      <c r="AY1788" s="130"/>
    </row>
    <row r="1789" spans="1:51" x14ac:dyDescent="0.2">
      <c r="A1789" s="121"/>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2"/>
      <c r="AU1789" s="130"/>
      <c r="AV1789" s="130"/>
      <c r="AW1789" s="130"/>
      <c r="AX1789" s="130"/>
      <c r="AY1789" s="130"/>
    </row>
    <row r="1790" spans="1:51" x14ac:dyDescent="0.2">
      <c r="A1790" s="121"/>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2"/>
      <c r="AU1790" s="130"/>
      <c r="AV1790" s="130"/>
      <c r="AW1790" s="130"/>
      <c r="AX1790" s="130"/>
      <c r="AY1790" s="130"/>
    </row>
    <row r="1791" spans="1:51" x14ac:dyDescent="0.2">
      <c r="A1791" s="121"/>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2"/>
      <c r="AU1791" s="130"/>
      <c r="AV1791" s="130"/>
      <c r="AW1791" s="130"/>
      <c r="AX1791" s="130"/>
      <c r="AY1791" s="130"/>
    </row>
    <row r="1792" spans="1:51" x14ac:dyDescent="0.2">
      <c r="A1792" s="121"/>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2"/>
      <c r="AU1792" s="130"/>
      <c r="AV1792" s="130"/>
      <c r="AW1792" s="130"/>
      <c r="AX1792" s="130"/>
      <c r="AY1792" s="130"/>
    </row>
    <row r="1793" spans="1:51" x14ac:dyDescent="0.2">
      <c r="A1793" s="121"/>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2"/>
      <c r="AU1793" s="130"/>
      <c r="AV1793" s="130"/>
      <c r="AW1793" s="130"/>
      <c r="AX1793" s="130"/>
      <c r="AY1793" s="130"/>
    </row>
    <row r="1794" spans="1:51" x14ac:dyDescent="0.2">
      <c r="A1794" s="121"/>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2"/>
      <c r="AU1794" s="130"/>
      <c r="AV1794" s="130"/>
      <c r="AW1794" s="130"/>
      <c r="AX1794" s="130"/>
      <c r="AY1794" s="130"/>
    </row>
    <row r="1795" spans="1:51" x14ac:dyDescent="0.2">
      <c r="A1795" s="121"/>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2"/>
      <c r="AU1795" s="130"/>
      <c r="AV1795" s="130"/>
      <c r="AW1795" s="130"/>
      <c r="AX1795" s="130"/>
      <c r="AY1795" s="130"/>
    </row>
    <row r="1796" spans="1:51" x14ac:dyDescent="0.2">
      <c r="A1796" s="121"/>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2"/>
      <c r="AU1796" s="130"/>
      <c r="AV1796" s="130"/>
      <c r="AW1796" s="130"/>
      <c r="AX1796" s="130"/>
      <c r="AY1796" s="130"/>
    </row>
    <row r="1797" spans="1:51" x14ac:dyDescent="0.2">
      <c r="A1797" s="121"/>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2"/>
      <c r="AU1797" s="130"/>
      <c r="AV1797" s="130"/>
      <c r="AW1797" s="130"/>
      <c r="AX1797" s="130"/>
      <c r="AY1797" s="130"/>
    </row>
    <row r="1798" spans="1:51" x14ac:dyDescent="0.2">
      <c r="A1798" s="121"/>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2"/>
      <c r="AU1798" s="130"/>
      <c r="AV1798" s="130"/>
      <c r="AW1798" s="130"/>
      <c r="AX1798" s="130"/>
      <c r="AY1798" s="130"/>
    </row>
    <row r="1799" spans="1:51" x14ac:dyDescent="0.2">
      <c r="A1799" s="121"/>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2"/>
      <c r="AU1799" s="130"/>
      <c r="AV1799" s="130"/>
      <c r="AW1799" s="130"/>
      <c r="AX1799" s="130"/>
      <c r="AY1799" s="130"/>
    </row>
    <row r="1800" spans="1:51" x14ac:dyDescent="0.2">
      <c r="A1800" s="121"/>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2"/>
      <c r="AU1800" s="130"/>
      <c r="AV1800" s="130"/>
      <c r="AW1800" s="130"/>
      <c r="AX1800" s="130"/>
      <c r="AY1800" s="130"/>
    </row>
    <row r="1801" spans="1:51" x14ac:dyDescent="0.2">
      <c r="A1801" s="121"/>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2"/>
      <c r="AU1801" s="130"/>
      <c r="AV1801" s="130"/>
      <c r="AW1801" s="130"/>
      <c r="AX1801" s="130"/>
      <c r="AY1801" s="130"/>
    </row>
    <row r="1802" spans="1:51" x14ac:dyDescent="0.2">
      <c r="A1802" s="121"/>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2"/>
      <c r="AU1802" s="130"/>
      <c r="AV1802" s="130"/>
      <c r="AW1802" s="130"/>
      <c r="AX1802" s="130"/>
      <c r="AY1802" s="130"/>
    </row>
    <row r="1803" spans="1:51" x14ac:dyDescent="0.2">
      <c r="A1803" s="121"/>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2"/>
      <c r="AU1803" s="130"/>
      <c r="AV1803" s="130"/>
      <c r="AW1803" s="130"/>
      <c r="AX1803" s="130"/>
      <c r="AY1803" s="130"/>
    </row>
    <row r="1804" spans="1:51" x14ac:dyDescent="0.2">
      <c r="A1804" s="121"/>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2"/>
      <c r="AU1804" s="130"/>
      <c r="AV1804" s="130"/>
      <c r="AW1804" s="130"/>
      <c r="AX1804" s="130"/>
      <c r="AY1804" s="130"/>
    </row>
    <row r="1805" spans="1:51" x14ac:dyDescent="0.2">
      <c r="A1805" s="121"/>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2"/>
      <c r="AU1805" s="130"/>
      <c r="AV1805" s="130"/>
      <c r="AW1805" s="130"/>
      <c r="AX1805" s="130"/>
      <c r="AY1805" s="130"/>
    </row>
    <row r="1806" spans="1:51" x14ac:dyDescent="0.2">
      <c r="A1806" s="121"/>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2"/>
      <c r="AU1806" s="130"/>
      <c r="AV1806" s="130"/>
      <c r="AW1806" s="130"/>
      <c r="AX1806" s="130"/>
      <c r="AY1806" s="130"/>
    </row>
    <row r="1807" spans="1:51" x14ac:dyDescent="0.2">
      <c r="A1807" s="121"/>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2"/>
      <c r="AU1807" s="130"/>
      <c r="AV1807" s="130"/>
      <c r="AW1807" s="130"/>
      <c r="AX1807" s="130"/>
      <c r="AY1807" s="130"/>
    </row>
    <row r="1808" spans="1:51" x14ac:dyDescent="0.2">
      <c r="A1808" s="121"/>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2"/>
      <c r="AU1808" s="130"/>
      <c r="AV1808" s="130"/>
      <c r="AW1808" s="130"/>
      <c r="AX1808" s="130"/>
      <c r="AY1808" s="130"/>
    </row>
    <row r="1809" spans="1:51" x14ac:dyDescent="0.2">
      <c r="A1809" s="121"/>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2"/>
      <c r="AU1809" s="130"/>
      <c r="AV1809" s="130"/>
      <c r="AW1809" s="130"/>
      <c r="AX1809" s="130"/>
      <c r="AY1809" s="130"/>
    </row>
    <row r="1810" spans="1:51" x14ac:dyDescent="0.2">
      <c r="A1810" s="121"/>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2"/>
      <c r="AU1810" s="130"/>
      <c r="AV1810" s="130"/>
      <c r="AW1810" s="130"/>
      <c r="AX1810" s="130"/>
      <c r="AY1810" s="130"/>
    </row>
    <row r="1811" spans="1:51" x14ac:dyDescent="0.2">
      <c r="A1811" s="121"/>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2"/>
      <c r="AU1811" s="130"/>
      <c r="AV1811" s="130"/>
      <c r="AW1811" s="130"/>
      <c r="AX1811" s="130"/>
      <c r="AY1811" s="130"/>
    </row>
    <row r="1812" spans="1:51" x14ac:dyDescent="0.2">
      <c r="A1812" s="121"/>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2"/>
      <c r="AU1812" s="130"/>
      <c r="AV1812" s="130"/>
      <c r="AW1812" s="130"/>
      <c r="AX1812" s="130"/>
      <c r="AY1812" s="130"/>
    </row>
    <row r="1813" spans="1:51" x14ac:dyDescent="0.2">
      <c r="A1813" s="121"/>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2"/>
      <c r="AU1813" s="130"/>
      <c r="AV1813" s="130"/>
      <c r="AW1813" s="130"/>
      <c r="AX1813" s="130"/>
      <c r="AY1813" s="130"/>
    </row>
    <row r="1814" spans="1:51" x14ac:dyDescent="0.2">
      <c r="A1814" s="121"/>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2"/>
      <c r="AU1814" s="130"/>
      <c r="AV1814" s="130"/>
      <c r="AW1814" s="130"/>
      <c r="AX1814" s="130"/>
      <c r="AY1814" s="130"/>
    </row>
    <row r="1815" spans="1:51" x14ac:dyDescent="0.2">
      <c r="A1815" s="121"/>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2"/>
      <c r="AU1815" s="130"/>
      <c r="AV1815" s="130"/>
      <c r="AW1815" s="130"/>
      <c r="AX1815" s="130"/>
      <c r="AY1815" s="130"/>
    </row>
    <row r="1816" spans="1:51" x14ac:dyDescent="0.2">
      <c r="A1816" s="121"/>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2"/>
      <c r="AU1816" s="130"/>
      <c r="AV1816" s="130"/>
      <c r="AW1816" s="130"/>
      <c r="AX1816" s="130"/>
      <c r="AY1816" s="130"/>
    </row>
    <row r="1817" spans="1:51" x14ac:dyDescent="0.2">
      <c r="A1817" s="121"/>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2"/>
      <c r="AU1817" s="130"/>
      <c r="AV1817" s="130"/>
      <c r="AW1817" s="130"/>
      <c r="AX1817" s="130"/>
      <c r="AY1817" s="130"/>
    </row>
    <row r="1818" spans="1:51" x14ac:dyDescent="0.2">
      <c r="A1818" s="121"/>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2"/>
      <c r="AU1818" s="130"/>
      <c r="AV1818" s="130"/>
      <c r="AW1818" s="130"/>
      <c r="AX1818" s="130"/>
      <c r="AY1818" s="130"/>
    </row>
    <row r="1819" spans="1:51" x14ac:dyDescent="0.2">
      <c r="A1819" s="121"/>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2"/>
      <c r="AU1819" s="130"/>
      <c r="AV1819" s="130"/>
      <c r="AW1819" s="130"/>
      <c r="AX1819" s="130"/>
      <c r="AY1819" s="130"/>
    </row>
    <row r="1820" spans="1:51" x14ac:dyDescent="0.2">
      <c r="A1820" s="121"/>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2"/>
      <c r="AU1820" s="130"/>
      <c r="AV1820" s="130"/>
      <c r="AW1820" s="130"/>
      <c r="AX1820" s="130"/>
      <c r="AY1820" s="130"/>
    </row>
    <row r="1821" spans="1:51" x14ac:dyDescent="0.2">
      <c r="A1821" s="121"/>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2"/>
      <c r="AU1821" s="130"/>
      <c r="AV1821" s="130"/>
      <c r="AW1821" s="130"/>
      <c r="AX1821" s="130"/>
      <c r="AY1821" s="130"/>
    </row>
    <row r="1822" spans="1:51" x14ac:dyDescent="0.2">
      <c r="A1822" s="121"/>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2"/>
      <c r="AU1822" s="130"/>
      <c r="AV1822" s="130"/>
      <c r="AW1822" s="130"/>
      <c r="AX1822" s="130"/>
      <c r="AY1822" s="130"/>
    </row>
    <row r="1823" spans="1:51" x14ac:dyDescent="0.2">
      <c r="A1823" s="121"/>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2"/>
      <c r="AU1823" s="130"/>
      <c r="AV1823" s="130"/>
      <c r="AW1823" s="130"/>
      <c r="AX1823" s="130"/>
      <c r="AY1823" s="130"/>
    </row>
    <row r="1824" spans="1:51" x14ac:dyDescent="0.2">
      <c r="A1824" s="121"/>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2"/>
      <c r="AU1824" s="130"/>
      <c r="AV1824" s="130"/>
      <c r="AW1824" s="130"/>
      <c r="AX1824" s="130"/>
      <c r="AY1824" s="130"/>
    </row>
    <row r="1825" spans="1:51" x14ac:dyDescent="0.2">
      <c r="A1825" s="121"/>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2"/>
      <c r="AU1825" s="130"/>
      <c r="AV1825" s="130"/>
      <c r="AW1825" s="130"/>
      <c r="AX1825" s="130"/>
      <c r="AY1825" s="130"/>
    </row>
    <row r="1826" spans="1:51" x14ac:dyDescent="0.2">
      <c r="A1826" s="121"/>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2"/>
      <c r="AU1826" s="130"/>
      <c r="AV1826" s="130"/>
      <c r="AW1826" s="130"/>
      <c r="AX1826" s="130"/>
      <c r="AY1826" s="130"/>
    </row>
    <row r="1827" spans="1:51" x14ac:dyDescent="0.2">
      <c r="A1827" s="121"/>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2"/>
      <c r="AU1827" s="130"/>
      <c r="AV1827" s="130"/>
      <c r="AW1827" s="130"/>
      <c r="AX1827" s="130"/>
      <c r="AY1827" s="130"/>
    </row>
    <row r="1828" spans="1:51" x14ac:dyDescent="0.2">
      <c r="A1828" s="121"/>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2"/>
      <c r="AU1828" s="130"/>
      <c r="AV1828" s="130"/>
      <c r="AW1828" s="130"/>
      <c r="AX1828" s="130"/>
      <c r="AY1828" s="130"/>
    </row>
    <row r="1829" spans="1:51" x14ac:dyDescent="0.2">
      <c r="A1829" s="121"/>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2"/>
      <c r="AU1829" s="130"/>
      <c r="AV1829" s="130"/>
      <c r="AW1829" s="130"/>
      <c r="AX1829" s="130"/>
      <c r="AY1829" s="130"/>
    </row>
    <row r="1830" spans="1:51" x14ac:dyDescent="0.2">
      <c r="A1830" s="121"/>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2"/>
      <c r="AU1830" s="130"/>
      <c r="AV1830" s="130"/>
      <c r="AW1830" s="130"/>
      <c r="AX1830" s="130"/>
      <c r="AY1830" s="130"/>
    </row>
    <row r="1831" spans="1:51" x14ac:dyDescent="0.2">
      <c r="A1831" s="121"/>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2"/>
      <c r="AU1831" s="130"/>
      <c r="AV1831" s="130"/>
      <c r="AW1831" s="130"/>
      <c r="AX1831" s="130"/>
      <c r="AY1831" s="130"/>
    </row>
    <row r="1832" spans="1:51" x14ac:dyDescent="0.2">
      <c r="A1832" s="121"/>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2"/>
      <c r="AU1832" s="130"/>
      <c r="AV1832" s="130"/>
      <c r="AW1832" s="130"/>
      <c r="AX1832" s="130"/>
      <c r="AY1832" s="130"/>
    </row>
    <row r="1833" spans="1:51" x14ac:dyDescent="0.2">
      <c r="A1833" s="121"/>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2"/>
      <c r="AU1833" s="130"/>
      <c r="AV1833" s="130"/>
      <c r="AW1833" s="130"/>
      <c r="AX1833" s="130"/>
      <c r="AY1833" s="130"/>
    </row>
    <row r="1834" spans="1:51" x14ac:dyDescent="0.2">
      <c r="A1834" s="121"/>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2"/>
      <c r="AU1834" s="130"/>
      <c r="AV1834" s="130"/>
      <c r="AW1834" s="130"/>
      <c r="AX1834" s="130"/>
      <c r="AY1834" s="130"/>
    </row>
    <row r="1835" spans="1:51" x14ac:dyDescent="0.2">
      <c r="A1835" s="121"/>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2"/>
      <c r="AU1835" s="130"/>
      <c r="AV1835" s="130"/>
      <c r="AW1835" s="130"/>
      <c r="AX1835" s="130"/>
      <c r="AY1835" s="130"/>
    </row>
    <row r="1836" spans="1:51" x14ac:dyDescent="0.2">
      <c r="A1836" s="121"/>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2"/>
      <c r="AU1836" s="130"/>
      <c r="AV1836" s="130"/>
      <c r="AW1836" s="130"/>
      <c r="AX1836" s="130"/>
      <c r="AY1836" s="130"/>
    </row>
    <row r="1837" spans="1:51" x14ac:dyDescent="0.2">
      <c r="A1837" s="121"/>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2"/>
      <c r="AU1837" s="130"/>
      <c r="AV1837" s="130"/>
      <c r="AW1837" s="130"/>
      <c r="AX1837" s="130"/>
      <c r="AY1837" s="130"/>
    </row>
    <row r="1838" spans="1:51" x14ac:dyDescent="0.2">
      <c r="A1838" s="121"/>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2"/>
      <c r="AU1838" s="130"/>
      <c r="AV1838" s="130"/>
      <c r="AW1838" s="130"/>
      <c r="AX1838" s="130"/>
      <c r="AY1838" s="130"/>
    </row>
    <row r="1839" spans="1:51" x14ac:dyDescent="0.2">
      <c r="A1839" s="121"/>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2"/>
      <c r="AU1839" s="130"/>
      <c r="AV1839" s="130"/>
      <c r="AW1839" s="130"/>
      <c r="AX1839" s="130"/>
      <c r="AY1839" s="130"/>
    </row>
    <row r="1840" spans="1:51" x14ac:dyDescent="0.2">
      <c r="A1840" s="121"/>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2"/>
      <c r="AU1840" s="130"/>
      <c r="AV1840" s="130"/>
      <c r="AW1840" s="130"/>
      <c r="AX1840" s="130"/>
      <c r="AY1840" s="130"/>
    </row>
    <row r="1841" spans="1:51" x14ac:dyDescent="0.2">
      <c r="A1841" s="121"/>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2"/>
      <c r="AU1841" s="130"/>
      <c r="AV1841" s="130"/>
      <c r="AW1841" s="130"/>
      <c r="AX1841" s="130"/>
      <c r="AY1841" s="130"/>
    </row>
    <row r="1842" spans="1:51" x14ac:dyDescent="0.2">
      <c r="A1842" s="121"/>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2"/>
      <c r="AU1842" s="130"/>
      <c r="AV1842" s="130"/>
      <c r="AW1842" s="130"/>
      <c r="AX1842" s="130"/>
      <c r="AY1842" s="130"/>
    </row>
    <row r="1843" spans="1:51" x14ac:dyDescent="0.2">
      <c r="A1843" s="121"/>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2"/>
      <c r="AU1843" s="130"/>
      <c r="AV1843" s="130"/>
      <c r="AW1843" s="130"/>
      <c r="AX1843" s="130"/>
      <c r="AY1843" s="130"/>
    </row>
    <row r="1844" spans="1:51" x14ac:dyDescent="0.2">
      <c r="A1844" s="121"/>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2"/>
      <c r="AU1844" s="130"/>
      <c r="AV1844" s="130"/>
      <c r="AW1844" s="130"/>
      <c r="AX1844" s="130"/>
      <c r="AY1844" s="130"/>
    </row>
    <row r="1845" spans="1:51" x14ac:dyDescent="0.2">
      <c r="A1845" s="121"/>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2"/>
      <c r="AU1845" s="130"/>
      <c r="AV1845" s="130"/>
      <c r="AW1845" s="130"/>
      <c r="AX1845" s="130"/>
      <c r="AY1845" s="130"/>
    </row>
    <row r="1846" spans="1:51" x14ac:dyDescent="0.2">
      <c r="A1846" s="121"/>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2"/>
      <c r="AU1846" s="130"/>
      <c r="AV1846" s="130"/>
      <c r="AW1846" s="130"/>
      <c r="AX1846" s="130"/>
      <c r="AY1846" s="130"/>
    </row>
    <row r="1847" spans="1:51" x14ac:dyDescent="0.2">
      <c r="A1847" s="121"/>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2"/>
      <c r="AU1847" s="130"/>
      <c r="AV1847" s="130"/>
      <c r="AW1847" s="130"/>
      <c r="AX1847" s="130"/>
      <c r="AY1847" s="130"/>
    </row>
    <row r="1848" spans="1:51" x14ac:dyDescent="0.2">
      <c r="A1848" s="121"/>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2"/>
      <c r="AU1848" s="130"/>
      <c r="AV1848" s="130"/>
      <c r="AW1848" s="130"/>
      <c r="AX1848" s="130"/>
      <c r="AY1848" s="130"/>
    </row>
    <row r="1849" spans="1:51" x14ac:dyDescent="0.2">
      <c r="A1849" s="121"/>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2"/>
      <c r="AU1849" s="130"/>
      <c r="AV1849" s="130"/>
      <c r="AW1849" s="130"/>
      <c r="AX1849" s="130"/>
      <c r="AY1849" s="130"/>
    </row>
    <row r="1850" spans="1:51" x14ac:dyDescent="0.2">
      <c r="A1850" s="121"/>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2"/>
      <c r="AU1850" s="130"/>
      <c r="AV1850" s="130"/>
      <c r="AW1850" s="130"/>
      <c r="AX1850" s="130"/>
      <c r="AY1850" s="130"/>
    </row>
    <row r="1851" spans="1:51" x14ac:dyDescent="0.2">
      <c r="A1851" s="121"/>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2"/>
      <c r="AU1851" s="130"/>
      <c r="AV1851" s="130"/>
      <c r="AW1851" s="130"/>
      <c r="AX1851" s="130"/>
      <c r="AY1851" s="130"/>
    </row>
    <row r="1852" spans="1:51" x14ac:dyDescent="0.2">
      <c r="A1852" s="121"/>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2"/>
      <c r="AU1852" s="130"/>
      <c r="AV1852" s="130"/>
      <c r="AW1852" s="130"/>
      <c r="AX1852" s="130"/>
      <c r="AY1852" s="130"/>
    </row>
    <row r="1853" spans="1:51" x14ac:dyDescent="0.2">
      <c r="A1853" s="121"/>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2"/>
      <c r="AU1853" s="130"/>
      <c r="AV1853" s="130"/>
      <c r="AW1853" s="130"/>
      <c r="AX1853" s="130"/>
      <c r="AY1853" s="130"/>
    </row>
    <row r="1854" spans="1:51" x14ac:dyDescent="0.2">
      <c r="A1854" s="121"/>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2"/>
      <c r="AU1854" s="130"/>
      <c r="AV1854" s="130"/>
      <c r="AW1854" s="130"/>
      <c r="AX1854" s="130"/>
      <c r="AY1854" s="130"/>
    </row>
    <row r="1855" spans="1:51" x14ac:dyDescent="0.2">
      <c r="A1855" s="121"/>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2"/>
      <c r="AU1855" s="130"/>
      <c r="AV1855" s="130"/>
      <c r="AW1855" s="130"/>
      <c r="AX1855" s="130"/>
      <c r="AY1855" s="130"/>
    </row>
    <row r="1856" spans="1:51" x14ac:dyDescent="0.2">
      <c r="A1856" s="121"/>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2"/>
      <c r="AU1856" s="130"/>
      <c r="AV1856" s="130"/>
      <c r="AW1856" s="130"/>
      <c r="AX1856" s="130"/>
      <c r="AY1856" s="130"/>
    </row>
    <row r="1857" spans="1:51" x14ac:dyDescent="0.2">
      <c r="A1857" s="121"/>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2"/>
      <c r="AU1857" s="130"/>
      <c r="AV1857" s="130"/>
      <c r="AW1857" s="130"/>
      <c r="AX1857" s="130"/>
      <c r="AY1857" s="130"/>
    </row>
    <row r="1858" spans="1:51" x14ac:dyDescent="0.2">
      <c r="A1858" s="121"/>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2"/>
      <c r="AU1858" s="130"/>
      <c r="AV1858" s="130"/>
      <c r="AW1858" s="130"/>
      <c r="AX1858" s="130"/>
      <c r="AY1858" s="130"/>
    </row>
    <row r="1859" spans="1:51" x14ac:dyDescent="0.2">
      <c r="A1859" s="121"/>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2"/>
      <c r="AU1859" s="130"/>
      <c r="AV1859" s="130"/>
      <c r="AW1859" s="130"/>
      <c r="AX1859" s="130"/>
      <c r="AY1859" s="130"/>
    </row>
    <row r="1860" spans="1:51" x14ac:dyDescent="0.2">
      <c r="A1860" s="121"/>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2"/>
      <c r="AU1860" s="130"/>
      <c r="AV1860" s="130"/>
      <c r="AW1860" s="130"/>
      <c r="AX1860" s="130"/>
      <c r="AY1860" s="130"/>
    </row>
    <row r="1861" spans="1:51" x14ac:dyDescent="0.2">
      <c r="A1861" s="121"/>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2"/>
      <c r="AU1861" s="130"/>
      <c r="AV1861" s="130"/>
      <c r="AW1861" s="130"/>
      <c r="AX1861" s="130"/>
      <c r="AY1861" s="130"/>
    </row>
    <row r="1862" spans="1:51" x14ac:dyDescent="0.2">
      <c r="A1862" s="121"/>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2"/>
      <c r="AU1862" s="130"/>
      <c r="AV1862" s="130"/>
      <c r="AW1862" s="130"/>
      <c r="AX1862" s="130"/>
      <c r="AY1862" s="130"/>
    </row>
    <row r="1863" spans="1:51" x14ac:dyDescent="0.2">
      <c r="A1863" s="121"/>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2"/>
      <c r="AU1863" s="130"/>
      <c r="AV1863" s="130"/>
      <c r="AW1863" s="130"/>
      <c r="AX1863" s="130"/>
      <c r="AY1863" s="130"/>
    </row>
    <row r="1864" spans="1:51" x14ac:dyDescent="0.2">
      <c r="A1864" s="121"/>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2"/>
      <c r="AU1864" s="130"/>
      <c r="AV1864" s="130"/>
      <c r="AW1864" s="130"/>
      <c r="AX1864" s="130"/>
      <c r="AY1864" s="130"/>
    </row>
    <row r="1865" spans="1:51" x14ac:dyDescent="0.2">
      <c r="A1865" s="121"/>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2"/>
      <c r="AU1865" s="130"/>
      <c r="AV1865" s="130"/>
      <c r="AW1865" s="130"/>
      <c r="AX1865" s="130"/>
      <c r="AY1865" s="130"/>
    </row>
    <row r="1866" spans="1:51" x14ac:dyDescent="0.2">
      <c r="A1866" s="121"/>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2"/>
      <c r="AU1866" s="130"/>
      <c r="AV1866" s="130"/>
      <c r="AW1866" s="130"/>
      <c r="AX1866" s="130"/>
      <c r="AY1866" s="130"/>
    </row>
    <row r="1867" spans="1:51" x14ac:dyDescent="0.2">
      <c r="A1867" s="121"/>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2"/>
      <c r="AU1867" s="130"/>
      <c r="AV1867" s="130"/>
      <c r="AW1867" s="130"/>
      <c r="AX1867" s="130"/>
      <c r="AY1867" s="130"/>
    </row>
    <row r="1868" spans="1:51" x14ac:dyDescent="0.2">
      <c r="A1868" s="121"/>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2"/>
      <c r="AU1868" s="130"/>
      <c r="AV1868" s="130"/>
      <c r="AW1868" s="130"/>
      <c r="AX1868" s="130"/>
      <c r="AY1868" s="130"/>
    </row>
    <row r="1869" spans="1:51" x14ac:dyDescent="0.2">
      <c r="A1869" s="121"/>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2"/>
      <c r="AU1869" s="130"/>
      <c r="AV1869" s="130"/>
      <c r="AW1869" s="130"/>
      <c r="AX1869" s="130"/>
      <c r="AY1869" s="130"/>
    </row>
    <row r="1870" spans="1:51" x14ac:dyDescent="0.2">
      <c r="A1870" s="121"/>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2"/>
      <c r="AU1870" s="130"/>
      <c r="AV1870" s="130"/>
      <c r="AW1870" s="130"/>
      <c r="AX1870" s="130"/>
      <c r="AY1870" s="130"/>
    </row>
    <row r="1871" spans="1:51" x14ac:dyDescent="0.2">
      <c r="A1871" s="121"/>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2"/>
      <c r="AU1871" s="130"/>
      <c r="AV1871" s="130"/>
      <c r="AW1871" s="130"/>
      <c r="AX1871" s="130"/>
      <c r="AY1871" s="130"/>
    </row>
    <row r="1872" spans="1:51" x14ac:dyDescent="0.2">
      <c r="A1872" s="121"/>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2"/>
      <c r="AU1872" s="130"/>
      <c r="AV1872" s="130"/>
      <c r="AW1872" s="130"/>
      <c r="AX1872" s="130"/>
      <c r="AY1872" s="130"/>
    </row>
    <row r="1873" spans="1:51" x14ac:dyDescent="0.2">
      <c r="A1873" s="121"/>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2"/>
      <c r="AU1873" s="130"/>
      <c r="AV1873" s="130"/>
      <c r="AW1873" s="130"/>
      <c r="AX1873" s="130"/>
      <c r="AY1873" s="130"/>
    </row>
    <row r="1874" spans="1:51" x14ac:dyDescent="0.2">
      <c r="A1874" s="121"/>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2"/>
      <c r="AU1874" s="130"/>
      <c r="AV1874" s="130"/>
      <c r="AW1874" s="130"/>
      <c r="AX1874" s="130"/>
      <c r="AY1874" s="130"/>
    </row>
    <row r="1875" spans="1:51" x14ac:dyDescent="0.2">
      <c r="A1875" s="121"/>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2"/>
      <c r="AU1875" s="130"/>
      <c r="AV1875" s="130"/>
      <c r="AW1875" s="130"/>
      <c r="AX1875" s="130"/>
      <c r="AY1875" s="130"/>
    </row>
    <row r="1876" spans="1:51" x14ac:dyDescent="0.2">
      <c r="A1876" s="121"/>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2"/>
      <c r="AU1876" s="130"/>
      <c r="AV1876" s="130"/>
      <c r="AW1876" s="130"/>
      <c r="AX1876" s="130"/>
      <c r="AY1876" s="130"/>
    </row>
    <row r="1877" spans="1:51" x14ac:dyDescent="0.2">
      <c r="A1877" s="121"/>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2"/>
      <c r="AU1877" s="130"/>
      <c r="AV1877" s="130"/>
      <c r="AW1877" s="130"/>
      <c r="AX1877" s="130"/>
      <c r="AY1877" s="130"/>
    </row>
    <row r="1878" spans="1:51" x14ac:dyDescent="0.2">
      <c r="A1878" s="121"/>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2"/>
      <c r="AU1878" s="130"/>
      <c r="AV1878" s="130"/>
      <c r="AW1878" s="130"/>
      <c r="AX1878" s="130"/>
      <c r="AY1878" s="130"/>
    </row>
    <row r="1879" spans="1:51" x14ac:dyDescent="0.2">
      <c r="A1879" s="121"/>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2"/>
      <c r="AU1879" s="130"/>
      <c r="AV1879" s="130"/>
      <c r="AW1879" s="130"/>
      <c r="AX1879" s="130"/>
      <c r="AY1879" s="130"/>
    </row>
    <row r="1880" spans="1:51" x14ac:dyDescent="0.2">
      <c r="A1880" s="121"/>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2"/>
      <c r="AU1880" s="130"/>
      <c r="AV1880" s="130"/>
      <c r="AW1880" s="130"/>
      <c r="AX1880" s="130"/>
      <c r="AY1880" s="130"/>
    </row>
    <row r="1881" spans="1:51" x14ac:dyDescent="0.2">
      <c r="A1881" s="121"/>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2"/>
      <c r="AU1881" s="130"/>
      <c r="AV1881" s="130"/>
      <c r="AW1881" s="130"/>
      <c r="AX1881" s="130"/>
      <c r="AY1881" s="130"/>
    </row>
    <row r="1882" spans="1:51" x14ac:dyDescent="0.2">
      <c r="A1882" s="121"/>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2"/>
      <c r="AU1882" s="130"/>
      <c r="AV1882" s="130"/>
      <c r="AW1882" s="130"/>
      <c r="AX1882" s="130"/>
      <c r="AY1882" s="130"/>
    </row>
    <row r="1883" spans="1:51" x14ac:dyDescent="0.2">
      <c r="A1883" s="121"/>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2"/>
      <c r="AU1883" s="130"/>
      <c r="AV1883" s="130"/>
      <c r="AW1883" s="130"/>
      <c r="AX1883" s="130"/>
      <c r="AY1883" s="130"/>
    </row>
    <row r="1884" spans="1:51" x14ac:dyDescent="0.2">
      <c r="A1884" s="121"/>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2"/>
      <c r="AU1884" s="130"/>
      <c r="AV1884" s="130"/>
      <c r="AW1884" s="130"/>
      <c r="AX1884" s="130"/>
      <c r="AY1884" s="130"/>
    </row>
    <row r="1885" spans="1:51" x14ac:dyDescent="0.2">
      <c r="A1885" s="121"/>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2"/>
      <c r="AU1885" s="130"/>
      <c r="AV1885" s="130"/>
      <c r="AW1885" s="130"/>
      <c r="AX1885" s="130"/>
      <c r="AY1885" s="130"/>
    </row>
    <row r="1886" spans="1:51" x14ac:dyDescent="0.2">
      <c r="A1886" s="121"/>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2"/>
      <c r="AU1886" s="130"/>
      <c r="AV1886" s="130"/>
      <c r="AW1886" s="130"/>
      <c r="AX1886" s="130"/>
      <c r="AY1886" s="130"/>
    </row>
    <row r="1887" spans="1:51" x14ac:dyDescent="0.2">
      <c r="A1887" s="121"/>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2"/>
      <c r="AU1887" s="130"/>
      <c r="AV1887" s="130"/>
      <c r="AW1887" s="130"/>
      <c r="AX1887" s="130"/>
      <c r="AY1887" s="130"/>
    </row>
    <row r="1888" spans="1:51" x14ac:dyDescent="0.2">
      <c r="A1888" s="121"/>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2"/>
      <c r="AU1888" s="130"/>
      <c r="AV1888" s="130"/>
      <c r="AW1888" s="130"/>
      <c r="AX1888" s="130"/>
      <c r="AY1888" s="130"/>
    </row>
    <row r="1889" spans="1:51" x14ac:dyDescent="0.2">
      <c r="A1889" s="121"/>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2"/>
      <c r="AU1889" s="130"/>
      <c r="AV1889" s="130"/>
      <c r="AW1889" s="130"/>
      <c r="AX1889" s="130"/>
      <c r="AY1889" s="130"/>
    </row>
    <row r="1890" spans="1:51" x14ac:dyDescent="0.2">
      <c r="A1890" s="121"/>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2"/>
      <c r="AU1890" s="130"/>
      <c r="AV1890" s="130"/>
      <c r="AW1890" s="130"/>
      <c r="AX1890" s="130"/>
      <c r="AY1890" s="130"/>
    </row>
    <row r="1891" spans="1:51" x14ac:dyDescent="0.2">
      <c r="A1891" s="121"/>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2"/>
      <c r="AU1891" s="130"/>
      <c r="AV1891" s="130"/>
      <c r="AW1891" s="130"/>
      <c r="AX1891" s="130"/>
      <c r="AY1891" s="130"/>
    </row>
    <row r="1892" spans="1:51" x14ac:dyDescent="0.2">
      <c r="A1892" s="121"/>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2"/>
      <c r="AU1892" s="130"/>
      <c r="AV1892" s="130"/>
      <c r="AW1892" s="130"/>
      <c r="AX1892" s="130"/>
      <c r="AY1892" s="130"/>
    </row>
    <row r="1893" spans="1:51" x14ac:dyDescent="0.2">
      <c r="A1893" s="121"/>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2"/>
      <c r="AU1893" s="130"/>
      <c r="AV1893" s="130"/>
      <c r="AW1893" s="130"/>
      <c r="AX1893" s="130"/>
      <c r="AY1893" s="130"/>
    </row>
    <row r="1894" spans="1:51" x14ac:dyDescent="0.2">
      <c r="A1894" s="121"/>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2"/>
      <c r="AU1894" s="130"/>
      <c r="AV1894" s="130"/>
      <c r="AW1894" s="130"/>
      <c r="AX1894" s="130"/>
      <c r="AY1894" s="130"/>
    </row>
    <row r="1895" spans="1:51" x14ac:dyDescent="0.2">
      <c r="A1895" s="121"/>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2"/>
      <c r="AU1895" s="130"/>
      <c r="AV1895" s="130"/>
      <c r="AW1895" s="130"/>
      <c r="AX1895" s="130"/>
      <c r="AY1895" s="130"/>
    </row>
    <row r="1896" spans="1:51" x14ac:dyDescent="0.2">
      <c r="A1896" s="121"/>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2"/>
      <c r="AU1896" s="130"/>
      <c r="AV1896" s="130"/>
      <c r="AW1896" s="130"/>
      <c r="AX1896" s="130"/>
      <c r="AY1896" s="130"/>
    </row>
    <row r="1897" spans="1:51" x14ac:dyDescent="0.2">
      <c r="A1897" s="121"/>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2"/>
      <c r="AU1897" s="130"/>
      <c r="AV1897" s="130"/>
      <c r="AW1897" s="130"/>
      <c r="AX1897" s="130"/>
      <c r="AY1897" s="130"/>
    </row>
    <row r="1898" spans="1:51" x14ac:dyDescent="0.2">
      <c r="A1898" s="121"/>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2"/>
      <c r="AU1898" s="130"/>
      <c r="AV1898" s="130"/>
      <c r="AW1898" s="130"/>
      <c r="AX1898" s="130"/>
      <c r="AY1898" s="130"/>
    </row>
    <row r="1899" spans="1:51" x14ac:dyDescent="0.2">
      <c r="A1899" s="121"/>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2"/>
      <c r="AU1899" s="130"/>
      <c r="AV1899" s="130"/>
      <c r="AW1899" s="130"/>
      <c r="AX1899" s="130"/>
      <c r="AY1899" s="130"/>
    </row>
    <row r="1900" spans="1:51" x14ac:dyDescent="0.2">
      <c r="A1900" s="121"/>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2"/>
      <c r="AU1900" s="130"/>
      <c r="AV1900" s="130"/>
      <c r="AW1900" s="130"/>
      <c r="AX1900" s="130"/>
      <c r="AY1900" s="130"/>
    </row>
    <row r="1901" spans="1:51" x14ac:dyDescent="0.2">
      <c r="A1901" s="121"/>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2"/>
      <c r="AU1901" s="130"/>
      <c r="AV1901" s="130"/>
      <c r="AW1901" s="130"/>
      <c r="AX1901" s="130"/>
      <c r="AY1901" s="130"/>
    </row>
    <row r="1902" spans="1:51" x14ac:dyDescent="0.2">
      <c r="A1902" s="121"/>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2"/>
      <c r="AU1902" s="130"/>
      <c r="AV1902" s="130"/>
      <c r="AW1902" s="130"/>
      <c r="AX1902" s="130"/>
      <c r="AY1902" s="130"/>
    </row>
    <row r="1903" spans="1:51" x14ac:dyDescent="0.2">
      <c r="A1903" s="121"/>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2"/>
      <c r="AU1903" s="130"/>
      <c r="AV1903" s="130"/>
      <c r="AW1903" s="130"/>
      <c r="AX1903" s="130"/>
      <c r="AY1903" s="130"/>
    </row>
    <row r="1904" spans="1:51" x14ac:dyDescent="0.2">
      <c r="A1904" s="121"/>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2"/>
      <c r="AU1904" s="130"/>
      <c r="AV1904" s="130"/>
      <c r="AW1904" s="130"/>
      <c r="AX1904" s="130"/>
      <c r="AY1904" s="130"/>
    </row>
    <row r="1905" spans="1:51" x14ac:dyDescent="0.2">
      <c r="A1905" s="121"/>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2"/>
      <c r="AU1905" s="130"/>
      <c r="AV1905" s="130"/>
      <c r="AW1905" s="130"/>
      <c r="AX1905" s="130"/>
      <c r="AY1905" s="130"/>
    </row>
    <row r="1906" spans="1:51" x14ac:dyDescent="0.2">
      <c r="A1906" s="121"/>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2"/>
      <c r="AU1906" s="130"/>
      <c r="AV1906" s="130"/>
      <c r="AW1906" s="130"/>
      <c r="AX1906" s="130"/>
      <c r="AY1906" s="130"/>
    </row>
    <row r="1907" spans="1:51" x14ac:dyDescent="0.2">
      <c r="A1907" s="121"/>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2"/>
      <c r="AU1907" s="130"/>
      <c r="AV1907" s="130"/>
      <c r="AW1907" s="130"/>
      <c r="AX1907" s="130"/>
      <c r="AY1907" s="130"/>
    </row>
    <row r="1908" spans="1:51" x14ac:dyDescent="0.2">
      <c r="A1908" s="121"/>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2"/>
      <c r="AU1908" s="130"/>
      <c r="AV1908" s="130"/>
      <c r="AW1908" s="130"/>
      <c r="AX1908" s="130"/>
      <c r="AY1908" s="130"/>
    </row>
    <row r="1909" spans="1:51" x14ac:dyDescent="0.2">
      <c r="A1909" s="121"/>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2"/>
      <c r="AU1909" s="130"/>
      <c r="AV1909" s="130"/>
      <c r="AW1909" s="130"/>
      <c r="AX1909" s="130"/>
      <c r="AY1909" s="130"/>
    </row>
    <row r="1910" spans="1:51" x14ac:dyDescent="0.2">
      <c r="A1910" s="121"/>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2"/>
      <c r="AU1910" s="130"/>
      <c r="AV1910" s="130"/>
      <c r="AW1910" s="130"/>
      <c r="AX1910" s="130"/>
      <c r="AY1910" s="130"/>
    </row>
    <row r="1911" spans="1:51" x14ac:dyDescent="0.2">
      <c r="A1911" s="121"/>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2"/>
      <c r="AU1911" s="130"/>
      <c r="AV1911" s="130"/>
      <c r="AW1911" s="130"/>
      <c r="AX1911" s="130"/>
      <c r="AY1911" s="130"/>
    </row>
    <row r="1912" spans="1:51" x14ac:dyDescent="0.2">
      <c r="A1912" s="121"/>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2"/>
      <c r="AU1912" s="130"/>
      <c r="AV1912" s="130"/>
      <c r="AW1912" s="130"/>
      <c r="AX1912" s="130"/>
      <c r="AY1912" s="130"/>
    </row>
    <row r="1913" spans="1:51" x14ac:dyDescent="0.2">
      <c r="A1913" s="121"/>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2"/>
      <c r="AU1913" s="130"/>
      <c r="AV1913" s="130"/>
      <c r="AW1913" s="130"/>
      <c r="AX1913" s="130"/>
      <c r="AY1913" s="130"/>
    </row>
    <row r="1914" spans="1:51" x14ac:dyDescent="0.2">
      <c r="A1914" s="121"/>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2"/>
      <c r="AU1914" s="130"/>
      <c r="AV1914" s="130"/>
      <c r="AW1914" s="130"/>
      <c r="AX1914" s="130"/>
      <c r="AY1914" s="130"/>
    </row>
    <row r="1915" spans="1:51" x14ac:dyDescent="0.2">
      <c r="A1915" s="121"/>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2"/>
      <c r="AU1915" s="130"/>
      <c r="AV1915" s="130"/>
      <c r="AW1915" s="130"/>
      <c r="AX1915" s="130"/>
      <c r="AY1915" s="130"/>
    </row>
    <row r="1916" spans="1:51" x14ac:dyDescent="0.2">
      <c r="A1916" s="121"/>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2"/>
      <c r="AU1916" s="130"/>
      <c r="AV1916" s="130"/>
      <c r="AW1916" s="130"/>
      <c r="AX1916" s="130"/>
      <c r="AY1916" s="130"/>
    </row>
    <row r="1917" spans="1:51" x14ac:dyDescent="0.2">
      <c r="A1917" s="121"/>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2"/>
      <c r="AU1917" s="130"/>
      <c r="AV1917" s="130"/>
      <c r="AW1917" s="130"/>
      <c r="AX1917" s="130"/>
      <c r="AY1917" s="130"/>
    </row>
    <row r="1918" spans="1:51" x14ac:dyDescent="0.2">
      <c r="A1918" s="121"/>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2"/>
      <c r="AU1918" s="130"/>
      <c r="AV1918" s="130"/>
      <c r="AW1918" s="130"/>
      <c r="AX1918" s="130"/>
      <c r="AY1918" s="130"/>
    </row>
    <row r="1919" spans="1:51" x14ac:dyDescent="0.2">
      <c r="A1919" s="121"/>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2"/>
      <c r="AU1919" s="130"/>
      <c r="AV1919" s="130"/>
      <c r="AW1919" s="130"/>
      <c r="AX1919" s="130"/>
      <c r="AY1919" s="130"/>
    </row>
    <row r="1920" spans="1:51" x14ac:dyDescent="0.2">
      <c r="A1920" s="121"/>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2"/>
      <c r="AU1920" s="130"/>
      <c r="AV1920" s="130"/>
      <c r="AW1920" s="130"/>
      <c r="AX1920" s="130"/>
      <c r="AY1920" s="130"/>
    </row>
    <row r="1921" spans="1:51" x14ac:dyDescent="0.2">
      <c r="A1921" s="121"/>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2"/>
      <c r="AU1921" s="130"/>
      <c r="AV1921" s="130"/>
      <c r="AW1921" s="130"/>
      <c r="AX1921" s="130"/>
      <c r="AY1921" s="130"/>
    </row>
    <row r="1922" spans="1:51" x14ac:dyDescent="0.2">
      <c r="A1922" s="121"/>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2"/>
      <c r="AU1922" s="130"/>
      <c r="AV1922" s="130"/>
      <c r="AW1922" s="130"/>
      <c r="AX1922" s="130"/>
      <c r="AY1922" s="130"/>
    </row>
    <row r="1923" spans="1:51" x14ac:dyDescent="0.2">
      <c r="A1923" s="121"/>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2"/>
      <c r="AU1923" s="130"/>
      <c r="AV1923" s="130"/>
      <c r="AW1923" s="130"/>
      <c r="AX1923" s="130"/>
      <c r="AY1923" s="130"/>
    </row>
    <row r="1924" spans="1:51" x14ac:dyDescent="0.2">
      <c r="A1924" s="121"/>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2"/>
      <c r="AU1924" s="130"/>
      <c r="AV1924" s="130"/>
      <c r="AW1924" s="130"/>
      <c r="AX1924" s="130"/>
      <c r="AY1924" s="130"/>
    </row>
    <row r="1925" spans="1:51" x14ac:dyDescent="0.2">
      <c r="A1925" s="121"/>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2"/>
      <c r="AU1925" s="130"/>
      <c r="AV1925" s="130"/>
      <c r="AW1925" s="130"/>
      <c r="AX1925" s="130"/>
      <c r="AY1925" s="130"/>
    </row>
    <row r="1926" spans="1:51" x14ac:dyDescent="0.2">
      <c r="A1926" s="121"/>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2"/>
      <c r="AU1926" s="130"/>
      <c r="AV1926" s="130"/>
      <c r="AW1926" s="130"/>
      <c r="AX1926" s="130"/>
      <c r="AY1926" s="130"/>
    </row>
    <row r="1927" spans="1:51" x14ac:dyDescent="0.2">
      <c r="A1927" s="121"/>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2"/>
      <c r="AU1927" s="130"/>
      <c r="AV1927" s="130"/>
      <c r="AW1927" s="130"/>
      <c r="AX1927" s="130"/>
      <c r="AY1927" s="130"/>
    </row>
    <row r="1928" spans="1:51" x14ac:dyDescent="0.2">
      <c r="A1928" s="121"/>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2"/>
      <c r="AU1928" s="130"/>
      <c r="AV1928" s="130"/>
      <c r="AW1928" s="130"/>
      <c r="AX1928" s="130"/>
      <c r="AY1928" s="130"/>
    </row>
    <row r="1929" spans="1:51" x14ac:dyDescent="0.2">
      <c r="A1929" s="121"/>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2"/>
      <c r="AU1929" s="130"/>
      <c r="AV1929" s="130"/>
      <c r="AW1929" s="130"/>
      <c r="AX1929" s="130"/>
      <c r="AY1929" s="130"/>
    </row>
    <row r="1930" spans="1:51" x14ac:dyDescent="0.2">
      <c r="A1930" s="121"/>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2"/>
      <c r="AU1930" s="130"/>
      <c r="AV1930" s="130"/>
      <c r="AW1930" s="130"/>
      <c r="AX1930" s="130"/>
      <c r="AY1930" s="130"/>
    </row>
    <row r="1931" spans="1:51" x14ac:dyDescent="0.2">
      <c r="A1931" s="121"/>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2"/>
      <c r="AU1931" s="130"/>
      <c r="AV1931" s="130"/>
      <c r="AW1931" s="130"/>
      <c r="AX1931" s="130"/>
      <c r="AY1931" s="130"/>
    </row>
    <row r="1932" spans="1:51" x14ac:dyDescent="0.2">
      <c r="A1932" s="121"/>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2"/>
      <c r="AU1932" s="130"/>
      <c r="AV1932" s="130"/>
      <c r="AW1932" s="130"/>
      <c r="AX1932" s="130"/>
      <c r="AY1932" s="130"/>
    </row>
    <row r="1933" spans="1:51" x14ac:dyDescent="0.2">
      <c r="A1933" s="121"/>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2"/>
      <c r="AU1933" s="130"/>
      <c r="AV1933" s="130"/>
      <c r="AW1933" s="130"/>
      <c r="AX1933" s="130"/>
      <c r="AY1933" s="130"/>
    </row>
    <row r="1934" spans="1:51" x14ac:dyDescent="0.2">
      <c r="A1934" s="121"/>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2"/>
      <c r="AU1934" s="130"/>
      <c r="AV1934" s="130"/>
      <c r="AW1934" s="130"/>
      <c r="AX1934" s="130"/>
      <c r="AY1934" s="130"/>
    </row>
    <row r="1935" spans="1:51" x14ac:dyDescent="0.2">
      <c r="A1935" s="121"/>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2"/>
      <c r="AU1935" s="130"/>
      <c r="AV1935" s="130"/>
      <c r="AW1935" s="130"/>
      <c r="AX1935" s="130"/>
      <c r="AY1935" s="130"/>
    </row>
    <row r="1936" spans="1:51" x14ac:dyDescent="0.2">
      <c r="A1936" s="121"/>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2"/>
      <c r="AU1936" s="130"/>
      <c r="AV1936" s="130"/>
      <c r="AW1936" s="130"/>
      <c r="AX1936" s="130"/>
      <c r="AY1936" s="130"/>
    </row>
    <row r="1937" spans="1:51" x14ac:dyDescent="0.2">
      <c r="A1937" s="121"/>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2"/>
      <c r="AU1937" s="130"/>
      <c r="AV1937" s="130"/>
      <c r="AW1937" s="130"/>
      <c r="AX1937" s="130"/>
      <c r="AY1937" s="130"/>
    </row>
    <row r="1938" spans="1:51" x14ac:dyDescent="0.2">
      <c r="A1938" s="121"/>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2"/>
      <c r="AU1938" s="130"/>
      <c r="AV1938" s="130"/>
      <c r="AW1938" s="130"/>
      <c r="AX1938" s="130"/>
      <c r="AY1938" s="130"/>
    </row>
    <row r="1939" spans="1:51" x14ac:dyDescent="0.2">
      <c r="A1939" s="121"/>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2"/>
      <c r="AU1939" s="130"/>
      <c r="AV1939" s="130"/>
      <c r="AW1939" s="130"/>
      <c r="AX1939" s="130"/>
      <c r="AY1939" s="130"/>
    </row>
    <row r="1940" spans="1:51" x14ac:dyDescent="0.2">
      <c r="A1940" s="121"/>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2"/>
      <c r="AU1940" s="130"/>
      <c r="AV1940" s="130"/>
      <c r="AW1940" s="130"/>
      <c r="AX1940" s="130"/>
      <c r="AY1940" s="130"/>
    </row>
    <row r="1941" spans="1:51" x14ac:dyDescent="0.2">
      <c r="A1941" s="121"/>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2"/>
      <c r="AU1941" s="130"/>
      <c r="AV1941" s="130"/>
      <c r="AW1941" s="130"/>
      <c r="AX1941" s="130"/>
      <c r="AY1941" s="130"/>
    </row>
    <row r="1942" spans="1:51" x14ac:dyDescent="0.2">
      <c r="A1942" s="121"/>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2"/>
      <c r="AU1942" s="130"/>
      <c r="AV1942" s="130"/>
      <c r="AW1942" s="130"/>
      <c r="AX1942" s="130"/>
      <c r="AY1942" s="130"/>
    </row>
    <row r="1943" spans="1:51" x14ac:dyDescent="0.2">
      <c r="A1943" s="121"/>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2"/>
      <c r="AU1943" s="130"/>
      <c r="AV1943" s="130"/>
      <c r="AW1943" s="130"/>
      <c r="AX1943" s="130"/>
      <c r="AY1943" s="130"/>
    </row>
    <row r="1944" spans="1:51" x14ac:dyDescent="0.2">
      <c r="A1944" s="121"/>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2"/>
      <c r="AU1944" s="130"/>
      <c r="AV1944" s="130"/>
      <c r="AW1944" s="130"/>
      <c r="AX1944" s="130"/>
      <c r="AY1944" s="130"/>
    </row>
    <row r="1945" spans="1:51" x14ac:dyDescent="0.2">
      <c r="A1945" s="121"/>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2"/>
      <c r="AU1945" s="130"/>
      <c r="AV1945" s="130"/>
      <c r="AW1945" s="130"/>
      <c r="AX1945" s="130"/>
      <c r="AY1945" s="130"/>
    </row>
    <row r="1946" spans="1:51" x14ac:dyDescent="0.2">
      <c r="A1946" s="121"/>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2"/>
      <c r="AU1946" s="130"/>
      <c r="AV1946" s="130"/>
      <c r="AW1946" s="130"/>
      <c r="AX1946" s="130"/>
      <c r="AY1946" s="130"/>
    </row>
    <row r="1947" spans="1:51" x14ac:dyDescent="0.2">
      <c r="A1947" s="121"/>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2"/>
      <c r="AU1947" s="130"/>
      <c r="AV1947" s="130"/>
      <c r="AW1947" s="130"/>
      <c r="AX1947" s="130"/>
      <c r="AY1947" s="130"/>
    </row>
    <row r="1948" spans="1:51" x14ac:dyDescent="0.2">
      <c r="A1948" s="121"/>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2"/>
      <c r="AU1948" s="130"/>
      <c r="AV1948" s="130"/>
      <c r="AW1948" s="130"/>
      <c r="AX1948" s="130"/>
      <c r="AY1948" s="130"/>
    </row>
    <row r="1949" spans="1:51" x14ac:dyDescent="0.2">
      <c r="A1949" s="121"/>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2"/>
      <c r="AU1949" s="130"/>
      <c r="AV1949" s="130"/>
      <c r="AW1949" s="130"/>
      <c r="AX1949" s="130"/>
      <c r="AY1949" s="130"/>
    </row>
    <row r="1950" spans="1:51" x14ac:dyDescent="0.2">
      <c r="A1950" s="121"/>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2"/>
      <c r="AU1950" s="130"/>
      <c r="AV1950" s="130"/>
      <c r="AW1950" s="130"/>
      <c r="AX1950" s="130"/>
      <c r="AY1950" s="130"/>
    </row>
    <row r="1951" spans="1:51" x14ac:dyDescent="0.2">
      <c r="A1951" s="121"/>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2"/>
      <c r="AU1951" s="130"/>
      <c r="AV1951" s="130"/>
      <c r="AW1951" s="130"/>
      <c r="AX1951" s="130"/>
      <c r="AY1951" s="130"/>
    </row>
    <row r="1952" spans="1:51" x14ac:dyDescent="0.2">
      <c r="A1952" s="121"/>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2"/>
      <c r="AU1952" s="130"/>
      <c r="AV1952" s="130"/>
      <c r="AW1952" s="130"/>
      <c r="AX1952" s="130"/>
      <c r="AY1952" s="130"/>
    </row>
    <row r="1953" spans="1:51" x14ac:dyDescent="0.2">
      <c r="A1953" s="121"/>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2"/>
      <c r="AU1953" s="130"/>
      <c r="AV1953" s="130"/>
      <c r="AW1953" s="130"/>
      <c r="AX1953" s="130"/>
      <c r="AY1953" s="130"/>
    </row>
    <row r="1954" spans="1:51" x14ac:dyDescent="0.2">
      <c r="A1954" s="121"/>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2"/>
      <c r="AU1954" s="130"/>
      <c r="AV1954" s="130"/>
      <c r="AW1954" s="130"/>
      <c r="AX1954" s="130"/>
      <c r="AY1954" s="130"/>
    </row>
    <row r="1955" spans="1:51" x14ac:dyDescent="0.2">
      <c r="A1955" s="121"/>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2"/>
      <c r="AU1955" s="130"/>
      <c r="AV1955" s="130"/>
      <c r="AW1955" s="130"/>
      <c r="AX1955" s="130"/>
      <c r="AY1955" s="130"/>
    </row>
    <row r="1956" spans="1:51" x14ac:dyDescent="0.2">
      <c r="A1956" s="121"/>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2"/>
      <c r="AU1956" s="130"/>
      <c r="AV1956" s="130"/>
      <c r="AW1956" s="130"/>
      <c r="AX1956" s="130"/>
      <c r="AY1956" s="130"/>
    </row>
    <row r="1957" spans="1:51" x14ac:dyDescent="0.2">
      <c r="A1957" s="121"/>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2"/>
      <c r="AU1957" s="130"/>
      <c r="AV1957" s="130"/>
      <c r="AW1957" s="130"/>
      <c r="AX1957" s="130"/>
      <c r="AY1957" s="130"/>
    </row>
    <row r="1958" spans="1:51" x14ac:dyDescent="0.2">
      <c r="A1958" s="121"/>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2"/>
      <c r="AU1958" s="130"/>
      <c r="AV1958" s="130"/>
      <c r="AW1958" s="130"/>
      <c r="AX1958" s="130"/>
      <c r="AY1958" s="130"/>
    </row>
    <row r="1959" spans="1:51" x14ac:dyDescent="0.2">
      <c r="A1959" s="121"/>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2"/>
      <c r="AU1959" s="130"/>
      <c r="AV1959" s="130"/>
      <c r="AW1959" s="130"/>
      <c r="AX1959" s="130"/>
      <c r="AY1959" s="130"/>
    </row>
    <row r="1960" spans="1:51" x14ac:dyDescent="0.2">
      <c r="A1960" s="121"/>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2"/>
      <c r="AU1960" s="130"/>
      <c r="AV1960" s="130"/>
      <c r="AW1960" s="130"/>
      <c r="AX1960" s="130"/>
      <c r="AY1960" s="130"/>
    </row>
    <row r="1961" spans="1:51" x14ac:dyDescent="0.2">
      <c r="A1961" s="121"/>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2"/>
      <c r="AU1961" s="130"/>
      <c r="AV1961" s="130"/>
      <c r="AW1961" s="130"/>
      <c r="AX1961" s="130"/>
      <c r="AY1961" s="130"/>
    </row>
    <row r="1962" spans="1:51" x14ac:dyDescent="0.2">
      <c r="A1962" s="121"/>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2"/>
      <c r="AU1962" s="130"/>
      <c r="AV1962" s="130"/>
      <c r="AW1962" s="130"/>
      <c r="AX1962" s="130"/>
      <c r="AY1962" s="130"/>
    </row>
    <row r="1963" spans="1:51" x14ac:dyDescent="0.2">
      <c r="A1963" s="121"/>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2"/>
      <c r="AU1963" s="130"/>
      <c r="AV1963" s="130"/>
      <c r="AW1963" s="130"/>
      <c r="AX1963" s="130"/>
      <c r="AY1963" s="130"/>
    </row>
    <row r="1964" spans="1:51" x14ac:dyDescent="0.2">
      <c r="A1964" s="121"/>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2"/>
      <c r="AU1964" s="130"/>
      <c r="AV1964" s="130"/>
      <c r="AW1964" s="130"/>
      <c r="AX1964" s="130"/>
      <c r="AY1964" s="130"/>
    </row>
    <row r="1965" spans="1:51" x14ac:dyDescent="0.2">
      <c r="A1965" s="121"/>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2"/>
      <c r="AU1965" s="130"/>
      <c r="AV1965" s="130"/>
      <c r="AW1965" s="130"/>
      <c r="AX1965" s="130"/>
      <c r="AY1965" s="130"/>
    </row>
    <row r="1966" spans="1:51" x14ac:dyDescent="0.2">
      <c r="A1966" s="121"/>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2"/>
      <c r="AU1966" s="130"/>
      <c r="AV1966" s="130"/>
      <c r="AW1966" s="130"/>
      <c r="AX1966" s="130"/>
      <c r="AY1966" s="130"/>
    </row>
    <row r="1967" spans="1:51" x14ac:dyDescent="0.2">
      <c r="A1967" s="121"/>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2"/>
      <c r="AU1967" s="130"/>
      <c r="AV1967" s="130"/>
      <c r="AW1967" s="130"/>
      <c r="AX1967" s="130"/>
      <c r="AY1967" s="130"/>
    </row>
    <row r="1968" spans="1:51" x14ac:dyDescent="0.2">
      <c r="A1968" s="121"/>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2"/>
      <c r="AU1968" s="130"/>
      <c r="AV1968" s="130"/>
      <c r="AW1968" s="130"/>
      <c r="AX1968" s="130"/>
      <c r="AY1968" s="130"/>
    </row>
    <row r="1969" spans="1:51" x14ac:dyDescent="0.2">
      <c r="A1969" s="121"/>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2"/>
      <c r="AU1969" s="130"/>
      <c r="AV1969" s="130"/>
      <c r="AW1969" s="130"/>
      <c r="AX1969" s="130"/>
      <c r="AY1969" s="130"/>
    </row>
    <row r="1970" spans="1:51" x14ac:dyDescent="0.2">
      <c r="A1970" s="121"/>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2"/>
      <c r="AU1970" s="130"/>
      <c r="AV1970" s="130"/>
      <c r="AW1970" s="130"/>
      <c r="AX1970" s="130"/>
      <c r="AY1970" s="130"/>
    </row>
    <row r="1971" spans="1:51" x14ac:dyDescent="0.2">
      <c r="A1971" s="121"/>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2"/>
      <c r="AU1971" s="130"/>
      <c r="AV1971" s="130"/>
      <c r="AW1971" s="130"/>
      <c r="AX1971" s="130"/>
      <c r="AY1971" s="130"/>
    </row>
    <row r="1972" spans="1:51" x14ac:dyDescent="0.2">
      <c r="A1972" s="121"/>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2"/>
      <c r="AU1972" s="130"/>
      <c r="AV1972" s="130"/>
      <c r="AW1972" s="130"/>
      <c r="AX1972" s="130"/>
      <c r="AY1972" s="130"/>
    </row>
    <row r="1973" spans="1:51" x14ac:dyDescent="0.2">
      <c r="A1973" s="121"/>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2"/>
      <c r="AU1973" s="130"/>
      <c r="AV1973" s="130"/>
      <c r="AW1973" s="130"/>
      <c r="AX1973" s="130"/>
      <c r="AY1973" s="130"/>
    </row>
    <row r="1974" spans="1:51" x14ac:dyDescent="0.2">
      <c r="A1974" s="121"/>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2"/>
      <c r="AU1974" s="130"/>
      <c r="AV1974" s="130"/>
      <c r="AW1974" s="130"/>
      <c r="AX1974" s="130"/>
      <c r="AY1974" s="130"/>
    </row>
    <row r="1975" spans="1:51" x14ac:dyDescent="0.2">
      <c r="A1975" s="121"/>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2"/>
      <c r="AU1975" s="130"/>
      <c r="AV1975" s="130"/>
      <c r="AW1975" s="130"/>
      <c r="AX1975" s="130"/>
      <c r="AY1975" s="130"/>
    </row>
    <row r="1976" spans="1:51" x14ac:dyDescent="0.2">
      <c r="A1976" s="121"/>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2"/>
      <c r="AU1976" s="130"/>
      <c r="AV1976" s="130"/>
      <c r="AW1976" s="130"/>
      <c r="AX1976" s="130"/>
      <c r="AY1976" s="130"/>
    </row>
    <row r="1977" spans="1:51" x14ac:dyDescent="0.2">
      <c r="A1977" s="121"/>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2"/>
      <c r="AU1977" s="130"/>
      <c r="AV1977" s="130"/>
      <c r="AW1977" s="130"/>
      <c r="AX1977" s="130"/>
      <c r="AY1977" s="130"/>
    </row>
    <row r="1978" spans="1:51" x14ac:dyDescent="0.2">
      <c r="A1978" s="121"/>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2"/>
      <c r="AU1978" s="130"/>
      <c r="AV1978" s="130"/>
      <c r="AW1978" s="130"/>
      <c r="AX1978" s="130"/>
      <c r="AY1978" s="130"/>
    </row>
    <row r="1979" spans="1:51" x14ac:dyDescent="0.2">
      <c r="A1979" s="121"/>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2"/>
      <c r="AU1979" s="130"/>
      <c r="AV1979" s="130"/>
      <c r="AW1979" s="130"/>
      <c r="AX1979" s="130"/>
      <c r="AY1979" s="130"/>
    </row>
    <row r="1980" spans="1:51" x14ac:dyDescent="0.2">
      <c r="A1980" s="121"/>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2"/>
      <c r="AU1980" s="130"/>
      <c r="AV1980" s="130"/>
      <c r="AW1980" s="130"/>
      <c r="AX1980" s="130"/>
      <c r="AY1980" s="130"/>
    </row>
    <row r="1981" spans="1:51" x14ac:dyDescent="0.2">
      <c r="A1981" s="121"/>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2"/>
      <c r="AU1981" s="130"/>
      <c r="AV1981" s="130"/>
      <c r="AW1981" s="130"/>
      <c r="AX1981" s="130"/>
      <c r="AY1981" s="130"/>
    </row>
    <row r="1982" spans="1:51" x14ac:dyDescent="0.2">
      <c r="A1982" s="121"/>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2"/>
      <c r="AU1982" s="130"/>
      <c r="AV1982" s="130"/>
      <c r="AW1982" s="130"/>
      <c r="AX1982" s="130"/>
      <c r="AY1982" s="130"/>
    </row>
    <row r="1983" spans="1:51" x14ac:dyDescent="0.2">
      <c r="A1983" s="121"/>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2"/>
      <c r="AU1983" s="130"/>
      <c r="AV1983" s="130"/>
      <c r="AW1983" s="130"/>
      <c r="AX1983" s="130"/>
      <c r="AY1983" s="130"/>
    </row>
    <row r="1984" spans="1:51" x14ac:dyDescent="0.2">
      <c r="A1984" s="121"/>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2"/>
      <c r="AU1984" s="130"/>
      <c r="AV1984" s="130"/>
      <c r="AW1984" s="130"/>
      <c r="AX1984" s="130"/>
      <c r="AY1984" s="130"/>
    </row>
    <row r="1985" spans="1:51" x14ac:dyDescent="0.2">
      <c r="A1985" s="121"/>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2"/>
      <c r="AU1985" s="130"/>
      <c r="AV1985" s="130"/>
      <c r="AW1985" s="130"/>
      <c r="AX1985" s="130"/>
      <c r="AY1985" s="130"/>
    </row>
    <row r="1986" spans="1:51" x14ac:dyDescent="0.2">
      <c r="A1986" s="121"/>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2"/>
      <c r="AU1986" s="130"/>
      <c r="AV1986" s="130"/>
      <c r="AW1986" s="130"/>
      <c r="AX1986" s="130"/>
      <c r="AY1986" s="130"/>
    </row>
    <row r="1987" spans="1:51" x14ac:dyDescent="0.2">
      <c r="A1987" s="121"/>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2"/>
      <c r="AU1987" s="130"/>
      <c r="AV1987" s="130"/>
      <c r="AW1987" s="130"/>
      <c r="AX1987" s="130"/>
      <c r="AY1987" s="130"/>
    </row>
    <row r="1988" spans="1:51" x14ac:dyDescent="0.2">
      <c r="A1988" s="121"/>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2"/>
      <c r="AU1988" s="130"/>
      <c r="AV1988" s="130"/>
      <c r="AW1988" s="130"/>
      <c r="AX1988" s="130"/>
      <c r="AY1988" s="130"/>
    </row>
    <row r="1989" spans="1:51" x14ac:dyDescent="0.2">
      <c r="A1989" s="121"/>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2"/>
      <c r="AU1989" s="130"/>
      <c r="AV1989" s="130"/>
      <c r="AW1989" s="130"/>
      <c r="AX1989" s="130"/>
      <c r="AY1989" s="130"/>
    </row>
    <row r="1990" spans="1:51" x14ac:dyDescent="0.2">
      <c r="A1990" s="121"/>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2"/>
      <c r="AU1990" s="130"/>
      <c r="AV1990" s="130"/>
      <c r="AW1990" s="130"/>
      <c r="AX1990" s="130"/>
      <c r="AY1990" s="130"/>
    </row>
    <row r="1991" spans="1:51" x14ac:dyDescent="0.2">
      <c r="A1991" s="121"/>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2"/>
      <c r="AU1991" s="130"/>
      <c r="AV1991" s="130"/>
      <c r="AW1991" s="130"/>
      <c r="AX1991" s="130"/>
      <c r="AY1991" s="130"/>
    </row>
    <row r="1992" spans="1:51" x14ac:dyDescent="0.2">
      <c r="A1992" s="121"/>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2"/>
      <c r="AU1992" s="130"/>
      <c r="AV1992" s="130"/>
      <c r="AW1992" s="130"/>
      <c r="AX1992" s="130"/>
      <c r="AY1992" s="130"/>
    </row>
    <row r="1993" spans="1:51" x14ac:dyDescent="0.2">
      <c r="A1993" s="121"/>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2"/>
      <c r="AU1993" s="130"/>
      <c r="AV1993" s="130"/>
      <c r="AW1993" s="130"/>
      <c r="AX1993" s="130"/>
      <c r="AY1993" s="130"/>
    </row>
    <row r="1994" spans="1:51" x14ac:dyDescent="0.2">
      <c r="A1994" s="121"/>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2"/>
      <c r="AU1994" s="130"/>
      <c r="AV1994" s="130"/>
      <c r="AW1994" s="130"/>
      <c r="AX1994" s="130"/>
      <c r="AY1994" s="130"/>
    </row>
    <row r="1995" spans="1:51" x14ac:dyDescent="0.2">
      <c r="A1995" s="121"/>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2"/>
      <c r="AU1995" s="130"/>
      <c r="AV1995" s="130"/>
      <c r="AW1995" s="130"/>
      <c r="AX1995" s="130"/>
      <c r="AY1995" s="130"/>
    </row>
    <row r="1996" spans="1:51" x14ac:dyDescent="0.2">
      <c r="A1996" s="121"/>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2"/>
      <c r="AU1996" s="130"/>
      <c r="AV1996" s="130"/>
      <c r="AW1996" s="130"/>
      <c r="AX1996" s="130"/>
      <c r="AY1996" s="130"/>
    </row>
    <row r="1997" spans="1:51" x14ac:dyDescent="0.2">
      <c r="A1997" s="121"/>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2"/>
      <c r="AU1997" s="130"/>
      <c r="AV1997" s="130"/>
      <c r="AW1997" s="130"/>
      <c r="AX1997" s="130"/>
      <c r="AY1997" s="130"/>
    </row>
    <row r="1998" spans="1:51" x14ac:dyDescent="0.2">
      <c r="A1998" s="121"/>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2"/>
      <c r="AU1998" s="130"/>
      <c r="AV1998" s="130"/>
      <c r="AW1998" s="130"/>
      <c r="AX1998" s="130"/>
      <c r="AY1998" s="130"/>
    </row>
    <row r="1999" spans="1:51" x14ac:dyDescent="0.2">
      <c r="A1999" s="121"/>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2"/>
      <c r="AU1999" s="130"/>
      <c r="AV1999" s="130"/>
      <c r="AW1999" s="130"/>
      <c r="AX1999" s="130"/>
      <c r="AY1999" s="130"/>
    </row>
    <row r="2000" spans="1:51" x14ac:dyDescent="0.2">
      <c r="A2000" s="121"/>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2"/>
      <c r="AU2000" s="130"/>
      <c r="AV2000" s="130"/>
      <c r="AW2000" s="130"/>
      <c r="AX2000" s="130"/>
      <c r="AY2000" s="130"/>
    </row>
    <row r="2001" spans="1:51" x14ac:dyDescent="0.2">
      <c r="A2001" s="121"/>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2"/>
      <c r="AU2001" s="130"/>
      <c r="AV2001" s="130"/>
      <c r="AW2001" s="130"/>
      <c r="AX2001" s="130"/>
      <c r="AY2001" s="130"/>
    </row>
    <row r="2002" spans="1:51" x14ac:dyDescent="0.2">
      <c r="A2002" s="121"/>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2"/>
      <c r="AU2002" s="130"/>
      <c r="AV2002" s="130"/>
      <c r="AW2002" s="130"/>
      <c r="AX2002" s="130"/>
      <c r="AY2002" s="130"/>
    </row>
    <row r="2003" spans="1:51" x14ac:dyDescent="0.2">
      <c r="A2003" s="121"/>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2"/>
      <c r="AU2003" s="130"/>
      <c r="AV2003" s="130"/>
      <c r="AW2003" s="130"/>
      <c r="AX2003" s="130"/>
      <c r="AY2003" s="130"/>
    </row>
    <row r="2004" spans="1:51" x14ac:dyDescent="0.2">
      <c r="A2004" s="121"/>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2"/>
      <c r="AU2004" s="130"/>
      <c r="AV2004" s="130"/>
      <c r="AW2004" s="130"/>
      <c r="AX2004" s="130"/>
      <c r="AY2004" s="130"/>
    </row>
    <row r="2005" spans="1:51" x14ac:dyDescent="0.2">
      <c r="A2005" s="121"/>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2"/>
      <c r="AU2005" s="130"/>
      <c r="AV2005" s="130"/>
      <c r="AW2005" s="130"/>
      <c r="AX2005" s="130"/>
      <c r="AY2005" s="130"/>
    </row>
    <row r="2006" spans="1:51" x14ac:dyDescent="0.2">
      <c r="A2006" s="121"/>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2"/>
      <c r="AU2006" s="130"/>
      <c r="AV2006" s="130"/>
      <c r="AW2006" s="130"/>
      <c r="AX2006" s="130"/>
      <c r="AY2006" s="130"/>
    </row>
    <row r="2007" spans="1:51" x14ac:dyDescent="0.2">
      <c r="A2007" s="121"/>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2"/>
      <c r="AU2007" s="130"/>
      <c r="AV2007" s="130"/>
      <c r="AW2007" s="130"/>
      <c r="AX2007" s="130"/>
      <c r="AY2007" s="130"/>
    </row>
    <row r="2008" spans="1:51" x14ac:dyDescent="0.2">
      <c r="A2008" s="121"/>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2"/>
      <c r="AU2008" s="130"/>
      <c r="AV2008" s="130"/>
      <c r="AW2008" s="130"/>
      <c r="AX2008" s="130"/>
      <c r="AY2008" s="130"/>
    </row>
    <row r="2009" spans="1:51" x14ac:dyDescent="0.2">
      <c r="A2009" s="121"/>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2"/>
      <c r="AU2009" s="130"/>
      <c r="AV2009" s="130"/>
      <c r="AW2009" s="130"/>
      <c r="AX2009" s="130"/>
      <c r="AY2009" s="130"/>
    </row>
    <row r="2010" spans="1:51" x14ac:dyDescent="0.2">
      <c r="A2010" s="121"/>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2"/>
      <c r="AU2010" s="130"/>
      <c r="AV2010" s="130"/>
      <c r="AW2010" s="130"/>
      <c r="AX2010" s="130"/>
      <c r="AY2010" s="130"/>
    </row>
    <row r="2011" spans="1:51" x14ac:dyDescent="0.2">
      <c r="A2011" s="121"/>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2"/>
      <c r="AU2011" s="130"/>
      <c r="AV2011" s="130"/>
      <c r="AW2011" s="130"/>
      <c r="AX2011" s="130"/>
      <c r="AY2011" s="130"/>
    </row>
    <row r="2012" spans="1:51" x14ac:dyDescent="0.2">
      <c r="A2012" s="121"/>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2"/>
      <c r="AU2012" s="130"/>
      <c r="AV2012" s="130"/>
      <c r="AW2012" s="130"/>
      <c r="AX2012" s="130"/>
      <c r="AY2012" s="130"/>
    </row>
    <row r="2013" spans="1:51" x14ac:dyDescent="0.2">
      <c r="A2013" s="121"/>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2"/>
      <c r="AU2013" s="130"/>
      <c r="AV2013" s="130"/>
      <c r="AW2013" s="130"/>
      <c r="AX2013" s="130"/>
      <c r="AY2013" s="130"/>
    </row>
    <row r="2014" spans="1:51" x14ac:dyDescent="0.2">
      <c r="A2014" s="121"/>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2"/>
      <c r="AU2014" s="130"/>
      <c r="AV2014" s="130"/>
      <c r="AW2014" s="130"/>
      <c r="AX2014" s="130"/>
      <c r="AY2014" s="130"/>
    </row>
    <row r="2015" spans="1:51" x14ac:dyDescent="0.2">
      <c r="A2015" s="121"/>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2"/>
      <c r="AU2015" s="130"/>
      <c r="AV2015" s="130"/>
      <c r="AW2015" s="130"/>
      <c r="AX2015" s="130"/>
      <c r="AY2015" s="130"/>
    </row>
    <row r="2016" spans="1:51" x14ac:dyDescent="0.2">
      <c r="A2016" s="121"/>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2"/>
      <c r="AU2016" s="130"/>
      <c r="AV2016" s="130"/>
      <c r="AW2016" s="130"/>
      <c r="AX2016" s="130"/>
      <c r="AY2016" s="130"/>
    </row>
    <row r="2017" spans="1:51" x14ac:dyDescent="0.2">
      <c r="A2017" s="121"/>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2"/>
      <c r="AU2017" s="130"/>
      <c r="AV2017" s="130"/>
      <c r="AW2017" s="130"/>
      <c r="AX2017" s="130"/>
      <c r="AY2017" s="130"/>
    </row>
    <row r="2018" spans="1:51" x14ac:dyDescent="0.2">
      <c r="A2018" s="121"/>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2"/>
      <c r="AU2018" s="130"/>
      <c r="AV2018" s="130"/>
      <c r="AW2018" s="130"/>
      <c r="AX2018" s="130"/>
      <c r="AY2018" s="130"/>
    </row>
    <row r="2019" spans="1:51" x14ac:dyDescent="0.2">
      <c r="A2019" s="121"/>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2"/>
      <c r="AU2019" s="130"/>
      <c r="AV2019" s="130"/>
      <c r="AW2019" s="130"/>
      <c r="AX2019" s="130"/>
      <c r="AY2019" s="130"/>
    </row>
    <row r="2020" spans="1:51" x14ac:dyDescent="0.2">
      <c r="A2020" s="121"/>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2"/>
      <c r="AU2020" s="130"/>
      <c r="AV2020" s="130"/>
      <c r="AW2020" s="130"/>
      <c r="AX2020" s="130"/>
      <c r="AY2020" s="130"/>
    </row>
    <row r="2021" spans="1:51" x14ac:dyDescent="0.2">
      <c r="A2021" s="121"/>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2"/>
      <c r="AU2021" s="130"/>
      <c r="AV2021" s="130"/>
      <c r="AW2021" s="130"/>
      <c r="AX2021" s="130"/>
      <c r="AY2021" s="130"/>
    </row>
    <row r="2022" spans="1:51" x14ac:dyDescent="0.2">
      <c r="A2022" s="121"/>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2"/>
      <c r="AU2022" s="130"/>
      <c r="AV2022" s="130"/>
      <c r="AW2022" s="130"/>
      <c r="AX2022" s="130"/>
      <c r="AY2022" s="130"/>
    </row>
    <row r="2023" spans="1:51" x14ac:dyDescent="0.2">
      <c r="A2023" s="121"/>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2"/>
      <c r="AU2023" s="130"/>
      <c r="AV2023" s="130"/>
      <c r="AW2023" s="130"/>
      <c r="AX2023" s="130"/>
      <c r="AY2023" s="130"/>
    </row>
    <row r="2024" spans="1:51" x14ac:dyDescent="0.2">
      <c r="A2024" s="121"/>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2"/>
      <c r="AU2024" s="130"/>
      <c r="AV2024" s="130"/>
      <c r="AW2024" s="130"/>
      <c r="AX2024" s="130"/>
      <c r="AY2024" s="130"/>
    </row>
    <row r="2025" spans="1:51" x14ac:dyDescent="0.2">
      <c r="A2025" s="121"/>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2"/>
      <c r="AU2025" s="130"/>
      <c r="AV2025" s="130"/>
      <c r="AW2025" s="130"/>
      <c r="AX2025" s="130"/>
      <c r="AY2025" s="130"/>
    </row>
    <row r="2026" spans="1:51" x14ac:dyDescent="0.2">
      <c r="A2026" s="121"/>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2"/>
      <c r="AU2026" s="130"/>
      <c r="AV2026" s="130"/>
      <c r="AW2026" s="130"/>
      <c r="AX2026" s="130"/>
      <c r="AY2026" s="130"/>
    </row>
    <row r="2027" spans="1:51" x14ac:dyDescent="0.2">
      <c r="A2027" s="121"/>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2"/>
      <c r="AU2027" s="130"/>
      <c r="AV2027" s="130"/>
      <c r="AW2027" s="130"/>
      <c r="AX2027" s="130"/>
      <c r="AY2027" s="130"/>
    </row>
    <row r="2028" spans="1:51" x14ac:dyDescent="0.2">
      <c r="A2028" s="121"/>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2"/>
      <c r="AU2028" s="130"/>
      <c r="AV2028" s="130"/>
      <c r="AW2028" s="130"/>
      <c r="AX2028" s="130"/>
      <c r="AY2028" s="130"/>
    </row>
    <row r="2029" spans="1:51" x14ac:dyDescent="0.2">
      <c r="A2029" s="121"/>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2"/>
      <c r="AU2029" s="130"/>
      <c r="AV2029" s="130"/>
      <c r="AW2029" s="130"/>
      <c r="AX2029" s="130"/>
      <c r="AY2029" s="130"/>
    </row>
    <row r="2030" spans="1:51" x14ac:dyDescent="0.2">
      <c r="A2030" s="121"/>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2"/>
      <c r="AU2030" s="130"/>
      <c r="AV2030" s="130"/>
      <c r="AW2030" s="130"/>
      <c r="AX2030" s="130"/>
      <c r="AY2030" s="130"/>
    </row>
    <row r="2031" spans="1:51" x14ac:dyDescent="0.2">
      <c r="A2031" s="121"/>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2"/>
      <c r="AU2031" s="130"/>
      <c r="AV2031" s="130"/>
      <c r="AW2031" s="130"/>
      <c r="AX2031" s="130"/>
      <c r="AY2031" s="130"/>
    </row>
    <row r="2032" spans="1:51" x14ac:dyDescent="0.2">
      <c r="A2032" s="121"/>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2"/>
      <c r="AU2032" s="130"/>
      <c r="AV2032" s="130"/>
      <c r="AW2032" s="130"/>
      <c r="AX2032" s="130"/>
      <c r="AY2032" s="130"/>
    </row>
    <row r="2033" spans="1:51" x14ac:dyDescent="0.2">
      <c r="A2033" s="121"/>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2"/>
      <c r="AU2033" s="130"/>
      <c r="AV2033" s="130"/>
      <c r="AW2033" s="130"/>
      <c r="AX2033" s="130"/>
      <c r="AY2033" s="130"/>
    </row>
    <row r="2034" spans="1:51" x14ac:dyDescent="0.2">
      <c r="A2034" s="121"/>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2"/>
      <c r="AU2034" s="130"/>
      <c r="AV2034" s="130"/>
      <c r="AW2034" s="130"/>
      <c r="AX2034" s="130"/>
      <c r="AY2034" s="130"/>
    </row>
    <row r="2035" spans="1:51" x14ac:dyDescent="0.2">
      <c r="A2035" s="121"/>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2"/>
      <c r="AU2035" s="130"/>
      <c r="AV2035" s="130"/>
      <c r="AW2035" s="130"/>
      <c r="AX2035" s="130"/>
      <c r="AY2035" s="130"/>
    </row>
    <row r="2036" spans="1:51" x14ac:dyDescent="0.2">
      <c r="A2036" s="121"/>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2"/>
      <c r="AU2036" s="130"/>
      <c r="AV2036" s="130"/>
      <c r="AW2036" s="130"/>
      <c r="AX2036" s="130"/>
      <c r="AY2036" s="130"/>
    </row>
    <row r="2037" spans="1:51" x14ac:dyDescent="0.2">
      <c r="A2037" s="121"/>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2"/>
      <c r="AU2037" s="130"/>
      <c r="AV2037" s="130"/>
      <c r="AW2037" s="130"/>
      <c r="AX2037" s="130"/>
      <c r="AY2037" s="130"/>
    </row>
    <row r="2038" spans="1:51" x14ac:dyDescent="0.2">
      <c r="A2038" s="121"/>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2"/>
      <c r="AU2038" s="130"/>
      <c r="AV2038" s="130"/>
      <c r="AW2038" s="130"/>
      <c r="AX2038" s="130"/>
      <c r="AY2038" s="130"/>
    </row>
    <row r="2039" spans="1:51" x14ac:dyDescent="0.2">
      <c r="A2039" s="121"/>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2"/>
      <c r="AU2039" s="130"/>
      <c r="AV2039" s="130"/>
      <c r="AW2039" s="130"/>
      <c r="AX2039" s="130"/>
      <c r="AY2039" s="130"/>
    </row>
    <row r="2040" spans="1:51" x14ac:dyDescent="0.2">
      <c r="A2040" s="121"/>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2"/>
      <c r="AU2040" s="130"/>
      <c r="AV2040" s="130"/>
      <c r="AW2040" s="130"/>
      <c r="AX2040" s="130"/>
      <c r="AY2040" s="130"/>
    </row>
    <row r="2041" spans="1:51" x14ac:dyDescent="0.2">
      <c r="A2041" s="121"/>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2"/>
      <c r="AU2041" s="130"/>
      <c r="AV2041" s="130"/>
      <c r="AW2041" s="130"/>
      <c r="AX2041" s="130"/>
      <c r="AY2041" s="130"/>
    </row>
    <row r="2042" spans="1:51" x14ac:dyDescent="0.2">
      <c r="A2042" s="121"/>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2"/>
      <c r="AU2042" s="130"/>
      <c r="AV2042" s="130"/>
      <c r="AW2042" s="130"/>
      <c r="AX2042" s="130"/>
      <c r="AY2042" s="130"/>
    </row>
    <row r="2043" spans="1:51" x14ac:dyDescent="0.2">
      <c r="A2043" s="121"/>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2"/>
      <c r="AU2043" s="130"/>
      <c r="AV2043" s="130"/>
      <c r="AW2043" s="130"/>
      <c r="AX2043" s="130"/>
      <c r="AY2043" s="130"/>
    </row>
    <row r="2044" spans="1:51" x14ac:dyDescent="0.2">
      <c r="A2044" s="121"/>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2"/>
      <c r="AU2044" s="130"/>
      <c r="AV2044" s="130"/>
      <c r="AW2044" s="130"/>
      <c r="AX2044" s="130"/>
      <c r="AY2044" s="130"/>
    </row>
    <row r="2045" spans="1:51" x14ac:dyDescent="0.2">
      <c r="A2045" s="121"/>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2"/>
      <c r="AU2045" s="130"/>
      <c r="AV2045" s="130"/>
      <c r="AW2045" s="130"/>
      <c r="AX2045" s="130"/>
      <c r="AY2045" s="130"/>
    </row>
    <row r="2046" spans="1:51" x14ac:dyDescent="0.2">
      <c r="A2046" s="121"/>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2"/>
      <c r="AU2046" s="130"/>
      <c r="AV2046" s="130"/>
      <c r="AW2046" s="130"/>
      <c r="AX2046" s="130"/>
      <c r="AY2046" s="130"/>
    </row>
    <row r="2047" spans="1:51" x14ac:dyDescent="0.2">
      <c r="A2047" s="121"/>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2"/>
      <c r="AU2047" s="130"/>
      <c r="AV2047" s="130"/>
      <c r="AW2047" s="130"/>
      <c r="AX2047" s="130"/>
      <c r="AY2047" s="130"/>
    </row>
    <row r="2048" spans="1:51" x14ac:dyDescent="0.2">
      <c r="A2048" s="121"/>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2"/>
      <c r="AU2048" s="130"/>
      <c r="AV2048" s="130"/>
      <c r="AW2048" s="130"/>
      <c r="AX2048" s="130"/>
      <c r="AY2048" s="130"/>
    </row>
    <row r="2049" spans="1:51" x14ac:dyDescent="0.2">
      <c r="A2049" s="121"/>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2"/>
      <c r="AU2049" s="130"/>
      <c r="AV2049" s="130"/>
      <c r="AW2049" s="130"/>
      <c r="AX2049" s="130"/>
      <c r="AY2049" s="130"/>
    </row>
    <row r="2050" spans="1:51" x14ac:dyDescent="0.2">
      <c r="A2050" s="121"/>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2"/>
      <c r="AU2050" s="130"/>
      <c r="AV2050" s="130"/>
      <c r="AW2050" s="130"/>
      <c r="AX2050" s="130"/>
      <c r="AY2050" s="130"/>
    </row>
    <row r="2051" spans="1:51" x14ac:dyDescent="0.2">
      <c r="A2051" s="121"/>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2"/>
      <c r="AU2051" s="130"/>
      <c r="AV2051" s="130"/>
      <c r="AW2051" s="130"/>
      <c r="AX2051" s="130"/>
      <c r="AY2051" s="130"/>
    </row>
    <row r="2052" spans="1:51" x14ac:dyDescent="0.2">
      <c r="A2052" s="121"/>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2"/>
      <c r="AU2052" s="130"/>
      <c r="AV2052" s="130"/>
      <c r="AW2052" s="130"/>
      <c r="AX2052" s="130"/>
      <c r="AY2052" s="130"/>
    </row>
    <row r="2053" spans="1:51" x14ac:dyDescent="0.2">
      <c r="A2053" s="121"/>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2"/>
      <c r="AU2053" s="130"/>
      <c r="AV2053" s="130"/>
      <c r="AW2053" s="130"/>
      <c r="AX2053" s="130"/>
      <c r="AY2053" s="130"/>
    </row>
    <row r="2054" spans="1:51" x14ac:dyDescent="0.2">
      <c r="A2054" s="121"/>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2"/>
      <c r="AU2054" s="130"/>
      <c r="AV2054" s="130"/>
      <c r="AW2054" s="130"/>
      <c r="AX2054" s="130"/>
      <c r="AY2054" s="130"/>
    </row>
    <row r="2055" spans="1:51" x14ac:dyDescent="0.2">
      <c r="A2055" s="121"/>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2"/>
      <c r="AU2055" s="130"/>
      <c r="AV2055" s="130"/>
      <c r="AW2055" s="130"/>
      <c r="AX2055" s="130"/>
      <c r="AY2055" s="130"/>
    </row>
    <row r="2056" spans="1:51" x14ac:dyDescent="0.2">
      <c r="A2056" s="121"/>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2"/>
      <c r="AU2056" s="130"/>
      <c r="AV2056" s="130"/>
      <c r="AW2056" s="130"/>
      <c r="AX2056" s="130"/>
      <c r="AY2056" s="130"/>
    </row>
    <row r="2057" spans="1:51" x14ac:dyDescent="0.2">
      <c r="A2057" s="121"/>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2"/>
      <c r="AU2057" s="130"/>
      <c r="AV2057" s="130"/>
      <c r="AW2057" s="130"/>
      <c r="AX2057" s="130"/>
      <c r="AY2057" s="130"/>
    </row>
    <row r="2058" spans="1:51" x14ac:dyDescent="0.2">
      <c r="A2058" s="121"/>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2"/>
      <c r="AU2058" s="130"/>
      <c r="AV2058" s="130"/>
      <c r="AW2058" s="130"/>
      <c r="AX2058" s="130"/>
      <c r="AY2058" s="130"/>
    </row>
    <row r="2059" spans="1:51" x14ac:dyDescent="0.2">
      <c r="A2059" s="121"/>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2"/>
      <c r="AU2059" s="130"/>
      <c r="AV2059" s="130"/>
      <c r="AW2059" s="130"/>
      <c r="AX2059" s="130"/>
      <c r="AY2059" s="130"/>
    </row>
    <row r="2060" spans="1:51" x14ac:dyDescent="0.2">
      <c r="A2060" s="121"/>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2"/>
      <c r="AU2060" s="130"/>
      <c r="AV2060" s="130"/>
      <c r="AW2060" s="130"/>
      <c r="AX2060" s="130"/>
      <c r="AY2060" s="130"/>
    </row>
    <row r="2061" spans="1:51" x14ac:dyDescent="0.2">
      <c r="A2061" s="121"/>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2"/>
      <c r="AU2061" s="130"/>
      <c r="AV2061" s="130"/>
      <c r="AW2061" s="130"/>
      <c r="AX2061" s="130"/>
      <c r="AY2061" s="130"/>
    </row>
    <row r="2062" spans="1:51" x14ac:dyDescent="0.2">
      <c r="A2062" s="121"/>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2"/>
      <c r="AU2062" s="130"/>
      <c r="AV2062" s="130"/>
      <c r="AW2062" s="130"/>
      <c r="AX2062" s="130"/>
      <c r="AY2062" s="130"/>
    </row>
    <row r="2063" spans="1:51" x14ac:dyDescent="0.2">
      <c r="A2063" s="121"/>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2"/>
      <c r="AU2063" s="130"/>
      <c r="AV2063" s="130"/>
      <c r="AW2063" s="130"/>
      <c r="AX2063" s="130"/>
      <c r="AY2063" s="130"/>
    </row>
    <row r="2064" spans="1:51" x14ac:dyDescent="0.2">
      <c r="A2064" s="121"/>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2"/>
      <c r="AU2064" s="130"/>
      <c r="AV2064" s="130"/>
      <c r="AW2064" s="130"/>
      <c r="AX2064" s="130"/>
      <c r="AY2064" s="130"/>
    </row>
    <row r="2065" spans="1:51" x14ac:dyDescent="0.2">
      <c r="A2065" s="121"/>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2"/>
      <c r="AU2065" s="130"/>
      <c r="AV2065" s="130"/>
      <c r="AW2065" s="130"/>
      <c r="AX2065" s="130"/>
      <c r="AY2065" s="130"/>
    </row>
    <row r="2066" spans="1:51" x14ac:dyDescent="0.2">
      <c r="A2066" s="121"/>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2"/>
      <c r="AU2066" s="130"/>
      <c r="AV2066" s="130"/>
      <c r="AW2066" s="130"/>
      <c r="AX2066" s="130"/>
      <c r="AY2066" s="130"/>
    </row>
    <row r="2067" spans="1:51" x14ac:dyDescent="0.2">
      <c r="A2067" s="121"/>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2"/>
      <c r="AU2067" s="130"/>
      <c r="AV2067" s="130"/>
      <c r="AW2067" s="130"/>
      <c r="AX2067" s="130"/>
      <c r="AY2067" s="130"/>
    </row>
    <row r="2068" spans="1:51" x14ac:dyDescent="0.2">
      <c r="A2068" s="121"/>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2"/>
      <c r="AU2068" s="130"/>
      <c r="AV2068" s="130"/>
      <c r="AW2068" s="130"/>
      <c r="AX2068" s="130"/>
      <c r="AY2068" s="130"/>
    </row>
    <row r="2069" spans="1:51" x14ac:dyDescent="0.2">
      <c r="A2069" s="121"/>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2"/>
      <c r="AU2069" s="130"/>
      <c r="AV2069" s="130"/>
      <c r="AW2069" s="130"/>
      <c r="AX2069" s="130"/>
      <c r="AY2069" s="130"/>
    </row>
    <row r="2070" spans="1:51" x14ac:dyDescent="0.2">
      <c r="A2070" s="121"/>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2"/>
      <c r="AU2070" s="130"/>
      <c r="AV2070" s="130"/>
      <c r="AW2070" s="130"/>
      <c r="AX2070" s="130"/>
      <c r="AY2070" s="130"/>
    </row>
    <row r="2071" spans="1:51" x14ac:dyDescent="0.2">
      <c r="A2071" s="121"/>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2"/>
      <c r="AU2071" s="130"/>
      <c r="AV2071" s="130"/>
      <c r="AW2071" s="130"/>
      <c r="AX2071" s="130"/>
      <c r="AY2071" s="130"/>
    </row>
    <row r="2072" spans="1:51" x14ac:dyDescent="0.2">
      <c r="A2072" s="121"/>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2"/>
      <c r="AU2072" s="130"/>
      <c r="AV2072" s="130"/>
      <c r="AW2072" s="130"/>
      <c r="AX2072" s="130"/>
      <c r="AY2072" s="130"/>
    </row>
    <row r="2073" spans="1:51" x14ac:dyDescent="0.2">
      <c r="A2073" s="121"/>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2"/>
      <c r="AU2073" s="130"/>
      <c r="AV2073" s="130"/>
      <c r="AW2073" s="130"/>
      <c r="AX2073" s="130"/>
      <c r="AY2073" s="130"/>
    </row>
    <row r="2074" spans="1:51" x14ac:dyDescent="0.2">
      <c r="A2074" s="121"/>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2"/>
      <c r="AU2074" s="130"/>
      <c r="AV2074" s="130"/>
      <c r="AW2074" s="130"/>
      <c r="AX2074" s="130"/>
      <c r="AY2074" s="130"/>
    </row>
    <row r="2075" spans="1:51" x14ac:dyDescent="0.2">
      <c r="A2075" s="121"/>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2"/>
      <c r="AU2075" s="130"/>
      <c r="AV2075" s="130"/>
      <c r="AW2075" s="130"/>
      <c r="AX2075" s="130"/>
      <c r="AY2075" s="130"/>
    </row>
    <row r="2076" spans="1:51" x14ac:dyDescent="0.2">
      <c r="A2076" s="121"/>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2"/>
      <c r="AU2076" s="130"/>
      <c r="AV2076" s="130"/>
      <c r="AW2076" s="130"/>
      <c r="AX2076" s="130"/>
      <c r="AY2076" s="130"/>
    </row>
    <row r="2077" spans="1:51" x14ac:dyDescent="0.2">
      <c r="A2077" s="121"/>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2"/>
      <c r="AU2077" s="130"/>
      <c r="AV2077" s="130"/>
      <c r="AW2077" s="130"/>
      <c r="AX2077" s="130"/>
      <c r="AY2077" s="130"/>
    </row>
    <row r="2078" spans="1:51" x14ac:dyDescent="0.2">
      <c r="A2078" s="121"/>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2"/>
      <c r="AU2078" s="130"/>
      <c r="AV2078" s="130"/>
      <c r="AW2078" s="130"/>
      <c r="AX2078" s="130"/>
      <c r="AY2078" s="130"/>
    </row>
    <row r="2079" spans="1:51" x14ac:dyDescent="0.2">
      <c r="A2079" s="121"/>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2"/>
      <c r="AU2079" s="130"/>
      <c r="AV2079" s="130"/>
      <c r="AW2079" s="130"/>
      <c r="AX2079" s="130"/>
      <c r="AY2079" s="130"/>
    </row>
    <row r="2080" spans="1:51" x14ac:dyDescent="0.2">
      <c r="A2080" s="121"/>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2"/>
      <c r="AU2080" s="130"/>
      <c r="AV2080" s="130"/>
      <c r="AW2080" s="130"/>
      <c r="AX2080" s="130"/>
      <c r="AY2080" s="130"/>
    </row>
    <row r="2081" spans="1:51" x14ac:dyDescent="0.2">
      <c r="A2081" s="121"/>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2"/>
      <c r="AU2081" s="130"/>
      <c r="AV2081" s="130"/>
      <c r="AW2081" s="130"/>
      <c r="AX2081" s="130"/>
      <c r="AY2081" s="130"/>
    </row>
    <row r="2082" spans="1:51" x14ac:dyDescent="0.2">
      <c r="A2082" s="121"/>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2"/>
      <c r="AU2082" s="130"/>
      <c r="AV2082" s="130"/>
      <c r="AW2082" s="130"/>
      <c r="AX2082" s="130"/>
      <c r="AY2082" s="130"/>
    </row>
    <row r="2083" spans="1:51" x14ac:dyDescent="0.2">
      <c r="A2083" s="121"/>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2"/>
      <c r="AU2083" s="130"/>
      <c r="AV2083" s="130"/>
      <c r="AW2083" s="130"/>
      <c r="AX2083" s="130"/>
      <c r="AY2083" s="130"/>
    </row>
    <row r="2084" spans="1:51" x14ac:dyDescent="0.2">
      <c r="A2084" s="121"/>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2"/>
      <c r="AU2084" s="130"/>
      <c r="AV2084" s="130"/>
      <c r="AW2084" s="130"/>
      <c r="AX2084" s="130"/>
      <c r="AY2084" s="130"/>
    </row>
    <row r="2085" spans="1:51" x14ac:dyDescent="0.2">
      <c r="A2085" s="121"/>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2"/>
      <c r="AU2085" s="130"/>
      <c r="AV2085" s="130"/>
      <c r="AW2085" s="130"/>
      <c r="AX2085" s="130"/>
      <c r="AY2085" s="130"/>
    </row>
    <row r="2086" spans="1:51" x14ac:dyDescent="0.2">
      <c r="A2086" s="121"/>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2"/>
      <c r="AU2086" s="130"/>
      <c r="AV2086" s="130"/>
      <c r="AW2086" s="130"/>
      <c r="AX2086" s="130"/>
      <c r="AY2086" s="130"/>
    </row>
    <row r="2087" spans="1:51" x14ac:dyDescent="0.2">
      <c r="A2087" s="121"/>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2"/>
      <c r="AU2087" s="130"/>
      <c r="AV2087" s="130"/>
      <c r="AW2087" s="130"/>
      <c r="AX2087" s="130"/>
      <c r="AY2087" s="130"/>
    </row>
    <row r="2088" spans="1:51" x14ac:dyDescent="0.2">
      <c r="A2088" s="121"/>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2"/>
      <c r="AU2088" s="130"/>
      <c r="AV2088" s="130"/>
      <c r="AW2088" s="130"/>
      <c r="AX2088" s="130"/>
      <c r="AY2088" s="130"/>
    </row>
    <row r="2089" spans="1:51" x14ac:dyDescent="0.2">
      <c r="A2089" s="121"/>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2"/>
      <c r="AU2089" s="130"/>
      <c r="AV2089" s="130"/>
      <c r="AW2089" s="130"/>
      <c r="AX2089" s="130"/>
      <c r="AY2089" s="130"/>
    </row>
    <row r="2090" spans="1:51" x14ac:dyDescent="0.2">
      <c r="A2090" s="121"/>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2"/>
      <c r="AU2090" s="130"/>
      <c r="AV2090" s="130"/>
      <c r="AW2090" s="130"/>
      <c r="AX2090" s="130"/>
      <c r="AY2090" s="130"/>
    </row>
    <row r="2091" spans="1:51" x14ac:dyDescent="0.2">
      <c r="A2091" s="121"/>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2"/>
      <c r="AU2091" s="130"/>
      <c r="AV2091" s="130"/>
      <c r="AW2091" s="130"/>
      <c r="AX2091" s="130"/>
      <c r="AY2091" s="130"/>
    </row>
    <row r="2092" spans="1:51" x14ac:dyDescent="0.2">
      <c r="A2092" s="121"/>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2"/>
      <c r="AU2092" s="130"/>
      <c r="AV2092" s="130"/>
      <c r="AW2092" s="130"/>
      <c r="AX2092" s="130"/>
      <c r="AY2092" s="130"/>
    </row>
    <row r="2093" spans="1:51" x14ac:dyDescent="0.2">
      <c r="A2093" s="121"/>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2"/>
      <c r="AU2093" s="130"/>
      <c r="AV2093" s="130"/>
      <c r="AW2093" s="130"/>
      <c r="AX2093" s="130"/>
      <c r="AY2093" s="130"/>
    </row>
    <row r="2094" spans="1:51" x14ac:dyDescent="0.2">
      <c r="A2094" s="121"/>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2"/>
      <c r="AU2094" s="130"/>
      <c r="AV2094" s="130"/>
      <c r="AW2094" s="130"/>
      <c r="AX2094" s="130"/>
      <c r="AY2094" s="130"/>
    </row>
    <row r="2095" spans="1:51" x14ac:dyDescent="0.2">
      <c r="A2095" s="121"/>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2"/>
      <c r="AU2095" s="130"/>
      <c r="AV2095" s="130"/>
      <c r="AW2095" s="130"/>
      <c r="AX2095" s="130"/>
      <c r="AY2095" s="130"/>
    </row>
    <row r="2096" spans="1:51" x14ac:dyDescent="0.2">
      <c r="A2096" s="121"/>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2"/>
      <c r="AU2096" s="130"/>
      <c r="AV2096" s="130"/>
      <c r="AW2096" s="130"/>
      <c r="AX2096" s="130"/>
      <c r="AY2096" s="130"/>
    </row>
    <row r="2097" spans="1:51" x14ac:dyDescent="0.2">
      <c r="A2097" s="121"/>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2"/>
      <c r="AU2097" s="130"/>
      <c r="AV2097" s="130"/>
      <c r="AW2097" s="130"/>
      <c r="AX2097" s="130"/>
      <c r="AY2097" s="130"/>
    </row>
    <row r="2098" spans="1:51" x14ac:dyDescent="0.2">
      <c r="A2098" s="121"/>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2"/>
      <c r="AU2098" s="130"/>
      <c r="AV2098" s="130"/>
      <c r="AW2098" s="130"/>
      <c r="AX2098" s="130"/>
      <c r="AY2098" s="130"/>
    </row>
    <row r="2099" spans="1:51" x14ac:dyDescent="0.2">
      <c r="A2099" s="121"/>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2"/>
      <c r="AU2099" s="130"/>
      <c r="AV2099" s="130"/>
      <c r="AW2099" s="130"/>
      <c r="AX2099" s="130"/>
      <c r="AY2099" s="130"/>
    </row>
    <row r="2100" spans="1:51" x14ac:dyDescent="0.2">
      <c r="A2100" s="121"/>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2"/>
      <c r="AU2100" s="130"/>
      <c r="AV2100" s="130"/>
      <c r="AW2100" s="130"/>
      <c r="AX2100" s="130"/>
      <c r="AY2100" s="130"/>
    </row>
    <row r="2101" spans="1:51" x14ac:dyDescent="0.2">
      <c r="A2101" s="121"/>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2"/>
      <c r="AU2101" s="130"/>
      <c r="AV2101" s="130"/>
      <c r="AW2101" s="130"/>
      <c r="AX2101" s="130"/>
      <c r="AY2101" s="130"/>
    </row>
    <row r="2102" spans="1:51" x14ac:dyDescent="0.2">
      <c r="A2102" s="121"/>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2"/>
      <c r="AU2102" s="130"/>
      <c r="AV2102" s="130"/>
      <c r="AW2102" s="130"/>
      <c r="AX2102" s="130"/>
      <c r="AY2102" s="130"/>
    </row>
    <row r="2103" spans="1:51" x14ac:dyDescent="0.2">
      <c r="A2103" s="121"/>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2"/>
      <c r="AU2103" s="130"/>
      <c r="AV2103" s="130"/>
      <c r="AW2103" s="130"/>
      <c r="AX2103" s="130"/>
      <c r="AY2103" s="130"/>
    </row>
    <row r="2104" spans="1:51" x14ac:dyDescent="0.2">
      <c r="A2104" s="121"/>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2"/>
      <c r="AU2104" s="130"/>
      <c r="AV2104" s="130"/>
      <c r="AW2104" s="130"/>
      <c r="AX2104" s="130"/>
      <c r="AY2104" s="130"/>
    </row>
    <row r="2105" spans="1:51" x14ac:dyDescent="0.2">
      <c r="A2105" s="121"/>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2"/>
      <c r="AU2105" s="130"/>
      <c r="AV2105" s="130"/>
      <c r="AW2105" s="130"/>
      <c r="AX2105" s="130"/>
      <c r="AY2105" s="130"/>
    </row>
    <row r="2106" spans="1:51" x14ac:dyDescent="0.2">
      <c r="A2106" s="121"/>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2"/>
      <c r="AU2106" s="130"/>
      <c r="AV2106" s="130"/>
      <c r="AW2106" s="130"/>
      <c r="AX2106" s="130"/>
      <c r="AY2106" s="130"/>
    </row>
    <row r="2107" spans="1:51" x14ac:dyDescent="0.2">
      <c r="A2107" s="121"/>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2"/>
      <c r="AU2107" s="130"/>
      <c r="AV2107" s="130"/>
      <c r="AW2107" s="130"/>
      <c r="AX2107" s="130"/>
      <c r="AY2107" s="130"/>
    </row>
    <row r="2108" spans="1:51" x14ac:dyDescent="0.2">
      <c r="A2108" s="121"/>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2"/>
      <c r="AU2108" s="130"/>
      <c r="AV2108" s="130"/>
      <c r="AW2108" s="130"/>
      <c r="AX2108" s="130"/>
      <c r="AY2108" s="130"/>
    </row>
    <row r="2109" spans="1:51" x14ac:dyDescent="0.2">
      <c r="A2109" s="121"/>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2"/>
      <c r="AU2109" s="130"/>
      <c r="AV2109" s="130"/>
      <c r="AW2109" s="130"/>
      <c r="AX2109" s="130"/>
      <c r="AY2109" s="130"/>
    </row>
    <row r="2110" spans="1:51" x14ac:dyDescent="0.2">
      <c r="A2110" s="121"/>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2"/>
      <c r="AU2110" s="130"/>
      <c r="AV2110" s="130"/>
      <c r="AW2110" s="130"/>
      <c r="AX2110" s="130"/>
      <c r="AY2110" s="130"/>
    </row>
    <row r="2111" spans="1:51" x14ac:dyDescent="0.2">
      <c r="A2111" s="121"/>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2"/>
      <c r="AU2111" s="130"/>
      <c r="AV2111" s="130"/>
      <c r="AW2111" s="130"/>
      <c r="AX2111" s="130"/>
      <c r="AY2111" s="130"/>
    </row>
    <row r="2112" spans="1:51" x14ac:dyDescent="0.2">
      <c r="A2112" s="121"/>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2"/>
      <c r="AU2112" s="130"/>
      <c r="AV2112" s="130"/>
      <c r="AW2112" s="130"/>
      <c r="AX2112" s="130"/>
      <c r="AY2112" s="130"/>
    </row>
    <row r="2113" spans="1:51" x14ac:dyDescent="0.2">
      <c r="A2113" s="121"/>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2"/>
      <c r="AU2113" s="130"/>
      <c r="AV2113" s="130"/>
      <c r="AW2113" s="130"/>
      <c r="AX2113" s="130"/>
      <c r="AY2113" s="130"/>
    </row>
    <row r="2114" spans="1:51" x14ac:dyDescent="0.2">
      <c r="A2114" s="121"/>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2"/>
      <c r="AU2114" s="130"/>
      <c r="AV2114" s="130"/>
      <c r="AW2114" s="130"/>
      <c r="AX2114" s="130"/>
      <c r="AY2114" s="130"/>
    </row>
    <row r="2115" spans="1:51" x14ac:dyDescent="0.2">
      <c r="A2115" s="121"/>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2"/>
      <c r="AU2115" s="130"/>
      <c r="AV2115" s="130"/>
      <c r="AW2115" s="130"/>
      <c r="AX2115" s="130"/>
      <c r="AY2115" s="130"/>
    </row>
    <row r="2116" spans="1:51" x14ac:dyDescent="0.2">
      <c r="A2116" s="121"/>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2"/>
      <c r="AU2116" s="130"/>
      <c r="AV2116" s="130"/>
      <c r="AW2116" s="130"/>
      <c r="AX2116" s="130"/>
      <c r="AY2116" s="130"/>
    </row>
    <row r="2117" spans="1:51" x14ac:dyDescent="0.2">
      <c r="A2117" s="121"/>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2"/>
      <c r="AU2117" s="130"/>
      <c r="AV2117" s="130"/>
      <c r="AW2117" s="130"/>
      <c r="AX2117" s="130"/>
      <c r="AY2117" s="130"/>
    </row>
    <row r="2118" spans="1:51" x14ac:dyDescent="0.2">
      <c r="A2118" s="121"/>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2"/>
      <c r="AU2118" s="130"/>
      <c r="AV2118" s="130"/>
      <c r="AW2118" s="130"/>
      <c r="AX2118" s="130"/>
      <c r="AY2118" s="130"/>
    </row>
    <row r="2119" spans="1:51" x14ac:dyDescent="0.2">
      <c r="A2119" s="121"/>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2"/>
      <c r="AU2119" s="130"/>
      <c r="AV2119" s="130"/>
      <c r="AW2119" s="130"/>
      <c r="AX2119" s="130"/>
      <c r="AY2119" s="130"/>
    </row>
    <row r="2120" spans="1:51" x14ac:dyDescent="0.2">
      <c r="A2120" s="121"/>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2"/>
      <c r="AU2120" s="130"/>
      <c r="AV2120" s="130"/>
      <c r="AW2120" s="130"/>
      <c r="AX2120" s="130"/>
      <c r="AY2120" s="130"/>
    </row>
    <row r="2121" spans="1:51" x14ac:dyDescent="0.2">
      <c r="A2121" s="121"/>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2"/>
      <c r="AU2121" s="130"/>
      <c r="AV2121" s="130"/>
      <c r="AW2121" s="130"/>
      <c r="AX2121" s="130"/>
      <c r="AY2121" s="130"/>
    </row>
    <row r="2122" spans="1:51" x14ac:dyDescent="0.2">
      <c r="A2122" s="121"/>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2"/>
      <c r="AU2122" s="130"/>
      <c r="AV2122" s="130"/>
      <c r="AW2122" s="130"/>
      <c r="AX2122" s="130"/>
      <c r="AY2122" s="130"/>
    </row>
    <row r="2123" spans="1:51" x14ac:dyDescent="0.2">
      <c r="A2123" s="121"/>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2"/>
      <c r="AU2123" s="130"/>
      <c r="AV2123" s="130"/>
      <c r="AW2123" s="130"/>
      <c r="AX2123" s="130"/>
      <c r="AY2123" s="130"/>
    </row>
    <row r="2124" spans="1:51" x14ac:dyDescent="0.2">
      <c r="A2124" s="121"/>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2"/>
      <c r="AU2124" s="130"/>
      <c r="AV2124" s="130"/>
      <c r="AW2124" s="130"/>
      <c r="AX2124" s="130"/>
      <c r="AY2124" s="130"/>
    </row>
    <row r="2125" spans="1:51" x14ac:dyDescent="0.2">
      <c r="A2125" s="121"/>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2"/>
      <c r="AU2125" s="130"/>
      <c r="AV2125" s="130"/>
      <c r="AW2125" s="130"/>
      <c r="AX2125" s="130"/>
      <c r="AY2125" s="130"/>
    </row>
    <row r="2126" spans="1:51" x14ac:dyDescent="0.2">
      <c r="A2126" s="121"/>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2"/>
      <c r="AU2126" s="130"/>
      <c r="AV2126" s="130"/>
      <c r="AW2126" s="130"/>
      <c r="AX2126" s="130"/>
      <c r="AY2126" s="130"/>
    </row>
    <row r="2127" spans="1:51" x14ac:dyDescent="0.2">
      <c r="A2127" s="121"/>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2"/>
      <c r="AU2127" s="130"/>
      <c r="AV2127" s="130"/>
      <c r="AW2127" s="130"/>
      <c r="AX2127" s="130"/>
      <c r="AY2127" s="130"/>
    </row>
    <row r="2128" spans="1:51" x14ac:dyDescent="0.2">
      <c r="A2128" s="121"/>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2"/>
      <c r="AU2128" s="130"/>
      <c r="AV2128" s="130"/>
      <c r="AW2128" s="130"/>
      <c r="AX2128" s="130"/>
      <c r="AY2128" s="130"/>
    </row>
    <row r="2129" spans="1:51" x14ac:dyDescent="0.2">
      <c r="A2129" s="121"/>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2"/>
      <c r="AU2129" s="130"/>
      <c r="AV2129" s="130"/>
      <c r="AW2129" s="130"/>
      <c r="AX2129" s="130"/>
      <c r="AY2129" s="130"/>
    </row>
    <row r="2130" spans="1:51" x14ac:dyDescent="0.2">
      <c r="A2130" s="121"/>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2"/>
      <c r="AU2130" s="130"/>
      <c r="AV2130" s="130"/>
      <c r="AW2130" s="130"/>
      <c r="AX2130" s="130"/>
      <c r="AY2130" s="130"/>
    </row>
    <row r="2131" spans="1:51" x14ac:dyDescent="0.2">
      <c r="A2131" s="121"/>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2"/>
      <c r="AU2131" s="130"/>
      <c r="AV2131" s="130"/>
      <c r="AW2131" s="130"/>
      <c r="AX2131" s="130"/>
      <c r="AY2131" s="130"/>
    </row>
    <row r="2132" spans="1:51" x14ac:dyDescent="0.2">
      <c r="A2132" s="121"/>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2"/>
      <c r="AU2132" s="130"/>
      <c r="AV2132" s="130"/>
      <c r="AW2132" s="130"/>
      <c r="AX2132" s="130"/>
      <c r="AY2132" s="130"/>
    </row>
    <row r="2133" spans="1:51" x14ac:dyDescent="0.2">
      <c r="A2133" s="121"/>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2"/>
      <c r="AU2133" s="130"/>
      <c r="AV2133" s="130"/>
      <c r="AW2133" s="130"/>
      <c r="AX2133" s="130"/>
      <c r="AY2133" s="130"/>
    </row>
    <row r="2134" spans="1:51" x14ac:dyDescent="0.2">
      <c r="A2134" s="121"/>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2"/>
      <c r="AU2134" s="130"/>
      <c r="AV2134" s="130"/>
      <c r="AW2134" s="130"/>
      <c r="AX2134" s="130"/>
      <c r="AY2134" s="130"/>
    </row>
    <row r="2135" spans="1:51" x14ac:dyDescent="0.2">
      <c r="A2135" s="121"/>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2"/>
      <c r="AU2135" s="130"/>
      <c r="AV2135" s="130"/>
      <c r="AW2135" s="130"/>
      <c r="AX2135" s="130"/>
      <c r="AY2135" s="130"/>
    </row>
    <row r="2136" spans="1:51" x14ac:dyDescent="0.2">
      <c r="A2136" s="121"/>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2"/>
      <c r="AU2136" s="130"/>
      <c r="AV2136" s="130"/>
      <c r="AW2136" s="130"/>
      <c r="AX2136" s="130"/>
      <c r="AY2136" s="130"/>
    </row>
    <row r="2137" spans="1:51" x14ac:dyDescent="0.2">
      <c r="A2137" s="121"/>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2"/>
      <c r="AU2137" s="130"/>
      <c r="AV2137" s="130"/>
      <c r="AW2137" s="130"/>
      <c r="AX2137" s="130"/>
      <c r="AY2137" s="130"/>
    </row>
    <row r="2138" spans="1:51" x14ac:dyDescent="0.2">
      <c r="A2138" s="121"/>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2"/>
      <c r="AU2138" s="130"/>
      <c r="AV2138" s="130"/>
      <c r="AW2138" s="130"/>
      <c r="AX2138" s="130"/>
      <c r="AY2138" s="130"/>
    </row>
    <row r="2139" spans="1:51" x14ac:dyDescent="0.2">
      <c r="A2139" s="121"/>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2"/>
      <c r="AU2139" s="130"/>
      <c r="AV2139" s="130"/>
      <c r="AW2139" s="130"/>
      <c r="AX2139" s="130"/>
      <c r="AY2139" s="130"/>
    </row>
    <row r="2140" spans="1:51" x14ac:dyDescent="0.2">
      <c r="A2140" s="121"/>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2"/>
      <c r="AU2140" s="130"/>
      <c r="AV2140" s="130"/>
      <c r="AW2140" s="130"/>
      <c r="AX2140" s="130"/>
      <c r="AY2140" s="130"/>
    </row>
    <row r="2141" spans="1:51" x14ac:dyDescent="0.2">
      <c r="A2141" s="121"/>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2"/>
      <c r="AU2141" s="130"/>
      <c r="AV2141" s="130"/>
      <c r="AW2141" s="130"/>
      <c r="AX2141" s="130"/>
      <c r="AY2141" s="130"/>
    </row>
    <row r="2142" spans="1:51" x14ac:dyDescent="0.2">
      <c r="A2142" s="121"/>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2"/>
      <c r="AU2142" s="130"/>
      <c r="AV2142" s="130"/>
      <c r="AW2142" s="130"/>
      <c r="AX2142" s="130"/>
      <c r="AY2142" s="130"/>
    </row>
    <row r="2143" spans="1:51" x14ac:dyDescent="0.2">
      <c r="A2143" s="121"/>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2"/>
      <c r="AU2143" s="130"/>
      <c r="AV2143" s="130"/>
      <c r="AW2143" s="130"/>
      <c r="AX2143" s="130"/>
      <c r="AY2143" s="130"/>
    </row>
    <row r="2144" spans="1:51" x14ac:dyDescent="0.2">
      <c r="A2144" s="121"/>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2"/>
      <c r="AU2144" s="130"/>
      <c r="AV2144" s="130"/>
      <c r="AW2144" s="130"/>
      <c r="AX2144" s="130"/>
      <c r="AY2144" s="130"/>
    </row>
    <row r="2145" spans="1:51" x14ac:dyDescent="0.2">
      <c r="A2145" s="121"/>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2"/>
      <c r="AU2145" s="130"/>
      <c r="AV2145" s="130"/>
      <c r="AW2145" s="130"/>
      <c r="AX2145" s="130"/>
      <c r="AY2145" s="130"/>
    </row>
    <row r="2146" spans="1:51" x14ac:dyDescent="0.2">
      <c r="A2146" s="121"/>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2"/>
      <c r="AU2146" s="130"/>
      <c r="AV2146" s="130"/>
      <c r="AW2146" s="130"/>
      <c r="AX2146" s="130"/>
      <c r="AY2146" s="130"/>
    </row>
    <row r="2147" spans="1:51" x14ac:dyDescent="0.2">
      <c r="A2147" s="121"/>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2"/>
      <c r="AU2147" s="130"/>
      <c r="AV2147" s="130"/>
      <c r="AW2147" s="130"/>
      <c r="AX2147" s="130"/>
      <c r="AY2147" s="130"/>
    </row>
    <row r="2148" spans="1:51" x14ac:dyDescent="0.2">
      <c r="A2148" s="121"/>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2"/>
      <c r="AU2148" s="130"/>
      <c r="AV2148" s="130"/>
      <c r="AW2148" s="130"/>
      <c r="AX2148" s="130"/>
      <c r="AY2148" s="130"/>
    </row>
    <row r="2149" spans="1:51" x14ac:dyDescent="0.2">
      <c r="A2149" s="121"/>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2"/>
      <c r="AU2149" s="130"/>
      <c r="AV2149" s="130"/>
      <c r="AW2149" s="130"/>
      <c r="AX2149" s="130"/>
      <c r="AY2149" s="130"/>
    </row>
    <row r="2150" spans="1:51" x14ac:dyDescent="0.2">
      <c r="A2150" s="121"/>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2"/>
      <c r="AU2150" s="130"/>
      <c r="AV2150" s="130"/>
      <c r="AW2150" s="130"/>
      <c r="AX2150" s="130"/>
      <c r="AY2150" s="130"/>
    </row>
    <row r="2151" spans="1:51" x14ac:dyDescent="0.2">
      <c r="A2151" s="121"/>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2"/>
      <c r="AU2151" s="130"/>
      <c r="AV2151" s="130"/>
      <c r="AW2151" s="130"/>
      <c r="AX2151" s="130"/>
      <c r="AY2151" s="130"/>
    </row>
    <row r="2152" spans="1:51" x14ac:dyDescent="0.2">
      <c r="A2152" s="121"/>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2"/>
      <c r="AU2152" s="130"/>
      <c r="AV2152" s="130"/>
      <c r="AW2152" s="130"/>
      <c r="AX2152" s="130"/>
      <c r="AY2152" s="130"/>
    </row>
    <row r="2153" spans="1:51" x14ac:dyDescent="0.2">
      <c r="A2153" s="121"/>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2"/>
      <c r="AU2153" s="130"/>
      <c r="AV2153" s="130"/>
      <c r="AW2153" s="130"/>
      <c r="AX2153" s="130"/>
      <c r="AY2153" s="130"/>
    </row>
    <row r="2154" spans="1:51" x14ac:dyDescent="0.2">
      <c r="A2154" s="121"/>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2"/>
      <c r="AU2154" s="130"/>
      <c r="AV2154" s="130"/>
      <c r="AW2154" s="130"/>
      <c r="AX2154" s="130"/>
      <c r="AY2154" s="130"/>
    </row>
    <row r="2155" spans="1:51" x14ac:dyDescent="0.2">
      <c r="A2155" s="121"/>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2"/>
      <c r="AU2155" s="130"/>
      <c r="AV2155" s="130"/>
      <c r="AW2155" s="130"/>
      <c r="AX2155" s="130"/>
      <c r="AY2155" s="130"/>
    </row>
    <row r="2156" spans="1:51" x14ac:dyDescent="0.2">
      <c r="A2156" s="121"/>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2"/>
      <c r="AU2156" s="130"/>
      <c r="AV2156" s="130"/>
      <c r="AW2156" s="130"/>
      <c r="AX2156" s="130"/>
      <c r="AY2156" s="130"/>
    </row>
    <row r="2157" spans="1:51" x14ac:dyDescent="0.2">
      <c r="A2157" s="121"/>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2"/>
      <c r="AU2157" s="130"/>
      <c r="AV2157" s="130"/>
      <c r="AW2157" s="130"/>
      <c r="AX2157" s="130"/>
      <c r="AY2157" s="130"/>
    </row>
    <row r="2158" spans="1:51" x14ac:dyDescent="0.2">
      <c r="A2158" s="121"/>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2"/>
      <c r="AU2158" s="130"/>
      <c r="AV2158" s="130"/>
      <c r="AW2158" s="130"/>
      <c r="AX2158" s="130"/>
      <c r="AY2158" s="130"/>
    </row>
    <row r="2159" spans="1:51" x14ac:dyDescent="0.2">
      <c r="A2159" s="121"/>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2"/>
      <c r="AU2159" s="130"/>
      <c r="AV2159" s="130"/>
      <c r="AW2159" s="130"/>
      <c r="AX2159" s="130"/>
      <c r="AY2159" s="130"/>
    </row>
    <row r="2160" spans="1:51" x14ac:dyDescent="0.2">
      <c r="A2160" s="121"/>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2"/>
      <c r="AU2160" s="130"/>
      <c r="AV2160" s="130"/>
      <c r="AW2160" s="130"/>
      <c r="AX2160" s="130"/>
      <c r="AY2160" s="130"/>
    </row>
    <row r="2161" spans="1:51" x14ac:dyDescent="0.2">
      <c r="A2161" s="121"/>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2"/>
      <c r="AU2161" s="130"/>
      <c r="AV2161" s="130"/>
      <c r="AW2161" s="130"/>
      <c r="AX2161" s="130"/>
      <c r="AY2161" s="130"/>
    </row>
    <row r="2162" spans="1:51" x14ac:dyDescent="0.2">
      <c r="A2162" s="121"/>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2"/>
      <c r="AU2162" s="130"/>
      <c r="AV2162" s="130"/>
      <c r="AW2162" s="130"/>
      <c r="AX2162" s="130"/>
      <c r="AY2162" s="130"/>
    </row>
    <row r="2163" spans="1:51" x14ac:dyDescent="0.2">
      <c r="A2163" s="121"/>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2"/>
      <c r="AU2163" s="130"/>
      <c r="AV2163" s="130"/>
      <c r="AW2163" s="130"/>
      <c r="AX2163" s="130"/>
      <c r="AY2163" s="130"/>
    </row>
    <row r="2164" spans="1:51" x14ac:dyDescent="0.2">
      <c r="A2164" s="121"/>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2"/>
      <c r="AU2164" s="130"/>
      <c r="AV2164" s="130"/>
      <c r="AW2164" s="130"/>
      <c r="AX2164" s="130"/>
      <c r="AY2164" s="130"/>
    </row>
    <row r="2165" spans="1:51" x14ac:dyDescent="0.2">
      <c r="A2165" s="121"/>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2"/>
      <c r="AU2165" s="130"/>
      <c r="AV2165" s="130"/>
      <c r="AW2165" s="130"/>
      <c r="AX2165" s="130"/>
      <c r="AY2165" s="130"/>
    </row>
    <row r="2166" spans="1:51" x14ac:dyDescent="0.2">
      <c r="A2166" s="121"/>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2"/>
      <c r="AU2166" s="130"/>
      <c r="AV2166" s="130"/>
      <c r="AW2166" s="130"/>
      <c r="AX2166" s="130"/>
      <c r="AY2166" s="130"/>
    </row>
    <row r="2167" spans="1:51" x14ac:dyDescent="0.2">
      <c r="A2167" s="121"/>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2"/>
      <c r="AU2167" s="130"/>
      <c r="AV2167" s="130"/>
      <c r="AW2167" s="130"/>
      <c r="AX2167" s="130"/>
      <c r="AY2167" s="130"/>
    </row>
    <row r="2168" spans="1:51" x14ac:dyDescent="0.2">
      <c r="A2168" s="121"/>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2"/>
      <c r="AU2168" s="130"/>
      <c r="AV2168" s="130"/>
      <c r="AW2168" s="130"/>
      <c r="AX2168" s="130"/>
      <c r="AY2168" s="130"/>
    </row>
    <row r="2169" spans="1:51" x14ac:dyDescent="0.2">
      <c r="A2169" s="121"/>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2"/>
      <c r="AU2169" s="130"/>
      <c r="AV2169" s="130"/>
      <c r="AW2169" s="130"/>
      <c r="AX2169" s="130"/>
      <c r="AY2169" s="130"/>
    </row>
    <row r="2170" spans="1:51" x14ac:dyDescent="0.2">
      <c r="A2170" s="121"/>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2"/>
      <c r="AU2170" s="130"/>
      <c r="AV2170" s="130"/>
      <c r="AW2170" s="130"/>
      <c r="AX2170" s="130"/>
      <c r="AY2170" s="130"/>
    </row>
    <row r="2171" spans="1:51" x14ac:dyDescent="0.2">
      <c r="A2171" s="121"/>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2"/>
      <c r="AU2171" s="130"/>
      <c r="AV2171" s="130"/>
      <c r="AW2171" s="130"/>
      <c r="AX2171" s="130"/>
      <c r="AY2171" s="130"/>
    </row>
    <row r="2172" spans="1:51" x14ac:dyDescent="0.2">
      <c r="A2172" s="121"/>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2"/>
      <c r="AU2172" s="130"/>
      <c r="AV2172" s="130"/>
      <c r="AW2172" s="130"/>
      <c r="AX2172" s="130"/>
      <c r="AY2172" s="130"/>
    </row>
    <row r="2173" spans="1:51" x14ac:dyDescent="0.2">
      <c r="A2173" s="121"/>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2"/>
      <c r="AU2173" s="130"/>
      <c r="AV2173" s="130"/>
      <c r="AW2173" s="130"/>
      <c r="AX2173" s="130"/>
      <c r="AY2173" s="130"/>
    </row>
    <row r="2174" spans="1:51" x14ac:dyDescent="0.2">
      <c r="A2174" s="121"/>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2"/>
      <c r="AU2174" s="130"/>
      <c r="AV2174" s="130"/>
      <c r="AW2174" s="130"/>
      <c r="AX2174" s="130"/>
      <c r="AY2174" s="130"/>
    </row>
    <row r="2175" spans="1:51" x14ac:dyDescent="0.2">
      <c r="A2175" s="121"/>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2"/>
      <c r="AU2175" s="130"/>
      <c r="AV2175" s="130"/>
      <c r="AW2175" s="130"/>
      <c r="AX2175" s="130"/>
      <c r="AY2175" s="130"/>
    </row>
    <row r="2176" spans="1:51" x14ac:dyDescent="0.2">
      <c r="A2176" s="121"/>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2"/>
      <c r="AU2176" s="130"/>
      <c r="AV2176" s="130"/>
      <c r="AW2176" s="130"/>
      <c r="AX2176" s="130"/>
      <c r="AY2176" s="130"/>
    </row>
    <row r="2177" spans="1:51" x14ac:dyDescent="0.2">
      <c r="A2177" s="121"/>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2"/>
      <c r="AU2177" s="130"/>
      <c r="AV2177" s="130"/>
      <c r="AW2177" s="130"/>
      <c r="AX2177" s="130"/>
      <c r="AY2177" s="130"/>
    </row>
    <row r="2178" spans="1:51" x14ac:dyDescent="0.2">
      <c r="A2178" s="121"/>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2"/>
      <c r="AU2178" s="130"/>
      <c r="AV2178" s="130"/>
      <c r="AW2178" s="130"/>
      <c r="AX2178" s="130"/>
      <c r="AY2178" s="130"/>
    </row>
    <row r="2179" spans="1:51" x14ac:dyDescent="0.2">
      <c r="A2179" s="121"/>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2"/>
      <c r="AU2179" s="130"/>
      <c r="AV2179" s="130"/>
      <c r="AW2179" s="130"/>
      <c r="AX2179" s="130"/>
      <c r="AY2179" s="130"/>
    </row>
    <row r="2180" spans="1:51" x14ac:dyDescent="0.2">
      <c r="A2180" s="121"/>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2"/>
      <c r="AU2180" s="130"/>
      <c r="AV2180" s="130"/>
      <c r="AW2180" s="130"/>
      <c r="AX2180" s="130"/>
      <c r="AY2180" s="130"/>
    </row>
    <row r="2181" spans="1:51" x14ac:dyDescent="0.2">
      <c r="A2181" s="121"/>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2"/>
      <c r="AU2181" s="130"/>
      <c r="AV2181" s="130"/>
      <c r="AW2181" s="130"/>
      <c r="AX2181" s="130"/>
      <c r="AY2181" s="130"/>
    </row>
    <row r="2182" spans="1:51" x14ac:dyDescent="0.2">
      <c r="A2182" s="121"/>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2"/>
      <c r="AU2182" s="130"/>
      <c r="AV2182" s="130"/>
      <c r="AW2182" s="130"/>
      <c r="AX2182" s="130"/>
      <c r="AY2182" s="130"/>
    </row>
    <row r="2183" spans="1:51" x14ac:dyDescent="0.2">
      <c r="A2183" s="121"/>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2"/>
      <c r="AU2183" s="130"/>
      <c r="AV2183" s="130"/>
      <c r="AW2183" s="130"/>
      <c r="AX2183" s="130"/>
      <c r="AY2183" s="130"/>
    </row>
    <row r="2184" spans="1:51" x14ac:dyDescent="0.2">
      <c r="A2184" s="121"/>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2"/>
      <c r="AU2184" s="130"/>
      <c r="AV2184" s="130"/>
      <c r="AW2184" s="130"/>
      <c r="AX2184" s="130"/>
      <c r="AY2184" s="130"/>
    </row>
    <row r="2185" spans="1:51" x14ac:dyDescent="0.2">
      <c r="A2185" s="121"/>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2"/>
      <c r="AU2185" s="130"/>
      <c r="AV2185" s="130"/>
      <c r="AW2185" s="130"/>
      <c r="AX2185" s="130"/>
      <c r="AY2185" s="130"/>
    </row>
    <row r="2186" spans="1:51" x14ac:dyDescent="0.2">
      <c r="A2186" s="121"/>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2"/>
      <c r="AU2186" s="130"/>
      <c r="AV2186" s="130"/>
      <c r="AW2186" s="130"/>
      <c r="AX2186" s="130"/>
      <c r="AY2186" s="130"/>
    </row>
    <row r="2187" spans="1:51" x14ac:dyDescent="0.2">
      <c r="A2187" s="121"/>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2"/>
      <c r="AU2187" s="130"/>
      <c r="AV2187" s="130"/>
      <c r="AW2187" s="130"/>
      <c r="AX2187" s="130"/>
      <c r="AY2187" s="130"/>
    </row>
    <row r="2188" spans="1:51" x14ac:dyDescent="0.2">
      <c r="A2188" s="121"/>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2"/>
      <c r="AU2188" s="130"/>
      <c r="AV2188" s="130"/>
      <c r="AW2188" s="130"/>
      <c r="AX2188" s="130"/>
      <c r="AY2188" s="130"/>
    </row>
    <row r="2189" spans="1:51" x14ac:dyDescent="0.2">
      <c r="A2189" s="121"/>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2"/>
      <c r="AU2189" s="130"/>
      <c r="AV2189" s="130"/>
      <c r="AW2189" s="130"/>
      <c r="AX2189" s="130"/>
      <c r="AY2189" s="130"/>
    </row>
    <row r="2190" spans="1:51" x14ac:dyDescent="0.2">
      <c r="A2190" s="121"/>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2"/>
      <c r="AU2190" s="130"/>
      <c r="AV2190" s="130"/>
      <c r="AW2190" s="130"/>
      <c r="AX2190" s="130"/>
      <c r="AY2190" s="130"/>
    </row>
    <row r="2191" spans="1:51" x14ac:dyDescent="0.2">
      <c r="A2191" s="121"/>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2"/>
      <c r="AU2191" s="130"/>
      <c r="AV2191" s="130"/>
      <c r="AW2191" s="130"/>
      <c r="AX2191" s="130"/>
      <c r="AY2191" s="130"/>
    </row>
    <row r="2192" spans="1:51" x14ac:dyDescent="0.2">
      <c r="A2192" s="121"/>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2"/>
      <c r="AU2192" s="130"/>
      <c r="AV2192" s="130"/>
      <c r="AW2192" s="130"/>
      <c r="AX2192" s="130"/>
      <c r="AY2192" s="130"/>
    </row>
    <row r="2193" spans="1:51" x14ac:dyDescent="0.2">
      <c r="A2193" s="121"/>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2"/>
      <c r="AU2193" s="130"/>
      <c r="AV2193" s="130"/>
      <c r="AW2193" s="130"/>
      <c r="AX2193" s="130"/>
      <c r="AY2193" s="130"/>
    </row>
    <row r="2194" spans="1:51" x14ac:dyDescent="0.2">
      <c r="A2194" s="121"/>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2"/>
      <c r="AU2194" s="130"/>
      <c r="AV2194" s="130"/>
      <c r="AW2194" s="130"/>
      <c r="AX2194" s="130"/>
      <c r="AY2194" s="130"/>
    </row>
    <row r="2195" spans="1:51" x14ac:dyDescent="0.2">
      <c r="A2195" s="121"/>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2"/>
      <c r="AU2195" s="130"/>
      <c r="AV2195" s="130"/>
      <c r="AW2195" s="130"/>
      <c r="AX2195" s="130"/>
      <c r="AY2195" s="130"/>
    </row>
    <row r="2196" spans="1:51" x14ac:dyDescent="0.2">
      <c r="A2196" s="121"/>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2"/>
      <c r="AU2196" s="130"/>
      <c r="AV2196" s="130"/>
      <c r="AW2196" s="130"/>
      <c r="AX2196" s="130"/>
      <c r="AY2196" s="130"/>
    </row>
    <row r="2197" spans="1:51" x14ac:dyDescent="0.2">
      <c r="A2197" s="121"/>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2"/>
      <c r="AU2197" s="130"/>
      <c r="AV2197" s="130"/>
      <c r="AW2197" s="130"/>
      <c r="AX2197" s="130"/>
      <c r="AY2197" s="130"/>
    </row>
    <row r="2198" spans="1:51" x14ac:dyDescent="0.2">
      <c r="A2198" s="121"/>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2"/>
      <c r="AU2198" s="130"/>
      <c r="AV2198" s="130"/>
      <c r="AW2198" s="130"/>
      <c r="AX2198" s="130"/>
      <c r="AY2198" s="130"/>
    </row>
    <row r="2199" spans="1:51" x14ac:dyDescent="0.2">
      <c r="A2199" s="121"/>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2"/>
      <c r="AU2199" s="130"/>
      <c r="AV2199" s="130"/>
      <c r="AW2199" s="130"/>
      <c r="AX2199" s="130"/>
      <c r="AY2199" s="130"/>
    </row>
    <row r="2200" spans="1:51" x14ac:dyDescent="0.2">
      <c r="A2200" s="121"/>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2"/>
      <c r="AU2200" s="130"/>
      <c r="AV2200" s="130"/>
      <c r="AW2200" s="130"/>
      <c r="AX2200" s="130"/>
      <c r="AY2200" s="130"/>
    </row>
    <row r="2201" spans="1:51" x14ac:dyDescent="0.2">
      <c r="A2201" s="121"/>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2"/>
      <c r="AU2201" s="130"/>
      <c r="AV2201" s="130"/>
      <c r="AW2201" s="130"/>
      <c r="AX2201" s="130"/>
      <c r="AY2201" s="130"/>
    </row>
    <row r="2202" spans="1:51" x14ac:dyDescent="0.2">
      <c r="A2202" s="121"/>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2"/>
      <c r="AU2202" s="130"/>
      <c r="AV2202" s="130"/>
      <c r="AW2202" s="130"/>
      <c r="AX2202" s="130"/>
      <c r="AY2202" s="130"/>
    </row>
    <row r="2203" spans="1:51" x14ac:dyDescent="0.2">
      <c r="A2203" s="121"/>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2"/>
      <c r="AU2203" s="130"/>
      <c r="AV2203" s="130"/>
      <c r="AW2203" s="130"/>
      <c r="AX2203" s="130"/>
      <c r="AY2203" s="130"/>
    </row>
    <row r="2204" spans="1:51" x14ac:dyDescent="0.2">
      <c r="A2204" s="121"/>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2"/>
      <c r="AU2204" s="130"/>
      <c r="AV2204" s="130"/>
      <c r="AW2204" s="130"/>
      <c r="AX2204" s="130"/>
      <c r="AY2204" s="130"/>
    </row>
    <row r="2205" spans="1:51" x14ac:dyDescent="0.2">
      <c r="A2205" s="121"/>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2"/>
      <c r="AU2205" s="130"/>
      <c r="AV2205" s="130"/>
      <c r="AW2205" s="130"/>
      <c r="AX2205" s="130"/>
      <c r="AY2205" s="130"/>
    </row>
    <row r="2206" spans="1:51" x14ac:dyDescent="0.2">
      <c r="A2206" s="121"/>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2"/>
      <c r="AU2206" s="130"/>
      <c r="AV2206" s="130"/>
      <c r="AW2206" s="130"/>
      <c r="AX2206" s="130"/>
      <c r="AY2206" s="130"/>
    </row>
    <row r="2207" spans="1:51" x14ac:dyDescent="0.2">
      <c r="A2207" s="121"/>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2"/>
      <c r="AU2207" s="130"/>
      <c r="AV2207" s="130"/>
      <c r="AW2207" s="130"/>
      <c r="AX2207" s="130"/>
      <c r="AY2207" s="130"/>
    </row>
    <row r="2208" spans="1:51" x14ac:dyDescent="0.2">
      <c r="A2208" s="121"/>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2"/>
      <c r="AU2208" s="130"/>
      <c r="AV2208" s="130"/>
      <c r="AW2208" s="130"/>
      <c r="AX2208" s="130"/>
      <c r="AY2208" s="130"/>
    </row>
    <row r="2209" spans="1:51" x14ac:dyDescent="0.2">
      <c r="A2209" s="121"/>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2"/>
      <c r="AU2209" s="130"/>
      <c r="AV2209" s="130"/>
      <c r="AW2209" s="130"/>
      <c r="AX2209" s="130"/>
      <c r="AY2209" s="130"/>
    </row>
    <row r="2210" spans="1:51" x14ac:dyDescent="0.2">
      <c r="A2210" s="121"/>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2"/>
      <c r="AU2210" s="130"/>
      <c r="AV2210" s="130"/>
      <c r="AW2210" s="130"/>
      <c r="AX2210" s="130"/>
      <c r="AY2210" s="130"/>
    </row>
    <row r="2211" spans="1:51" x14ac:dyDescent="0.2">
      <c r="A2211" s="121"/>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2"/>
      <c r="AU2211" s="130"/>
      <c r="AV2211" s="130"/>
      <c r="AW2211" s="130"/>
      <c r="AX2211" s="130"/>
      <c r="AY2211" s="130"/>
    </row>
    <row r="2212" spans="1:51" x14ac:dyDescent="0.2">
      <c r="A2212" s="121"/>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2"/>
      <c r="AU2212" s="130"/>
      <c r="AV2212" s="130"/>
      <c r="AW2212" s="130"/>
      <c r="AX2212" s="130"/>
      <c r="AY2212" s="130"/>
    </row>
    <row r="2213" spans="1:51" x14ac:dyDescent="0.2">
      <c r="A2213" s="121"/>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2"/>
      <c r="AU2213" s="130"/>
      <c r="AV2213" s="130"/>
      <c r="AW2213" s="130"/>
      <c r="AX2213" s="130"/>
      <c r="AY2213" s="130"/>
    </row>
    <row r="2214" spans="1:51" x14ac:dyDescent="0.2">
      <c r="A2214" s="121"/>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2"/>
      <c r="AU2214" s="130"/>
      <c r="AV2214" s="130"/>
      <c r="AW2214" s="130"/>
      <c r="AX2214" s="130"/>
      <c r="AY2214" s="130"/>
    </row>
    <row r="2215" spans="1:51" x14ac:dyDescent="0.2">
      <c r="A2215" s="121"/>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2"/>
      <c r="AU2215" s="130"/>
      <c r="AV2215" s="130"/>
      <c r="AW2215" s="130"/>
      <c r="AX2215" s="130"/>
      <c r="AY2215" s="130"/>
    </row>
    <row r="2216" spans="1:51" x14ac:dyDescent="0.2">
      <c r="A2216" s="121"/>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2"/>
      <c r="AU2216" s="130"/>
      <c r="AV2216" s="130"/>
      <c r="AW2216" s="130"/>
      <c r="AX2216" s="130"/>
      <c r="AY2216" s="130"/>
    </row>
    <row r="2217" spans="1:51" x14ac:dyDescent="0.2">
      <c r="A2217" s="121"/>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2"/>
      <c r="AU2217" s="130"/>
      <c r="AV2217" s="130"/>
      <c r="AW2217" s="130"/>
      <c r="AX2217" s="130"/>
      <c r="AY2217" s="130"/>
    </row>
    <row r="2218" spans="1:51" x14ac:dyDescent="0.2">
      <c r="A2218" s="121"/>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2"/>
      <c r="AU2218" s="130"/>
      <c r="AV2218" s="130"/>
      <c r="AW2218" s="130"/>
      <c r="AX2218" s="130"/>
      <c r="AY2218" s="130"/>
    </row>
    <row r="2219" spans="1:51" x14ac:dyDescent="0.2">
      <c r="A2219" s="121"/>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2"/>
      <c r="AU2219" s="130"/>
      <c r="AV2219" s="130"/>
      <c r="AW2219" s="130"/>
      <c r="AX2219" s="130"/>
      <c r="AY2219" s="130"/>
    </row>
    <row r="2220" spans="1:51" x14ac:dyDescent="0.2">
      <c r="A2220" s="121"/>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2"/>
      <c r="AU2220" s="130"/>
      <c r="AV2220" s="130"/>
      <c r="AW2220" s="130"/>
      <c r="AX2220" s="130"/>
      <c r="AY2220" s="130"/>
    </row>
    <row r="2221" spans="1:51" x14ac:dyDescent="0.2">
      <c r="A2221" s="121"/>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2"/>
      <c r="AU2221" s="130"/>
      <c r="AV2221" s="130"/>
      <c r="AW2221" s="130"/>
      <c r="AX2221" s="130"/>
      <c r="AY2221" s="130"/>
    </row>
    <row r="2222" spans="1:51" x14ac:dyDescent="0.2">
      <c r="A2222" s="121"/>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2"/>
      <c r="AU2222" s="130"/>
      <c r="AV2222" s="130"/>
      <c r="AW2222" s="130"/>
      <c r="AX2222" s="130"/>
      <c r="AY2222" s="130"/>
    </row>
    <row r="2223" spans="1:51" x14ac:dyDescent="0.2">
      <c r="A2223" s="121"/>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2"/>
      <c r="AU2223" s="130"/>
      <c r="AV2223" s="130"/>
      <c r="AW2223" s="130"/>
      <c r="AX2223" s="130"/>
      <c r="AY2223" s="130"/>
    </row>
    <row r="2224" spans="1:51" x14ac:dyDescent="0.2">
      <c r="A2224" s="121"/>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2"/>
      <c r="AU2224" s="130"/>
      <c r="AV2224" s="130"/>
      <c r="AW2224" s="130"/>
      <c r="AX2224" s="130"/>
      <c r="AY2224" s="130"/>
    </row>
    <row r="2225" spans="1:51" x14ac:dyDescent="0.2">
      <c r="A2225" s="121"/>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2"/>
      <c r="AU2225" s="130"/>
      <c r="AV2225" s="130"/>
      <c r="AW2225" s="130"/>
      <c r="AX2225" s="130"/>
      <c r="AY2225" s="130"/>
    </row>
    <row r="2226" spans="1:51" x14ac:dyDescent="0.2">
      <c r="A2226" s="121"/>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2"/>
      <c r="AU2226" s="130"/>
      <c r="AV2226" s="130"/>
      <c r="AW2226" s="130"/>
      <c r="AX2226" s="130"/>
      <c r="AY2226" s="130"/>
    </row>
    <row r="2227" spans="1:51" x14ac:dyDescent="0.2">
      <c r="A2227" s="121"/>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2"/>
      <c r="AU2227" s="130"/>
      <c r="AV2227" s="130"/>
      <c r="AW2227" s="130"/>
      <c r="AX2227" s="130"/>
      <c r="AY2227" s="130"/>
    </row>
    <row r="2228" spans="1:51" x14ac:dyDescent="0.2">
      <c r="A2228" s="121"/>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2"/>
      <c r="AU2228" s="130"/>
      <c r="AV2228" s="130"/>
      <c r="AW2228" s="130"/>
      <c r="AX2228" s="130"/>
      <c r="AY2228" s="130"/>
    </row>
    <row r="2229" spans="1:51" x14ac:dyDescent="0.2">
      <c r="A2229" s="121"/>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2"/>
      <c r="AU2229" s="130"/>
      <c r="AV2229" s="130"/>
      <c r="AW2229" s="130"/>
      <c r="AX2229" s="130"/>
      <c r="AY2229" s="130"/>
    </row>
    <row r="2230" spans="1:51" x14ac:dyDescent="0.2">
      <c r="A2230" s="121"/>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2"/>
      <c r="AU2230" s="130"/>
      <c r="AV2230" s="130"/>
      <c r="AW2230" s="130"/>
      <c r="AX2230" s="130"/>
      <c r="AY2230" s="130"/>
    </row>
    <row r="2231" spans="1:51" x14ac:dyDescent="0.2">
      <c r="A2231" s="121"/>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2"/>
      <c r="AU2231" s="130"/>
      <c r="AV2231" s="130"/>
      <c r="AW2231" s="130"/>
      <c r="AX2231" s="130"/>
      <c r="AY2231" s="130"/>
    </row>
    <row r="2232" spans="1:51" x14ac:dyDescent="0.2">
      <c r="A2232" s="121"/>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2"/>
      <c r="AU2232" s="130"/>
      <c r="AV2232" s="130"/>
      <c r="AW2232" s="130"/>
      <c r="AX2232" s="130"/>
      <c r="AY2232" s="130"/>
    </row>
    <row r="2233" spans="1:51" x14ac:dyDescent="0.2">
      <c r="A2233" s="121"/>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2"/>
      <c r="AU2233" s="130"/>
      <c r="AV2233" s="130"/>
      <c r="AW2233" s="130"/>
      <c r="AX2233" s="130"/>
      <c r="AY2233" s="130"/>
    </row>
    <row r="2234" spans="1:51" x14ac:dyDescent="0.2">
      <c r="A2234" s="121"/>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2"/>
      <c r="AU2234" s="130"/>
      <c r="AV2234" s="130"/>
      <c r="AW2234" s="130"/>
      <c r="AX2234" s="130"/>
      <c r="AY2234" s="130"/>
    </row>
    <row r="2235" spans="1:51" x14ac:dyDescent="0.2">
      <c r="A2235" s="121"/>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2"/>
      <c r="AU2235" s="130"/>
      <c r="AV2235" s="130"/>
      <c r="AW2235" s="130"/>
      <c r="AX2235" s="130"/>
      <c r="AY2235" s="130"/>
    </row>
    <row r="2236" spans="1:51" x14ac:dyDescent="0.2">
      <c r="A2236" s="121"/>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2"/>
      <c r="AU2236" s="130"/>
      <c r="AV2236" s="130"/>
      <c r="AW2236" s="130"/>
      <c r="AX2236" s="130"/>
      <c r="AY2236" s="130"/>
    </row>
    <row r="2237" spans="1:51" x14ac:dyDescent="0.2">
      <c r="A2237" s="121"/>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2"/>
      <c r="AU2237" s="130"/>
      <c r="AV2237" s="130"/>
      <c r="AW2237" s="130"/>
      <c r="AX2237" s="130"/>
      <c r="AY2237" s="130"/>
    </row>
    <row r="2238" spans="1:51" x14ac:dyDescent="0.2">
      <c r="A2238" s="121"/>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2"/>
      <c r="AU2238" s="130"/>
      <c r="AV2238" s="130"/>
      <c r="AW2238" s="130"/>
      <c r="AX2238" s="130"/>
      <c r="AY2238" s="130"/>
    </row>
    <row r="2239" spans="1:51" x14ac:dyDescent="0.2">
      <c r="A2239" s="121"/>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2"/>
      <c r="AU2239" s="130"/>
      <c r="AV2239" s="130"/>
      <c r="AW2239" s="130"/>
      <c r="AX2239" s="130"/>
      <c r="AY2239" s="130"/>
    </row>
    <row r="2240" spans="1:51" x14ac:dyDescent="0.2">
      <c r="A2240" s="121"/>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2"/>
      <c r="AU2240" s="130"/>
      <c r="AV2240" s="130"/>
      <c r="AW2240" s="130"/>
      <c r="AX2240" s="130"/>
      <c r="AY2240" s="130"/>
    </row>
    <row r="2241" spans="1:51" x14ac:dyDescent="0.2">
      <c r="A2241" s="121"/>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2"/>
      <c r="AU2241" s="130"/>
      <c r="AV2241" s="130"/>
      <c r="AW2241" s="130"/>
      <c r="AX2241" s="130"/>
      <c r="AY2241" s="130"/>
    </row>
    <row r="2242" spans="1:51" x14ac:dyDescent="0.2">
      <c r="A2242" s="121"/>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2"/>
      <c r="AU2242" s="130"/>
      <c r="AV2242" s="130"/>
      <c r="AW2242" s="130"/>
      <c r="AX2242" s="130"/>
      <c r="AY2242" s="130"/>
    </row>
    <row r="2243" spans="1:51" x14ac:dyDescent="0.2">
      <c r="A2243" s="121"/>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2"/>
      <c r="AU2243" s="130"/>
      <c r="AV2243" s="130"/>
      <c r="AW2243" s="130"/>
      <c r="AX2243" s="130"/>
      <c r="AY2243" s="130"/>
    </row>
    <row r="2244" spans="1:51" x14ac:dyDescent="0.2">
      <c r="A2244" s="121"/>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2"/>
      <c r="AU2244" s="130"/>
      <c r="AV2244" s="130"/>
      <c r="AW2244" s="130"/>
      <c r="AX2244" s="130"/>
      <c r="AY2244" s="130"/>
    </row>
    <row r="2245" spans="1:51" x14ac:dyDescent="0.2">
      <c r="A2245" s="121"/>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2"/>
      <c r="AU2245" s="130"/>
      <c r="AV2245" s="130"/>
      <c r="AW2245" s="130"/>
      <c r="AX2245" s="130"/>
      <c r="AY2245" s="130"/>
    </row>
    <row r="2246" spans="1:51" x14ac:dyDescent="0.2">
      <c r="A2246" s="121"/>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2"/>
      <c r="AU2246" s="130"/>
      <c r="AV2246" s="130"/>
      <c r="AW2246" s="130"/>
      <c r="AX2246" s="130"/>
      <c r="AY2246" s="130"/>
    </row>
    <row r="2247" spans="1:51" x14ac:dyDescent="0.2">
      <c r="A2247" s="121"/>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2"/>
      <c r="AU2247" s="130"/>
      <c r="AV2247" s="130"/>
      <c r="AW2247" s="130"/>
      <c r="AX2247" s="130"/>
      <c r="AY2247" s="130"/>
    </row>
    <row r="2248" spans="1:51" x14ac:dyDescent="0.2">
      <c r="A2248" s="121"/>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2"/>
      <c r="AU2248" s="130"/>
      <c r="AV2248" s="130"/>
      <c r="AW2248" s="130"/>
      <c r="AX2248" s="130"/>
      <c r="AY2248" s="130"/>
    </row>
    <row r="2249" spans="1:51" x14ac:dyDescent="0.2">
      <c r="A2249" s="121"/>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2"/>
      <c r="AU2249" s="130"/>
      <c r="AV2249" s="130"/>
      <c r="AW2249" s="130"/>
      <c r="AX2249" s="130"/>
      <c r="AY2249" s="130"/>
    </row>
    <row r="2250" spans="1:51" x14ac:dyDescent="0.2">
      <c r="A2250" s="121"/>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2"/>
      <c r="AU2250" s="130"/>
      <c r="AV2250" s="130"/>
      <c r="AW2250" s="130"/>
      <c r="AX2250" s="130"/>
      <c r="AY2250" s="130"/>
    </row>
    <row r="2251" spans="1:51" x14ac:dyDescent="0.2">
      <c r="A2251" s="121"/>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2"/>
      <c r="AU2251" s="130"/>
      <c r="AV2251" s="130"/>
      <c r="AW2251" s="130"/>
      <c r="AX2251" s="130"/>
      <c r="AY2251" s="130"/>
    </row>
    <row r="2252" spans="1:51" x14ac:dyDescent="0.2">
      <c r="A2252" s="121"/>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2"/>
      <c r="AU2252" s="130"/>
      <c r="AV2252" s="130"/>
      <c r="AW2252" s="130"/>
      <c r="AX2252" s="130"/>
      <c r="AY2252" s="130"/>
    </row>
    <row r="2253" spans="1:51" x14ac:dyDescent="0.2">
      <c r="A2253" s="121"/>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2"/>
      <c r="AU2253" s="130"/>
      <c r="AV2253" s="130"/>
      <c r="AW2253" s="130"/>
      <c r="AX2253" s="130"/>
      <c r="AY2253" s="130"/>
    </row>
    <row r="2254" spans="1:51" x14ac:dyDescent="0.2">
      <c r="A2254" s="121"/>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2"/>
      <c r="AU2254" s="130"/>
      <c r="AV2254" s="130"/>
      <c r="AW2254" s="130"/>
      <c r="AX2254" s="130"/>
      <c r="AY2254" s="130"/>
    </row>
    <row r="2255" spans="1:51" x14ac:dyDescent="0.2">
      <c r="A2255" s="121"/>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2"/>
      <c r="AU2255" s="130"/>
      <c r="AV2255" s="130"/>
      <c r="AW2255" s="130"/>
      <c r="AX2255" s="130"/>
      <c r="AY2255" s="130"/>
    </row>
    <row r="2256" spans="1:51" x14ac:dyDescent="0.2">
      <c r="A2256" s="121"/>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2"/>
      <c r="AU2256" s="130"/>
      <c r="AV2256" s="130"/>
      <c r="AW2256" s="130"/>
      <c r="AX2256" s="130"/>
      <c r="AY2256" s="130"/>
    </row>
    <row r="2257" spans="1:51" x14ac:dyDescent="0.2">
      <c r="A2257" s="121"/>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2"/>
      <c r="AU2257" s="130"/>
      <c r="AV2257" s="130"/>
      <c r="AW2257" s="130"/>
      <c r="AX2257" s="130"/>
      <c r="AY2257" s="130"/>
    </row>
    <row r="2258" spans="1:51" x14ac:dyDescent="0.2">
      <c r="A2258" s="121"/>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2"/>
      <c r="AU2258" s="130"/>
      <c r="AV2258" s="130"/>
      <c r="AW2258" s="130"/>
      <c r="AX2258" s="130"/>
      <c r="AY2258" s="130"/>
    </row>
    <row r="2259" spans="1:51" x14ac:dyDescent="0.2">
      <c r="A2259" s="121"/>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2"/>
      <c r="AU2259" s="130"/>
      <c r="AV2259" s="130"/>
      <c r="AW2259" s="130"/>
      <c r="AX2259" s="130"/>
      <c r="AY2259" s="130"/>
    </row>
    <row r="2260" spans="1:51" x14ac:dyDescent="0.2">
      <c r="A2260" s="121"/>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2"/>
      <c r="AU2260" s="130"/>
      <c r="AV2260" s="130"/>
      <c r="AW2260" s="130"/>
      <c r="AX2260" s="130"/>
      <c r="AY2260" s="130"/>
    </row>
    <row r="2261" spans="1:51" x14ac:dyDescent="0.2">
      <c r="A2261" s="121"/>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2"/>
      <c r="AU2261" s="130"/>
      <c r="AV2261" s="130"/>
      <c r="AW2261" s="130"/>
      <c r="AX2261" s="130"/>
      <c r="AY2261" s="130"/>
    </row>
    <row r="2262" spans="1:51" x14ac:dyDescent="0.2">
      <c r="A2262" s="121"/>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2"/>
      <c r="AU2262" s="130"/>
      <c r="AV2262" s="130"/>
      <c r="AW2262" s="130"/>
      <c r="AX2262" s="130"/>
      <c r="AY2262" s="130"/>
    </row>
    <row r="2263" spans="1:51" x14ac:dyDescent="0.2">
      <c r="A2263" s="121"/>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2"/>
      <c r="AU2263" s="130"/>
      <c r="AV2263" s="130"/>
      <c r="AW2263" s="130"/>
      <c r="AX2263" s="130"/>
      <c r="AY2263" s="130"/>
    </row>
    <row r="2264" spans="1:51" x14ac:dyDescent="0.2">
      <c r="A2264" s="121"/>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2"/>
      <c r="AU2264" s="130"/>
      <c r="AV2264" s="130"/>
      <c r="AW2264" s="130"/>
      <c r="AX2264" s="130"/>
      <c r="AY2264" s="130"/>
    </row>
    <row r="2265" spans="1:51" x14ac:dyDescent="0.2">
      <c r="A2265" s="121"/>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2"/>
      <c r="AU2265" s="130"/>
      <c r="AV2265" s="130"/>
      <c r="AW2265" s="130"/>
      <c r="AX2265" s="130"/>
      <c r="AY2265" s="130"/>
    </row>
    <row r="2266" spans="1:51" x14ac:dyDescent="0.2">
      <c r="A2266" s="121"/>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2"/>
      <c r="AU2266" s="130"/>
      <c r="AV2266" s="130"/>
      <c r="AW2266" s="130"/>
      <c r="AX2266" s="130"/>
      <c r="AY2266" s="130"/>
    </row>
    <row r="2267" spans="1:51" x14ac:dyDescent="0.2">
      <c r="A2267" s="121"/>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2"/>
      <c r="AU2267" s="130"/>
      <c r="AV2267" s="130"/>
      <c r="AW2267" s="130"/>
      <c r="AX2267" s="130"/>
      <c r="AY2267" s="130"/>
    </row>
    <row r="2268" spans="1:51" x14ac:dyDescent="0.2">
      <c r="A2268" s="121"/>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2"/>
      <c r="AU2268" s="130"/>
      <c r="AV2268" s="130"/>
      <c r="AW2268" s="130"/>
      <c r="AX2268" s="130"/>
      <c r="AY2268" s="130"/>
    </row>
    <row r="2269" spans="1:51" x14ac:dyDescent="0.2">
      <c r="A2269" s="121"/>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2"/>
      <c r="AU2269" s="130"/>
      <c r="AV2269" s="130"/>
      <c r="AW2269" s="130"/>
      <c r="AX2269" s="130"/>
      <c r="AY2269" s="130"/>
    </row>
    <row r="2270" spans="1:51" x14ac:dyDescent="0.2">
      <c r="A2270" s="121"/>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2"/>
      <c r="AU2270" s="130"/>
      <c r="AV2270" s="130"/>
      <c r="AW2270" s="130"/>
      <c r="AX2270" s="130"/>
      <c r="AY2270" s="130"/>
    </row>
    <row r="2271" spans="1:51" x14ac:dyDescent="0.2">
      <c r="A2271" s="121"/>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2"/>
      <c r="AU2271" s="130"/>
      <c r="AV2271" s="130"/>
      <c r="AW2271" s="130"/>
      <c r="AX2271" s="130"/>
      <c r="AY2271" s="130"/>
    </row>
    <row r="2272" spans="1:51" x14ac:dyDescent="0.2">
      <c r="A2272" s="121"/>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2"/>
      <c r="AU2272" s="130"/>
      <c r="AV2272" s="130"/>
      <c r="AW2272" s="130"/>
      <c r="AX2272" s="130"/>
      <c r="AY2272" s="130"/>
    </row>
    <row r="2273" spans="1:51" x14ac:dyDescent="0.2">
      <c r="A2273" s="121"/>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2"/>
      <c r="AU2273" s="130"/>
      <c r="AV2273" s="130"/>
      <c r="AW2273" s="130"/>
      <c r="AX2273" s="130"/>
      <c r="AY2273" s="130"/>
    </row>
    <row r="2274" spans="1:51" x14ac:dyDescent="0.2">
      <c r="A2274" s="121"/>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2"/>
      <c r="AU2274" s="130"/>
      <c r="AV2274" s="130"/>
      <c r="AW2274" s="130"/>
      <c r="AX2274" s="130"/>
      <c r="AY2274" s="130"/>
    </row>
    <row r="2275" spans="1:51" x14ac:dyDescent="0.2">
      <c r="A2275" s="121"/>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2"/>
      <c r="AU2275" s="130"/>
      <c r="AV2275" s="130"/>
      <c r="AW2275" s="130"/>
      <c r="AX2275" s="130"/>
      <c r="AY2275" s="130"/>
    </row>
    <row r="2276" spans="1:51" x14ac:dyDescent="0.2">
      <c r="A2276" s="121"/>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2"/>
      <c r="AU2276" s="130"/>
      <c r="AV2276" s="130"/>
      <c r="AW2276" s="130"/>
      <c r="AX2276" s="130"/>
      <c r="AY2276" s="130"/>
    </row>
    <row r="2277" spans="1:51" x14ac:dyDescent="0.2">
      <c r="A2277" s="121"/>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2"/>
      <c r="AU2277" s="130"/>
      <c r="AV2277" s="130"/>
      <c r="AW2277" s="130"/>
      <c r="AX2277" s="130"/>
      <c r="AY2277" s="130"/>
    </row>
    <row r="2278" spans="1:51" x14ac:dyDescent="0.2">
      <c r="A2278" s="121"/>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2"/>
      <c r="AU2278" s="130"/>
      <c r="AV2278" s="130"/>
      <c r="AW2278" s="130"/>
      <c r="AX2278" s="130"/>
      <c r="AY2278" s="130"/>
    </row>
    <row r="2279" spans="1:51" x14ac:dyDescent="0.2">
      <c r="A2279" s="121"/>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2"/>
      <c r="AU2279" s="130"/>
      <c r="AV2279" s="130"/>
      <c r="AW2279" s="130"/>
      <c r="AX2279" s="130"/>
      <c r="AY2279" s="130"/>
    </row>
    <row r="2280" spans="1:51" x14ac:dyDescent="0.2">
      <c r="A2280" s="121"/>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2"/>
      <c r="AU2280" s="130"/>
      <c r="AV2280" s="130"/>
      <c r="AW2280" s="130"/>
      <c r="AX2280" s="130"/>
      <c r="AY2280" s="130"/>
    </row>
    <row r="2281" spans="1:51" x14ac:dyDescent="0.2">
      <c r="A2281" s="121"/>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2"/>
      <c r="AU2281" s="130"/>
      <c r="AV2281" s="130"/>
      <c r="AW2281" s="130"/>
      <c r="AX2281" s="130"/>
      <c r="AY2281" s="130"/>
    </row>
    <row r="2282" spans="1:51" x14ac:dyDescent="0.2">
      <c r="A2282" s="121"/>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2"/>
      <c r="AU2282" s="130"/>
      <c r="AV2282" s="130"/>
      <c r="AW2282" s="130"/>
      <c r="AX2282" s="130"/>
      <c r="AY2282" s="130"/>
    </row>
    <row r="2283" spans="1:51" x14ac:dyDescent="0.2">
      <c r="A2283" s="121"/>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2"/>
      <c r="AU2283" s="130"/>
      <c r="AV2283" s="130"/>
      <c r="AW2283" s="130"/>
      <c r="AX2283" s="130"/>
      <c r="AY2283" s="130"/>
    </row>
    <row r="2284" spans="1:51" x14ac:dyDescent="0.2">
      <c r="A2284" s="121"/>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2"/>
      <c r="AU2284" s="130"/>
      <c r="AV2284" s="130"/>
      <c r="AW2284" s="130"/>
      <c r="AX2284" s="130"/>
      <c r="AY2284" s="130"/>
    </row>
    <row r="2285" spans="1:51" x14ac:dyDescent="0.2">
      <c r="A2285" s="121"/>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2"/>
      <c r="AU2285" s="130"/>
      <c r="AV2285" s="130"/>
      <c r="AW2285" s="130"/>
      <c r="AX2285" s="130"/>
      <c r="AY2285" s="130"/>
    </row>
    <row r="2286" spans="1:51" x14ac:dyDescent="0.2">
      <c r="A2286" s="121"/>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2"/>
      <c r="AU2286" s="130"/>
      <c r="AV2286" s="130"/>
      <c r="AW2286" s="130"/>
      <c r="AX2286" s="130"/>
      <c r="AY2286" s="130"/>
    </row>
    <row r="2287" spans="1:51" x14ac:dyDescent="0.2">
      <c r="A2287" s="121"/>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2"/>
      <c r="AU2287" s="130"/>
      <c r="AV2287" s="130"/>
      <c r="AW2287" s="130"/>
      <c r="AX2287" s="130"/>
      <c r="AY2287" s="130"/>
    </row>
    <row r="2288" spans="1:51" x14ac:dyDescent="0.2">
      <c r="A2288" s="121"/>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2"/>
      <c r="AU2288" s="130"/>
      <c r="AV2288" s="130"/>
      <c r="AW2288" s="130"/>
      <c r="AX2288" s="130"/>
      <c r="AY2288" s="130"/>
    </row>
    <row r="2289" spans="1:51" x14ac:dyDescent="0.2">
      <c r="A2289" s="121"/>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2"/>
      <c r="AU2289" s="130"/>
      <c r="AV2289" s="130"/>
      <c r="AW2289" s="130"/>
      <c r="AX2289" s="130"/>
      <c r="AY2289" s="130"/>
    </row>
    <row r="2290" spans="1:51" x14ac:dyDescent="0.2">
      <c r="A2290" s="121"/>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2"/>
      <c r="AU2290" s="130"/>
      <c r="AV2290" s="130"/>
      <c r="AW2290" s="130"/>
      <c r="AX2290" s="130"/>
      <c r="AY2290" s="130"/>
    </row>
    <row r="2291" spans="1:51" x14ac:dyDescent="0.2">
      <c r="A2291" s="121"/>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2"/>
      <c r="AU2291" s="130"/>
      <c r="AV2291" s="130"/>
      <c r="AW2291" s="130"/>
      <c r="AX2291" s="130"/>
      <c r="AY2291" s="130"/>
    </row>
    <row r="2292" spans="1:51" x14ac:dyDescent="0.2">
      <c r="A2292" s="121"/>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2"/>
      <c r="AU2292" s="130"/>
      <c r="AV2292" s="130"/>
      <c r="AW2292" s="130"/>
      <c r="AX2292" s="130"/>
      <c r="AY2292" s="130"/>
    </row>
    <row r="2293" spans="1:51" x14ac:dyDescent="0.2">
      <c r="A2293" s="121"/>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2"/>
      <c r="AU2293" s="130"/>
      <c r="AV2293" s="130"/>
      <c r="AW2293" s="130"/>
      <c r="AX2293" s="130"/>
      <c r="AY2293" s="130"/>
    </row>
    <row r="2294" spans="1:51" x14ac:dyDescent="0.2">
      <c r="A2294" s="121"/>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2"/>
      <c r="AU2294" s="130"/>
      <c r="AV2294" s="130"/>
      <c r="AW2294" s="130"/>
      <c r="AX2294" s="130"/>
      <c r="AY2294" s="130"/>
    </row>
    <row r="2295" spans="1:51" x14ac:dyDescent="0.2">
      <c r="A2295" s="121"/>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2"/>
      <c r="AU2295" s="130"/>
      <c r="AV2295" s="130"/>
      <c r="AW2295" s="130"/>
      <c r="AX2295" s="130"/>
      <c r="AY2295" s="130"/>
    </row>
    <row r="2296" spans="1:51" x14ac:dyDescent="0.2">
      <c r="A2296" s="121"/>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2"/>
      <c r="AU2296" s="130"/>
      <c r="AV2296" s="130"/>
      <c r="AW2296" s="130"/>
      <c r="AX2296" s="130"/>
      <c r="AY2296" s="130"/>
    </row>
    <row r="2297" spans="1:51" x14ac:dyDescent="0.2">
      <c r="A2297" s="121"/>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2"/>
      <c r="AU2297" s="130"/>
      <c r="AV2297" s="130"/>
      <c r="AW2297" s="130"/>
      <c r="AX2297" s="130"/>
      <c r="AY2297" s="130"/>
    </row>
    <row r="2298" spans="1:51" x14ac:dyDescent="0.2">
      <c r="A2298" s="121"/>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2"/>
      <c r="AU2298" s="130"/>
      <c r="AV2298" s="130"/>
      <c r="AW2298" s="130"/>
      <c r="AX2298" s="130"/>
      <c r="AY2298" s="130"/>
    </row>
    <row r="2299" spans="1:51" x14ac:dyDescent="0.2">
      <c r="A2299" s="121"/>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2"/>
      <c r="AU2299" s="130"/>
      <c r="AV2299" s="130"/>
      <c r="AW2299" s="130"/>
      <c r="AX2299" s="130"/>
      <c r="AY2299" s="130"/>
    </row>
    <row r="2300" spans="1:51" x14ac:dyDescent="0.2">
      <c r="A2300" s="121"/>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2"/>
      <c r="AU2300" s="130"/>
      <c r="AV2300" s="130"/>
      <c r="AW2300" s="130"/>
      <c r="AX2300" s="130"/>
      <c r="AY2300" s="130"/>
    </row>
    <row r="2301" spans="1:51" x14ac:dyDescent="0.2">
      <c r="A2301" s="121"/>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2"/>
      <c r="AU2301" s="130"/>
      <c r="AV2301" s="130"/>
      <c r="AW2301" s="130"/>
      <c r="AX2301" s="130"/>
      <c r="AY2301" s="130"/>
    </row>
    <row r="2302" spans="1:51" x14ac:dyDescent="0.2">
      <c r="A2302" s="121"/>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2"/>
      <c r="AU2302" s="130"/>
      <c r="AV2302" s="130"/>
      <c r="AW2302" s="130"/>
      <c r="AX2302" s="130"/>
      <c r="AY2302" s="130"/>
    </row>
    <row r="2303" spans="1:51" x14ac:dyDescent="0.2">
      <c r="A2303" s="121"/>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2"/>
      <c r="AU2303" s="130"/>
      <c r="AV2303" s="130"/>
      <c r="AW2303" s="130"/>
      <c r="AX2303" s="130"/>
      <c r="AY2303" s="130"/>
    </row>
    <row r="2304" spans="1:51" x14ac:dyDescent="0.2">
      <c r="A2304" s="121"/>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2"/>
      <c r="AU2304" s="130"/>
      <c r="AV2304" s="130"/>
      <c r="AW2304" s="130"/>
      <c r="AX2304" s="130"/>
      <c r="AY2304" s="130"/>
    </row>
    <row r="2305" spans="1:51" x14ac:dyDescent="0.2">
      <c r="A2305" s="121"/>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2"/>
      <c r="AU2305" s="130"/>
      <c r="AV2305" s="130"/>
      <c r="AW2305" s="130"/>
      <c r="AX2305" s="130"/>
      <c r="AY2305" s="130"/>
    </row>
    <row r="2306" spans="1:51" x14ac:dyDescent="0.2">
      <c r="A2306" s="121"/>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2"/>
      <c r="AU2306" s="130"/>
      <c r="AV2306" s="130"/>
      <c r="AW2306" s="130"/>
      <c r="AX2306" s="130"/>
      <c r="AY2306" s="130"/>
    </row>
    <row r="2307" spans="1:51" x14ac:dyDescent="0.2">
      <c r="A2307" s="121"/>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2"/>
      <c r="AU2307" s="130"/>
      <c r="AV2307" s="130"/>
      <c r="AW2307" s="130"/>
      <c r="AX2307" s="130"/>
      <c r="AY2307" s="130"/>
    </row>
    <row r="2308" spans="1:51" x14ac:dyDescent="0.2">
      <c r="A2308" s="121"/>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2"/>
      <c r="AU2308" s="130"/>
      <c r="AV2308" s="130"/>
      <c r="AW2308" s="130"/>
      <c r="AX2308" s="130"/>
      <c r="AY2308" s="130"/>
    </row>
    <row r="2309" spans="1:51" x14ac:dyDescent="0.2">
      <c r="A2309" s="121"/>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2"/>
      <c r="AU2309" s="130"/>
      <c r="AV2309" s="130"/>
      <c r="AW2309" s="130"/>
      <c r="AX2309" s="130"/>
      <c r="AY2309" s="130"/>
    </row>
    <row r="2310" spans="1:51" x14ac:dyDescent="0.2">
      <c r="A2310" s="121"/>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2"/>
      <c r="AU2310" s="130"/>
      <c r="AV2310" s="130"/>
      <c r="AW2310" s="130"/>
      <c r="AX2310" s="130"/>
      <c r="AY2310" s="130"/>
    </row>
    <row r="2311" spans="1:51" x14ac:dyDescent="0.2">
      <c r="A2311" s="121"/>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2"/>
      <c r="AU2311" s="130"/>
      <c r="AV2311" s="130"/>
      <c r="AW2311" s="130"/>
      <c r="AX2311" s="130"/>
      <c r="AY2311" s="130"/>
    </row>
    <row r="2312" spans="1:51" x14ac:dyDescent="0.2">
      <c r="A2312" s="121"/>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2"/>
      <c r="AU2312" s="130"/>
      <c r="AV2312" s="130"/>
      <c r="AW2312" s="130"/>
      <c r="AX2312" s="130"/>
      <c r="AY2312" s="130"/>
    </row>
    <row r="2313" spans="1:51" x14ac:dyDescent="0.2">
      <c r="A2313" s="121"/>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2"/>
      <c r="AU2313" s="130"/>
      <c r="AV2313" s="130"/>
      <c r="AW2313" s="130"/>
      <c r="AX2313" s="130"/>
      <c r="AY2313" s="130"/>
    </row>
    <row r="2314" spans="1:51" x14ac:dyDescent="0.2">
      <c r="A2314" s="121"/>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2"/>
      <c r="AU2314" s="130"/>
      <c r="AV2314" s="130"/>
      <c r="AW2314" s="130"/>
      <c r="AX2314" s="130"/>
      <c r="AY2314" s="130"/>
    </row>
    <row r="2315" spans="1:51" x14ac:dyDescent="0.2">
      <c r="A2315" s="121"/>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2"/>
      <c r="AU2315" s="130"/>
      <c r="AV2315" s="130"/>
      <c r="AW2315" s="130"/>
      <c r="AX2315" s="130"/>
      <c r="AY2315" s="130"/>
    </row>
    <row r="2316" spans="1:51" x14ac:dyDescent="0.2">
      <c r="A2316" s="121"/>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2"/>
      <c r="AU2316" s="130"/>
      <c r="AV2316" s="130"/>
      <c r="AW2316" s="130"/>
      <c r="AX2316" s="130"/>
      <c r="AY2316" s="130"/>
    </row>
    <row r="2317" spans="1:51" x14ac:dyDescent="0.2">
      <c r="A2317" s="121"/>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2"/>
      <c r="AU2317" s="130"/>
      <c r="AV2317" s="130"/>
      <c r="AW2317" s="130"/>
      <c r="AX2317" s="130"/>
      <c r="AY2317" s="130"/>
    </row>
    <row r="2318" spans="1:51" x14ac:dyDescent="0.2">
      <c r="A2318" s="121"/>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2"/>
      <c r="AU2318" s="130"/>
      <c r="AV2318" s="130"/>
      <c r="AW2318" s="130"/>
      <c r="AX2318" s="130"/>
      <c r="AY2318" s="130"/>
    </row>
    <row r="2319" spans="1:51" x14ac:dyDescent="0.2">
      <c r="A2319" s="121"/>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2"/>
      <c r="AU2319" s="130"/>
      <c r="AV2319" s="130"/>
      <c r="AW2319" s="130"/>
      <c r="AX2319" s="130"/>
      <c r="AY2319" s="130"/>
    </row>
    <row r="2320" spans="1:51" x14ac:dyDescent="0.2">
      <c r="A2320" s="121"/>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2"/>
      <c r="AU2320" s="130"/>
      <c r="AV2320" s="130"/>
      <c r="AW2320" s="130"/>
      <c r="AX2320" s="130"/>
      <c r="AY2320" s="130"/>
    </row>
    <row r="2321" spans="1:51" x14ac:dyDescent="0.2">
      <c r="A2321" s="121"/>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2"/>
      <c r="AU2321" s="130"/>
      <c r="AV2321" s="130"/>
      <c r="AW2321" s="130"/>
      <c r="AX2321" s="130"/>
      <c r="AY2321" s="130"/>
    </row>
    <row r="2322" spans="1:51" x14ac:dyDescent="0.2">
      <c r="A2322" s="121"/>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2"/>
      <c r="AU2322" s="130"/>
      <c r="AV2322" s="130"/>
      <c r="AW2322" s="130"/>
      <c r="AX2322" s="130"/>
      <c r="AY2322" s="130"/>
    </row>
    <row r="2323" spans="1:51" x14ac:dyDescent="0.2">
      <c r="A2323" s="121"/>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2"/>
      <c r="AU2323" s="130"/>
      <c r="AV2323" s="130"/>
      <c r="AW2323" s="130"/>
      <c r="AX2323" s="130"/>
      <c r="AY2323" s="130"/>
    </row>
    <row r="2324" spans="1:51" x14ac:dyDescent="0.2">
      <c r="A2324" s="121"/>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2"/>
      <c r="AU2324" s="130"/>
      <c r="AV2324" s="130"/>
      <c r="AW2324" s="130"/>
      <c r="AX2324" s="130"/>
      <c r="AY2324" s="130"/>
    </row>
    <row r="2325" spans="1:51" x14ac:dyDescent="0.2">
      <c r="A2325" s="121"/>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2"/>
      <c r="AU2325" s="130"/>
      <c r="AV2325" s="130"/>
      <c r="AW2325" s="130"/>
      <c r="AX2325" s="130"/>
      <c r="AY2325" s="130"/>
    </row>
    <row r="2326" spans="1:51" x14ac:dyDescent="0.2">
      <c r="A2326" s="121"/>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2"/>
      <c r="AU2326" s="130"/>
      <c r="AV2326" s="130"/>
      <c r="AW2326" s="130"/>
      <c r="AX2326" s="130"/>
      <c r="AY2326" s="130"/>
    </row>
    <row r="2327" spans="1:51" x14ac:dyDescent="0.2">
      <c r="A2327" s="121"/>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2"/>
      <c r="AU2327" s="130"/>
      <c r="AV2327" s="130"/>
      <c r="AW2327" s="130"/>
      <c r="AX2327" s="130"/>
      <c r="AY2327" s="130"/>
    </row>
    <row r="2328" spans="1:51" x14ac:dyDescent="0.2">
      <c r="A2328" s="121"/>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2"/>
      <c r="AU2328" s="130"/>
      <c r="AV2328" s="130"/>
      <c r="AW2328" s="130"/>
      <c r="AX2328" s="130"/>
      <c r="AY2328" s="130"/>
    </row>
    <row r="2329" spans="1:51" x14ac:dyDescent="0.2">
      <c r="A2329" s="121"/>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2"/>
      <c r="AU2329" s="130"/>
      <c r="AV2329" s="130"/>
      <c r="AW2329" s="130"/>
      <c r="AX2329" s="130"/>
      <c r="AY2329" s="130"/>
    </row>
    <row r="2330" spans="1:51" x14ac:dyDescent="0.2">
      <c r="A2330" s="121"/>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2"/>
      <c r="AU2330" s="130"/>
      <c r="AV2330" s="130"/>
      <c r="AW2330" s="130"/>
      <c r="AX2330" s="130"/>
      <c r="AY2330" s="130"/>
    </row>
    <row r="2331" spans="1:51" x14ac:dyDescent="0.2">
      <c r="A2331" s="121"/>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2"/>
      <c r="AU2331" s="130"/>
      <c r="AV2331" s="130"/>
      <c r="AW2331" s="130"/>
      <c r="AX2331" s="130"/>
      <c r="AY2331" s="130"/>
    </row>
    <row r="2332" spans="1:51" x14ac:dyDescent="0.2">
      <c r="A2332" s="121"/>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2"/>
      <c r="AU2332" s="130"/>
      <c r="AV2332" s="130"/>
      <c r="AW2332" s="130"/>
      <c r="AX2332" s="130"/>
      <c r="AY2332" s="130"/>
    </row>
    <row r="2333" spans="1:51" x14ac:dyDescent="0.2">
      <c r="A2333" s="121"/>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2"/>
      <c r="AU2333" s="130"/>
      <c r="AV2333" s="130"/>
      <c r="AW2333" s="130"/>
      <c r="AX2333" s="130"/>
      <c r="AY2333" s="130"/>
    </row>
    <row r="2334" spans="1:51" x14ac:dyDescent="0.2">
      <c r="A2334" s="121"/>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2"/>
      <c r="AU2334" s="130"/>
      <c r="AV2334" s="130"/>
      <c r="AW2334" s="130"/>
      <c r="AX2334" s="130"/>
      <c r="AY2334" s="130"/>
    </row>
    <row r="2335" spans="1:51" x14ac:dyDescent="0.2">
      <c r="A2335" s="121"/>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2"/>
      <c r="AU2335" s="130"/>
      <c r="AV2335" s="130"/>
      <c r="AW2335" s="130"/>
      <c r="AX2335" s="130"/>
      <c r="AY2335" s="130"/>
    </row>
    <row r="2336" spans="1:51" x14ac:dyDescent="0.2">
      <c r="A2336" s="121"/>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2"/>
      <c r="AU2336" s="130"/>
      <c r="AV2336" s="130"/>
      <c r="AW2336" s="130"/>
      <c r="AX2336" s="130"/>
      <c r="AY2336" s="130"/>
    </row>
    <row r="2337" spans="1:51" x14ac:dyDescent="0.2">
      <c r="A2337" s="121"/>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2"/>
      <c r="AU2337" s="130"/>
      <c r="AV2337" s="130"/>
      <c r="AW2337" s="130"/>
      <c r="AX2337" s="130"/>
      <c r="AY2337" s="130"/>
    </row>
    <row r="2338" spans="1:51" x14ac:dyDescent="0.2">
      <c r="A2338" s="121"/>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2"/>
      <c r="AU2338" s="130"/>
      <c r="AV2338" s="130"/>
      <c r="AW2338" s="130"/>
      <c r="AX2338" s="130"/>
      <c r="AY2338" s="130"/>
    </row>
    <row r="2339" spans="1:51" x14ac:dyDescent="0.2">
      <c r="A2339" s="121"/>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2"/>
      <c r="AU2339" s="130"/>
      <c r="AV2339" s="130"/>
      <c r="AW2339" s="130"/>
      <c r="AX2339" s="130"/>
      <c r="AY2339" s="130"/>
    </row>
    <row r="2340" spans="1:51" x14ac:dyDescent="0.2">
      <c r="A2340" s="121"/>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2"/>
      <c r="AU2340" s="130"/>
      <c r="AV2340" s="130"/>
      <c r="AW2340" s="130"/>
      <c r="AX2340" s="130"/>
      <c r="AY2340" s="130"/>
    </row>
    <row r="2341" spans="1:51" x14ac:dyDescent="0.2">
      <c r="A2341" s="121"/>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2"/>
      <c r="AU2341" s="130"/>
      <c r="AV2341" s="130"/>
      <c r="AW2341" s="130"/>
      <c r="AX2341" s="130"/>
      <c r="AY2341" s="130"/>
    </row>
    <row r="2342" spans="1:51" x14ac:dyDescent="0.2">
      <c r="A2342" s="121"/>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2"/>
      <c r="AU2342" s="130"/>
      <c r="AV2342" s="130"/>
      <c r="AW2342" s="130"/>
      <c r="AX2342" s="130"/>
      <c r="AY2342" s="130"/>
    </row>
    <row r="2343" spans="1:51" x14ac:dyDescent="0.2">
      <c r="A2343" s="121"/>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2"/>
      <c r="AU2343" s="130"/>
      <c r="AV2343" s="130"/>
      <c r="AW2343" s="130"/>
      <c r="AX2343" s="130"/>
      <c r="AY2343" s="130"/>
    </row>
    <row r="2344" spans="1:51" x14ac:dyDescent="0.2">
      <c r="A2344" s="121"/>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2"/>
      <c r="AU2344" s="130"/>
      <c r="AV2344" s="130"/>
      <c r="AW2344" s="130"/>
      <c r="AX2344" s="130"/>
      <c r="AY2344" s="130"/>
    </row>
    <row r="2345" spans="1:51" x14ac:dyDescent="0.2">
      <c r="A2345" s="121"/>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2"/>
      <c r="AU2345" s="130"/>
      <c r="AV2345" s="130"/>
      <c r="AW2345" s="130"/>
      <c r="AX2345" s="130"/>
      <c r="AY2345" s="130"/>
    </row>
    <row r="2346" spans="1:51" x14ac:dyDescent="0.2">
      <c r="A2346" s="121"/>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2"/>
      <c r="AU2346" s="130"/>
      <c r="AV2346" s="130"/>
      <c r="AW2346" s="130"/>
      <c r="AX2346" s="130"/>
      <c r="AY2346" s="130"/>
    </row>
    <row r="2347" spans="1:51" x14ac:dyDescent="0.2">
      <c r="A2347" s="121"/>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2"/>
      <c r="AU2347" s="130"/>
      <c r="AV2347" s="130"/>
      <c r="AW2347" s="130"/>
      <c r="AX2347" s="130"/>
      <c r="AY2347" s="130"/>
    </row>
    <row r="2348" spans="1:51" x14ac:dyDescent="0.2">
      <c r="A2348" s="121"/>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2"/>
      <c r="AU2348" s="130"/>
      <c r="AV2348" s="130"/>
      <c r="AW2348" s="130"/>
      <c r="AX2348" s="130"/>
      <c r="AY2348" s="130"/>
    </row>
    <row r="2349" spans="1:51" x14ac:dyDescent="0.2">
      <c r="A2349" s="121"/>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2"/>
      <c r="AU2349" s="130"/>
      <c r="AV2349" s="130"/>
      <c r="AW2349" s="130"/>
      <c r="AX2349" s="130"/>
      <c r="AY2349" s="130"/>
    </row>
    <row r="2350" spans="1:51" x14ac:dyDescent="0.2">
      <c r="A2350" s="121"/>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2"/>
      <c r="AU2350" s="130"/>
      <c r="AV2350" s="130"/>
      <c r="AW2350" s="130"/>
      <c r="AX2350" s="130"/>
      <c r="AY2350" s="130"/>
    </row>
    <row r="2351" spans="1:51" x14ac:dyDescent="0.2">
      <c r="A2351" s="121"/>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2"/>
      <c r="AU2351" s="130"/>
      <c r="AV2351" s="130"/>
      <c r="AW2351" s="130"/>
      <c r="AX2351" s="130"/>
      <c r="AY2351" s="130"/>
    </row>
    <row r="2352" spans="1:51" x14ac:dyDescent="0.2">
      <c r="A2352" s="121"/>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2"/>
      <c r="AU2352" s="130"/>
      <c r="AV2352" s="130"/>
      <c r="AW2352" s="130"/>
      <c r="AX2352" s="130"/>
      <c r="AY2352" s="130"/>
    </row>
    <row r="2353" spans="1:51" x14ac:dyDescent="0.2">
      <c r="A2353" s="121"/>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2"/>
      <c r="AU2353" s="130"/>
      <c r="AV2353" s="130"/>
      <c r="AW2353" s="130"/>
      <c r="AX2353" s="130"/>
      <c r="AY2353" s="130"/>
    </row>
    <row r="2354" spans="1:51" x14ac:dyDescent="0.2">
      <c r="A2354" s="121"/>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2"/>
      <c r="AU2354" s="130"/>
      <c r="AV2354" s="130"/>
      <c r="AW2354" s="130"/>
      <c r="AX2354" s="130"/>
      <c r="AY2354" s="130"/>
    </row>
    <row r="2355" spans="1:51" x14ac:dyDescent="0.2">
      <c r="A2355" s="121"/>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2"/>
      <c r="AU2355" s="130"/>
      <c r="AV2355" s="130"/>
      <c r="AW2355" s="130"/>
      <c r="AX2355" s="130"/>
      <c r="AY2355" s="130"/>
    </row>
    <row r="2356" spans="1:51" x14ac:dyDescent="0.2">
      <c r="A2356" s="121"/>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2"/>
      <c r="AU2356" s="130"/>
      <c r="AV2356" s="130"/>
      <c r="AW2356" s="130"/>
      <c r="AX2356" s="130"/>
      <c r="AY2356" s="130"/>
    </row>
    <row r="2357" spans="1:51" x14ac:dyDescent="0.2">
      <c r="A2357" s="121"/>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2"/>
      <c r="AU2357" s="130"/>
      <c r="AV2357" s="130"/>
      <c r="AW2357" s="130"/>
      <c r="AX2357" s="130"/>
      <c r="AY2357" s="130"/>
    </row>
    <row r="2358" spans="1:51" x14ac:dyDescent="0.2">
      <c r="A2358" s="121"/>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2"/>
      <c r="AU2358" s="130"/>
      <c r="AV2358" s="130"/>
      <c r="AW2358" s="130"/>
      <c r="AX2358" s="130"/>
      <c r="AY2358" s="130"/>
    </row>
    <row r="2359" spans="1:51" x14ac:dyDescent="0.2">
      <c r="A2359" s="121"/>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2"/>
      <c r="AU2359" s="130"/>
      <c r="AV2359" s="130"/>
      <c r="AW2359" s="130"/>
      <c r="AX2359" s="130"/>
      <c r="AY2359" s="130"/>
    </row>
    <row r="2360" spans="1:51" x14ac:dyDescent="0.2">
      <c r="A2360" s="121"/>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2"/>
      <c r="AU2360" s="130"/>
      <c r="AV2360" s="130"/>
      <c r="AW2360" s="130"/>
      <c r="AX2360" s="130"/>
      <c r="AY2360" s="130"/>
    </row>
    <row r="2361" spans="1:51" x14ac:dyDescent="0.2">
      <c r="A2361" s="121"/>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2"/>
      <c r="AU2361" s="130"/>
      <c r="AV2361" s="130"/>
      <c r="AW2361" s="130"/>
      <c r="AX2361" s="130"/>
      <c r="AY2361" s="130"/>
    </row>
    <row r="2362" spans="1:51" x14ac:dyDescent="0.2">
      <c r="A2362" s="121"/>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2"/>
      <c r="AU2362" s="130"/>
      <c r="AV2362" s="130"/>
      <c r="AW2362" s="130"/>
      <c r="AX2362" s="130"/>
      <c r="AY2362" s="130"/>
    </row>
    <row r="2363" spans="1:51" x14ac:dyDescent="0.2">
      <c r="A2363" s="121"/>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2"/>
      <c r="AU2363" s="130"/>
      <c r="AV2363" s="130"/>
      <c r="AW2363" s="130"/>
      <c r="AX2363" s="130"/>
      <c r="AY2363" s="130"/>
    </row>
    <row r="2364" spans="1:51" x14ac:dyDescent="0.2">
      <c r="A2364" s="121"/>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2"/>
      <c r="AU2364" s="130"/>
      <c r="AV2364" s="130"/>
      <c r="AW2364" s="130"/>
      <c r="AX2364" s="130"/>
      <c r="AY2364" s="130"/>
    </row>
    <row r="2365" spans="1:51" x14ac:dyDescent="0.2">
      <c r="A2365" s="121"/>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2"/>
      <c r="AU2365" s="130"/>
      <c r="AV2365" s="130"/>
      <c r="AW2365" s="130"/>
      <c r="AX2365" s="130"/>
      <c r="AY2365" s="130"/>
    </row>
    <row r="2366" spans="1:51" x14ac:dyDescent="0.2">
      <c r="A2366" s="121"/>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2"/>
      <c r="AU2366" s="130"/>
      <c r="AV2366" s="130"/>
      <c r="AW2366" s="130"/>
      <c r="AX2366" s="130"/>
      <c r="AY2366" s="130"/>
    </row>
    <row r="2367" spans="1:51" x14ac:dyDescent="0.2">
      <c r="A2367" s="121"/>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2"/>
      <c r="AU2367" s="130"/>
      <c r="AV2367" s="130"/>
      <c r="AW2367" s="130"/>
      <c r="AX2367" s="130"/>
      <c r="AY2367" s="130"/>
    </row>
    <row r="2368" spans="1:51" x14ac:dyDescent="0.2">
      <c r="A2368" s="121"/>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2"/>
      <c r="AU2368" s="130"/>
      <c r="AV2368" s="130"/>
      <c r="AW2368" s="130"/>
      <c r="AX2368" s="130"/>
      <c r="AY2368" s="130"/>
    </row>
    <row r="2369" spans="1:51" x14ac:dyDescent="0.2">
      <c r="A2369" s="121"/>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2"/>
      <c r="AU2369" s="130"/>
      <c r="AV2369" s="130"/>
      <c r="AW2369" s="130"/>
      <c r="AX2369" s="130"/>
      <c r="AY2369" s="130"/>
    </row>
    <row r="2370" spans="1:51" x14ac:dyDescent="0.2">
      <c r="A2370" s="121"/>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2"/>
      <c r="AU2370" s="130"/>
      <c r="AV2370" s="130"/>
      <c r="AW2370" s="130"/>
      <c r="AX2370" s="130"/>
      <c r="AY2370" s="130"/>
    </row>
    <row r="2371" spans="1:51" x14ac:dyDescent="0.2">
      <c r="A2371" s="121"/>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2"/>
      <c r="AU2371" s="130"/>
      <c r="AV2371" s="130"/>
      <c r="AW2371" s="130"/>
      <c r="AX2371" s="130"/>
      <c r="AY2371" s="130"/>
    </row>
    <row r="2372" spans="1:51" x14ac:dyDescent="0.2">
      <c r="A2372" s="121"/>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2"/>
      <c r="AU2372" s="130"/>
      <c r="AV2372" s="130"/>
      <c r="AW2372" s="130"/>
      <c r="AX2372" s="130"/>
      <c r="AY2372" s="130"/>
    </row>
    <row r="2373" spans="1:51" x14ac:dyDescent="0.2">
      <c r="A2373" s="121"/>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2"/>
      <c r="AU2373" s="130"/>
      <c r="AV2373" s="130"/>
      <c r="AW2373" s="130"/>
      <c r="AX2373" s="130"/>
      <c r="AY2373" s="130"/>
    </row>
    <row r="2374" spans="1:51" x14ac:dyDescent="0.2">
      <c r="A2374" s="121"/>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2"/>
      <c r="AU2374" s="130"/>
      <c r="AV2374" s="130"/>
      <c r="AW2374" s="130"/>
      <c r="AX2374" s="130"/>
      <c r="AY2374" s="130"/>
    </row>
    <row r="2375" spans="1:51" x14ac:dyDescent="0.2">
      <c r="A2375" s="121"/>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2"/>
      <c r="AU2375" s="130"/>
      <c r="AV2375" s="130"/>
      <c r="AW2375" s="130"/>
      <c r="AX2375" s="130"/>
      <c r="AY2375" s="130"/>
    </row>
    <row r="2376" spans="1:51" x14ac:dyDescent="0.2">
      <c r="A2376" s="121"/>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2"/>
      <c r="AU2376" s="130"/>
      <c r="AV2376" s="130"/>
      <c r="AW2376" s="130"/>
      <c r="AX2376" s="130"/>
      <c r="AY2376" s="130"/>
    </row>
    <row r="2377" spans="1:51" x14ac:dyDescent="0.2">
      <c r="A2377" s="121"/>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2"/>
      <c r="AU2377" s="130"/>
      <c r="AV2377" s="130"/>
      <c r="AW2377" s="130"/>
      <c r="AX2377" s="130"/>
      <c r="AY2377" s="130"/>
    </row>
    <row r="2378" spans="1:51" x14ac:dyDescent="0.2">
      <c r="A2378" s="121"/>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2"/>
      <c r="AU2378" s="130"/>
      <c r="AV2378" s="130"/>
      <c r="AW2378" s="130"/>
      <c r="AX2378" s="130"/>
      <c r="AY2378" s="130"/>
    </row>
    <row r="2379" spans="1:51" x14ac:dyDescent="0.2">
      <c r="A2379" s="121"/>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2"/>
      <c r="AU2379" s="130"/>
      <c r="AV2379" s="130"/>
      <c r="AW2379" s="130"/>
      <c r="AX2379" s="130"/>
      <c r="AY2379" s="130"/>
    </row>
    <row r="2380" spans="1:51" x14ac:dyDescent="0.2">
      <c r="A2380" s="121"/>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2"/>
      <c r="AU2380" s="130"/>
      <c r="AV2380" s="130"/>
      <c r="AW2380" s="130"/>
      <c r="AX2380" s="130"/>
      <c r="AY2380" s="130"/>
    </row>
    <row r="2381" spans="1:51" x14ac:dyDescent="0.2">
      <c r="A2381" s="121"/>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2"/>
      <c r="AU2381" s="130"/>
      <c r="AV2381" s="130"/>
      <c r="AW2381" s="130"/>
      <c r="AX2381" s="130"/>
      <c r="AY2381" s="130"/>
    </row>
    <row r="2382" spans="1:51" x14ac:dyDescent="0.2">
      <c r="A2382" s="121"/>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2"/>
      <c r="AU2382" s="130"/>
      <c r="AV2382" s="130"/>
      <c r="AW2382" s="130"/>
      <c r="AX2382" s="130"/>
      <c r="AY2382" s="130"/>
    </row>
    <row r="2383" spans="1:51" x14ac:dyDescent="0.2">
      <c r="A2383" s="121"/>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2"/>
      <c r="AU2383" s="130"/>
      <c r="AV2383" s="130"/>
      <c r="AW2383" s="130"/>
      <c r="AX2383" s="130"/>
      <c r="AY2383" s="130"/>
    </row>
    <row r="2384" spans="1:51" x14ac:dyDescent="0.2">
      <c r="A2384" s="121"/>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2"/>
      <c r="AU2384" s="130"/>
      <c r="AV2384" s="130"/>
      <c r="AW2384" s="130"/>
      <c r="AX2384" s="130"/>
      <c r="AY2384" s="130"/>
    </row>
    <row r="2385" spans="1:51" x14ac:dyDescent="0.2">
      <c r="A2385" s="121"/>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2"/>
      <c r="AU2385" s="130"/>
      <c r="AV2385" s="130"/>
      <c r="AW2385" s="130"/>
      <c r="AX2385" s="130"/>
      <c r="AY2385" s="130"/>
    </row>
    <row r="2386" spans="1:51" x14ac:dyDescent="0.2">
      <c r="A2386" s="121"/>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2"/>
      <c r="AU2386" s="130"/>
      <c r="AV2386" s="130"/>
      <c r="AW2386" s="130"/>
      <c r="AX2386" s="130"/>
      <c r="AY2386" s="130"/>
    </row>
    <row r="2387" spans="1:51" x14ac:dyDescent="0.2">
      <c r="A2387" s="121"/>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2"/>
      <c r="AU2387" s="130"/>
      <c r="AV2387" s="130"/>
      <c r="AW2387" s="130"/>
      <c r="AX2387" s="130"/>
      <c r="AY2387" s="130"/>
    </row>
    <row r="2388" spans="1:51" x14ac:dyDescent="0.2">
      <c r="A2388" s="121"/>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2"/>
      <c r="AU2388" s="130"/>
      <c r="AV2388" s="130"/>
      <c r="AW2388" s="130"/>
      <c r="AX2388" s="130"/>
      <c r="AY2388" s="130"/>
    </row>
    <row r="2389" spans="1:51" x14ac:dyDescent="0.2">
      <c r="A2389" s="121"/>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2"/>
      <c r="AU2389" s="130"/>
      <c r="AV2389" s="130"/>
      <c r="AW2389" s="130"/>
      <c r="AX2389" s="130"/>
      <c r="AY2389" s="130"/>
    </row>
    <row r="2390" spans="1:51" x14ac:dyDescent="0.2">
      <c r="A2390" s="121"/>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2"/>
      <c r="AU2390" s="130"/>
      <c r="AV2390" s="130"/>
      <c r="AW2390" s="130"/>
      <c r="AX2390" s="130"/>
      <c r="AY2390" s="130"/>
    </row>
    <row r="2391" spans="1:51" x14ac:dyDescent="0.2">
      <c r="A2391" s="121"/>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2"/>
      <c r="AU2391" s="130"/>
      <c r="AV2391" s="130"/>
      <c r="AW2391" s="130"/>
      <c r="AX2391" s="130"/>
      <c r="AY2391" s="130"/>
    </row>
    <row r="2392" spans="1:51" x14ac:dyDescent="0.2">
      <c r="A2392" s="121"/>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2"/>
      <c r="AU2392" s="130"/>
      <c r="AV2392" s="130"/>
      <c r="AW2392" s="130"/>
      <c r="AX2392" s="130"/>
      <c r="AY2392" s="130"/>
    </row>
    <row r="2393" spans="1:51" x14ac:dyDescent="0.2">
      <c r="A2393" s="121"/>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2"/>
      <c r="AU2393" s="130"/>
      <c r="AV2393" s="130"/>
      <c r="AW2393" s="130"/>
      <c r="AX2393" s="130"/>
      <c r="AY2393" s="130"/>
    </row>
    <row r="2394" spans="1:51" x14ac:dyDescent="0.2">
      <c r="A2394" s="121"/>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2"/>
      <c r="AU2394" s="130"/>
      <c r="AV2394" s="130"/>
      <c r="AW2394" s="130"/>
      <c r="AX2394" s="130"/>
      <c r="AY2394" s="130"/>
    </row>
    <row r="2395" spans="1:51" x14ac:dyDescent="0.2">
      <c r="A2395" s="121"/>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2"/>
      <c r="AU2395" s="130"/>
      <c r="AV2395" s="130"/>
      <c r="AW2395" s="130"/>
      <c r="AX2395" s="130"/>
      <c r="AY2395" s="130"/>
    </row>
    <row r="2396" spans="1:51" x14ac:dyDescent="0.2">
      <c r="A2396" s="121"/>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2"/>
      <c r="AU2396" s="130"/>
      <c r="AV2396" s="130"/>
      <c r="AW2396" s="130"/>
      <c r="AX2396" s="130"/>
      <c r="AY2396" s="130"/>
    </row>
    <row r="2397" spans="1:51" x14ac:dyDescent="0.2">
      <c r="A2397" s="121"/>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2"/>
      <c r="AU2397" s="130"/>
      <c r="AV2397" s="130"/>
      <c r="AW2397" s="130"/>
      <c r="AX2397" s="130"/>
      <c r="AY2397" s="130"/>
    </row>
    <row r="2398" spans="1:51" x14ac:dyDescent="0.2">
      <c r="A2398" s="121"/>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2"/>
      <c r="AU2398" s="130"/>
      <c r="AV2398" s="130"/>
      <c r="AW2398" s="130"/>
      <c r="AX2398" s="130"/>
      <c r="AY2398" s="130"/>
    </row>
    <row r="2399" spans="1:51" x14ac:dyDescent="0.2">
      <c r="A2399" s="121"/>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2"/>
      <c r="AU2399" s="130"/>
      <c r="AV2399" s="130"/>
      <c r="AW2399" s="130"/>
      <c r="AX2399" s="130"/>
      <c r="AY2399" s="130"/>
    </row>
    <row r="2400" spans="1:51" x14ac:dyDescent="0.2">
      <c r="A2400" s="121"/>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2"/>
      <c r="AU2400" s="130"/>
      <c r="AV2400" s="130"/>
      <c r="AW2400" s="130"/>
      <c r="AX2400" s="130"/>
      <c r="AY2400" s="130"/>
    </row>
    <row r="2401" spans="1:51" x14ac:dyDescent="0.2">
      <c r="A2401" s="121"/>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2"/>
      <c r="AU2401" s="130"/>
      <c r="AV2401" s="130"/>
      <c r="AW2401" s="130"/>
      <c r="AX2401" s="130"/>
      <c r="AY2401" s="130"/>
    </row>
    <row r="2402" spans="1:51" x14ac:dyDescent="0.2">
      <c r="A2402" s="121"/>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2"/>
      <c r="AU2402" s="130"/>
      <c r="AV2402" s="130"/>
      <c r="AW2402" s="130"/>
      <c r="AX2402" s="130"/>
      <c r="AY2402" s="130"/>
    </row>
    <row r="2403" spans="1:51" x14ac:dyDescent="0.2">
      <c r="A2403" s="121"/>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2"/>
      <c r="AU2403" s="130"/>
      <c r="AV2403" s="130"/>
      <c r="AW2403" s="130"/>
      <c r="AX2403" s="130"/>
      <c r="AY2403" s="130"/>
    </row>
    <row r="2404" spans="1:51" x14ac:dyDescent="0.2">
      <c r="A2404" s="121"/>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2"/>
      <c r="AU2404" s="130"/>
      <c r="AV2404" s="130"/>
      <c r="AW2404" s="130"/>
      <c r="AX2404" s="130"/>
      <c r="AY2404" s="130"/>
    </row>
    <row r="2405" spans="1:51" x14ac:dyDescent="0.2">
      <c r="A2405" s="121"/>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2"/>
      <c r="AU2405" s="130"/>
      <c r="AV2405" s="130"/>
      <c r="AW2405" s="130"/>
      <c r="AX2405" s="130"/>
      <c r="AY2405" s="130"/>
    </row>
    <row r="2406" spans="1:51" x14ac:dyDescent="0.2">
      <c r="A2406" s="121"/>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2"/>
      <c r="AU2406" s="130"/>
      <c r="AV2406" s="130"/>
      <c r="AW2406" s="130"/>
      <c r="AX2406" s="130"/>
      <c r="AY2406" s="130"/>
    </row>
    <row r="2407" spans="1:51" x14ac:dyDescent="0.2">
      <c r="A2407" s="121"/>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2"/>
      <c r="AU2407" s="130"/>
      <c r="AV2407" s="130"/>
      <c r="AW2407" s="130"/>
      <c r="AX2407" s="130"/>
      <c r="AY2407" s="130"/>
    </row>
    <row r="2408" spans="1:51" x14ac:dyDescent="0.2">
      <c r="A2408" s="121"/>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2"/>
      <c r="AU2408" s="130"/>
      <c r="AV2408" s="130"/>
      <c r="AW2408" s="130"/>
      <c r="AX2408" s="130"/>
      <c r="AY2408" s="130"/>
    </row>
    <row r="2409" spans="1:51" x14ac:dyDescent="0.2">
      <c r="A2409" s="121"/>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2"/>
      <c r="AU2409" s="130"/>
      <c r="AV2409" s="130"/>
      <c r="AW2409" s="130"/>
      <c r="AX2409" s="130"/>
      <c r="AY2409" s="130"/>
    </row>
    <row r="2410" spans="1:51" x14ac:dyDescent="0.2">
      <c r="A2410" s="121"/>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2"/>
      <c r="AU2410" s="130"/>
      <c r="AV2410" s="130"/>
      <c r="AW2410" s="130"/>
      <c r="AX2410" s="130"/>
      <c r="AY2410" s="130"/>
    </row>
    <row r="2411" spans="1:51" x14ac:dyDescent="0.2">
      <c r="A2411" s="121"/>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2"/>
      <c r="AU2411" s="130"/>
      <c r="AV2411" s="130"/>
      <c r="AW2411" s="130"/>
      <c r="AX2411" s="130"/>
      <c r="AY2411" s="130"/>
    </row>
    <row r="2412" spans="1:51" x14ac:dyDescent="0.2">
      <c r="A2412" s="121"/>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2"/>
      <c r="AU2412" s="130"/>
      <c r="AV2412" s="130"/>
      <c r="AW2412" s="130"/>
      <c r="AX2412" s="130"/>
      <c r="AY2412" s="130"/>
    </row>
    <row r="2413" spans="1:51" x14ac:dyDescent="0.2">
      <c r="A2413" s="121"/>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2"/>
      <c r="AU2413" s="130"/>
      <c r="AV2413" s="130"/>
      <c r="AW2413" s="130"/>
      <c r="AX2413" s="130"/>
      <c r="AY2413" s="130"/>
    </row>
    <row r="2414" spans="1:51" x14ac:dyDescent="0.2">
      <c r="A2414" s="121"/>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2"/>
      <c r="AU2414" s="130"/>
      <c r="AV2414" s="130"/>
      <c r="AW2414" s="130"/>
      <c r="AX2414" s="130"/>
      <c r="AY2414" s="130"/>
    </row>
    <row r="2415" spans="1:51" x14ac:dyDescent="0.2">
      <c r="A2415" s="121"/>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2"/>
      <c r="AU2415" s="130"/>
      <c r="AV2415" s="130"/>
      <c r="AW2415" s="130"/>
      <c r="AX2415" s="130"/>
      <c r="AY2415" s="130"/>
    </row>
    <row r="2416" spans="1:51" x14ac:dyDescent="0.2">
      <c r="A2416" s="121"/>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2"/>
      <c r="AU2416" s="130"/>
      <c r="AV2416" s="130"/>
      <c r="AW2416" s="130"/>
      <c r="AX2416" s="130"/>
      <c r="AY2416" s="130"/>
    </row>
    <row r="2417" spans="1:51" x14ac:dyDescent="0.2">
      <c r="A2417" s="121"/>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2"/>
      <c r="AU2417" s="130"/>
      <c r="AV2417" s="130"/>
      <c r="AW2417" s="130"/>
      <c r="AX2417" s="130"/>
      <c r="AY2417" s="130"/>
    </row>
    <row r="2418" spans="1:51" x14ac:dyDescent="0.2">
      <c r="A2418" s="121"/>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2"/>
      <c r="AU2418" s="130"/>
      <c r="AV2418" s="130"/>
      <c r="AW2418" s="130"/>
      <c r="AX2418" s="130"/>
      <c r="AY2418" s="130"/>
    </row>
    <row r="2419" spans="1:51" x14ac:dyDescent="0.2">
      <c r="A2419" s="121"/>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2"/>
      <c r="AU2419" s="130"/>
      <c r="AV2419" s="130"/>
      <c r="AW2419" s="130"/>
      <c r="AX2419" s="130"/>
      <c r="AY2419" s="130"/>
    </row>
    <row r="2420" spans="1:51" x14ac:dyDescent="0.2">
      <c r="A2420" s="121"/>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2"/>
      <c r="AU2420" s="130"/>
      <c r="AV2420" s="130"/>
      <c r="AW2420" s="130"/>
      <c r="AX2420" s="130"/>
      <c r="AY2420" s="130"/>
    </row>
    <row r="2421" spans="1:51" x14ac:dyDescent="0.2">
      <c r="A2421" s="121"/>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2"/>
      <c r="AU2421" s="130"/>
      <c r="AV2421" s="130"/>
      <c r="AW2421" s="130"/>
      <c r="AX2421" s="130"/>
      <c r="AY2421" s="130"/>
    </row>
    <row r="2422" spans="1:51" x14ac:dyDescent="0.2">
      <c r="A2422" s="121"/>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2"/>
      <c r="AU2422" s="130"/>
      <c r="AV2422" s="130"/>
      <c r="AW2422" s="130"/>
      <c r="AX2422" s="130"/>
      <c r="AY2422" s="130"/>
    </row>
    <row r="2423" spans="1:51" x14ac:dyDescent="0.2">
      <c r="A2423" s="121"/>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2"/>
      <c r="AU2423" s="130"/>
      <c r="AV2423" s="130"/>
      <c r="AW2423" s="130"/>
      <c r="AX2423" s="130"/>
      <c r="AY2423" s="130"/>
    </row>
    <row r="2424" spans="1:51" x14ac:dyDescent="0.2">
      <c r="A2424" s="121"/>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2"/>
      <c r="AU2424" s="130"/>
      <c r="AV2424" s="130"/>
      <c r="AW2424" s="130"/>
      <c r="AX2424" s="130"/>
      <c r="AY2424" s="130"/>
    </row>
    <row r="2425" spans="1:51" x14ac:dyDescent="0.2">
      <c r="A2425" s="121"/>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2"/>
      <c r="AU2425" s="130"/>
      <c r="AV2425" s="130"/>
      <c r="AW2425" s="130"/>
      <c r="AX2425" s="130"/>
      <c r="AY2425" s="130"/>
    </row>
    <row r="2426" spans="1:51" x14ac:dyDescent="0.2">
      <c r="A2426" s="121"/>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2"/>
      <c r="AU2426" s="130"/>
      <c r="AV2426" s="130"/>
      <c r="AW2426" s="130"/>
      <c r="AX2426" s="130"/>
      <c r="AY2426" s="130"/>
    </row>
    <row r="2427" spans="1:51" x14ac:dyDescent="0.2">
      <c r="A2427" s="121"/>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2"/>
      <c r="AU2427" s="130"/>
      <c r="AV2427" s="130"/>
      <c r="AW2427" s="130"/>
      <c r="AX2427" s="130"/>
      <c r="AY2427" s="130"/>
    </row>
    <row r="2428" spans="1:51" x14ac:dyDescent="0.2">
      <c r="A2428" s="121"/>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2"/>
      <c r="AU2428" s="130"/>
      <c r="AV2428" s="130"/>
      <c r="AW2428" s="130"/>
      <c r="AX2428" s="130"/>
      <c r="AY2428" s="130"/>
    </row>
    <row r="2429" spans="1:51" x14ac:dyDescent="0.2">
      <c r="A2429" s="121"/>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2"/>
      <c r="AU2429" s="130"/>
      <c r="AV2429" s="130"/>
      <c r="AW2429" s="130"/>
      <c r="AX2429" s="130"/>
      <c r="AY2429" s="130"/>
    </row>
    <row r="2430" spans="1:51" x14ac:dyDescent="0.2">
      <c r="A2430" s="121"/>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2"/>
      <c r="AU2430" s="130"/>
      <c r="AV2430" s="130"/>
      <c r="AW2430" s="130"/>
      <c r="AX2430" s="130"/>
      <c r="AY2430" s="130"/>
    </row>
    <row r="2431" spans="1:51" x14ac:dyDescent="0.2">
      <c r="A2431" s="121"/>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2"/>
      <c r="AU2431" s="130"/>
      <c r="AV2431" s="130"/>
      <c r="AW2431" s="130"/>
      <c r="AX2431" s="130"/>
      <c r="AY2431" s="130"/>
    </row>
    <row r="2432" spans="1:51" x14ac:dyDescent="0.2">
      <c r="A2432" s="121"/>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2"/>
      <c r="AU2432" s="130"/>
      <c r="AV2432" s="130"/>
      <c r="AW2432" s="130"/>
      <c r="AX2432" s="130"/>
      <c r="AY2432" s="130"/>
    </row>
    <row r="2433" spans="1:51" x14ac:dyDescent="0.2">
      <c r="A2433" s="121"/>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2"/>
      <c r="AU2433" s="130"/>
      <c r="AV2433" s="130"/>
      <c r="AW2433" s="130"/>
      <c r="AX2433" s="130"/>
      <c r="AY2433" s="130"/>
    </row>
    <row r="2434" spans="1:51" x14ac:dyDescent="0.2">
      <c r="A2434" s="121"/>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2"/>
      <c r="AU2434" s="130"/>
      <c r="AV2434" s="130"/>
      <c r="AW2434" s="130"/>
      <c r="AX2434" s="130"/>
      <c r="AY2434" s="130"/>
    </row>
    <row r="2435" spans="1:51" x14ac:dyDescent="0.2">
      <c r="A2435" s="121"/>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2"/>
      <c r="AU2435" s="130"/>
      <c r="AV2435" s="130"/>
      <c r="AW2435" s="130"/>
      <c r="AX2435" s="130"/>
      <c r="AY2435" s="130"/>
    </row>
    <row r="2436" spans="1:51" x14ac:dyDescent="0.2">
      <c r="A2436" s="121"/>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2"/>
      <c r="AU2436" s="130"/>
      <c r="AV2436" s="130"/>
      <c r="AW2436" s="130"/>
      <c r="AX2436" s="130"/>
      <c r="AY2436" s="130"/>
    </row>
    <row r="2437" spans="1:51" x14ac:dyDescent="0.2">
      <c r="A2437" s="121"/>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2"/>
      <c r="AU2437" s="130"/>
      <c r="AV2437" s="130"/>
      <c r="AW2437" s="130"/>
      <c r="AX2437" s="130"/>
      <c r="AY2437" s="130"/>
    </row>
    <row r="2438" spans="1:51" x14ac:dyDescent="0.2">
      <c r="A2438" s="121"/>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2"/>
      <c r="AU2438" s="130"/>
      <c r="AV2438" s="130"/>
      <c r="AW2438" s="130"/>
      <c r="AX2438" s="130"/>
      <c r="AY2438" s="130"/>
    </row>
    <row r="2439" spans="1:51" x14ac:dyDescent="0.2">
      <c r="A2439" s="121"/>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2"/>
      <c r="AU2439" s="130"/>
      <c r="AV2439" s="130"/>
      <c r="AW2439" s="130"/>
      <c r="AX2439" s="130"/>
      <c r="AY2439" s="130"/>
    </row>
    <row r="2440" spans="1:51" x14ac:dyDescent="0.2">
      <c r="A2440" s="121"/>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2"/>
      <c r="AU2440" s="130"/>
      <c r="AV2440" s="130"/>
      <c r="AW2440" s="130"/>
      <c r="AX2440" s="130"/>
      <c r="AY2440" s="130"/>
    </row>
    <row r="2441" spans="1:51" x14ac:dyDescent="0.2">
      <c r="A2441" s="121"/>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2"/>
      <c r="AU2441" s="130"/>
      <c r="AV2441" s="130"/>
      <c r="AW2441" s="130"/>
      <c r="AX2441" s="130"/>
      <c r="AY2441" s="130"/>
    </row>
    <row r="2442" spans="1:51" x14ac:dyDescent="0.2">
      <c r="A2442" s="121"/>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2"/>
      <c r="AU2442" s="130"/>
      <c r="AV2442" s="130"/>
      <c r="AW2442" s="130"/>
      <c r="AX2442" s="130"/>
      <c r="AY2442" s="130"/>
    </row>
    <row r="2443" spans="1:51" x14ac:dyDescent="0.2">
      <c r="A2443" s="121"/>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2"/>
      <c r="AU2443" s="130"/>
      <c r="AV2443" s="130"/>
      <c r="AW2443" s="130"/>
      <c r="AX2443" s="130"/>
      <c r="AY2443" s="130"/>
    </row>
    <row r="2444" spans="1:51" x14ac:dyDescent="0.2">
      <c r="A2444" s="121"/>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2"/>
      <c r="AU2444" s="130"/>
      <c r="AV2444" s="130"/>
      <c r="AW2444" s="130"/>
      <c r="AX2444" s="130"/>
      <c r="AY2444" s="130"/>
    </row>
    <row r="2445" spans="1:51" x14ac:dyDescent="0.2">
      <c r="A2445" s="121"/>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2"/>
      <c r="AU2445" s="130"/>
      <c r="AV2445" s="130"/>
      <c r="AW2445" s="130"/>
      <c r="AX2445" s="130"/>
      <c r="AY2445" s="130"/>
    </row>
    <row r="2446" spans="1:51" x14ac:dyDescent="0.2">
      <c r="A2446" s="121"/>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2"/>
      <c r="AU2446" s="130"/>
      <c r="AV2446" s="130"/>
      <c r="AW2446" s="130"/>
      <c r="AX2446" s="130"/>
      <c r="AY2446" s="130"/>
    </row>
    <row r="2447" spans="1:51" x14ac:dyDescent="0.2">
      <c r="A2447" s="121"/>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2"/>
      <c r="AU2447" s="130"/>
      <c r="AV2447" s="130"/>
      <c r="AW2447" s="130"/>
      <c r="AX2447" s="130"/>
      <c r="AY2447" s="130"/>
    </row>
    <row r="2448" spans="1:51" x14ac:dyDescent="0.2">
      <c r="A2448" s="121"/>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2"/>
      <c r="AU2448" s="130"/>
      <c r="AV2448" s="130"/>
      <c r="AW2448" s="130"/>
      <c r="AX2448" s="130"/>
      <c r="AY2448" s="130"/>
    </row>
    <row r="2449" spans="1:51" x14ac:dyDescent="0.2">
      <c r="A2449" s="121"/>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2"/>
      <c r="AU2449" s="130"/>
      <c r="AV2449" s="130"/>
      <c r="AW2449" s="130"/>
      <c r="AX2449" s="130"/>
      <c r="AY2449" s="130"/>
    </row>
    <row r="2450" spans="1:51" x14ac:dyDescent="0.2">
      <c r="A2450" s="121"/>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2"/>
      <c r="AU2450" s="130"/>
      <c r="AV2450" s="130"/>
      <c r="AW2450" s="130"/>
      <c r="AX2450" s="130"/>
      <c r="AY2450" s="130"/>
    </row>
    <row r="2451" spans="1:51" x14ac:dyDescent="0.2">
      <c r="A2451" s="121"/>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2"/>
      <c r="AU2451" s="130"/>
      <c r="AV2451" s="130"/>
      <c r="AW2451" s="130"/>
      <c r="AX2451" s="130"/>
      <c r="AY2451" s="130"/>
    </row>
    <row r="2452" spans="1:51" x14ac:dyDescent="0.2">
      <c r="A2452" s="121"/>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2"/>
      <c r="AU2452" s="130"/>
      <c r="AV2452" s="130"/>
      <c r="AW2452" s="130"/>
      <c r="AX2452" s="130"/>
      <c r="AY2452" s="130"/>
    </row>
    <row r="2453" spans="1:51" x14ac:dyDescent="0.2">
      <c r="A2453" s="121"/>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2"/>
      <c r="AU2453" s="130"/>
      <c r="AV2453" s="130"/>
      <c r="AW2453" s="130"/>
      <c r="AX2453" s="130"/>
      <c r="AY2453" s="130"/>
    </row>
    <row r="2454" spans="1:51" x14ac:dyDescent="0.2">
      <c r="A2454" s="121"/>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2"/>
      <c r="AU2454" s="130"/>
      <c r="AV2454" s="130"/>
      <c r="AW2454" s="130"/>
      <c r="AX2454" s="130"/>
      <c r="AY2454" s="130"/>
    </row>
    <row r="2455" spans="1:51" x14ac:dyDescent="0.2">
      <c r="A2455" s="121"/>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2"/>
      <c r="AU2455" s="130"/>
      <c r="AV2455" s="130"/>
      <c r="AW2455" s="130"/>
      <c r="AX2455" s="130"/>
      <c r="AY2455" s="130"/>
    </row>
    <row r="2456" spans="1:51" x14ac:dyDescent="0.2">
      <c r="A2456" s="121"/>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2"/>
      <c r="AU2456" s="130"/>
      <c r="AV2456" s="130"/>
      <c r="AW2456" s="130"/>
      <c r="AX2456" s="130"/>
      <c r="AY2456" s="130"/>
    </row>
    <row r="2457" spans="1:51" x14ac:dyDescent="0.2">
      <c r="A2457" s="121"/>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2"/>
      <c r="AU2457" s="130"/>
      <c r="AV2457" s="130"/>
      <c r="AW2457" s="130"/>
      <c r="AX2457" s="130"/>
      <c r="AY2457" s="130"/>
    </row>
    <row r="2458" spans="1:51" x14ac:dyDescent="0.2">
      <c r="A2458" s="121"/>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2"/>
      <c r="AU2458" s="130"/>
      <c r="AV2458" s="130"/>
      <c r="AW2458" s="130"/>
      <c r="AX2458" s="130"/>
      <c r="AY2458" s="130"/>
    </row>
    <row r="2459" spans="1:51" x14ac:dyDescent="0.2">
      <c r="A2459" s="121"/>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2"/>
      <c r="AU2459" s="130"/>
      <c r="AV2459" s="130"/>
      <c r="AW2459" s="130"/>
      <c r="AX2459" s="130"/>
      <c r="AY2459" s="130"/>
    </row>
    <row r="2460" spans="1:51" x14ac:dyDescent="0.2">
      <c r="A2460" s="121"/>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2"/>
      <c r="AU2460" s="130"/>
      <c r="AV2460" s="130"/>
      <c r="AW2460" s="130"/>
      <c r="AX2460" s="130"/>
      <c r="AY2460" s="130"/>
    </row>
    <row r="2461" spans="1:51" x14ac:dyDescent="0.2">
      <c r="A2461" s="121"/>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2"/>
      <c r="AU2461" s="130"/>
      <c r="AV2461" s="130"/>
      <c r="AW2461" s="130"/>
      <c r="AX2461" s="130"/>
      <c r="AY2461" s="130"/>
    </row>
    <row r="2462" spans="1:51" x14ac:dyDescent="0.2">
      <c r="A2462" s="121"/>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2"/>
      <c r="AU2462" s="130"/>
      <c r="AV2462" s="130"/>
      <c r="AW2462" s="130"/>
      <c r="AX2462" s="130"/>
      <c r="AY2462" s="130"/>
    </row>
    <row r="2463" spans="1:51" x14ac:dyDescent="0.2">
      <c r="A2463" s="121"/>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2"/>
      <c r="AU2463" s="130"/>
      <c r="AV2463" s="130"/>
      <c r="AW2463" s="130"/>
      <c r="AX2463" s="130"/>
      <c r="AY2463" s="130"/>
    </row>
    <row r="2464" spans="1:51" x14ac:dyDescent="0.2">
      <c r="A2464" s="121"/>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2"/>
      <c r="AU2464" s="130"/>
      <c r="AV2464" s="130"/>
      <c r="AW2464" s="130"/>
      <c r="AX2464" s="130"/>
      <c r="AY2464" s="130"/>
    </row>
    <row r="2465" spans="1:51" x14ac:dyDescent="0.2">
      <c r="A2465" s="121"/>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2"/>
      <c r="AU2465" s="130"/>
      <c r="AV2465" s="130"/>
      <c r="AW2465" s="130"/>
      <c r="AX2465" s="130"/>
      <c r="AY2465" s="130"/>
    </row>
    <row r="2466" spans="1:51" x14ac:dyDescent="0.2">
      <c r="A2466" s="121"/>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2"/>
      <c r="AU2466" s="130"/>
      <c r="AV2466" s="130"/>
      <c r="AW2466" s="130"/>
      <c r="AX2466" s="130"/>
      <c r="AY2466" s="130"/>
    </row>
    <row r="2467" spans="1:51" x14ac:dyDescent="0.2">
      <c r="A2467" s="121"/>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2"/>
      <c r="AU2467" s="130"/>
      <c r="AV2467" s="130"/>
      <c r="AW2467" s="130"/>
      <c r="AX2467" s="130"/>
      <c r="AY2467" s="130"/>
    </row>
    <row r="2468" spans="1:51" x14ac:dyDescent="0.2">
      <c r="A2468" s="121"/>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2"/>
      <c r="AU2468" s="130"/>
      <c r="AV2468" s="130"/>
      <c r="AW2468" s="130"/>
      <c r="AX2468" s="130"/>
      <c r="AY2468" s="130"/>
    </row>
    <row r="2469" spans="1:51" x14ac:dyDescent="0.2">
      <c r="A2469" s="121"/>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2"/>
      <c r="AU2469" s="130"/>
      <c r="AV2469" s="130"/>
      <c r="AW2469" s="130"/>
      <c r="AX2469" s="130"/>
      <c r="AY2469" s="130"/>
    </row>
    <row r="2470" spans="1:51" x14ac:dyDescent="0.2">
      <c r="A2470" s="121"/>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2"/>
      <c r="AU2470" s="130"/>
      <c r="AV2470" s="130"/>
      <c r="AW2470" s="130"/>
      <c r="AX2470" s="130"/>
      <c r="AY2470" s="130"/>
    </row>
    <row r="2471" spans="1:51" x14ac:dyDescent="0.2">
      <c r="A2471" s="121"/>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2"/>
      <c r="AU2471" s="130"/>
      <c r="AV2471" s="130"/>
      <c r="AW2471" s="130"/>
      <c r="AX2471" s="130"/>
      <c r="AY2471" s="130"/>
    </row>
    <row r="2472" spans="1:51" x14ac:dyDescent="0.2">
      <c r="A2472" s="121"/>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2"/>
      <c r="AU2472" s="130"/>
      <c r="AV2472" s="130"/>
      <c r="AW2472" s="130"/>
      <c r="AX2472" s="130"/>
      <c r="AY2472" s="130"/>
    </row>
    <row r="2473" spans="1:51" x14ac:dyDescent="0.2">
      <c r="A2473" s="121"/>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2"/>
      <c r="AU2473" s="130"/>
      <c r="AV2473" s="130"/>
      <c r="AW2473" s="130"/>
      <c r="AX2473" s="130"/>
      <c r="AY2473" s="130"/>
    </row>
    <row r="2474" spans="1:51" x14ac:dyDescent="0.2">
      <c r="A2474" s="121"/>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2"/>
      <c r="AU2474" s="130"/>
      <c r="AV2474" s="130"/>
      <c r="AW2474" s="130"/>
      <c r="AX2474" s="130"/>
      <c r="AY2474" s="130"/>
    </row>
    <row r="2475" spans="1:51" x14ac:dyDescent="0.2">
      <c r="A2475" s="121"/>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2"/>
      <c r="AU2475" s="130"/>
      <c r="AV2475" s="130"/>
      <c r="AW2475" s="130"/>
      <c r="AX2475" s="130"/>
      <c r="AY2475" s="130"/>
    </row>
    <row r="2476" spans="1:51" x14ac:dyDescent="0.2">
      <c r="A2476" s="121"/>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2"/>
      <c r="AU2476" s="130"/>
      <c r="AV2476" s="130"/>
      <c r="AW2476" s="130"/>
      <c r="AX2476" s="130"/>
      <c r="AY2476" s="130"/>
    </row>
    <row r="2477" spans="1:51" x14ac:dyDescent="0.2">
      <c r="A2477" s="121"/>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2"/>
      <c r="AU2477" s="130"/>
      <c r="AV2477" s="130"/>
      <c r="AW2477" s="130"/>
      <c r="AX2477" s="130"/>
      <c r="AY2477" s="130"/>
    </row>
    <row r="2478" spans="1:51" x14ac:dyDescent="0.2">
      <c r="A2478" s="121"/>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2"/>
      <c r="AU2478" s="130"/>
      <c r="AV2478" s="130"/>
      <c r="AW2478" s="130"/>
      <c r="AX2478" s="130"/>
      <c r="AY2478" s="130"/>
    </row>
    <row r="2479" spans="1:51" x14ac:dyDescent="0.2">
      <c r="A2479" s="121"/>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2"/>
      <c r="AU2479" s="130"/>
      <c r="AV2479" s="130"/>
      <c r="AW2479" s="130"/>
      <c r="AX2479" s="130"/>
      <c r="AY2479" s="130"/>
    </row>
    <row r="2480" spans="1:51" x14ac:dyDescent="0.2">
      <c r="A2480" s="121"/>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2"/>
      <c r="AU2480" s="130"/>
      <c r="AV2480" s="130"/>
      <c r="AW2480" s="130"/>
      <c r="AX2480" s="130"/>
      <c r="AY2480" s="130"/>
    </row>
    <row r="2481" spans="1:51" x14ac:dyDescent="0.2">
      <c r="A2481" s="121"/>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2"/>
      <c r="AU2481" s="130"/>
      <c r="AV2481" s="130"/>
      <c r="AW2481" s="130"/>
      <c r="AX2481" s="130"/>
      <c r="AY2481" s="130"/>
    </row>
    <row r="2482" spans="1:51" x14ac:dyDescent="0.2">
      <c r="A2482" s="121"/>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2"/>
      <c r="AU2482" s="130"/>
      <c r="AV2482" s="130"/>
      <c r="AW2482" s="130"/>
      <c r="AX2482" s="130"/>
      <c r="AY2482" s="130"/>
    </row>
    <row r="2483" spans="1:51" x14ac:dyDescent="0.2">
      <c r="A2483" s="121"/>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2"/>
      <c r="AU2483" s="130"/>
      <c r="AV2483" s="130"/>
      <c r="AW2483" s="130"/>
      <c r="AX2483" s="130"/>
      <c r="AY2483" s="130"/>
    </row>
    <row r="2484" spans="1:51" x14ac:dyDescent="0.2">
      <c r="A2484" s="121"/>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2"/>
      <c r="AU2484" s="130"/>
      <c r="AV2484" s="130"/>
      <c r="AW2484" s="130"/>
      <c r="AX2484" s="130"/>
      <c r="AY2484" s="130"/>
    </row>
    <row r="2485" spans="1:51" x14ac:dyDescent="0.2">
      <c r="A2485" s="121"/>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2"/>
      <c r="AU2485" s="130"/>
      <c r="AV2485" s="130"/>
      <c r="AW2485" s="130"/>
      <c r="AX2485" s="130"/>
      <c r="AY2485" s="130"/>
    </row>
    <row r="2486" spans="1:51" x14ac:dyDescent="0.2">
      <c r="A2486" s="121"/>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2"/>
      <c r="AU2486" s="130"/>
      <c r="AV2486" s="130"/>
      <c r="AW2486" s="130"/>
      <c r="AX2486" s="130"/>
      <c r="AY2486" s="130"/>
    </row>
    <row r="2487" spans="1:51" x14ac:dyDescent="0.2">
      <c r="A2487" s="121"/>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2"/>
      <c r="AU2487" s="130"/>
      <c r="AV2487" s="130"/>
      <c r="AW2487" s="130"/>
      <c r="AX2487" s="130"/>
      <c r="AY2487" s="130"/>
    </row>
    <row r="2488" spans="1:51" x14ac:dyDescent="0.2">
      <c r="A2488" s="121"/>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2"/>
      <c r="AU2488" s="130"/>
      <c r="AV2488" s="130"/>
      <c r="AW2488" s="130"/>
      <c r="AX2488" s="130"/>
      <c r="AY2488" s="130"/>
    </row>
    <row r="2489" spans="1:51" x14ac:dyDescent="0.2">
      <c r="A2489" s="121"/>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2"/>
      <c r="AU2489" s="130"/>
      <c r="AV2489" s="130"/>
      <c r="AW2489" s="130"/>
      <c r="AX2489" s="130"/>
      <c r="AY2489" s="130"/>
    </row>
    <row r="2490" spans="1:51" x14ac:dyDescent="0.2">
      <c r="A2490" s="121"/>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2"/>
      <c r="AU2490" s="130"/>
      <c r="AV2490" s="130"/>
      <c r="AW2490" s="130"/>
      <c r="AX2490" s="130"/>
      <c r="AY2490" s="130"/>
    </row>
    <row r="2491" spans="1:51" x14ac:dyDescent="0.2">
      <c r="A2491" s="121"/>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2"/>
      <c r="AU2491" s="130"/>
      <c r="AV2491" s="130"/>
      <c r="AW2491" s="130"/>
      <c r="AX2491" s="130"/>
      <c r="AY2491" s="130"/>
    </row>
    <row r="2492" spans="1:51" x14ac:dyDescent="0.2">
      <c r="A2492" s="121"/>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2"/>
      <c r="AU2492" s="130"/>
      <c r="AV2492" s="130"/>
      <c r="AW2492" s="130"/>
      <c r="AX2492" s="130"/>
      <c r="AY2492" s="130"/>
    </row>
    <row r="2493" spans="1:51" x14ac:dyDescent="0.2">
      <c r="A2493" s="121"/>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2"/>
      <c r="AU2493" s="130"/>
      <c r="AV2493" s="130"/>
      <c r="AW2493" s="130"/>
      <c r="AX2493" s="130"/>
      <c r="AY2493" s="130"/>
    </row>
    <row r="2494" spans="1:51" x14ac:dyDescent="0.2">
      <c r="A2494" s="121"/>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2"/>
      <c r="AU2494" s="130"/>
      <c r="AV2494" s="130"/>
      <c r="AW2494" s="130"/>
      <c r="AX2494" s="130"/>
      <c r="AY2494" s="130"/>
    </row>
    <row r="2495" spans="1:51" x14ac:dyDescent="0.2">
      <c r="A2495" s="121"/>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2"/>
      <c r="AU2495" s="130"/>
      <c r="AV2495" s="130"/>
      <c r="AW2495" s="130"/>
      <c r="AX2495" s="130"/>
      <c r="AY2495" s="130"/>
    </row>
    <row r="2496" spans="1:51" x14ac:dyDescent="0.2">
      <c r="A2496" s="121"/>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2"/>
      <c r="AU2496" s="130"/>
      <c r="AV2496" s="130"/>
      <c r="AW2496" s="130"/>
      <c r="AX2496" s="130"/>
      <c r="AY2496" s="130"/>
    </row>
    <row r="2497" spans="1:51" x14ac:dyDescent="0.2">
      <c r="A2497" s="121"/>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2"/>
      <c r="AU2497" s="130"/>
      <c r="AV2497" s="130"/>
      <c r="AW2497" s="130"/>
      <c r="AX2497" s="130"/>
      <c r="AY2497" s="130"/>
    </row>
    <row r="2498" spans="1:51" x14ac:dyDescent="0.2">
      <c r="A2498" s="121"/>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2"/>
      <c r="AU2498" s="130"/>
      <c r="AV2498" s="130"/>
      <c r="AW2498" s="130"/>
      <c r="AX2498" s="130"/>
      <c r="AY2498" s="130"/>
    </row>
    <row r="2499" spans="1:51" x14ac:dyDescent="0.2">
      <c r="A2499" s="121"/>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2"/>
      <c r="AU2499" s="130"/>
      <c r="AV2499" s="130"/>
      <c r="AW2499" s="130"/>
      <c r="AX2499" s="130"/>
      <c r="AY2499" s="130"/>
    </row>
    <row r="2500" spans="1:51" x14ac:dyDescent="0.2">
      <c r="A2500" s="121"/>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2"/>
      <c r="AU2500" s="130"/>
      <c r="AV2500" s="130"/>
      <c r="AW2500" s="130"/>
      <c r="AX2500" s="130"/>
      <c r="AY2500" s="130"/>
    </row>
    <row r="2501" spans="1:51" x14ac:dyDescent="0.2">
      <c r="A2501" s="121"/>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2"/>
      <c r="AU2501" s="130"/>
      <c r="AV2501" s="130"/>
      <c r="AW2501" s="130"/>
      <c r="AX2501" s="130"/>
      <c r="AY2501" s="130"/>
    </row>
    <row r="2502" spans="1:51" x14ac:dyDescent="0.2">
      <c r="A2502" s="121"/>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2"/>
      <c r="AU2502" s="130"/>
      <c r="AV2502" s="130"/>
      <c r="AW2502" s="130"/>
      <c r="AX2502" s="130"/>
      <c r="AY2502" s="130"/>
    </row>
    <row r="2503" spans="1:51" x14ac:dyDescent="0.2">
      <c r="A2503" s="121"/>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2"/>
      <c r="AU2503" s="130"/>
      <c r="AV2503" s="130"/>
      <c r="AW2503" s="130"/>
      <c r="AX2503" s="130"/>
      <c r="AY2503" s="130"/>
    </row>
    <row r="2504" spans="1:51" x14ac:dyDescent="0.2">
      <c r="A2504" s="121"/>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2"/>
      <c r="AU2504" s="130"/>
      <c r="AV2504" s="130"/>
      <c r="AW2504" s="130"/>
      <c r="AX2504" s="130"/>
      <c r="AY2504" s="130"/>
    </row>
    <row r="2505" spans="1:51" x14ac:dyDescent="0.2">
      <c r="A2505" s="121"/>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2"/>
      <c r="AU2505" s="130"/>
      <c r="AV2505" s="130"/>
      <c r="AW2505" s="130"/>
      <c r="AX2505" s="130"/>
      <c r="AY2505" s="130"/>
    </row>
    <row r="2506" spans="1:51" x14ac:dyDescent="0.2">
      <c r="A2506" s="121"/>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2"/>
      <c r="AU2506" s="130"/>
      <c r="AV2506" s="130"/>
      <c r="AW2506" s="130"/>
      <c r="AX2506" s="130"/>
      <c r="AY2506" s="130"/>
    </row>
    <row r="2507" spans="1:51" x14ac:dyDescent="0.2">
      <c r="A2507" s="121"/>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2"/>
      <c r="AU2507" s="130"/>
      <c r="AV2507" s="130"/>
      <c r="AW2507" s="130"/>
      <c r="AX2507" s="130"/>
      <c r="AY2507" s="130"/>
    </row>
    <row r="2508" spans="1:51" x14ac:dyDescent="0.2">
      <c r="A2508" s="121"/>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2"/>
      <c r="AU2508" s="130"/>
      <c r="AV2508" s="130"/>
      <c r="AW2508" s="130"/>
      <c r="AX2508" s="130"/>
      <c r="AY2508" s="130"/>
    </row>
    <row r="2509" spans="1:51" x14ac:dyDescent="0.2">
      <c r="A2509" s="121"/>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2"/>
      <c r="AU2509" s="130"/>
      <c r="AV2509" s="130"/>
      <c r="AW2509" s="130"/>
      <c r="AX2509" s="130"/>
      <c r="AY2509" s="130"/>
    </row>
    <row r="2510" spans="1:51" x14ac:dyDescent="0.2">
      <c r="A2510" s="121"/>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2"/>
      <c r="AU2510" s="130"/>
      <c r="AV2510" s="130"/>
      <c r="AW2510" s="130"/>
      <c r="AX2510" s="130"/>
      <c r="AY2510" s="130"/>
    </row>
    <row r="2511" spans="1:51" x14ac:dyDescent="0.2">
      <c r="A2511" s="121"/>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2"/>
      <c r="AU2511" s="130"/>
      <c r="AV2511" s="130"/>
      <c r="AW2511" s="130"/>
      <c r="AX2511" s="130"/>
      <c r="AY2511" s="130"/>
    </row>
    <row r="2512" spans="1:51" x14ac:dyDescent="0.2">
      <c r="A2512" s="121"/>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2"/>
      <c r="AU2512" s="130"/>
      <c r="AV2512" s="130"/>
      <c r="AW2512" s="130"/>
      <c r="AX2512" s="130"/>
      <c r="AY2512" s="130"/>
    </row>
    <row r="2513" spans="1:51" x14ac:dyDescent="0.2">
      <c r="A2513" s="121"/>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2"/>
      <c r="AU2513" s="130"/>
      <c r="AV2513" s="130"/>
      <c r="AW2513" s="130"/>
      <c r="AX2513" s="130"/>
      <c r="AY2513" s="130"/>
    </row>
    <row r="2514" spans="1:51" x14ac:dyDescent="0.2">
      <c r="A2514" s="121"/>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2"/>
      <c r="AU2514" s="130"/>
      <c r="AV2514" s="130"/>
      <c r="AW2514" s="130"/>
      <c r="AX2514" s="130"/>
      <c r="AY2514" s="130"/>
    </row>
    <row r="2515" spans="1:51" x14ac:dyDescent="0.2">
      <c r="A2515" s="121"/>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2"/>
      <c r="AU2515" s="130"/>
      <c r="AV2515" s="130"/>
      <c r="AW2515" s="130"/>
      <c r="AX2515" s="130"/>
      <c r="AY2515" s="130"/>
    </row>
    <row r="2516" spans="1:51" x14ac:dyDescent="0.2">
      <c r="A2516" s="121"/>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2"/>
      <c r="AU2516" s="130"/>
      <c r="AV2516" s="130"/>
      <c r="AW2516" s="130"/>
      <c r="AX2516" s="130"/>
      <c r="AY2516" s="130"/>
    </row>
    <row r="2517" spans="1:51" x14ac:dyDescent="0.2">
      <c r="A2517" s="121"/>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2"/>
      <c r="AU2517" s="130"/>
      <c r="AV2517" s="130"/>
      <c r="AW2517" s="130"/>
      <c r="AX2517" s="130"/>
      <c r="AY2517" s="130"/>
    </row>
    <row r="2518" spans="1:51" x14ac:dyDescent="0.2">
      <c r="A2518" s="121"/>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2"/>
      <c r="AU2518" s="130"/>
      <c r="AV2518" s="130"/>
      <c r="AW2518" s="130"/>
      <c r="AX2518" s="130"/>
      <c r="AY2518" s="130"/>
    </row>
    <row r="2519" spans="1:51" x14ac:dyDescent="0.2">
      <c r="A2519" s="121"/>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2"/>
      <c r="AU2519" s="130"/>
      <c r="AV2519" s="130"/>
      <c r="AW2519" s="130"/>
      <c r="AX2519" s="130"/>
      <c r="AY2519" s="130"/>
    </row>
    <row r="2520" spans="1:51" x14ac:dyDescent="0.2">
      <c r="A2520" s="121"/>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2"/>
      <c r="AU2520" s="130"/>
      <c r="AV2520" s="130"/>
      <c r="AW2520" s="130"/>
      <c r="AX2520" s="130"/>
      <c r="AY2520" s="130"/>
    </row>
    <row r="2521" spans="1:51" x14ac:dyDescent="0.2">
      <c r="A2521" s="121"/>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2"/>
      <c r="AU2521" s="130"/>
      <c r="AV2521" s="130"/>
      <c r="AW2521" s="130"/>
      <c r="AX2521" s="130"/>
      <c r="AY2521" s="130"/>
    </row>
    <row r="2522" spans="1:51" x14ac:dyDescent="0.2">
      <c r="A2522" s="121"/>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2"/>
      <c r="AU2522" s="130"/>
      <c r="AV2522" s="130"/>
      <c r="AW2522" s="130"/>
      <c r="AX2522" s="130"/>
      <c r="AY2522" s="130"/>
    </row>
    <row r="2523" spans="1:51" x14ac:dyDescent="0.2">
      <c r="A2523" s="121"/>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2"/>
      <c r="AU2523" s="130"/>
      <c r="AV2523" s="130"/>
      <c r="AW2523" s="130"/>
      <c r="AX2523" s="130"/>
      <c r="AY2523" s="130"/>
    </row>
    <row r="2524" spans="1:51" x14ac:dyDescent="0.2">
      <c r="A2524" s="121"/>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2"/>
      <c r="AU2524" s="130"/>
      <c r="AV2524" s="130"/>
      <c r="AW2524" s="130"/>
      <c r="AX2524" s="130"/>
      <c r="AY2524" s="130"/>
    </row>
    <row r="2525" spans="1:51" x14ac:dyDescent="0.2">
      <c r="A2525" s="121"/>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2"/>
      <c r="AU2525" s="130"/>
      <c r="AV2525" s="130"/>
      <c r="AW2525" s="130"/>
      <c r="AX2525" s="130"/>
      <c r="AY2525" s="130"/>
    </row>
    <row r="2526" spans="1:51" x14ac:dyDescent="0.2">
      <c r="A2526" s="121"/>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2"/>
      <c r="AU2526" s="130"/>
      <c r="AV2526" s="130"/>
      <c r="AW2526" s="130"/>
      <c r="AX2526" s="130"/>
      <c r="AY2526" s="130"/>
    </row>
    <row r="2527" spans="1:51" x14ac:dyDescent="0.2">
      <c r="A2527" s="121"/>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2"/>
      <c r="AU2527" s="130"/>
      <c r="AV2527" s="130"/>
      <c r="AW2527" s="130"/>
      <c r="AX2527" s="130"/>
      <c r="AY2527" s="130"/>
    </row>
    <row r="2528" spans="1:51" x14ac:dyDescent="0.2">
      <c r="A2528" s="121"/>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2"/>
      <c r="AU2528" s="130"/>
      <c r="AV2528" s="130"/>
      <c r="AW2528" s="130"/>
      <c r="AX2528" s="130"/>
      <c r="AY2528" s="130"/>
    </row>
    <row r="2529" spans="1:51" x14ac:dyDescent="0.2">
      <c r="A2529" s="121"/>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2"/>
      <c r="AU2529" s="130"/>
      <c r="AV2529" s="130"/>
      <c r="AW2529" s="130"/>
      <c r="AX2529" s="130"/>
      <c r="AY2529" s="130"/>
    </row>
    <row r="2530" spans="1:51" x14ac:dyDescent="0.2">
      <c r="A2530" s="121"/>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2"/>
      <c r="AU2530" s="130"/>
      <c r="AV2530" s="130"/>
      <c r="AW2530" s="130"/>
      <c r="AX2530" s="130"/>
      <c r="AY2530" s="130"/>
    </row>
    <row r="2531" spans="1:51" x14ac:dyDescent="0.2">
      <c r="A2531" s="121"/>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2"/>
      <c r="AU2531" s="130"/>
      <c r="AV2531" s="130"/>
      <c r="AW2531" s="130"/>
      <c r="AX2531" s="130"/>
      <c r="AY2531" s="130"/>
    </row>
    <row r="2532" spans="1:51" x14ac:dyDescent="0.2">
      <c r="A2532" s="121"/>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2"/>
      <c r="AU2532" s="130"/>
      <c r="AV2532" s="130"/>
      <c r="AW2532" s="130"/>
      <c r="AX2532" s="130"/>
      <c r="AY2532" s="130"/>
    </row>
    <row r="2533" spans="1:51" x14ac:dyDescent="0.2">
      <c r="A2533" s="121"/>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2"/>
      <c r="AU2533" s="130"/>
      <c r="AV2533" s="130"/>
      <c r="AW2533" s="130"/>
      <c r="AX2533" s="130"/>
      <c r="AY2533" s="130"/>
    </row>
    <row r="2534" spans="1:51" x14ac:dyDescent="0.2">
      <c r="A2534" s="121"/>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2"/>
      <c r="AU2534" s="130"/>
      <c r="AV2534" s="130"/>
      <c r="AW2534" s="130"/>
      <c r="AX2534" s="130"/>
      <c r="AY2534" s="130"/>
    </row>
    <row r="2535" spans="1:51" x14ac:dyDescent="0.2">
      <c r="A2535" s="121"/>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2"/>
      <c r="AU2535" s="130"/>
      <c r="AV2535" s="130"/>
      <c r="AW2535" s="130"/>
      <c r="AX2535" s="130"/>
      <c r="AY2535" s="130"/>
    </row>
    <row r="2536" spans="1:51" x14ac:dyDescent="0.2">
      <c r="A2536" s="121"/>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2"/>
      <c r="AU2536" s="130"/>
      <c r="AV2536" s="130"/>
      <c r="AW2536" s="130"/>
      <c r="AX2536" s="130"/>
      <c r="AY2536" s="130"/>
    </row>
    <row r="2537" spans="1:51" x14ac:dyDescent="0.2">
      <c r="A2537" s="121"/>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2"/>
      <c r="AU2537" s="130"/>
      <c r="AV2537" s="130"/>
      <c r="AW2537" s="130"/>
      <c r="AX2537" s="130"/>
      <c r="AY2537" s="130"/>
    </row>
    <row r="2538" spans="1:51" x14ac:dyDescent="0.2">
      <c r="A2538" s="121"/>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2"/>
      <c r="AU2538" s="130"/>
      <c r="AV2538" s="130"/>
      <c r="AW2538" s="130"/>
      <c r="AX2538" s="130"/>
      <c r="AY2538" s="130"/>
    </row>
    <row r="2539" spans="1:51" x14ac:dyDescent="0.2">
      <c r="A2539" s="121"/>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2"/>
      <c r="AU2539" s="130"/>
      <c r="AV2539" s="130"/>
      <c r="AW2539" s="130"/>
      <c r="AX2539" s="130"/>
      <c r="AY2539" s="130"/>
    </row>
    <row r="2540" spans="1:51" x14ac:dyDescent="0.2">
      <c r="A2540" s="121"/>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2"/>
      <c r="AU2540" s="130"/>
      <c r="AV2540" s="130"/>
      <c r="AW2540" s="130"/>
      <c r="AX2540" s="130"/>
      <c r="AY2540" s="130"/>
    </row>
    <row r="2541" spans="1:51" x14ac:dyDescent="0.2">
      <c r="A2541" s="121"/>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2"/>
      <c r="AU2541" s="130"/>
      <c r="AV2541" s="130"/>
      <c r="AW2541" s="130"/>
      <c r="AX2541" s="130"/>
      <c r="AY2541" s="130"/>
    </row>
    <row r="2542" spans="1:51" x14ac:dyDescent="0.2">
      <c r="A2542" s="121"/>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2"/>
      <c r="AU2542" s="130"/>
      <c r="AV2542" s="130"/>
      <c r="AW2542" s="130"/>
      <c r="AX2542" s="130"/>
      <c r="AY2542" s="130"/>
    </row>
    <row r="2543" spans="1:51" x14ac:dyDescent="0.2">
      <c r="A2543" s="121"/>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2"/>
      <c r="AU2543" s="130"/>
      <c r="AV2543" s="130"/>
      <c r="AW2543" s="130"/>
      <c r="AX2543" s="130"/>
      <c r="AY2543" s="130"/>
    </row>
    <row r="2544" spans="1:51" x14ac:dyDescent="0.2">
      <c r="A2544" s="121"/>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2"/>
      <c r="AU2544" s="130"/>
      <c r="AV2544" s="130"/>
      <c r="AW2544" s="130"/>
      <c r="AX2544" s="130"/>
      <c r="AY2544" s="130"/>
    </row>
    <row r="2545" spans="1:51" x14ac:dyDescent="0.2">
      <c r="A2545" s="121"/>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2"/>
      <c r="AU2545" s="130"/>
      <c r="AV2545" s="130"/>
      <c r="AW2545" s="130"/>
      <c r="AX2545" s="130"/>
      <c r="AY2545" s="130"/>
    </row>
    <row r="2546" spans="1:51" x14ac:dyDescent="0.2">
      <c r="A2546" s="121"/>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2"/>
      <c r="AU2546" s="130"/>
      <c r="AV2546" s="130"/>
      <c r="AW2546" s="130"/>
      <c r="AX2546" s="130"/>
      <c r="AY2546" s="130"/>
    </row>
    <row r="2547" spans="1:51" x14ac:dyDescent="0.2">
      <c r="A2547" s="121"/>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2"/>
      <c r="AU2547" s="130"/>
      <c r="AV2547" s="130"/>
      <c r="AW2547" s="130"/>
      <c r="AX2547" s="130"/>
      <c r="AY2547" s="130"/>
    </row>
    <row r="2548" spans="1:51" x14ac:dyDescent="0.2">
      <c r="A2548" s="121"/>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2"/>
      <c r="AU2548" s="130"/>
      <c r="AV2548" s="130"/>
      <c r="AW2548" s="130"/>
      <c r="AX2548" s="130"/>
      <c r="AY2548" s="130"/>
    </row>
    <row r="2549" spans="1:51" x14ac:dyDescent="0.2">
      <c r="A2549" s="121"/>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2"/>
      <c r="AU2549" s="130"/>
      <c r="AV2549" s="130"/>
      <c r="AW2549" s="130"/>
      <c r="AX2549" s="130"/>
      <c r="AY2549" s="130"/>
    </row>
    <row r="2550" spans="1:51" x14ac:dyDescent="0.2">
      <c r="A2550" s="121"/>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2"/>
      <c r="AU2550" s="130"/>
      <c r="AV2550" s="130"/>
      <c r="AW2550" s="130"/>
      <c r="AX2550" s="130"/>
      <c r="AY2550" s="130"/>
    </row>
    <row r="2551" spans="1:51" x14ac:dyDescent="0.2">
      <c r="A2551" s="121"/>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2"/>
      <c r="AU2551" s="130"/>
      <c r="AV2551" s="130"/>
      <c r="AW2551" s="130"/>
      <c r="AX2551" s="130"/>
      <c r="AY2551" s="130"/>
    </row>
    <row r="2552" spans="1:51" x14ac:dyDescent="0.2">
      <c r="A2552" s="121"/>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2"/>
      <c r="AU2552" s="130"/>
      <c r="AV2552" s="130"/>
      <c r="AW2552" s="130"/>
      <c r="AX2552" s="130"/>
      <c r="AY2552" s="130"/>
    </row>
    <row r="2553" spans="1:51" x14ac:dyDescent="0.2">
      <c r="A2553" s="121"/>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2"/>
      <c r="AU2553" s="130"/>
      <c r="AV2553" s="130"/>
      <c r="AW2553" s="130"/>
      <c r="AX2553" s="130"/>
      <c r="AY2553" s="130"/>
    </row>
    <row r="2554" spans="1:51" x14ac:dyDescent="0.2">
      <c r="A2554" s="121"/>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2"/>
      <c r="AU2554" s="130"/>
      <c r="AV2554" s="130"/>
      <c r="AW2554" s="130"/>
      <c r="AX2554" s="130"/>
      <c r="AY2554" s="130"/>
    </row>
    <row r="2555" spans="1:51" x14ac:dyDescent="0.2">
      <c r="A2555" s="121"/>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2"/>
      <c r="AU2555" s="130"/>
      <c r="AV2555" s="130"/>
      <c r="AW2555" s="130"/>
      <c r="AX2555" s="130"/>
      <c r="AY2555" s="130"/>
    </row>
    <row r="2556" spans="1:51" x14ac:dyDescent="0.2">
      <c r="A2556" s="121"/>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2"/>
      <c r="AU2556" s="130"/>
      <c r="AV2556" s="130"/>
      <c r="AW2556" s="130"/>
      <c r="AX2556" s="130"/>
      <c r="AY2556" s="130"/>
    </row>
    <row r="2557" spans="1:51" x14ac:dyDescent="0.2">
      <c r="A2557" s="121"/>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2"/>
      <c r="AU2557" s="130"/>
      <c r="AV2557" s="130"/>
      <c r="AW2557" s="130"/>
      <c r="AX2557" s="130"/>
      <c r="AY2557" s="130"/>
    </row>
    <row r="2558" spans="1:51" x14ac:dyDescent="0.2">
      <c r="A2558" s="121"/>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2"/>
      <c r="AU2558" s="130"/>
      <c r="AV2558" s="130"/>
      <c r="AW2558" s="130"/>
      <c r="AX2558" s="130"/>
      <c r="AY2558" s="130"/>
    </row>
    <row r="2559" spans="1:51" x14ac:dyDescent="0.2">
      <c r="A2559" s="121"/>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2"/>
      <c r="AU2559" s="130"/>
      <c r="AV2559" s="130"/>
      <c r="AW2559" s="130"/>
      <c r="AX2559" s="130"/>
      <c r="AY2559" s="130"/>
    </row>
    <row r="2560" spans="1:51" x14ac:dyDescent="0.2">
      <c r="A2560" s="121"/>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2"/>
      <c r="AU2560" s="130"/>
      <c r="AV2560" s="130"/>
      <c r="AW2560" s="130"/>
      <c r="AX2560" s="130"/>
      <c r="AY2560" s="130"/>
    </row>
    <row r="2561" spans="1:51" x14ac:dyDescent="0.2">
      <c r="A2561" s="121"/>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2"/>
      <c r="AU2561" s="130"/>
      <c r="AV2561" s="130"/>
      <c r="AW2561" s="130"/>
      <c r="AX2561" s="130"/>
      <c r="AY2561" s="130"/>
    </row>
    <row r="2562" spans="1:51" x14ac:dyDescent="0.2">
      <c r="A2562" s="121"/>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2"/>
      <c r="AU2562" s="130"/>
      <c r="AV2562" s="130"/>
      <c r="AW2562" s="130"/>
      <c r="AX2562" s="130"/>
      <c r="AY2562" s="130"/>
    </row>
    <row r="2563" spans="1:51" x14ac:dyDescent="0.2">
      <c r="A2563" s="121"/>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2"/>
      <c r="AU2563" s="130"/>
      <c r="AV2563" s="130"/>
      <c r="AW2563" s="130"/>
      <c r="AX2563" s="130"/>
      <c r="AY2563" s="130"/>
    </row>
    <row r="2564" spans="1:51" x14ac:dyDescent="0.2">
      <c r="A2564" s="121"/>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2"/>
      <c r="AU2564" s="130"/>
      <c r="AV2564" s="130"/>
      <c r="AW2564" s="130"/>
      <c r="AX2564" s="130"/>
      <c r="AY2564" s="130"/>
    </row>
    <row r="2565" spans="1:51" x14ac:dyDescent="0.2">
      <c r="A2565" s="121"/>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2"/>
      <c r="AU2565" s="130"/>
      <c r="AV2565" s="130"/>
      <c r="AW2565" s="130"/>
      <c r="AX2565" s="130"/>
      <c r="AY2565" s="130"/>
    </row>
    <row r="2566" spans="1:51" x14ac:dyDescent="0.2">
      <c r="A2566" s="121"/>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2"/>
      <c r="AU2566" s="130"/>
      <c r="AV2566" s="130"/>
      <c r="AW2566" s="130"/>
      <c r="AX2566" s="130"/>
      <c r="AY2566" s="130"/>
    </row>
    <row r="2567" spans="1:51" x14ac:dyDescent="0.2">
      <c r="A2567" s="121"/>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2"/>
      <c r="AU2567" s="130"/>
      <c r="AV2567" s="130"/>
      <c r="AW2567" s="130"/>
      <c r="AX2567" s="130"/>
      <c r="AY2567" s="130"/>
    </row>
    <row r="2568" spans="1:51" x14ac:dyDescent="0.2">
      <c r="A2568" s="121"/>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2"/>
      <c r="AU2568" s="130"/>
      <c r="AV2568" s="130"/>
      <c r="AW2568" s="130"/>
      <c r="AX2568" s="130"/>
      <c r="AY2568" s="130"/>
    </row>
    <row r="2569" spans="1:51" x14ac:dyDescent="0.2">
      <c r="A2569" s="121"/>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2"/>
      <c r="AU2569" s="130"/>
      <c r="AV2569" s="130"/>
      <c r="AW2569" s="130"/>
      <c r="AX2569" s="130"/>
      <c r="AY2569" s="130"/>
    </row>
    <row r="2570" spans="1:51" x14ac:dyDescent="0.2">
      <c r="A2570" s="121"/>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2"/>
      <c r="AU2570" s="130"/>
      <c r="AV2570" s="130"/>
      <c r="AW2570" s="130"/>
      <c r="AX2570" s="130"/>
      <c r="AY2570" s="130"/>
    </row>
    <row r="2571" spans="1:51" x14ac:dyDescent="0.2">
      <c r="A2571" s="121"/>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2"/>
      <c r="AU2571" s="130"/>
      <c r="AV2571" s="130"/>
      <c r="AW2571" s="130"/>
      <c r="AX2571" s="130"/>
      <c r="AY2571" s="130"/>
    </row>
    <row r="2572" spans="1:51" x14ac:dyDescent="0.2">
      <c r="A2572" s="121"/>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2"/>
      <c r="AU2572" s="130"/>
      <c r="AV2572" s="130"/>
      <c r="AW2572" s="130"/>
      <c r="AX2572" s="130"/>
      <c r="AY2572" s="130"/>
    </row>
    <row r="2573" spans="1:51" x14ac:dyDescent="0.2">
      <c r="A2573" s="121"/>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2"/>
      <c r="AU2573" s="130"/>
      <c r="AV2573" s="130"/>
      <c r="AW2573" s="130"/>
      <c r="AX2573" s="130"/>
      <c r="AY2573" s="130"/>
    </row>
    <row r="2574" spans="1:51" x14ac:dyDescent="0.2">
      <c r="A2574" s="121"/>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2"/>
      <c r="AU2574" s="130"/>
      <c r="AV2574" s="130"/>
      <c r="AW2574" s="130"/>
      <c r="AX2574" s="130"/>
      <c r="AY2574" s="130"/>
    </row>
    <row r="2575" spans="1:51" x14ac:dyDescent="0.2">
      <c r="A2575" s="121"/>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2"/>
      <c r="AU2575" s="130"/>
      <c r="AV2575" s="130"/>
      <c r="AW2575" s="130"/>
      <c r="AX2575" s="130"/>
      <c r="AY2575" s="130"/>
    </row>
    <row r="2576" spans="1:51" x14ac:dyDescent="0.2">
      <c r="A2576" s="121"/>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2"/>
      <c r="AU2576" s="130"/>
      <c r="AV2576" s="130"/>
      <c r="AW2576" s="130"/>
      <c r="AX2576" s="130"/>
      <c r="AY2576" s="130"/>
    </row>
    <row r="2577" spans="1:51" x14ac:dyDescent="0.2">
      <c r="A2577" s="121"/>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2"/>
      <c r="AU2577" s="130"/>
      <c r="AV2577" s="130"/>
      <c r="AW2577" s="130"/>
      <c r="AX2577" s="130"/>
      <c r="AY2577" s="130"/>
    </row>
    <row r="2578" spans="1:51" x14ac:dyDescent="0.2">
      <c r="A2578" s="121"/>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2"/>
      <c r="AU2578" s="130"/>
      <c r="AV2578" s="130"/>
      <c r="AW2578" s="130"/>
      <c r="AX2578" s="130"/>
      <c r="AY2578" s="130"/>
    </row>
    <row r="2579" spans="1:51" x14ac:dyDescent="0.2">
      <c r="A2579" s="121"/>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2"/>
      <c r="AU2579" s="130"/>
      <c r="AV2579" s="130"/>
      <c r="AW2579" s="130"/>
      <c r="AX2579" s="130"/>
      <c r="AY2579" s="130"/>
    </row>
    <row r="2580" spans="1:51" x14ac:dyDescent="0.2">
      <c r="A2580" s="121"/>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2"/>
      <c r="AU2580" s="130"/>
      <c r="AV2580" s="130"/>
      <c r="AW2580" s="130"/>
      <c r="AX2580" s="130"/>
      <c r="AY2580" s="130"/>
    </row>
    <row r="2581" spans="1:51" x14ac:dyDescent="0.2">
      <c r="A2581" s="121"/>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2"/>
      <c r="AU2581" s="130"/>
      <c r="AV2581" s="130"/>
      <c r="AW2581" s="130"/>
      <c r="AX2581" s="130"/>
      <c r="AY2581" s="130"/>
    </row>
    <row r="2582" spans="1:51" x14ac:dyDescent="0.2">
      <c r="A2582" s="121"/>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2"/>
      <c r="AU2582" s="130"/>
      <c r="AV2582" s="130"/>
      <c r="AW2582" s="130"/>
      <c r="AX2582" s="130"/>
      <c r="AY2582" s="130"/>
    </row>
    <row r="2583" spans="1:51" x14ac:dyDescent="0.2">
      <c r="A2583" s="121"/>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2"/>
      <c r="AU2583" s="130"/>
      <c r="AV2583" s="130"/>
      <c r="AW2583" s="130"/>
      <c r="AX2583" s="130"/>
      <c r="AY2583" s="130"/>
    </row>
    <row r="2584" spans="1:51" x14ac:dyDescent="0.2">
      <c r="A2584" s="121"/>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2"/>
      <c r="AU2584" s="130"/>
      <c r="AV2584" s="130"/>
      <c r="AW2584" s="130"/>
      <c r="AX2584" s="130"/>
      <c r="AY2584" s="130"/>
    </row>
    <row r="2585" spans="1:51" x14ac:dyDescent="0.2">
      <c r="A2585" s="121"/>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2"/>
      <c r="AU2585" s="130"/>
      <c r="AV2585" s="130"/>
      <c r="AW2585" s="130"/>
      <c r="AX2585" s="130"/>
      <c r="AY2585" s="130"/>
    </row>
    <row r="2586" spans="1:51" x14ac:dyDescent="0.2">
      <c r="A2586" s="121"/>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2"/>
      <c r="AU2586" s="130"/>
      <c r="AV2586" s="130"/>
      <c r="AW2586" s="130"/>
      <c r="AX2586" s="130"/>
      <c r="AY2586" s="130"/>
    </row>
    <row r="2587" spans="1:51" x14ac:dyDescent="0.2">
      <c r="A2587" s="121"/>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2"/>
      <c r="AU2587" s="130"/>
      <c r="AV2587" s="130"/>
      <c r="AW2587" s="130"/>
      <c r="AX2587" s="130"/>
      <c r="AY2587" s="130"/>
    </row>
    <row r="2588" spans="1:51" x14ac:dyDescent="0.2">
      <c r="A2588" s="121"/>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2"/>
      <c r="AU2588" s="130"/>
      <c r="AV2588" s="130"/>
      <c r="AW2588" s="130"/>
      <c r="AX2588" s="130"/>
      <c r="AY2588" s="130"/>
    </row>
    <row r="2589" spans="1:51" x14ac:dyDescent="0.2">
      <c r="A2589" s="121"/>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2"/>
      <c r="AU2589" s="130"/>
      <c r="AV2589" s="130"/>
      <c r="AW2589" s="130"/>
      <c r="AX2589" s="130"/>
      <c r="AY2589" s="130"/>
    </row>
    <row r="2590" spans="1:51" x14ac:dyDescent="0.2">
      <c r="A2590" s="121"/>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2"/>
      <c r="AU2590" s="130"/>
      <c r="AV2590" s="130"/>
      <c r="AW2590" s="130"/>
      <c r="AX2590" s="130"/>
      <c r="AY2590" s="130"/>
    </row>
    <row r="2591" spans="1:51" x14ac:dyDescent="0.2">
      <c r="A2591" s="121"/>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2"/>
      <c r="AU2591" s="130"/>
      <c r="AV2591" s="130"/>
      <c r="AW2591" s="130"/>
      <c r="AX2591" s="130"/>
      <c r="AY2591" s="130"/>
    </row>
    <row r="2592" spans="1:51" x14ac:dyDescent="0.2">
      <c r="A2592" s="121"/>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2"/>
      <c r="AU2592" s="130"/>
      <c r="AV2592" s="130"/>
      <c r="AW2592" s="130"/>
      <c r="AX2592" s="130"/>
      <c r="AY2592" s="130"/>
    </row>
    <row r="2593" spans="1:51" x14ac:dyDescent="0.2">
      <c r="A2593" s="121"/>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2"/>
      <c r="AU2593" s="130"/>
      <c r="AV2593" s="130"/>
      <c r="AW2593" s="130"/>
      <c r="AX2593" s="130"/>
      <c r="AY2593" s="130"/>
    </row>
    <row r="2594" spans="1:51" x14ac:dyDescent="0.2">
      <c r="A2594" s="121"/>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2"/>
      <c r="AU2594" s="130"/>
      <c r="AV2594" s="130"/>
      <c r="AW2594" s="130"/>
      <c r="AX2594" s="130"/>
      <c r="AY2594" s="130"/>
    </row>
    <row r="2595" spans="1:51" x14ac:dyDescent="0.2">
      <c r="A2595" s="121"/>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2"/>
      <c r="AU2595" s="130"/>
      <c r="AV2595" s="130"/>
      <c r="AW2595" s="130"/>
      <c r="AX2595" s="130"/>
      <c r="AY2595" s="130"/>
    </row>
    <row r="2596" spans="1:51" x14ac:dyDescent="0.2">
      <c r="A2596" s="121"/>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2"/>
      <c r="AU2596" s="130"/>
      <c r="AV2596" s="130"/>
      <c r="AW2596" s="130"/>
      <c r="AX2596" s="130"/>
      <c r="AY2596" s="130"/>
    </row>
    <row r="2597" spans="1:51" x14ac:dyDescent="0.2">
      <c r="A2597" s="121"/>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2"/>
      <c r="AU2597" s="130"/>
      <c r="AV2597" s="130"/>
      <c r="AW2597" s="130"/>
      <c r="AX2597" s="130"/>
      <c r="AY2597" s="130"/>
    </row>
    <row r="2598" spans="1:51" x14ac:dyDescent="0.2">
      <c r="A2598" s="121"/>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2"/>
      <c r="AU2598" s="130"/>
      <c r="AV2598" s="130"/>
      <c r="AW2598" s="130"/>
      <c r="AX2598" s="130"/>
      <c r="AY2598" s="130"/>
    </row>
    <row r="2599" spans="1:51" x14ac:dyDescent="0.2">
      <c r="A2599" s="121"/>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2"/>
      <c r="AU2599" s="130"/>
      <c r="AV2599" s="130"/>
      <c r="AW2599" s="130"/>
      <c r="AX2599" s="130"/>
      <c r="AY2599" s="130"/>
    </row>
    <row r="2600" spans="1:51" x14ac:dyDescent="0.2">
      <c r="A2600" s="121"/>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2"/>
      <c r="AU2600" s="130"/>
      <c r="AV2600" s="130"/>
      <c r="AW2600" s="130"/>
      <c r="AX2600" s="130"/>
      <c r="AY2600" s="130"/>
    </row>
    <row r="2601" spans="1:51" x14ac:dyDescent="0.2">
      <c r="A2601" s="121"/>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2"/>
      <c r="AU2601" s="130"/>
      <c r="AV2601" s="130"/>
      <c r="AW2601" s="130"/>
      <c r="AX2601" s="130"/>
      <c r="AY2601" s="130"/>
    </row>
    <row r="2602" spans="1:51" x14ac:dyDescent="0.2">
      <c r="A2602" s="121"/>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2"/>
      <c r="AU2602" s="130"/>
      <c r="AV2602" s="130"/>
      <c r="AW2602" s="130"/>
      <c r="AX2602" s="130"/>
      <c r="AY2602" s="130"/>
    </row>
    <row r="2603" spans="1:51" x14ac:dyDescent="0.2">
      <c r="A2603" s="121"/>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2"/>
      <c r="AU2603" s="130"/>
      <c r="AV2603" s="130"/>
      <c r="AW2603" s="130"/>
      <c r="AX2603" s="130"/>
      <c r="AY2603" s="130"/>
    </row>
    <row r="2604" spans="1:51" x14ac:dyDescent="0.2">
      <c r="A2604" s="121"/>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2"/>
      <c r="AU2604" s="130"/>
      <c r="AV2604" s="130"/>
      <c r="AW2604" s="130"/>
      <c r="AX2604" s="130"/>
      <c r="AY2604" s="130"/>
    </row>
    <row r="2605" spans="1:51" x14ac:dyDescent="0.2">
      <c r="A2605" s="121"/>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2"/>
      <c r="AU2605" s="130"/>
      <c r="AV2605" s="130"/>
      <c r="AW2605" s="130"/>
      <c r="AX2605" s="130"/>
      <c r="AY2605" s="130"/>
    </row>
    <row r="2606" spans="1:51" x14ac:dyDescent="0.2">
      <c r="A2606" s="121"/>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2"/>
      <c r="AU2606" s="130"/>
      <c r="AV2606" s="130"/>
      <c r="AW2606" s="130"/>
      <c r="AX2606" s="130"/>
      <c r="AY2606" s="130"/>
    </row>
    <row r="2607" spans="1:51" x14ac:dyDescent="0.2">
      <c r="A2607" s="121"/>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2"/>
      <c r="AU2607" s="130"/>
      <c r="AV2607" s="130"/>
      <c r="AW2607" s="130"/>
      <c r="AX2607" s="130"/>
      <c r="AY2607" s="130"/>
    </row>
    <row r="2608" spans="1:51" x14ac:dyDescent="0.2">
      <c r="A2608" s="121"/>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2"/>
      <c r="AU2608" s="130"/>
      <c r="AV2608" s="130"/>
      <c r="AW2608" s="130"/>
      <c r="AX2608" s="130"/>
      <c r="AY2608" s="130"/>
    </row>
    <row r="2609" spans="1:51" x14ac:dyDescent="0.2">
      <c r="A2609" s="121"/>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2"/>
      <c r="AU2609" s="130"/>
      <c r="AV2609" s="130"/>
      <c r="AW2609" s="130"/>
      <c r="AX2609" s="130"/>
      <c r="AY2609" s="130"/>
    </row>
    <row r="2610" spans="1:51" x14ac:dyDescent="0.2">
      <c r="A2610" s="121"/>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2"/>
      <c r="AU2610" s="130"/>
      <c r="AV2610" s="130"/>
      <c r="AW2610" s="130"/>
      <c r="AX2610" s="130"/>
      <c r="AY2610" s="130"/>
    </row>
    <row r="2611" spans="1:51" x14ac:dyDescent="0.2">
      <c r="A2611" s="121"/>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2"/>
      <c r="AU2611" s="130"/>
      <c r="AV2611" s="130"/>
      <c r="AW2611" s="130"/>
      <c r="AX2611" s="130"/>
      <c r="AY2611" s="130"/>
    </row>
    <row r="2612" spans="1:51" x14ac:dyDescent="0.2">
      <c r="A2612" s="121"/>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2"/>
      <c r="AU2612" s="130"/>
      <c r="AV2612" s="130"/>
      <c r="AW2612" s="130"/>
      <c r="AX2612" s="130"/>
      <c r="AY2612" s="130"/>
    </row>
    <row r="2613" spans="1:51" x14ac:dyDescent="0.2">
      <c r="A2613" s="121"/>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2"/>
      <c r="AU2613" s="130"/>
      <c r="AV2613" s="130"/>
      <c r="AW2613" s="130"/>
      <c r="AX2613" s="130"/>
      <c r="AY2613" s="130"/>
    </row>
    <row r="2614" spans="1:51" x14ac:dyDescent="0.2">
      <c r="A2614" s="121"/>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2"/>
      <c r="AU2614" s="130"/>
      <c r="AV2614" s="130"/>
      <c r="AW2614" s="130"/>
      <c r="AX2614" s="130"/>
      <c r="AY2614" s="130"/>
    </row>
    <row r="2615" spans="1:51" x14ac:dyDescent="0.2">
      <c r="A2615" s="121"/>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2"/>
      <c r="AU2615" s="130"/>
      <c r="AV2615" s="130"/>
      <c r="AW2615" s="130"/>
      <c r="AX2615" s="130"/>
      <c r="AY2615" s="130"/>
    </row>
    <row r="2616" spans="1:51" x14ac:dyDescent="0.2">
      <c r="A2616" s="121"/>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2"/>
      <c r="AU2616" s="130"/>
      <c r="AV2616" s="130"/>
      <c r="AW2616" s="130"/>
      <c r="AX2616" s="130"/>
      <c r="AY2616" s="130"/>
    </row>
    <row r="2617" spans="1:51" x14ac:dyDescent="0.2">
      <c r="A2617" s="121"/>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2"/>
      <c r="AU2617" s="130"/>
      <c r="AV2617" s="130"/>
      <c r="AW2617" s="130"/>
      <c r="AX2617" s="130"/>
      <c r="AY2617" s="130"/>
    </row>
    <row r="2618" spans="1:51" x14ac:dyDescent="0.2">
      <c r="A2618" s="121"/>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2"/>
      <c r="AU2618" s="130"/>
      <c r="AV2618" s="130"/>
      <c r="AW2618" s="130"/>
      <c r="AX2618" s="130"/>
      <c r="AY2618" s="130"/>
    </row>
    <row r="2619" spans="1:51" x14ac:dyDescent="0.2">
      <c r="A2619" s="121"/>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2"/>
      <c r="AU2619" s="130"/>
      <c r="AV2619" s="130"/>
      <c r="AW2619" s="130"/>
      <c r="AX2619" s="130"/>
      <c r="AY2619" s="130"/>
    </row>
    <row r="2620" spans="1:51" x14ac:dyDescent="0.2">
      <c r="A2620" s="121"/>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2"/>
      <c r="AU2620" s="130"/>
      <c r="AV2620" s="130"/>
      <c r="AW2620" s="130"/>
      <c r="AX2620" s="130"/>
      <c r="AY2620" s="130"/>
    </row>
    <row r="2621" spans="1:51" x14ac:dyDescent="0.2">
      <c r="A2621" s="121"/>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2"/>
      <c r="AU2621" s="130"/>
      <c r="AV2621" s="130"/>
      <c r="AW2621" s="130"/>
      <c r="AX2621" s="130"/>
      <c r="AY2621" s="130"/>
    </row>
    <row r="2622" spans="1:51" x14ac:dyDescent="0.2">
      <c r="A2622" s="121"/>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2"/>
      <c r="AU2622" s="130"/>
      <c r="AV2622" s="130"/>
      <c r="AW2622" s="130"/>
      <c r="AX2622" s="130"/>
      <c r="AY2622" s="130"/>
    </row>
    <row r="2623" spans="1:51" x14ac:dyDescent="0.2">
      <c r="A2623" s="121"/>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2"/>
      <c r="AU2623" s="130"/>
      <c r="AV2623" s="130"/>
      <c r="AW2623" s="130"/>
      <c r="AX2623" s="130"/>
      <c r="AY2623" s="130"/>
    </row>
    <row r="2624" spans="1:51" x14ac:dyDescent="0.2">
      <c r="A2624" s="121"/>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2"/>
      <c r="AU2624" s="130"/>
      <c r="AV2624" s="130"/>
      <c r="AW2624" s="130"/>
      <c r="AX2624" s="130"/>
      <c r="AY2624" s="130"/>
    </row>
    <row r="2625" spans="1:51" x14ac:dyDescent="0.2">
      <c r="A2625" s="121"/>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2"/>
      <c r="AU2625" s="130"/>
      <c r="AV2625" s="130"/>
      <c r="AW2625" s="130"/>
      <c r="AX2625" s="130"/>
      <c r="AY2625" s="130"/>
    </row>
    <row r="2626" spans="1:51" x14ac:dyDescent="0.2">
      <c r="A2626" s="121"/>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2"/>
      <c r="AU2626" s="130"/>
      <c r="AV2626" s="130"/>
      <c r="AW2626" s="130"/>
      <c r="AX2626" s="130"/>
      <c r="AY2626" s="130"/>
    </row>
    <row r="2627" spans="1:51" x14ac:dyDescent="0.2">
      <c r="A2627" s="121"/>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2"/>
      <c r="AU2627" s="130"/>
      <c r="AV2627" s="130"/>
      <c r="AW2627" s="130"/>
      <c r="AX2627" s="130"/>
      <c r="AY2627" s="130"/>
    </row>
    <row r="2628" spans="1:51" x14ac:dyDescent="0.2">
      <c r="A2628" s="121"/>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2"/>
      <c r="AU2628" s="130"/>
      <c r="AV2628" s="130"/>
      <c r="AW2628" s="130"/>
      <c r="AX2628" s="130"/>
      <c r="AY2628" s="130"/>
    </row>
    <row r="2629" spans="1:51" x14ac:dyDescent="0.2">
      <c r="A2629" s="121"/>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2"/>
      <c r="AU2629" s="130"/>
      <c r="AV2629" s="130"/>
      <c r="AW2629" s="130"/>
      <c r="AX2629" s="130"/>
      <c r="AY2629" s="130"/>
    </row>
    <row r="2630" spans="1:51" x14ac:dyDescent="0.2">
      <c r="A2630" s="121"/>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2"/>
      <c r="AU2630" s="130"/>
      <c r="AV2630" s="130"/>
      <c r="AW2630" s="130"/>
      <c r="AX2630" s="130"/>
      <c r="AY2630" s="130"/>
    </row>
    <row r="2631" spans="1:51" x14ac:dyDescent="0.2">
      <c r="A2631" s="121"/>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2"/>
      <c r="AU2631" s="130"/>
      <c r="AV2631" s="130"/>
      <c r="AW2631" s="130"/>
      <c r="AX2631" s="130"/>
      <c r="AY2631" s="130"/>
    </row>
    <row r="2632" spans="1:51" x14ac:dyDescent="0.2">
      <c r="A2632" s="121"/>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2"/>
      <c r="AU2632" s="130"/>
      <c r="AV2632" s="130"/>
      <c r="AW2632" s="130"/>
      <c r="AX2632" s="130"/>
      <c r="AY2632" s="130"/>
    </row>
    <row r="2633" spans="1:51" x14ac:dyDescent="0.2">
      <c r="A2633" s="121"/>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2"/>
      <c r="AU2633" s="130"/>
      <c r="AV2633" s="130"/>
      <c r="AW2633" s="130"/>
      <c r="AX2633" s="130"/>
      <c r="AY2633" s="130"/>
    </row>
    <row r="2634" spans="1:51" x14ac:dyDescent="0.2">
      <c r="A2634" s="121"/>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2"/>
      <c r="AU2634" s="130"/>
      <c r="AV2634" s="130"/>
      <c r="AW2634" s="130"/>
      <c r="AX2634" s="130"/>
      <c r="AY2634" s="130"/>
    </row>
    <row r="2635" spans="1:51" x14ac:dyDescent="0.2">
      <c r="A2635" s="121"/>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2"/>
      <c r="AU2635" s="130"/>
      <c r="AV2635" s="130"/>
      <c r="AW2635" s="130"/>
      <c r="AX2635" s="130"/>
      <c r="AY2635" s="130"/>
    </row>
    <row r="2636" spans="1:51" x14ac:dyDescent="0.2">
      <c r="A2636" s="121"/>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2"/>
      <c r="AU2636" s="130"/>
      <c r="AV2636" s="130"/>
      <c r="AW2636" s="130"/>
      <c r="AX2636" s="130"/>
      <c r="AY2636" s="130"/>
    </row>
    <row r="2637" spans="1:51" x14ac:dyDescent="0.2">
      <c r="A2637" s="121"/>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2"/>
      <c r="AU2637" s="130"/>
      <c r="AV2637" s="130"/>
      <c r="AW2637" s="130"/>
      <c r="AX2637" s="130"/>
      <c r="AY2637" s="130"/>
    </row>
    <row r="2638" spans="1:51" x14ac:dyDescent="0.2">
      <c r="A2638" s="121"/>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2"/>
      <c r="AU2638" s="130"/>
      <c r="AV2638" s="130"/>
      <c r="AW2638" s="130"/>
      <c r="AX2638" s="130"/>
      <c r="AY2638" s="130"/>
    </row>
    <row r="2639" spans="1:51" x14ac:dyDescent="0.2">
      <c r="A2639" s="121"/>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2"/>
      <c r="AU2639" s="130"/>
      <c r="AV2639" s="130"/>
      <c r="AW2639" s="130"/>
      <c r="AX2639" s="130"/>
      <c r="AY2639" s="130"/>
    </row>
    <row r="2640" spans="1:51" x14ac:dyDescent="0.2">
      <c r="A2640" s="121"/>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2"/>
      <c r="AU2640" s="130"/>
      <c r="AV2640" s="130"/>
      <c r="AW2640" s="130"/>
      <c r="AX2640" s="130"/>
      <c r="AY2640" s="130"/>
    </row>
    <row r="2641" spans="1:51" x14ac:dyDescent="0.2">
      <c r="A2641" s="121"/>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2"/>
      <c r="AU2641" s="130"/>
      <c r="AV2641" s="130"/>
      <c r="AW2641" s="130"/>
      <c r="AX2641" s="130"/>
      <c r="AY2641" s="130"/>
    </row>
    <row r="2642" spans="1:51" x14ac:dyDescent="0.2">
      <c r="A2642" s="121"/>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2"/>
      <c r="AU2642" s="130"/>
      <c r="AV2642" s="130"/>
      <c r="AW2642" s="130"/>
      <c r="AX2642" s="130"/>
      <c r="AY2642" s="130"/>
    </row>
    <row r="2643" spans="1:51" x14ac:dyDescent="0.2">
      <c r="A2643" s="121"/>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2"/>
      <c r="AU2643" s="130"/>
      <c r="AV2643" s="130"/>
      <c r="AW2643" s="130"/>
      <c r="AX2643" s="130"/>
      <c r="AY2643" s="130"/>
    </row>
    <row r="2644" spans="1:51" x14ac:dyDescent="0.2">
      <c r="A2644" s="121"/>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2"/>
      <c r="AU2644" s="130"/>
      <c r="AV2644" s="130"/>
      <c r="AW2644" s="130"/>
      <c r="AX2644" s="130"/>
      <c r="AY2644" s="130"/>
    </row>
    <row r="2645" spans="1:51" x14ac:dyDescent="0.2">
      <c r="A2645" s="121"/>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2"/>
      <c r="AU2645" s="130"/>
      <c r="AV2645" s="130"/>
      <c r="AW2645" s="130"/>
      <c r="AX2645" s="130"/>
      <c r="AY2645" s="130"/>
    </row>
    <row r="2646" spans="1:51" x14ac:dyDescent="0.2">
      <c r="A2646" s="121"/>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2"/>
      <c r="AU2646" s="130"/>
      <c r="AV2646" s="130"/>
      <c r="AW2646" s="130"/>
      <c r="AX2646" s="130"/>
      <c r="AY2646" s="130"/>
    </row>
    <row r="2647" spans="1:51" x14ac:dyDescent="0.2">
      <c r="A2647" s="121"/>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2"/>
      <c r="AU2647" s="130"/>
      <c r="AV2647" s="130"/>
      <c r="AW2647" s="130"/>
      <c r="AX2647" s="130"/>
      <c r="AY2647" s="130"/>
    </row>
    <row r="2648" spans="1:51" x14ac:dyDescent="0.2">
      <c r="A2648" s="121"/>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2"/>
      <c r="AU2648" s="130"/>
      <c r="AV2648" s="130"/>
      <c r="AW2648" s="130"/>
      <c r="AX2648" s="130"/>
      <c r="AY2648" s="130"/>
    </row>
    <row r="2649" spans="1:51" x14ac:dyDescent="0.2">
      <c r="A2649" s="121"/>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2"/>
      <c r="AU2649" s="130"/>
      <c r="AV2649" s="130"/>
      <c r="AW2649" s="130"/>
      <c r="AX2649" s="130"/>
      <c r="AY2649" s="130"/>
    </row>
    <row r="2650" spans="1:51" x14ac:dyDescent="0.2">
      <c r="A2650" s="121"/>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2"/>
      <c r="AU2650" s="130"/>
      <c r="AV2650" s="130"/>
      <c r="AW2650" s="130"/>
      <c r="AX2650" s="130"/>
      <c r="AY2650" s="130"/>
    </row>
    <row r="2651" spans="1:51" x14ac:dyDescent="0.2">
      <c r="A2651" s="121"/>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2"/>
      <c r="AU2651" s="130"/>
      <c r="AV2651" s="130"/>
      <c r="AW2651" s="130"/>
      <c r="AX2651" s="130"/>
      <c r="AY2651" s="130"/>
    </row>
    <row r="2652" spans="1:51" x14ac:dyDescent="0.2">
      <c r="A2652" s="121"/>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2"/>
      <c r="AU2652" s="130"/>
      <c r="AV2652" s="130"/>
      <c r="AW2652" s="130"/>
      <c r="AX2652" s="130"/>
      <c r="AY2652" s="130"/>
    </row>
    <row r="2653" spans="1:51" x14ac:dyDescent="0.2">
      <c r="A2653" s="121"/>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2"/>
      <c r="AU2653" s="130"/>
      <c r="AV2653" s="130"/>
      <c r="AW2653" s="130"/>
      <c r="AX2653" s="130"/>
      <c r="AY2653" s="130"/>
    </row>
    <row r="2654" spans="1:51" x14ac:dyDescent="0.2">
      <c r="A2654" s="121"/>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2"/>
      <c r="AU2654" s="130"/>
      <c r="AV2654" s="130"/>
      <c r="AW2654" s="130"/>
      <c r="AX2654" s="130"/>
      <c r="AY2654" s="130"/>
    </row>
    <row r="2655" spans="1:51" x14ac:dyDescent="0.2">
      <c r="A2655" s="121"/>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2"/>
      <c r="AU2655" s="130"/>
      <c r="AV2655" s="130"/>
      <c r="AW2655" s="130"/>
      <c r="AX2655" s="130"/>
      <c r="AY2655" s="130"/>
    </row>
    <row r="2656" spans="1:51" x14ac:dyDescent="0.2">
      <c r="A2656" s="121"/>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2"/>
      <c r="AU2656" s="130"/>
      <c r="AV2656" s="130"/>
      <c r="AW2656" s="130"/>
      <c r="AX2656" s="130"/>
      <c r="AY2656" s="130"/>
    </row>
    <row r="2657" spans="1:51" x14ac:dyDescent="0.2">
      <c r="A2657" s="121"/>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2"/>
      <c r="AU2657" s="130"/>
      <c r="AV2657" s="130"/>
      <c r="AW2657" s="130"/>
      <c r="AX2657" s="130"/>
      <c r="AY2657" s="130"/>
    </row>
    <row r="2658" spans="1:51" x14ac:dyDescent="0.2">
      <c r="A2658" s="121"/>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2"/>
      <c r="AU2658" s="130"/>
      <c r="AV2658" s="130"/>
      <c r="AW2658" s="130"/>
      <c r="AX2658" s="130"/>
      <c r="AY2658" s="130"/>
    </row>
    <row r="2659" spans="1:51" x14ac:dyDescent="0.2">
      <c r="A2659" s="121"/>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2"/>
      <c r="AU2659" s="130"/>
      <c r="AV2659" s="130"/>
      <c r="AW2659" s="130"/>
      <c r="AX2659" s="130"/>
      <c r="AY2659" s="130"/>
    </row>
    <row r="2660" spans="1:51" x14ac:dyDescent="0.2">
      <c r="A2660" s="121"/>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2"/>
      <c r="AU2660" s="130"/>
      <c r="AV2660" s="130"/>
      <c r="AW2660" s="130"/>
      <c r="AX2660" s="130"/>
      <c r="AY2660" s="130"/>
    </row>
    <row r="2661" spans="1:51" x14ac:dyDescent="0.2">
      <c r="A2661" s="121"/>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2"/>
      <c r="AU2661" s="130"/>
      <c r="AV2661" s="130"/>
      <c r="AW2661" s="130"/>
      <c r="AX2661" s="130"/>
      <c r="AY2661" s="130"/>
    </row>
    <row r="2662" spans="1:51" x14ac:dyDescent="0.2">
      <c r="A2662" s="121"/>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2"/>
      <c r="AU2662" s="130"/>
      <c r="AV2662" s="130"/>
      <c r="AW2662" s="130"/>
      <c r="AX2662" s="130"/>
      <c r="AY2662" s="130"/>
    </row>
    <row r="2663" spans="1:51" x14ac:dyDescent="0.2">
      <c r="A2663" s="121"/>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2"/>
      <c r="AU2663" s="130"/>
      <c r="AV2663" s="130"/>
      <c r="AW2663" s="130"/>
      <c r="AX2663" s="130"/>
      <c r="AY2663" s="130"/>
    </row>
    <row r="2664" spans="1:51" x14ac:dyDescent="0.2">
      <c r="A2664" s="121"/>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2"/>
      <c r="AU2664" s="130"/>
      <c r="AV2664" s="130"/>
      <c r="AW2664" s="130"/>
      <c r="AX2664" s="130"/>
      <c r="AY2664" s="130"/>
    </row>
    <row r="2665" spans="1:51" x14ac:dyDescent="0.2">
      <c r="A2665" s="121"/>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2"/>
      <c r="AU2665" s="130"/>
      <c r="AV2665" s="130"/>
      <c r="AW2665" s="130"/>
      <c r="AX2665" s="130"/>
      <c r="AY2665" s="130"/>
    </row>
    <row r="2666" spans="1:51" x14ac:dyDescent="0.2">
      <c r="A2666" s="121"/>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2"/>
      <c r="AU2666" s="130"/>
      <c r="AV2666" s="130"/>
      <c r="AW2666" s="130"/>
      <c r="AX2666" s="130"/>
      <c r="AY2666" s="130"/>
    </row>
    <row r="2667" spans="1:51" x14ac:dyDescent="0.2">
      <c r="A2667" s="121"/>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2"/>
      <c r="AU2667" s="130"/>
      <c r="AV2667" s="130"/>
      <c r="AW2667" s="130"/>
      <c r="AX2667" s="130"/>
      <c r="AY2667" s="130"/>
    </row>
    <row r="2668" spans="1:51" x14ac:dyDescent="0.2">
      <c r="A2668" s="121"/>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2"/>
      <c r="AU2668" s="130"/>
      <c r="AV2668" s="130"/>
      <c r="AW2668" s="130"/>
      <c r="AX2668" s="130"/>
      <c r="AY2668" s="130"/>
    </row>
    <row r="2669" spans="1:51" x14ac:dyDescent="0.2">
      <c r="A2669" s="121"/>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2"/>
      <c r="AU2669" s="130"/>
      <c r="AV2669" s="130"/>
      <c r="AW2669" s="130"/>
      <c r="AX2669" s="130"/>
      <c r="AY2669" s="130"/>
    </row>
    <row r="2670" spans="1:51" x14ac:dyDescent="0.2">
      <c r="A2670" s="121"/>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2"/>
      <c r="AU2670" s="130"/>
      <c r="AV2670" s="130"/>
      <c r="AW2670" s="130"/>
      <c r="AX2670" s="130"/>
      <c r="AY2670" s="130"/>
    </row>
    <row r="2671" spans="1:51" x14ac:dyDescent="0.2">
      <c r="A2671" s="121"/>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2"/>
      <c r="AU2671" s="130"/>
      <c r="AV2671" s="130"/>
      <c r="AW2671" s="130"/>
      <c r="AX2671" s="130"/>
      <c r="AY2671" s="130"/>
    </row>
    <row r="2672" spans="1:51" x14ac:dyDescent="0.2">
      <c r="A2672" s="121"/>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2"/>
      <c r="AU2672" s="130"/>
      <c r="AV2672" s="130"/>
      <c r="AW2672" s="130"/>
      <c r="AX2672" s="130"/>
      <c r="AY2672" s="130"/>
    </row>
    <row r="2673" spans="1:51" x14ac:dyDescent="0.2">
      <c r="A2673" s="121"/>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2"/>
      <c r="AU2673" s="130"/>
      <c r="AV2673" s="130"/>
      <c r="AW2673" s="130"/>
      <c r="AX2673" s="130"/>
      <c r="AY2673" s="130"/>
    </row>
    <row r="2674" spans="1:51" x14ac:dyDescent="0.2">
      <c r="A2674" s="121"/>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2"/>
      <c r="AU2674" s="130"/>
      <c r="AV2674" s="130"/>
      <c r="AW2674" s="130"/>
      <c r="AX2674" s="130"/>
      <c r="AY2674" s="130"/>
    </row>
    <row r="2675" spans="1:51" x14ac:dyDescent="0.2">
      <c r="A2675" s="121"/>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2"/>
      <c r="AU2675" s="130"/>
      <c r="AV2675" s="130"/>
      <c r="AW2675" s="130"/>
      <c r="AX2675" s="130"/>
      <c r="AY2675" s="130"/>
    </row>
    <row r="2676" spans="1:51" x14ac:dyDescent="0.2">
      <c r="A2676" s="121"/>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2"/>
      <c r="AU2676" s="130"/>
      <c r="AV2676" s="130"/>
      <c r="AW2676" s="130"/>
      <c r="AX2676" s="130"/>
      <c r="AY2676" s="130"/>
    </row>
    <row r="2677" spans="1:51" x14ac:dyDescent="0.2">
      <c r="A2677" s="121"/>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2"/>
      <c r="AU2677" s="130"/>
      <c r="AV2677" s="130"/>
      <c r="AW2677" s="130"/>
      <c r="AX2677" s="130"/>
      <c r="AY2677" s="130"/>
    </row>
    <row r="2678" spans="1:51" x14ac:dyDescent="0.2">
      <c r="A2678" s="121"/>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2"/>
      <c r="AU2678" s="130"/>
      <c r="AV2678" s="130"/>
      <c r="AW2678" s="130"/>
      <c r="AX2678" s="130"/>
      <c r="AY2678" s="130"/>
    </row>
    <row r="2679" spans="1:51" x14ac:dyDescent="0.2">
      <c r="A2679" s="121"/>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2"/>
      <c r="AU2679" s="130"/>
      <c r="AV2679" s="130"/>
      <c r="AW2679" s="130"/>
      <c r="AX2679" s="130"/>
      <c r="AY2679" s="130"/>
    </row>
    <row r="2680" spans="1:51" x14ac:dyDescent="0.2">
      <c r="A2680" s="121"/>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2"/>
      <c r="AU2680" s="130"/>
      <c r="AV2680" s="130"/>
      <c r="AW2680" s="130"/>
      <c r="AX2680" s="130"/>
      <c r="AY2680" s="130"/>
    </row>
    <row r="2681" spans="1:51" x14ac:dyDescent="0.2">
      <c r="A2681" s="121"/>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2"/>
      <c r="AU2681" s="130"/>
      <c r="AV2681" s="130"/>
      <c r="AW2681" s="130"/>
      <c r="AX2681" s="130"/>
      <c r="AY2681" s="130"/>
    </row>
    <row r="2682" spans="1:51" x14ac:dyDescent="0.2">
      <c r="A2682" s="121"/>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2"/>
      <c r="AU2682" s="130"/>
      <c r="AV2682" s="130"/>
      <c r="AW2682" s="130"/>
      <c r="AX2682" s="130"/>
      <c r="AY2682" s="130"/>
    </row>
    <row r="2683" spans="1:51" x14ac:dyDescent="0.2">
      <c r="A2683" s="121"/>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2"/>
      <c r="AU2683" s="130"/>
      <c r="AV2683" s="130"/>
      <c r="AW2683" s="130"/>
      <c r="AX2683" s="130"/>
      <c r="AY2683" s="130"/>
    </row>
    <row r="2684" spans="1:51" x14ac:dyDescent="0.2">
      <c r="A2684" s="121"/>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2"/>
      <c r="AU2684" s="130"/>
      <c r="AV2684" s="130"/>
      <c r="AW2684" s="130"/>
      <c r="AX2684" s="130"/>
      <c r="AY2684" s="130"/>
    </row>
    <row r="2685" spans="1:51" x14ac:dyDescent="0.2">
      <c r="A2685" s="121"/>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2"/>
      <c r="AU2685" s="130"/>
      <c r="AV2685" s="130"/>
      <c r="AW2685" s="130"/>
      <c r="AX2685" s="130"/>
      <c r="AY2685" s="130"/>
    </row>
    <row r="2686" spans="1:51" x14ac:dyDescent="0.2">
      <c r="A2686" s="121"/>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2"/>
      <c r="AU2686" s="130"/>
      <c r="AV2686" s="130"/>
      <c r="AW2686" s="130"/>
      <c r="AX2686" s="130"/>
      <c r="AY2686" s="130"/>
    </row>
    <row r="2687" spans="1:51" x14ac:dyDescent="0.2">
      <c r="A2687" s="121"/>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2"/>
      <c r="AU2687" s="130"/>
      <c r="AV2687" s="130"/>
      <c r="AW2687" s="130"/>
      <c r="AX2687" s="130"/>
      <c r="AY2687" s="130"/>
    </row>
    <row r="2688" spans="1:51" x14ac:dyDescent="0.2">
      <c r="A2688" s="121"/>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2"/>
      <c r="AU2688" s="130"/>
      <c r="AV2688" s="130"/>
      <c r="AW2688" s="130"/>
      <c r="AX2688" s="130"/>
      <c r="AY2688" s="130"/>
    </row>
    <row r="2689" spans="1:51" x14ac:dyDescent="0.2">
      <c r="A2689" s="121"/>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2"/>
      <c r="AU2689" s="130"/>
      <c r="AV2689" s="130"/>
      <c r="AW2689" s="130"/>
      <c r="AX2689" s="130"/>
      <c r="AY2689" s="130"/>
    </row>
    <row r="2690" spans="1:51" x14ac:dyDescent="0.2">
      <c r="A2690" s="121"/>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2"/>
      <c r="AU2690" s="130"/>
      <c r="AV2690" s="130"/>
      <c r="AW2690" s="130"/>
      <c r="AX2690" s="130"/>
      <c r="AY2690" s="130"/>
    </row>
    <row r="2691" spans="1:51" x14ac:dyDescent="0.2">
      <c r="A2691" s="121"/>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2"/>
      <c r="AU2691" s="130"/>
      <c r="AV2691" s="130"/>
      <c r="AW2691" s="130"/>
      <c r="AX2691" s="130"/>
      <c r="AY2691" s="130"/>
    </row>
    <row r="2692" spans="1:51" x14ac:dyDescent="0.2">
      <c r="A2692" s="121"/>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2"/>
      <c r="AU2692" s="130"/>
      <c r="AV2692" s="130"/>
      <c r="AW2692" s="130"/>
      <c r="AX2692" s="130"/>
      <c r="AY2692" s="130"/>
    </row>
    <row r="2693" spans="1:51" x14ac:dyDescent="0.2">
      <c r="A2693" s="121"/>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2"/>
      <c r="AU2693" s="130"/>
      <c r="AV2693" s="130"/>
      <c r="AW2693" s="130"/>
      <c r="AX2693" s="130"/>
      <c r="AY2693" s="130"/>
    </row>
    <row r="2694" spans="1:51" x14ac:dyDescent="0.2">
      <c r="A2694" s="121"/>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2"/>
      <c r="AU2694" s="130"/>
      <c r="AV2694" s="130"/>
      <c r="AW2694" s="130"/>
      <c r="AX2694" s="130"/>
      <c r="AY2694" s="130"/>
    </row>
    <row r="2695" spans="1:51" x14ac:dyDescent="0.2">
      <c r="A2695" s="121"/>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2"/>
      <c r="AU2695" s="130"/>
      <c r="AV2695" s="130"/>
      <c r="AW2695" s="130"/>
      <c r="AX2695" s="130"/>
      <c r="AY2695" s="130"/>
    </row>
    <row r="2696" spans="1:51" x14ac:dyDescent="0.2">
      <c r="A2696" s="121"/>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2"/>
      <c r="AU2696" s="130"/>
      <c r="AV2696" s="130"/>
      <c r="AW2696" s="130"/>
      <c r="AX2696" s="130"/>
      <c r="AY2696" s="130"/>
    </row>
    <row r="2697" spans="1:51" x14ac:dyDescent="0.2">
      <c r="A2697" s="121"/>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2"/>
      <c r="AU2697" s="130"/>
      <c r="AV2697" s="130"/>
      <c r="AW2697" s="130"/>
      <c r="AX2697" s="130"/>
      <c r="AY2697" s="130"/>
    </row>
    <row r="2698" spans="1:51" x14ac:dyDescent="0.2">
      <c r="A2698" s="121"/>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2"/>
      <c r="AU2698" s="130"/>
      <c r="AV2698" s="130"/>
      <c r="AW2698" s="130"/>
      <c r="AX2698" s="130"/>
      <c r="AY2698" s="130"/>
    </row>
    <row r="2699" spans="1:51" x14ac:dyDescent="0.2">
      <c r="A2699" s="121"/>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2"/>
      <c r="AU2699" s="130"/>
      <c r="AV2699" s="130"/>
      <c r="AW2699" s="130"/>
      <c r="AX2699" s="130"/>
      <c r="AY2699" s="130"/>
    </row>
    <row r="2700" spans="1:51" x14ac:dyDescent="0.2">
      <c r="A2700" s="121"/>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2"/>
      <c r="AU2700" s="130"/>
      <c r="AV2700" s="130"/>
      <c r="AW2700" s="130"/>
      <c r="AX2700" s="130"/>
      <c r="AY2700" s="130"/>
    </row>
    <row r="2701" spans="1:51" x14ac:dyDescent="0.2">
      <c r="A2701" s="121"/>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2"/>
      <c r="AU2701" s="130"/>
      <c r="AV2701" s="130"/>
      <c r="AW2701" s="130"/>
      <c r="AX2701" s="130"/>
      <c r="AY2701" s="130"/>
    </row>
    <row r="2702" spans="1:51" x14ac:dyDescent="0.2">
      <c r="A2702" s="121"/>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2"/>
      <c r="AU2702" s="130"/>
      <c r="AV2702" s="130"/>
      <c r="AW2702" s="130"/>
      <c r="AX2702" s="130"/>
      <c r="AY2702" s="130"/>
    </row>
    <row r="2703" spans="1:51" x14ac:dyDescent="0.2">
      <c r="A2703" s="121"/>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2"/>
      <c r="AU2703" s="130"/>
      <c r="AV2703" s="130"/>
      <c r="AW2703" s="130"/>
      <c r="AX2703" s="130"/>
      <c r="AY2703" s="130"/>
    </row>
    <row r="2704" spans="1:51" x14ac:dyDescent="0.2">
      <c r="A2704" s="121"/>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2"/>
      <c r="AU2704" s="130"/>
      <c r="AV2704" s="130"/>
      <c r="AW2704" s="130"/>
      <c r="AX2704" s="130"/>
      <c r="AY2704" s="130"/>
    </row>
    <row r="2705" spans="1:51" x14ac:dyDescent="0.2">
      <c r="A2705" s="121"/>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2"/>
      <c r="AU2705" s="130"/>
      <c r="AV2705" s="130"/>
      <c r="AW2705" s="130"/>
      <c r="AX2705" s="130"/>
      <c r="AY2705" s="130"/>
    </row>
    <row r="2706" spans="1:51" x14ac:dyDescent="0.2">
      <c r="A2706" s="121"/>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2"/>
      <c r="AU2706" s="130"/>
      <c r="AV2706" s="130"/>
      <c r="AW2706" s="130"/>
      <c r="AX2706" s="130"/>
      <c r="AY2706" s="130"/>
    </row>
    <row r="2707" spans="1:51" x14ac:dyDescent="0.2">
      <c r="A2707" s="121"/>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2"/>
      <c r="AU2707" s="130"/>
      <c r="AV2707" s="130"/>
      <c r="AW2707" s="130"/>
      <c r="AX2707" s="130"/>
      <c r="AY2707" s="130"/>
    </row>
    <row r="2708" spans="1:51" x14ac:dyDescent="0.2">
      <c r="A2708" s="121"/>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2"/>
      <c r="AU2708" s="130"/>
      <c r="AV2708" s="130"/>
      <c r="AW2708" s="130"/>
      <c r="AX2708" s="130"/>
      <c r="AY2708" s="130"/>
    </row>
    <row r="2709" spans="1:51" x14ac:dyDescent="0.2">
      <c r="A2709" s="121"/>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2"/>
      <c r="AU2709" s="130"/>
      <c r="AV2709" s="130"/>
      <c r="AW2709" s="130"/>
      <c r="AX2709" s="130"/>
      <c r="AY2709" s="130"/>
    </row>
    <row r="2710" spans="1:51" x14ac:dyDescent="0.2">
      <c r="A2710" s="121"/>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2"/>
      <c r="AU2710" s="130"/>
      <c r="AV2710" s="130"/>
      <c r="AW2710" s="130"/>
      <c r="AX2710" s="130"/>
      <c r="AY2710" s="130"/>
    </row>
    <row r="2711" spans="1:51" x14ac:dyDescent="0.2">
      <c r="A2711" s="121"/>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2"/>
      <c r="AU2711" s="130"/>
      <c r="AV2711" s="130"/>
      <c r="AW2711" s="130"/>
      <c r="AX2711" s="130"/>
      <c r="AY2711" s="130"/>
    </row>
    <row r="2712" spans="1:51" x14ac:dyDescent="0.2">
      <c r="A2712" s="121"/>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2"/>
      <c r="AU2712" s="130"/>
      <c r="AV2712" s="130"/>
      <c r="AW2712" s="130"/>
      <c r="AX2712" s="130"/>
      <c r="AY2712" s="130"/>
    </row>
    <row r="2713" spans="1:51" x14ac:dyDescent="0.2">
      <c r="A2713" s="121"/>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2"/>
      <c r="AU2713" s="130"/>
      <c r="AV2713" s="130"/>
      <c r="AW2713" s="130"/>
      <c r="AX2713" s="130"/>
      <c r="AY2713" s="130"/>
    </row>
    <row r="2714" spans="1:51" x14ac:dyDescent="0.2">
      <c r="A2714" s="121"/>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2"/>
      <c r="AU2714" s="130"/>
      <c r="AV2714" s="130"/>
      <c r="AW2714" s="130"/>
      <c r="AX2714" s="130"/>
      <c r="AY2714" s="130"/>
    </row>
    <row r="2715" spans="1:51" x14ac:dyDescent="0.2">
      <c r="A2715" s="121"/>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2"/>
      <c r="AU2715" s="130"/>
      <c r="AV2715" s="130"/>
      <c r="AW2715" s="130"/>
      <c r="AX2715" s="130"/>
      <c r="AY2715" s="130"/>
    </row>
    <row r="2716" spans="1:51" x14ac:dyDescent="0.2">
      <c r="A2716" s="121"/>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2"/>
      <c r="AU2716" s="130"/>
      <c r="AV2716" s="130"/>
      <c r="AW2716" s="130"/>
      <c r="AX2716" s="130"/>
      <c r="AY2716" s="130"/>
    </row>
    <row r="2717" spans="1:51" x14ac:dyDescent="0.2">
      <c r="A2717" s="121"/>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2"/>
      <c r="AU2717" s="130"/>
      <c r="AV2717" s="130"/>
      <c r="AW2717" s="130"/>
      <c r="AX2717" s="130"/>
      <c r="AY2717" s="130"/>
    </row>
    <row r="2718" spans="1:51" x14ac:dyDescent="0.2">
      <c r="A2718" s="121"/>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2"/>
      <c r="AU2718" s="130"/>
      <c r="AV2718" s="130"/>
      <c r="AW2718" s="130"/>
      <c r="AX2718" s="130"/>
      <c r="AY2718" s="130"/>
    </row>
    <row r="2719" spans="1:51" x14ac:dyDescent="0.2">
      <c r="A2719" s="121"/>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2"/>
      <c r="AU2719" s="130"/>
      <c r="AV2719" s="130"/>
      <c r="AW2719" s="130"/>
      <c r="AX2719" s="130"/>
      <c r="AY2719" s="130"/>
    </row>
    <row r="2720" spans="1:51" x14ac:dyDescent="0.2">
      <c r="A2720" s="121"/>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2"/>
      <c r="AU2720" s="130"/>
      <c r="AV2720" s="130"/>
      <c r="AW2720" s="130"/>
      <c r="AX2720" s="130"/>
      <c r="AY2720" s="130"/>
    </row>
    <row r="2721" spans="1:51" x14ac:dyDescent="0.2">
      <c r="A2721" s="121"/>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2"/>
      <c r="AU2721" s="130"/>
      <c r="AV2721" s="130"/>
      <c r="AW2721" s="130"/>
      <c r="AX2721" s="130"/>
      <c r="AY2721" s="130"/>
    </row>
    <row r="2722" spans="1:51" x14ac:dyDescent="0.2">
      <c r="A2722" s="121"/>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2"/>
      <c r="AU2722" s="130"/>
      <c r="AV2722" s="130"/>
      <c r="AW2722" s="130"/>
      <c r="AX2722" s="130"/>
      <c r="AY2722" s="130"/>
    </row>
    <row r="2723" spans="1:51" x14ac:dyDescent="0.2">
      <c r="A2723" s="121"/>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2"/>
      <c r="AU2723" s="130"/>
      <c r="AV2723" s="130"/>
      <c r="AW2723" s="130"/>
      <c r="AX2723" s="130"/>
      <c r="AY2723" s="130"/>
    </row>
    <row r="2724" spans="1:51" x14ac:dyDescent="0.2">
      <c r="A2724" s="121"/>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2"/>
      <c r="AU2724" s="130"/>
      <c r="AV2724" s="130"/>
      <c r="AW2724" s="130"/>
      <c r="AX2724" s="130"/>
      <c r="AY2724" s="130"/>
    </row>
    <row r="2725" spans="1:51" x14ac:dyDescent="0.2">
      <c r="A2725" s="121"/>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2"/>
      <c r="AU2725" s="130"/>
      <c r="AV2725" s="130"/>
      <c r="AW2725" s="130"/>
      <c r="AX2725" s="130"/>
      <c r="AY2725" s="130"/>
    </row>
    <row r="2726" spans="1:51" x14ac:dyDescent="0.2">
      <c r="A2726" s="121"/>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2"/>
      <c r="AU2726" s="130"/>
      <c r="AV2726" s="130"/>
      <c r="AW2726" s="130"/>
      <c r="AX2726" s="130"/>
      <c r="AY2726" s="130"/>
    </row>
    <row r="2727" spans="1:51" x14ac:dyDescent="0.2">
      <c r="A2727" s="121"/>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2"/>
      <c r="AU2727" s="130"/>
      <c r="AV2727" s="130"/>
      <c r="AW2727" s="130"/>
      <c r="AX2727" s="130"/>
      <c r="AY2727" s="130"/>
    </row>
    <row r="2728" spans="1:51" x14ac:dyDescent="0.2">
      <c r="A2728" s="121"/>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2"/>
      <c r="AU2728" s="130"/>
      <c r="AV2728" s="130"/>
      <c r="AW2728" s="130"/>
      <c r="AX2728" s="130"/>
      <c r="AY2728" s="130"/>
    </row>
    <row r="2729" spans="1:51" x14ac:dyDescent="0.2">
      <c r="A2729" s="121"/>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2"/>
      <c r="AU2729" s="130"/>
      <c r="AV2729" s="130"/>
      <c r="AW2729" s="130"/>
      <c r="AX2729" s="130"/>
      <c r="AY2729" s="130"/>
    </row>
    <row r="2730" spans="1:51" x14ac:dyDescent="0.2">
      <c r="A2730" s="121"/>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2"/>
      <c r="AU2730" s="130"/>
      <c r="AV2730" s="130"/>
      <c r="AW2730" s="130"/>
      <c r="AX2730" s="130"/>
      <c r="AY2730" s="130"/>
    </row>
    <row r="2731" spans="1:51" x14ac:dyDescent="0.2">
      <c r="A2731" s="121"/>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2"/>
      <c r="AU2731" s="130"/>
      <c r="AV2731" s="130"/>
      <c r="AW2731" s="130"/>
      <c r="AX2731" s="130"/>
      <c r="AY2731" s="130"/>
    </row>
    <row r="2732" spans="1:51" x14ac:dyDescent="0.2">
      <c r="A2732" s="121"/>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2"/>
      <c r="AU2732" s="130"/>
      <c r="AV2732" s="130"/>
      <c r="AW2732" s="130"/>
      <c r="AX2732" s="130"/>
      <c r="AY2732" s="130"/>
    </row>
    <row r="2733" spans="1:51" x14ac:dyDescent="0.2">
      <c r="A2733" s="121"/>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2"/>
      <c r="AU2733" s="130"/>
      <c r="AV2733" s="130"/>
      <c r="AW2733" s="130"/>
      <c r="AX2733" s="130"/>
      <c r="AY2733" s="130"/>
    </row>
    <row r="2734" spans="1:51" x14ac:dyDescent="0.2">
      <c r="A2734" s="121"/>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2"/>
      <c r="AU2734" s="130"/>
      <c r="AV2734" s="130"/>
      <c r="AW2734" s="130"/>
      <c r="AX2734" s="130"/>
      <c r="AY2734" s="130"/>
    </row>
    <row r="2735" spans="1:51" x14ac:dyDescent="0.2">
      <c r="A2735" s="121"/>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2"/>
      <c r="AU2735" s="130"/>
      <c r="AV2735" s="130"/>
      <c r="AW2735" s="130"/>
      <c r="AX2735" s="130"/>
      <c r="AY2735" s="130"/>
    </row>
    <row r="2736" spans="1:51" x14ac:dyDescent="0.2">
      <c r="A2736" s="121"/>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2"/>
      <c r="AU2736" s="130"/>
      <c r="AV2736" s="130"/>
      <c r="AW2736" s="130"/>
      <c r="AX2736" s="130"/>
      <c r="AY2736" s="130"/>
    </row>
    <row r="2737" spans="1:51" x14ac:dyDescent="0.2">
      <c r="A2737" s="121"/>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2"/>
      <c r="AU2737" s="130"/>
      <c r="AV2737" s="130"/>
      <c r="AW2737" s="130"/>
      <c r="AX2737" s="130"/>
      <c r="AY2737" s="130"/>
    </row>
    <row r="2738" spans="1:51" x14ac:dyDescent="0.2">
      <c r="A2738" s="121"/>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2"/>
      <c r="AU2738" s="130"/>
      <c r="AV2738" s="130"/>
      <c r="AW2738" s="130"/>
      <c r="AX2738" s="130"/>
      <c r="AY2738" s="130"/>
    </row>
    <row r="2739" spans="1:51" x14ac:dyDescent="0.2">
      <c r="A2739" s="121"/>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2"/>
      <c r="AU2739" s="130"/>
      <c r="AV2739" s="130"/>
      <c r="AW2739" s="130"/>
      <c r="AX2739" s="130"/>
      <c r="AY2739" s="130"/>
    </row>
    <row r="2740" spans="1:51" x14ac:dyDescent="0.2">
      <c r="A2740" s="121"/>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2"/>
      <c r="AU2740" s="130"/>
      <c r="AV2740" s="130"/>
      <c r="AW2740" s="130"/>
      <c r="AX2740" s="130"/>
      <c r="AY2740" s="130"/>
    </row>
    <row r="2741" spans="1:51" x14ac:dyDescent="0.2">
      <c r="A2741" s="121"/>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2"/>
      <c r="AU2741" s="130"/>
      <c r="AV2741" s="130"/>
      <c r="AW2741" s="130"/>
      <c r="AX2741" s="130"/>
      <c r="AY2741" s="130"/>
    </row>
    <row r="2742" spans="1:51" x14ac:dyDescent="0.2">
      <c r="A2742" s="121"/>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2"/>
      <c r="AU2742" s="130"/>
      <c r="AV2742" s="130"/>
      <c r="AW2742" s="130"/>
      <c r="AX2742" s="130"/>
      <c r="AY2742" s="130"/>
    </row>
    <row r="2743" spans="1:51" x14ac:dyDescent="0.2">
      <c r="A2743" s="121"/>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2"/>
      <c r="AU2743" s="130"/>
      <c r="AV2743" s="130"/>
      <c r="AW2743" s="130"/>
      <c r="AX2743" s="130"/>
      <c r="AY2743" s="130"/>
    </row>
    <row r="2744" spans="1:51" x14ac:dyDescent="0.2">
      <c r="A2744" s="121"/>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2"/>
      <c r="AU2744" s="130"/>
      <c r="AV2744" s="130"/>
      <c r="AW2744" s="130"/>
      <c r="AX2744" s="130"/>
      <c r="AY2744" s="130"/>
    </row>
    <row r="2745" spans="1:51" x14ac:dyDescent="0.2">
      <c r="A2745" s="121"/>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2"/>
      <c r="AU2745" s="130"/>
      <c r="AV2745" s="130"/>
      <c r="AW2745" s="130"/>
      <c r="AX2745" s="130"/>
      <c r="AY2745" s="130"/>
    </row>
    <row r="2746" spans="1:51" x14ac:dyDescent="0.2">
      <c r="A2746" s="121"/>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2"/>
      <c r="AU2746" s="130"/>
      <c r="AV2746" s="130"/>
      <c r="AW2746" s="130"/>
      <c r="AX2746" s="130"/>
      <c r="AY2746" s="130"/>
    </row>
    <row r="2747" spans="1:51" x14ac:dyDescent="0.2">
      <c r="A2747" s="121"/>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2"/>
      <c r="AU2747" s="130"/>
      <c r="AV2747" s="130"/>
      <c r="AW2747" s="130"/>
      <c r="AX2747" s="130"/>
      <c r="AY2747" s="130"/>
    </row>
    <row r="2748" spans="1:51" x14ac:dyDescent="0.2">
      <c r="A2748" s="121"/>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2"/>
      <c r="AU2748" s="130"/>
      <c r="AV2748" s="130"/>
      <c r="AW2748" s="130"/>
      <c r="AX2748" s="130"/>
      <c r="AY2748" s="130"/>
    </row>
    <row r="2749" spans="1:51" x14ac:dyDescent="0.2">
      <c r="A2749" s="121"/>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2"/>
      <c r="AU2749" s="130"/>
      <c r="AV2749" s="130"/>
      <c r="AW2749" s="130"/>
      <c r="AX2749" s="130"/>
      <c r="AY2749" s="130"/>
    </row>
    <row r="2750" spans="1:51" x14ac:dyDescent="0.2">
      <c r="A2750" s="121"/>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2"/>
      <c r="AU2750" s="130"/>
      <c r="AV2750" s="130"/>
      <c r="AW2750" s="130"/>
      <c r="AX2750" s="130"/>
      <c r="AY2750" s="130"/>
    </row>
    <row r="2751" spans="1:51" x14ac:dyDescent="0.2">
      <c r="A2751" s="121"/>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2"/>
      <c r="AU2751" s="130"/>
      <c r="AV2751" s="130"/>
      <c r="AW2751" s="130"/>
      <c r="AX2751" s="130"/>
      <c r="AY2751" s="130"/>
    </row>
    <row r="2752" spans="1:51" x14ac:dyDescent="0.2">
      <c r="A2752" s="121"/>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2"/>
      <c r="AU2752" s="130"/>
      <c r="AV2752" s="130"/>
      <c r="AW2752" s="130"/>
      <c r="AX2752" s="130"/>
      <c r="AY2752" s="130"/>
    </row>
    <row r="2753" spans="1:51" x14ac:dyDescent="0.2">
      <c r="A2753" s="121"/>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2"/>
      <c r="AU2753" s="130"/>
      <c r="AV2753" s="130"/>
      <c r="AW2753" s="130"/>
      <c r="AX2753" s="130"/>
      <c r="AY2753" s="130"/>
    </row>
    <row r="2754" spans="1:51" x14ac:dyDescent="0.2">
      <c r="A2754" s="121"/>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2"/>
      <c r="AU2754" s="130"/>
      <c r="AV2754" s="130"/>
      <c r="AW2754" s="130"/>
      <c r="AX2754" s="130"/>
      <c r="AY2754" s="130"/>
    </row>
    <row r="2755" spans="1:51" x14ac:dyDescent="0.2">
      <c r="A2755" s="121"/>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2"/>
      <c r="AU2755" s="130"/>
      <c r="AV2755" s="130"/>
      <c r="AW2755" s="130"/>
      <c r="AX2755" s="130"/>
      <c r="AY2755" s="130"/>
    </row>
    <row r="2756" spans="1:51" x14ac:dyDescent="0.2">
      <c r="A2756" s="121"/>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2"/>
      <c r="AU2756" s="130"/>
      <c r="AV2756" s="130"/>
      <c r="AW2756" s="130"/>
      <c r="AX2756" s="130"/>
      <c r="AY2756" s="130"/>
    </row>
    <row r="2757" spans="1:51" x14ac:dyDescent="0.2">
      <c r="A2757" s="121"/>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2"/>
      <c r="AU2757" s="130"/>
      <c r="AV2757" s="130"/>
      <c r="AW2757" s="130"/>
      <c r="AX2757" s="130"/>
      <c r="AY2757" s="130"/>
    </row>
    <row r="2758" spans="1:51" x14ac:dyDescent="0.2">
      <c r="A2758" s="121"/>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2"/>
      <c r="AU2758" s="130"/>
      <c r="AV2758" s="130"/>
      <c r="AW2758" s="130"/>
      <c r="AX2758" s="130"/>
      <c r="AY2758" s="130"/>
    </row>
    <row r="2759" spans="1:51" x14ac:dyDescent="0.2">
      <c r="A2759" s="121"/>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2"/>
      <c r="AU2759" s="130"/>
      <c r="AV2759" s="130"/>
      <c r="AW2759" s="130"/>
      <c r="AX2759" s="130"/>
      <c r="AY2759" s="130"/>
    </row>
    <row r="2760" spans="1:51" x14ac:dyDescent="0.2">
      <c r="A2760" s="121"/>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2"/>
      <c r="AU2760" s="130"/>
      <c r="AV2760" s="130"/>
      <c r="AW2760" s="130"/>
      <c r="AX2760" s="130"/>
      <c r="AY2760" s="130"/>
    </row>
    <row r="2761" spans="1:51" x14ac:dyDescent="0.2">
      <c r="A2761" s="121"/>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2"/>
      <c r="AU2761" s="130"/>
      <c r="AV2761" s="130"/>
      <c r="AW2761" s="130"/>
      <c r="AX2761" s="130"/>
      <c r="AY2761" s="130"/>
    </row>
    <row r="2762" spans="1:51" x14ac:dyDescent="0.2">
      <c r="A2762" s="121"/>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2"/>
      <c r="AU2762" s="130"/>
      <c r="AV2762" s="130"/>
      <c r="AW2762" s="130"/>
      <c r="AX2762" s="130"/>
      <c r="AY2762" s="130"/>
    </row>
    <row r="2763" spans="1:51" x14ac:dyDescent="0.2">
      <c r="A2763" s="121"/>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2"/>
      <c r="AU2763" s="130"/>
      <c r="AV2763" s="130"/>
      <c r="AW2763" s="130"/>
      <c r="AX2763" s="130"/>
      <c r="AY2763" s="130"/>
    </row>
    <row r="2764" spans="1:51" x14ac:dyDescent="0.2">
      <c r="A2764" s="121"/>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2"/>
      <c r="AU2764" s="130"/>
      <c r="AV2764" s="130"/>
      <c r="AW2764" s="130"/>
      <c r="AX2764" s="130"/>
      <c r="AY2764" s="130"/>
    </row>
    <row r="2765" spans="1:51" x14ac:dyDescent="0.2">
      <c r="A2765" s="121"/>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2"/>
      <c r="AU2765" s="130"/>
      <c r="AV2765" s="130"/>
      <c r="AW2765" s="130"/>
      <c r="AX2765" s="130"/>
      <c r="AY2765" s="130"/>
    </row>
    <row r="2766" spans="1:51" x14ac:dyDescent="0.2">
      <c r="A2766" s="121"/>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2"/>
      <c r="AU2766" s="130"/>
      <c r="AV2766" s="130"/>
      <c r="AW2766" s="130"/>
      <c r="AX2766" s="130"/>
      <c r="AY2766" s="130"/>
    </row>
    <row r="2767" spans="1:51" x14ac:dyDescent="0.2">
      <c r="A2767" s="121"/>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2"/>
      <c r="AU2767" s="130"/>
      <c r="AV2767" s="130"/>
      <c r="AW2767" s="130"/>
      <c r="AX2767" s="130"/>
      <c r="AY2767" s="130"/>
    </row>
    <row r="2768" spans="1:51" x14ac:dyDescent="0.2">
      <c r="A2768" s="121"/>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2"/>
      <c r="AU2768" s="130"/>
      <c r="AV2768" s="130"/>
      <c r="AW2768" s="130"/>
      <c r="AX2768" s="130"/>
      <c r="AY2768" s="130"/>
    </row>
    <row r="2769" spans="1:51" x14ac:dyDescent="0.2">
      <c r="A2769" s="121"/>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2"/>
      <c r="AU2769" s="130"/>
      <c r="AV2769" s="130"/>
      <c r="AW2769" s="130"/>
      <c r="AX2769" s="130"/>
      <c r="AY2769" s="130"/>
    </row>
    <row r="2770" spans="1:51" x14ac:dyDescent="0.2">
      <c r="A2770" s="121"/>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2"/>
      <c r="AU2770" s="130"/>
      <c r="AV2770" s="130"/>
      <c r="AW2770" s="130"/>
      <c r="AX2770" s="130"/>
      <c r="AY2770" s="130"/>
    </row>
    <row r="2771" spans="1:51" x14ac:dyDescent="0.2">
      <c r="A2771" s="121"/>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2"/>
      <c r="AU2771" s="130"/>
      <c r="AV2771" s="130"/>
      <c r="AW2771" s="130"/>
      <c r="AX2771" s="130"/>
      <c r="AY2771" s="130"/>
    </row>
    <row r="2772" spans="1:51" x14ac:dyDescent="0.2">
      <c r="A2772" s="121"/>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2"/>
      <c r="AU2772" s="130"/>
      <c r="AV2772" s="130"/>
      <c r="AW2772" s="130"/>
      <c r="AX2772" s="130"/>
      <c r="AY2772" s="130"/>
    </row>
    <row r="2773" spans="1:51" x14ac:dyDescent="0.2">
      <c r="A2773" s="121"/>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2"/>
      <c r="AU2773" s="130"/>
      <c r="AV2773" s="130"/>
      <c r="AW2773" s="130"/>
      <c r="AX2773" s="130"/>
      <c r="AY2773" s="130"/>
    </row>
    <row r="2774" spans="1:51" x14ac:dyDescent="0.2">
      <c r="A2774" s="121"/>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2"/>
      <c r="AU2774" s="130"/>
      <c r="AV2774" s="130"/>
      <c r="AW2774" s="130"/>
      <c r="AX2774" s="130"/>
      <c r="AY2774" s="130"/>
    </row>
    <row r="2775" spans="1:51" x14ac:dyDescent="0.2">
      <c r="A2775" s="121"/>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2"/>
      <c r="AU2775" s="130"/>
      <c r="AV2775" s="130"/>
      <c r="AW2775" s="130"/>
      <c r="AX2775" s="130"/>
      <c r="AY2775" s="130"/>
    </row>
    <row r="2776" spans="1:51" x14ac:dyDescent="0.2">
      <c r="A2776" s="121"/>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2"/>
      <c r="AU2776" s="130"/>
      <c r="AV2776" s="130"/>
      <c r="AW2776" s="130"/>
      <c r="AX2776" s="130"/>
      <c r="AY2776" s="130"/>
    </row>
    <row r="2777" spans="1:51" x14ac:dyDescent="0.2">
      <c r="A2777" s="121"/>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2"/>
      <c r="AU2777" s="130"/>
      <c r="AV2777" s="130"/>
      <c r="AW2777" s="130"/>
      <c r="AX2777" s="130"/>
      <c r="AY2777" s="130"/>
    </row>
    <row r="2778" spans="1:51" x14ac:dyDescent="0.2">
      <c r="A2778" s="121"/>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2"/>
      <c r="AU2778" s="130"/>
      <c r="AV2778" s="130"/>
      <c r="AW2778" s="130"/>
      <c r="AX2778" s="130"/>
      <c r="AY2778" s="130"/>
    </row>
    <row r="2779" spans="1:51" x14ac:dyDescent="0.2">
      <c r="A2779" s="121"/>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2"/>
      <c r="AU2779" s="130"/>
      <c r="AV2779" s="130"/>
      <c r="AW2779" s="130"/>
      <c r="AX2779" s="130"/>
      <c r="AY2779" s="130"/>
    </row>
    <row r="2780" spans="1:51" x14ac:dyDescent="0.2">
      <c r="A2780" s="121"/>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2"/>
      <c r="AU2780" s="130"/>
      <c r="AV2780" s="130"/>
      <c r="AW2780" s="130"/>
      <c r="AX2780" s="130"/>
      <c r="AY2780" s="130"/>
    </row>
    <row r="2781" spans="1:51" x14ac:dyDescent="0.2">
      <c r="A2781" s="121"/>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2"/>
      <c r="AU2781" s="130"/>
      <c r="AV2781" s="130"/>
      <c r="AW2781" s="130"/>
      <c r="AX2781" s="130"/>
      <c r="AY2781" s="130"/>
    </row>
    <row r="2782" spans="1:51" x14ac:dyDescent="0.2">
      <c r="A2782" s="121"/>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2"/>
      <c r="AU2782" s="130"/>
      <c r="AV2782" s="130"/>
      <c r="AW2782" s="130"/>
      <c r="AX2782" s="130"/>
      <c r="AY2782" s="130"/>
    </row>
    <row r="2783" spans="1:51" x14ac:dyDescent="0.2">
      <c r="A2783" s="121"/>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2"/>
      <c r="AU2783" s="130"/>
      <c r="AV2783" s="130"/>
      <c r="AW2783" s="130"/>
      <c r="AX2783" s="130"/>
      <c r="AY2783" s="130"/>
    </row>
    <row r="2784" spans="1:51" x14ac:dyDescent="0.2">
      <c r="A2784" s="121"/>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2"/>
      <c r="AU2784" s="130"/>
      <c r="AV2784" s="130"/>
      <c r="AW2784" s="130"/>
      <c r="AX2784" s="130"/>
      <c r="AY2784" s="130"/>
    </row>
    <row r="2785" spans="1:51" x14ac:dyDescent="0.2">
      <c r="A2785" s="121"/>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2"/>
      <c r="AU2785" s="130"/>
      <c r="AV2785" s="130"/>
      <c r="AW2785" s="130"/>
      <c r="AX2785" s="130"/>
      <c r="AY2785" s="130"/>
    </row>
    <row r="2786" spans="1:51" x14ac:dyDescent="0.2">
      <c r="A2786" s="121"/>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2"/>
      <c r="AU2786" s="130"/>
      <c r="AV2786" s="130"/>
      <c r="AW2786" s="130"/>
      <c r="AX2786" s="130"/>
      <c r="AY2786" s="130"/>
    </row>
    <row r="2787" spans="1:51" x14ac:dyDescent="0.2">
      <c r="A2787" s="121"/>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2"/>
      <c r="AU2787" s="130"/>
      <c r="AV2787" s="130"/>
      <c r="AW2787" s="130"/>
      <c r="AX2787" s="130"/>
      <c r="AY2787" s="130"/>
    </row>
    <row r="2788" spans="1:51" x14ac:dyDescent="0.2">
      <c r="A2788" s="121"/>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2"/>
      <c r="AU2788" s="130"/>
      <c r="AV2788" s="130"/>
      <c r="AW2788" s="130"/>
      <c r="AX2788" s="130"/>
      <c r="AY2788" s="130"/>
    </row>
    <row r="2789" spans="1:51" x14ac:dyDescent="0.2">
      <c r="A2789" s="121"/>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2"/>
      <c r="AU2789" s="130"/>
      <c r="AV2789" s="130"/>
      <c r="AW2789" s="130"/>
      <c r="AX2789" s="130"/>
      <c r="AY2789" s="130"/>
    </row>
    <row r="2790" spans="1:51" x14ac:dyDescent="0.2">
      <c r="A2790" s="121"/>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2"/>
      <c r="AU2790" s="130"/>
      <c r="AV2790" s="130"/>
      <c r="AW2790" s="130"/>
      <c r="AX2790" s="130"/>
      <c r="AY2790" s="130"/>
    </row>
    <row r="2791" spans="1:51" x14ac:dyDescent="0.2">
      <c r="A2791" s="121"/>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2"/>
      <c r="AU2791" s="130"/>
      <c r="AV2791" s="130"/>
      <c r="AW2791" s="130"/>
      <c r="AX2791" s="130"/>
      <c r="AY2791" s="130"/>
    </row>
    <row r="2792" spans="1:51" x14ac:dyDescent="0.2">
      <c r="A2792" s="121"/>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2"/>
      <c r="AU2792" s="130"/>
      <c r="AV2792" s="130"/>
      <c r="AW2792" s="130"/>
      <c r="AX2792" s="130"/>
      <c r="AY2792" s="130"/>
    </row>
    <row r="2793" spans="1:51" x14ac:dyDescent="0.2">
      <c r="A2793" s="121"/>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2"/>
      <c r="AU2793" s="130"/>
      <c r="AV2793" s="130"/>
      <c r="AW2793" s="130"/>
      <c r="AX2793" s="130"/>
      <c r="AY2793" s="130"/>
    </row>
    <row r="2794" spans="1:51" x14ac:dyDescent="0.2">
      <c r="A2794" s="121"/>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2"/>
      <c r="AU2794" s="130"/>
      <c r="AV2794" s="130"/>
      <c r="AW2794" s="130"/>
      <c r="AX2794" s="130"/>
      <c r="AY2794" s="130"/>
    </row>
    <row r="2795" spans="1:51" x14ac:dyDescent="0.2">
      <c r="A2795" s="121"/>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2"/>
      <c r="AU2795" s="130"/>
      <c r="AV2795" s="130"/>
      <c r="AW2795" s="130"/>
      <c r="AX2795" s="130"/>
      <c r="AY2795" s="130"/>
    </row>
    <row r="2796" spans="1:51" x14ac:dyDescent="0.2">
      <c r="A2796" s="121"/>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2"/>
      <c r="AU2796" s="130"/>
      <c r="AV2796" s="130"/>
      <c r="AW2796" s="130"/>
      <c r="AX2796" s="130"/>
      <c r="AY2796" s="130"/>
    </row>
    <row r="2797" spans="1:51" x14ac:dyDescent="0.2">
      <c r="A2797" s="121"/>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2"/>
      <c r="AU2797" s="130"/>
      <c r="AV2797" s="130"/>
      <c r="AW2797" s="130"/>
      <c r="AX2797" s="130"/>
      <c r="AY2797" s="130"/>
    </row>
    <row r="2798" spans="1:51" x14ac:dyDescent="0.2">
      <c r="A2798" s="121"/>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2"/>
      <c r="AU2798" s="130"/>
      <c r="AV2798" s="130"/>
      <c r="AW2798" s="130"/>
      <c r="AX2798" s="130"/>
      <c r="AY2798" s="130"/>
    </row>
    <row r="2799" spans="1:51" x14ac:dyDescent="0.2">
      <c r="A2799" s="121"/>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2"/>
      <c r="AU2799" s="130"/>
      <c r="AV2799" s="130"/>
      <c r="AW2799" s="130"/>
      <c r="AX2799" s="130"/>
      <c r="AY2799" s="130"/>
    </row>
    <row r="2800" spans="1:51" x14ac:dyDescent="0.2">
      <c r="A2800" s="121"/>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2"/>
      <c r="AU2800" s="130"/>
      <c r="AV2800" s="130"/>
      <c r="AW2800" s="130"/>
      <c r="AX2800" s="130"/>
      <c r="AY2800" s="130"/>
    </row>
    <row r="2801" spans="1:51" x14ac:dyDescent="0.2">
      <c r="A2801" s="121"/>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2"/>
      <c r="AU2801" s="130"/>
      <c r="AV2801" s="130"/>
      <c r="AW2801" s="130"/>
      <c r="AX2801" s="130"/>
      <c r="AY2801" s="130"/>
    </row>
    <row r="2802" spans="1:51" x14ac:dyDescent="0.2">
      <c r="A2802" s="121"/>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2"/>
      <c r="AU2802" s="130"/>
      <c r="AV2802" s="130"/>
      <c r="AW2802" s="130"/>
      <c r="AX2802" s="130"/>
      <c r="AY2802" s="130"/>
    </row>
    <row r="2803" spans="1:51" x14ac:dyDescent="0.2">
      <c r="A2803" s="121"/>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2"/>
      <c r="AU2803" s="130"/>
      <c r="AV2803" s="130"/>
      <c r="AW2803" s="130"/>
      <c r="AX2803" s="130"/>
      <c r="AY2803" s="130"/>
    </row>
    <row r="2804" spans="1:51" x14ac:dyDescent="0.2">
      <c r="A2804" s="121"/>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2"/>
      <c r="AU2804" s="130"/>
      <c r="AV2804" s="130"/>
      <c r="AW2804" s="130"/>
      <c r="AX2804" s="130"/>
      <c r="AY2804" s="130"/>
    </row>
    <row r="2805" spans="1:51" x14ac:dyDescent="0.2">
      <c r="A2805" s="121"/>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2"/>
      <c r="AU2805" s="130"/>
      <c r="AV2805" s="130"/>
      <c r="AW2805" s="130"/>
      <c r="AX2805" s="130"/>
      <c r="AY2805" s="130"/>
    </row>
    <row r="2806" spans="1:51" x14ac:dyDescent="0.2">
      <c r="A2806" s="121"/>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2"/>
      <c r="AU2806" s="130"/>
      <c r="AV2806" s="130"/>
      <c r="AW2806" s="130"/>
      <c r="AX2806" s="130"/>
      <c r="AY2806" s="130"/>
    </row>
    <row r="2807" spans="1:51" x14ac:dyDescent="0.2">
      <c r="A2807" s="121"/>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2"/>
      <c r="AU2807" s="130"/>
      <c r="AV2807" s="130"/>
      <c r="AW2807" s="130"/>
      <c r="AX2807" s="130"/>
      <c r="AY2807" s="130"/>
    </row>
    <row r="2808" spans="1:51" x14ac:dyDescent="0.2">
      <c r="A2808" s="121"/>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2"/>
      <c r="AU2808" s="130"/>
      <c r="AV2808" s="130"/>
      <c r="AW2808" s="130"/>
      <c r="AX2808" s="130"/>
      <c r="AY2808" s="130"/>
    </row>
    <row r="2809" spans="1:51" x14ac:dyDescent="0.2">
      <c r="A2809" s="121"/>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2"/>
      <c r="AU2809" s="130"/>
      <c r="AV2809" s="130"/>
      <c r="AW2809" s="130"/>
      <c r="AX2809" s="130"/>
      <c r="AY2809" s="130"/>
    </row>
    <row r="2810" spans="1:51" x14ac:dyDescent="0.2">
      <c r="A2810" s="121"/>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2"/>
      <c r="AU2810" s="130"/>
      <c r="AV2810" s="130"/>
      <c r="AW2810" s="130"/>
      <c r="AX2810" s="130"/>
      <c r="AY2810" s="130"/>
    </row>
    <row r="2811" spans="1:51" x14ac:dyDescent="0.2">
      <c r="A2811" s="121"/>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2"/>
      <c r="AU2811" s="130"/>
      <c r="AV2811" s="130"/>
      <c r="AW2811" s="130"/>
      <c r="AX2811" s="130"/>
      <c r="AY2811" s="130"/>
    </row>
    <row r="2812" spans="1:51" x14ac:dyDescent="0.2">
      <c r="A2812" s="121"/>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2"/>
      <c r="AU2812" s="130"/>
      <c r="AV2812" s="130"/>
      <c r="AW2812" s="130"/>
      <c r="AX2812" s="130"/>
      <c r="AY2812" s="130"/>
    </row>
    <row r="2813" spans="1:51" x14ac:dyDescent="0.2">
      <c r="A2813" s="121"/>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2"/>
      <c r="AU2813" s="130"/>
      <c r="AV2813" s="130"/>
      <c r="AW2813" s="130"/>
      <c r="AX2813" s="130"/>
      <c r="AY2813" s="130"/>
    </row>
    <row r="2814" spans="1:51" x14ac:dyDescent="0.2">
      <c r="A2814" s="121"/>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2"/>
      <c r="AU2814" s="130"/>
      <c r="AV2814" s="130"/>
      <c r="AW2814" s="130"/>
      <c r="AX2814" s="130"/>
      <c r="AY2814" s="130"/>
    </row>
    <row r="2815" spans="1:51" x14ac:dyDescent="0.2">
      <c r="A2815" s="121"/>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2"/>
      <c r="AU2815" s="130"/>
      <c r="AV2815" s="130"/>
      <c r="AW2815" s="130"/>
      <c r="AX2815" s="130"/>
      <c r="AY2815" s="130"/>
    </row>
    <row r="2816" spans="1:51" x14ac:dyDescent="0.2">
      <c r="A2816" s="121"/>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2"/>
      <c r="AU2816" s="130"/>
      <c r="AV2816" s="130"/>
      <c r="AW2816" s="130"/>
      <c r="AX2816" s="130"/>
      <c r="AY2816" s="130"/>
    </row>
    <row r="2817" spans="1:51" x14ac:dyDescent="0.2">
      <c r="A2817" s="121"/>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2"/>
      <c r="AU2817" s="130"/>
      <c r="AV2817" s="130"/>
      <c r="AW2817" s="130"/>
      <c r="AX2817" s="130"/>
      <c r="AY2817" s="130"/>
    </row>
    <row r="2818" spans="1:51" x14ac:dyDescent="0.2">
      <c r="A2818" s="121"/>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2"/>
      <c r="AU2818" s="130"/>
      <c r="AV2818" s="130"/>
      <c r="AW2818" s="130"/>
      <c r="AX2818" s="130"/>
      <c r="AY2818" s="130"/>
    </row>
    <row r="2819" spans="1:51" x14ac:dyDescent="0.2">
      <c r="A2819" s="121"/>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2"/>
      <c r="AU2819" s="130"/>
      <c r="AV2819" s="130"/>
      <c r="AW2819" s="130"/>
      <c r="AX2819" s="130"/>
      <c r="AY2819" s="130"/>
    </row>
    <row r="2820" spans="1:51" x14ac:dyDescent="0.2">
      <c r="A2820" s="121"/>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2"/>
      <c r="AU2820" s="130"/>
      <c r="AV2820" s="130"/>
      <c r="AW2820" s="130"/>
      <c r="AX2820" s="130"/>
      <c r="AY2820" s="130"/>
    </row>
    <row r="2821" spans="1:51" x14ac:dyDescent="0.2">
      <c r="A2821" s="121"/>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2"/>
      <c r="AU2821" s="130"/>
      <c r="AV2821" s="130"/>
      <c r="AW2821" s="130"/>
      <c r="AX2821" s="130"/>
      <c r="AY2821" s="130"/>
    </row>
    <row r="2822" spans="1:51" x14ac:dyDescent="0.2">
      <c r="A2822" s="121"/>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2"/>
      <c r="AU2822" s="130"/>
      <c r="AV2822" s="130"/>
      <c r="AW2822" s="130"/>
      <c r="AX2822" s="130"/>
      <c r="AY2822" s="130"/>
    </row>
    <row r="2823" spans="1:51" x14ac:dyDescent="0.2">
      <c r="A2823" s="121"/>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2"/>
      <c r="AU2823" s="130"/>
      <c r="AV2823" s="130"/>
      <c r="AW2823" s="130"/>
      <c r="AX2823" s="130"/>
      <c r="AY2823" s="130"/>
    </row>
    <row r="2824" spans="1:51" x14ac:dyDescent="0.2">
      <c r="A2824" s="121"/>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2"/>
      <c r="AU2824" s="130"/>
      <c r="AV2824" s="130"/>
      <c r="AW2824" s="130"/>
      <c r="AX2824" s="130"/>
      <c r="AY2824" s="130"/>
    </row>
    <row r="2825" spans="1:51" x14ac:dyDescent="0.2">
      <c r="A2825" s="121"/>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2"/>
      <c r="AU2825" s="130"/>
      <c r="AV2825" s="130"/>
      <c r="AW2825" s="130"/>
      <c r="AX2825" s="130"/>
      <c r="AY2825" s="130"/>
    </row>
    <row r="2826" spans="1:51" x14ac:dyDescent="0.2">
      <c r="A2826" s="121"/>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2"/>
      <c r="AU2826" s="130"/>
      <c r="AV2826" s="130"/>
      <c r="AW2826" s="130"/>
      <c r="AX2826" s="130"/>
      <c r="AY2826" s="130"/>
    </row>
    <row r="2827" spans="1:51" x14ac:dyDescent="0.2">
      <c r="A2827" s="121"/>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2"/>
      <c r="AU2827" s="130"/>
      <c r="AV2827" s="130"/>
      <c r="AW2827" s="130"/>
      <c r="AX2827" s="130"/>
      <c r="AY2827" s="130"/>
    </row>
    <row r="2828" spans="1:51" x14ac:dyDescent="0.2">
      <c r="A2828" s="121"/>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2"/>
      <c r="AU2828" s="130"/>
      <c r="AV2828" s="130"/>
      <c r="AW2828" s="130"/>
      <c r="AX2828" s="130"/>
      <c r="AY2828" s="130"/>
    </row>
    <row r="2829" spans="1:51" x14ac:dyDescent="0.2">
      <c r="A2829" s="121"/>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2"/>
      <c r="AU2829" s="130"/>
      <c r="AV2829" s="130"/>
      <c r="AW2829" s="130"/>
      <c r="AX2829" s="130"/>
      <c r="AY2829" s="130"/>
    </row>
    <row r="2830" spans="1:51" x14ac:dyDescent="0.2">
      <c r="A2830" s="121"/>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2"/>
      <c r="AU2830" s="130"/>
      <c r="AV2830" s="130"/>
      <c r="AW2830" s="130"/>
      <c r="AX2830" s="130"/>
      <c r="AY2830" s="130"/>
    </row>
    <row r="2831" spans="1:51" x14ac:dyDescent="0.2">
      <c r="A2831" s="121"/>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2"/>
      <c r="AU2831" s="130"/>
      <c r="AV2831" s="130"/>
      <c r="AW2831" s="130"/>
      <c r="AX2831" s="130"/>
      <c r="AY2831" s="130"/>
    </row>
    <row r="2832" spans="1:51" x14ac:dyDescent="0.2">
      <c r="A2832" s="121"/>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2"/>
      <c r="AU2832" s="130"/>
      <c r="AV2832" s="130"/>
      <c r="AW2832" s="130"/>
      <c r="AX2832" s="130"/>
      <c r="AY2832" s="130"/>
    </row>
    <row r="2833" spans="1:51" x14ac:dyDescent="0.2">
      <c r="A2833" s="121"/>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2"/>
      <c r="AU2833" s="130"/>
      <c r="AV2833" s="130"/>
      <c r="AW2833" s="130"/>
      <c r="AX2833" s="130"/>
      <c r="AY2833" s="130"/>
    </row>
    <row r="2834" spans="1:51" x14ac:dyDescent="0.2">
      <c r="A2834" s="121"/>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2"/>
      <c r="AU2834" s="130"/>
      <c r="AV2834" s="130"/>
      <c r="AW2834" s="130"/>
      <c r="AX2834" s="130"/>
      <c r="AY2834" s="130"/>
    </row>
    <row r="2835" spans="1:51" x14ac:dyDescent="0.2">
      <c r="A2835" s="121"/>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2"/>
      <c r="AU2835" s="130"/>
      <c r="AV2835" s="130"/>
      <c r="AW2835" s="130"/>
      <c r="AX2835" s="130"/>
      <c r="AY2835" s="130"/>
    </row>
    <row r="2836" spans="1:51" x14ac:dyDescent="0.2">
      <c r="A2836" s="121"/>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2"/>
      <c r="AU2836" s="130"/>
      <c r="AV2836" s="130"/>
      <c r="AW2836" s="130"/>
      <c r="AX2836" s="130"/>
      <c r="AY2836" s="130"/>
    </row>
    <row r="2837" spans="1:51" x14ac:dyDescent="0.2">
      <c r="A2837" s="121"/>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2"/>
      <c r="AU2837" s="130"/>
      <c r="AV2837" s="130"/>
      <c r="AW2837" s="130"/>
      <c r="AX2837" s="130"/>
      <c r="AY2837" s="130"/>
    </row>
    <row r="2838" spans="1:51" x14ac:dyDescent="0.2">
      <c r="A2838" s="121"/>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2"/>
      <c r="AU2838" s="130"/>
      <c r="AV2838" s="130"/>
      <c r="AW2838" s="130"/>
      <c r="AX2838" s="130"/>
      <c r="AY2838" s="130"/>
    </row>
    <row r="2839" spans="1:51" x14ac:dyDescent="0.2">
      <c r="A2839" s="121"/>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2"/>
      <c r="AU2839" s="130"/>
      <c r="AV2839" s="130"/>
      <c r="AW2839" s="130"/>
      <c r="AX2839" s="130"/>
      <c r="AY2839" s="130"/>
    </row>
    <row r="2840" spans="1:51" x14ac:dyDescent="0.2">
      <c r="A2840" s="121"/>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2"/>
      <c r="AU2840" s="130"/>
      <c r="AV2840" s="130"/>
      <c r="AW2840" s="130"/>
      <c r="AX2840" s="130"/>
      <c r="AY2840" s="130"/>
    </row>
    <row r="2841" spans="1:51" x14ac:dyDescent="0.2">
      <c r="A2841" s="121"/>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2"/>
      <c r="AU2841" s="130"/>
      <c r="AV2841" s="130"/>
      <c r="AW2841" s="130"/>
      <c r="AX2841" s="130"/>
      <c r="AY2841" s="130"/>
    </row>
    <row r="2842" spans="1:51" x14ac:dyDescent="0.2">
      <c r="A2842" s="121"/>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2"/>
      <c r="AU2842" s="130"/>
      <c r="AV2842" s="130"/>
      <c r="AW2842" s="130"/>
      <c r="AX2842" s="130"/>
      <c r="AY2842" s="130"/>
    </row>
    <row r="2843" spans="1:51" x14ac:dyDescent="0.2">
      <c r="A2843" s="121"/>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2"/>
      <c r="AU2843" s="130"/>
      <c r="AV2843" s="130"/>
      <c r="AW2843" s="130"/>
      <c r="AX2843" s="130"/>
      <c r="AY2843" s="130"/>
    </row>
    <row r="2844" spans="1:51" x14ac:dyDescent="0.2">
      <c r="A2844" s="121"/>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2"/>
      <c r="AU2844" s="130"/>
      <c r="AV2844" s="130"/>
      <c r="AW2844" s="130"/>
      <c r="AX2844" s="130"/>
      <c r="AY2844" s="130"/>
    </row>
    <row r="2845" spans="1:51" x14ac:dyDescent="0.2">
      <c r="A2845" s="121"/>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2"/>
      <c r="AU2845" s="130"/>
      <c r="AV2845" s="130"/>
      <c r="AW2845" s="130"/>
      <c r="AX2845" s="130"/>
      <c r="AY2845" s="130"/>
    </row>
    <row r="2846" spans="1:51" x14ac:dyDescent="0.2">
      <c r="A2846" s="121"/>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2"/>
      <c r="AU2846" s="130"/>
      <c r="AV2846" s="130"/>
      <c r="AW2846" s="130"/>
      <c r="AX2846" s="130"/>
      <c r="AY2846" s="130"/>
    </row>
    <row r="2847" spans="1:51" x14ac:dyDescent="0.2">
      <c r="A2847" s="121"/>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2"/>
      <c r="AU2847" s="130"/>
      <c r="AV2847" s="130"/>
      <c r="AW2847" s="130"/>
      <c r="AX2847" s="130"/>
      <c r="AY2847" s="130"/>
    </row>
    <row r="2848" spans="1:51" x14ac:dyDescent="0.2">
      <c r="A2848" s="121"/>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2"/>
      <c r="AU2848" s="130"/>
      <c r="AV2848" s="130"/>
      <c r="AW2848" s="130"/>
      <c r="AX2848" s="130"/>
      <c r="AY2848" s="130"/>
    </row>
    <row r="2849" spans="1:51" x14ac:dyDescent="0.2">
      <c r="A2849" s="121"/>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2"/>
      <c r="AU2849" s="130"/>
      <c r="AV2849" s="130"/>
      <c r="AW2849" s="130"/>
      <c r="AX2849" s="130"/>
      <c r="AY2849" s="130"/>
    </row>
    <row r="2850" spans="1:51" x14ac:dyDescent="0.2">
      <c r="A2850" s="121"/>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2"/>
      <c r="AU2850" s="130"/>
      <c r="AV2850" s="130"/>
      <c r="AW2850" s="130"/>
      <c r="AX2850" s="130"/>
      <c r="AY2850" s="130"/>
    </row>
    <row r="2851" spans="1:51" x14ac:dyDescent="0.2">
      <c r="A2851" s="121"/>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2"/>
      <c r="AU2851" s="130"/>
      <c r="AV2851" s="130"/>
      <c r="AW2851" s="130"/>
      <c r="AX2851" s="130"/>
      <c r="AY2851" s="130"/>
    </row>
    <row r="2852" spans="1:51" x14ac:dyDescent="0.2">
      <c r="A2852" s="121"/>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2"/>
      <c r="AU2852" s="130"/>
      <c r="AV2852" s="130"/>
      <c r="AW2852" s="130"/>
      <c r="AX2852" s="130"/>
      <c r="AY2852" s="130"/>
    </row>
    <row r="2853" spans="1:51" x14ac:dyDescent="0.2">
      <c r="A2853" s="121"/>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2"/>
      <c r="AU2853" s="130"/>
      <c r="AV2853" s="130"/>
      <c r="AW2853" s="130"/>
      <c r="AX2853" s="130"/>
      <c r="AY2853" s="130"/>
    </row>
    <row r="2854" spans="1:51" x14ac:dyDescent="0.2">
      <c r="A2854" s="121"/>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2"/>
      <c r="AU2854" s="130"/>
      <c r="AV2854" s="130"/>
      <c r="AW2854" s="130"/>
      <c r="AX2854" s="130"/>
      <c r="AY2854" s="130"/>
    </row>
    <row r="2855" spans="1:51" x14ac:dyDescent="0.2">
      <c r="A2855" s="121"/>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2"/>
      <c r="AU2855" s="130"/>
      <c r="AV2855" s="130"/>
      <c r="AW2855" s="130"/>
      <c r="AX2855" s="130"/>
      <c r="AY2855" s="130"/>
    </row>
    <row r="2856" spans="1:51" x14ac:dyDescent="0.2">
      <c r="A2856" s="121"/>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2"/>
      <c r="AU2856" s="130"/>
      <c r="AV2856" s="130"/>
      <c r="AW2856" s="130"/>
      <c r="AX2856" s="130"/>
      <c r="AY2856" s="130"/>
    </row>
    <row r="2857" spans="1:51" x14ac:dyDescent="0.2">
      <c r="A2857" s="121"/>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2"/>
      <c r="AU2857" s="130"/>
      <c r="AV2857" s="130"/>
      <c r="AW2857" s="130"/>
      <c r="AX2857" s="130"/>
      <c r="AY2857" s="130"/>
    </row>
    <row r="2858" spans="1:51" x14ac:dyDescent="0.2">
      <c r="A2858" s="121"/>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2"/>
      <c r="AU2858" s="130"/>
      <c r="AV2858" s="130"/>
      <c r="AW2858" s="130"/>
      <c r="AX2858" s="130"/>
      <c r="AY2858" s="130"/>
    </row>
    <row r="2859" spans="1:51" x14ac:dyDescent="0.2">
      <c r="A2859" s="121"/>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2"/>
      <c r="AU2859" s="130"/>
      <c r="AV2859" s="130"/>
      <c r="AW2859" s="130"/>
      <c r="AX2859" s="130"/>
      <c r="AY2859" s="130"/>
    </row>
    <row r="2860" spans="1:51" x14ac:dyDescent="0.2">
      <c r="A2860" s="121"/>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2"/>
      <c r="AU2860" s="130"/>
      <c r="AV2860" s="130"/>
      <c r="AW2860" s="130"/>
      <c r="AX2860" s="130"/>
      <c r="AY2860" s="130"/>
    </row>
    <row r="2861" spans="1:51" x14ac:dyDescent="0.2">
      <c r="A2861" s="121"/>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2"/>
      <c r="AU2861" s="130"/>
      <c r="AV2861" s="130"/>
      <c r="AW2861" s="130"/>
      <c r="AX2861" s="130"/>
      <c r="AY2861" s="130"/>
    </row>
    <row r="2862" spans="1:51" x14ac:dyDescent="0.2">
      <c r="A2862" s="121"/>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2"/>
      <c r="AU2862" s="130"/>
      <c r="AV2862" s="130"/>
      <c r="AW2862" s="130"/>
      <c r="AX2862" s="130"/>
      <c r="AY2862" s="130"/>
    </row>
    <row r="2863" spans="1:51" x14ac:dyDescent="0.2">
      <c r="A2863" s="121"/>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2"/>
      <c r="AU2863" s="130"/>
      <c r="AV2863" s="130"/>
      <c r="AW2863" s="130"/>
      <c r="AX2863" s="130"/>
      <c r="AY2863" s="130"/>
    </row>
    <row r="2864" spans="1:51" x14ac:dyDescent="0.2">
      <c r="A2864" s="121"/>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2"/>
      <c r="AU2864" s="130"/>
      <c r="AV2864" s="130"/>
      <c r="AW2864" s="130"/>
      <c r="AX2864" s="130"/>
      <c r="AY2864" s="130"/>
    </row>
    <row r="2865" spans="1:51" x14ac:dyDescent="0.2">
      <c r="A2865" s="121"/>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2"/>
      <c r="AU2865" s="130"/>
      <c r="AV2865" s="130"/>
      <c r="AW2865" s="130"/>
      <c r="AX2865" s="130"/>
      <c r="AY2865" s="130"/>
    </row>
    <row r="2866" spans="1:51" x14ac:dyDescent="0.2">
      <c r="A2866" s="121"/>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2"/>
      <c r="AU2866" s="130"/>
      <c r="AV2866" s="130"/>
      <c r="AW2866" s="130"/>
      <c r="AX2866" s="130"/>
      <c r="AY2866" s="130"/>
    </row>
    <row r="2867" spans="1:51" x14ac:dyDescent="0.2">
      <c r="A2867" s="121"/>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2"/>
      <c r="AU2867" s="130"/>
      <c r="AV2867" s="130"/>
      <c r="AW2867" s="130"/>
      <c r="AX2867" s="130"/>
      <c r="AY2867" s="130"/>
    </row>
    <row r="2868" spans="1:51" x14ac:dyDescent="0.2">
      <c r="A2868" s="121"/>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2"/>
      <c r="AU2868" s="130"/>
      <c r="AV2868" s="130"/>
      <c r="AW2868" s="130"/>
      <c r="AX2868" s="130"/>
      <c r="AY2868" s="130"/>
    </row>
    <row r="2869" spans="1:51" x14ac:dyDescent="0.2">
      <c r="A2869" s="121"/>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2"/>
      <c r="AU2869" s="130"/>
      <c r="AV2869" s="130"/>
      <c r="AW2869" s="130"/>
      <c r="AX2869" s="130"/>
      <c r="AY2869" s="130"/>
    </row>
    <row r="2870" spans="1:51" x14ac:dyDescent="0.2">
      <c r="A2870" s="121"/>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2"/>
      <c r="AU2870" s="130"/>
      <c r="AV2870" s="130"/>
      <c r="AW2870" s="130"/>
      <c r="AX2870" s="130"/>
      <c r="AY2870" s="130"/>
    </row>
    <row r="2871" spans="1:51" x14ac:dyDescent="0.2">
      <c r="A2871" s="121"/>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2"/>
      <c r="AU2871" s="130"/>
      <c r="AV2871" s="130"/>
      <c r="AW2871" s="130"/>
      <c r="AX2871" s="130"/>
      <c r="AY2871" s="130"/>
    </row>
    <row r="2872" spans="1:51" x14ac:dyDescent="0.2">
      <c r="A2872" s="121"/>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2"/>
      <c r="AU2872" s="130"/>
      <c r="AV2872" s="130"/>
      <c r="AW2872" s="130"/>
      <c r="AX2872" s="130"/>
      <c r="AY2872" s="130"/>
    </row>
    <row r="2873" spans="1:51" x14ac:dyDescent="0.2">
      <c r="A2873" s="121"/>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2"/>
      <c r="AU2873" s="130"/>
      <c r="AV2873" s="130"/>
      <c r="AW2873" s="130"/>
      <c r="AX2873" s="130"/>
      <c r="AY2873" s="130"/>
    </row>
    <row r="2874" spans="1:51" x14ac:dyDescent="0.2">
      <c r="A2874" s="121"/>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2"/>
      <c r="AU2874" s="130"/>
      <c r="AV2874" s="130"/>
      <c r="AW2874" s="130"/>
      <c r="AX2874" s="130"/>
      <c r="AY2874" s="130"/>
    </row>
    <row r="2875" spans="1:51" x14ac:dyDescent="0.2">
      <c r="A2875" s="121"/>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2"/>
      <c r="AU2875" s="130"/>
      <c r="AV2875" s="130"/>
      <c r="AW2875" s="130"/>
      <c r="AX2875" s="130"/>
      <c r="AY2875" s="130"/>
    </row>
    <row r="2876" spans="1:51" x14ac:dyDescent="0.2">
      <c r="A2876" s="121"/>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2"/>
      <c r="AU2876" s="130"/>
      <c r="AV2876" s="130"/>
      <c r="AW2876" s="130"/>
      <c r="AX2876" s="130"/>
      <c r="AY2876" s="130"/>
    </row>
    <row r="2877" spans="1:51" x14ac:dyDescent="0.2">
      <c r="A2877" s="121"/>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2"/>
      <c r="AU2877" s="130"/>
      <c r="AV2877" s="130"/>
      <c r="AW2877" s="130"/>
      <c r="AX2877" s="130"/>
      <c r="AY2877" s="130"/>
    </row>
    <row r="2878" spans="1:51" x14ac:dyDescent="0.2">
      <c r="A2878" s="121"/>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2"/>
      <c r="AU2878" s="130"/>
      <c r="AV2878" s="130"/>
      <c r="AW2878" s="130"/>
      <c r="AX2878" s="130"/>
      <c r="AY2878" s="130"/>
    </row>
    <row r="2879" spans="1:51" x14ac:dyDescent="0.2">
      <c r="A2879" s="121"/>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2"/>
      <c r="AU2879" s="130"/>
      <c r="AV2879" s="130"/>
      <c r="AW2879" s="130"/>
      <c r="AX2879" s="130"/>
      <c r="AY2879" s="130"/>
    </row>
    <row r="2880" spans="1:51" x14ac:dyDescent="0.2">
      <c r="A2880" s="121"/>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2"/>
      <c r="AU2880" s="130"/>
      <c r="AV2880" s="130"/>
      <c r="AW2880" s="130"/>
      <c r="AX2880" s="130"/>
      <c r="AY2880" s="130"/>
    </row>
    <row r="2881" spans="1:51" x14ac:dyDescent="0.2">
      <c r="A2881" s="121"/>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2"/>
      <c r="AU2881" s="130"/>
      <c r="AV2881" s="130"/>
      <c r="AW2881" s="130"/>
      <c r="AX2881" s="130"/>
      <c r="AY2881" s="130"/>
    </row>
    <row r="2882" spans="1:51" x14ac:dyDescent="0.2">
      <c r="A2882" s="121"/>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2"/>
      <c r="AU2882" s="130"/>
      <c r="AV2882" s="130"/>
      <c r="AW2882" s="130"/>
      <c r="AX2882" s="130"/>
      <c r="AY2882" s="130"/>
    </row>
    <row r="2883" spans="1:51" x14ac:dyDescent="0.2">
      <c r="A2883" s="121"/>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2"/>
      <c r="AU2883" s="130"/>
      <c r="AV2883" s="130"/>
      <c r="AW2883" s="130"/>
      <c r="AX2883" s="130"/>
      <c r="AY2883" s="130"/>
    </row>
    <row r="2884" spans="1:51" x14ac:dyDescent="0.2">
      <c r="A2884" s="121"/>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2"/>
      <c r="AU2884" s="130"/>
      <c r="AV2884" s="130"/>
      <c r="AW2884" s="130"/>
      <c r="AX2884" s="130"/>
      <c r="AY2884" s="130"/>
    </row>
    <row r="2885" spans="1:51" x14ac:dyDescent="0.2">
      <c r="A2885" s="121"/>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2"/>
      <c r="AU2885" s="130"/>
      <c r="AV2885" s="130"/>
      <c r="AW2885" s="130"/>
      <c r="AX2885" s="130"/>
      <c r="AY2885" s="130"/>
    </row>
    <row r="2886" spans="1:51" x14ac:dyDescent="0.2">
      <c r="A2886" s="121"/>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2"/>
      <c r="AU2886" s="130"/>
      <c r="AV2886" s="130"/>
      <c r="AW2886" s="130"/>
      <c r="AX2886" s="130"/>
      <c r="AY2886" s="130"/>
    </row>
    <row r="2887" spans="1:51" x14ac:dyDescent="0.2">
      <c r="A2887" s="121"/>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2"/>
      <c r="AU2887" s="130"/>
      <c r="AV2887" s="130"/>
      <c r="AW2887" s="130"/>
      <c r="AX2887" s="130"/>
      <c r="AY2887" s="130"/>
    </row>
    <row r="2888" spans="1:51" x14ac:dyDescent="0.2">
      <c r="A2888" s="121"/>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2"/>
      <c r="AU2888" s="130"/>
      <c r="AV2888" s="130"/>
      <c r="AW2888" s="130"/>
      <c r="AX2888" s="130"/>
      <c r="AY2888" s="130"/>
    </row>
    <row r="2889" spans="1:51" x14ac:dyDescent="0.2">
      <c r="A2889" s="121"/>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2"/>
      <c r="AU2889" s="130"/>
      <c r="AV2889" s="130"/>
      <c r="AW2889" s="130"/>
      <c r="AX2889" s="130"/>
      <c r="AY2889" s="130"/>
    </row>
    <row r="2890" spans="1:51" x14ac:dyDescent="0.2">
      <c r="A2890" s="121"/>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2"/>
      <c r="AU2890" s="130"/>
      <c r="AV2890" s="130"/>
      <c r="AW2890" s="130"/>
      <c r="AX2890" s="130"/>
      <c r="AY2890" s="130"/>
    </row>
    <row r="2891" spans="1:51" x14ac:dyDescent="0.2">
      <c r="A2891" s="121"/>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2"/>
      <c r="AU2891" s="130"/>
      <c r="AV2891" s="130"/>
      <c r="AW2891" s="130"/>
      <c r="AX2891" s="130"/>
      <c r="AY2891" s="130"/>
    </row>
    <row r="2892" spans="1:51" x14ac:dyDescent="0.2">
      <c r="A2892" s="121"/>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2"/>
      <c r="AU2892" s="130"/>
      <c r="AV2892" s="130"/>
      <c r="AW2892" s="130"/>
      <c r="AX2892" s="130"/>
      <c r="AY2892" s="130"/>
    </row>
    <row r="2893" spans="1:51" x14ac:dyDescent="0.2">
      <c r="A2893" s="121"/>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2"/>
      <c r="AU2893" s="130"/>
      <c r="AV2893" s="130"/>
      <c r="AW2893" s="130"/>
      <c r="AX2893" s="130"/>
      <c r="AY2893" s="130"/>
    </row>
    <row r="2894" spans="1:51" x14ac:dyDescent="0.2">
      <c r="A2894" s="121"/>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2"/>
      <c r="AU2894" s="130"/>
      <c r="AV2894" s="130"/>
      <c r="AW2894" s="130"/>
      <c r="AX2894" s="130"/>
      <c r="AY2894" s="130"/>
    </row>
    <row r="2895" spans="1:51" x14ac:dyDescent="0.2">
      <c r="A2895" s="121"/>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2"/>
      <c r="AU2895" s="130"/>
      <c r="AV2895" s="130"/>
      <c r="AW2895" s="130"/>
      <c r="AX2895" s="130"/>
      <c r="AY2895" s="130"/>
    </row>
    <row r="2896" spans="1:51" x14ac:dyDescent="0.2">
      <c r="A2896" s="121"/>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2"/>
      <c r="AU2896" s="130"/>
      <c r="AV2896" s="130"/>
      <c r="AW2896" s="130"/>
      <c r="AX2896" s="130"/>
      <c r="AY2896" s="130"/>
    </row>
    <row r="2897" spans="1:51" x14ac:dyDescent="0.2">
      <c r="A2897" s="121"/>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2"/>
      <c r="AU2897" s="130"/>
      <c r="AV2897" s="130"/>
      <c r="AW2897" s="130"/>
      <c r="AX2897" s="130"/>
      <c r="AY2897" s="130"/>
    </row>
    <row r="2898" spans="1:51" x14ac:dyDescent="0.2">
      <c r="A2898" s="121"/>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2"/>
      <c r="AU2898" s="130"/>
      <c r="AV2898" s="130"/>
      <c r="AW2898" s="130"/>
      <c r="AX2898" s="130"/>
      <c r="AY2898" s="130"/>
    </row>
    <row r="2899" spans="1:51" x14ac:dyDescent="0.2">
      <c r="A2899" s="121"/>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2"/>
      <c r="AU2899" s="130"/>
      <c r="AV2899" s="130"/>
      <c r="AW2899" s="130"/>
      <c r="AX2899" s="130"/>
      <c r="AY2899" s="130"/>
    </row>
    <row r="2900" spans="1:51" x14ac:dyDescent="0.2">
      <c r="A2900" s="121"/>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2"/>
      <c r="AU2900" s="130"/>
      <c r="AV2900" s="130"/>
      <c r="AW2900" s="130"/>
      <c r="AX2900" s="130"/>
      <c r="AY2900" s="130"/>
    </row>
    <row r="2901" spans="1:51" x14ac:dyDescent="0.2">
      <c r="A2901" s="121"/>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2"/>
      <c r="AU2901" s="130"/>
      <c r="AV2901" s="130"/>
      <c r="AW2901" s="130"/>
      <c r="AX2901" s="130"/>
      <c r="AY2901" s="130"/>
    </row>
    <row r="2902" spans="1:51" x14ac:dyDescent="0.2">
      <c r="A2902" s="121"/>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2"/>
      <c r="AU2902" s="130"/>
      <c r="AV2902" s="130"/>
      <c r="AW2902" s="130"/>
      <c r="AX2902" s="130"/>
      <c r="AY2902" s="130"/>
    </row>
    <row r="2903" spans="1:51" x14ac:dyDescent="0.2">
      <c r="A2903" s="121"/>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2"/>
      <c r="AU2903" s="130"/>
      <c r="AV2903" s="130"/>
      <c r="AW2903" s="130"/>
      <c r="AX2903" s="130"/>
      <c r="AY2903" s="130"/>
    </row>
    <row r="2904" spans="1:51" x14ac:dyDescent="0.2">
      <c r="A2904" s="121"/>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2"/>
      <c r="AU2904" s="130"/>
      <c r="AV2904" s="130"/>
      <c r="AW2904" s="130"/>
      <c r="AX2904" s="130"/>
      <c r="AY2904" s="130"/>
    </row>
    <row r="2905" spans="1:51" x14ac:dyDescent="0.2">
      <c r="A2905" s="121"/>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2"/>
      <c r="AU2905" s="130"/>
      <c r="AV2905" s="130"/>
      <c r="AW2905" s="130"/>
      <c r="AX2905" s="130"/>
      <c r="AY2905" s="130"/>
    </row>
    <row r="2906" spans="1:51" x14ac:dyDescent="0.2">
      <c r="A2906" s="121"/>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2"/>
      <c r="AU2906" s="130"/>
      <c r="AV2906" s="130"/>
      <c r="AW2906" s="130"/>
      <c r="AX2906" s="130"/>
      <c r="AY2906" s="130"/>
    </row>
    <row r="2907" spans="1:51" x14ac:dyDescent="0.2">
      <c r="A2907" s="121"/>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2"/>
      <c r="AU2907" s="130"/>
      <c r="AV2907" s="130"/>
      <c r="AW2907" s="130"/>
      <c r="AX2907" s="130"/>
      <c r="AY2907" s="130"/>
    </row>
    <row r="2908" spans="1:51" x14ac:dyDescent="0.2">
      <c r="A2908" s="121"/>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2"/>
      <c r="AU2908" s="130"/>
      <c r="AV2908" s="130"/>
      <c r="AW2908" s="130"/>
      <c r="AX2908" s="130"/>
      <c r="AY2908" s="130"/>
    </row>
    <row r="2909" spans="1:51" x14ac:dyDescent="0.2">
      <c r="A2909" s="121"/>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2"/>
      <c r="AU2909" s="130"/>
      <c r="AV2909" s="130"/>
      <c r="AW2909" s="130"/>
      <c r="AX2909" s="130"/>
      <c r="AY2909" s="130"/>
    </row>
    <row r="2910" spans="1:51" x14ac:dyDescent="0.2">
      <c r="A2910" s="121"/>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2"/>
      <c r="AU2910" s="130"/>
      <c r="AV2910" s="130"/>
      <c r="AW2910" s="130"/>
      <c r="AX2910" s="130"/>
      <c r="AY2910" s="130"/>
    </row>
    <row r="2911" spans="1:51" x14ac:dyDescent="0.2">
      <c r="A2911" s="121"/>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2"/>
      <c r="AU2911" s="130"/>
      <c r="AV2911" s="130"/>
      <c r="AW2911" s="130"/>
      <c r="AX2911" s="130"/>
      <c r="AY2911" s="130"/>
    </row>
    <row r="2912" spans="1:51" x14ac:dyDescent="0.2">
      <c r="A2912" s="121"/>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2"/>
      <c r="AU2912" s="130"/>
      <c r="AV2912" s="130"/>
      <c r="AW2912" s="130"/>
      <c r="AX2912" s="130"/>
      <c r="AY2912" s="130"/>
    </row>
    <row r="2913" spans="1:51" x14ac:dyDescent="0.2">
      <c r="A2913" s="121"/>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2"/>
      <c r="AU2913" s="130"/>
      <c r="AV2913" s="130"/>
      <c r="AW2913" s="130"/>
      <c r="AX2913" s="130"/>
      <c r="AY2913" s="130"/>
    </row>
    <row r="2914" spans="1:51" x14ac:dyDescent="0.2">
      <c r="A2914" s="121"/>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2"/>
      <c r="AU2914" s="130"/>
      <c r="AV2914" s="130"/>
      <c r="AW2914" s="130"/>
      <c r="AX2914" s="130"/>
      <c r="AY2914" s="130"/>
    </row>
    <row r="2915" spans="1:51" x14ac:dyDescent="0.2">
      <c r="A2915" s="121"/>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2"/>
      <c r="AU2915" s="130"/>
      <c r="AV2915" s="130"/>
      <c r="AW2915" s="130"/>
      <c r="AX2915" s="130"/>
      <c r="AY2915" s="130"/>
    </row>
    <row r="2916" spans="1:51" x14ac:dyDescent="0.2">
      <c r="A2916" s="121"/>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2"/>
      <c r="AU2916" s="130"/>
      <c r="AV2916" s="130"/>
      <c r="AW2916" s="130"/>
      <c r="AX2916" s="130"/>
      <c r="AY2916" s="130"/>
    </row>
    <row r="2917" spans="1:51" x14ac:dyDescent="0.2">
      <c r="A2917" s="121"/>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2"/>
      <c r="AU2917" s="130"/>
      <c r="AV2917" s="130"/>
      <c r="AW2917" s="130"/>
      <c r="AX2917" s="130"/>
      <c r="AY2917" s="130"/>
    </row>
    <row r="2918" spans="1:51" x14ac:dyDescent="0.2">
      <c r="A2918" s="121"/>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2"/>
      <c r="AU2918" s="130"/>
      <c r="AV2918" s="130"/>
      <c r="AW2918" s="130"/>
      <c r="AX2918" s="130"/>
      <c r="AY2918" s="130"/>
    </row>
    <row r="2919" spans="1:51" x14ac:dyDescent="0.2">
      <c r="A2919" s="121"/>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2"/>
      <c r="AU2919" s="130"/>
      <c r="AV2919" s="130"/>
      <c r="AW2919" s="130"/>
      <c r="AX2919" s="130"/>
      <c r="AY2919" s="130"/>
    </row>
    <row r="2920" spans="1:51" x14ac:dyDescent="0.2">
      <c r="A2920" s="121"/>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2"/>
      <c r="AU2920" s="130"/>
      <c r="AV2920" s="130"/>
      <c r="AW2920" s="130"/>
      <c r="AX2920" s="130"/>
      <c r="AY2920" s="130"/>
    </row>
    <row r="2921" spans="1:51" x14ac:dyDescent="0.2">
      <c r="A2921" s="121"/>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2"/>
      <c r="AU2921" s="130"/>
      <c r="AV2921" s="130"/>
      <c r="AW2921" s="130"/>
      <c r="AX2921" s="130"/>
      <c r="AY2921" s="130"/>
    </row>
    <row r="2922" spans="1:51" x14ac:dyDescent="0.2">
      <c r="A2922" s="121"/>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2"/>
      <c r="AU2922" s="130"/>
      <c r="AV2922" s="130"/>
      <c r="AW2922" s="130"/>
      <c r="AX2922" s="130"/>
      <c r="AY2922" s="130"/>
    </row>
    <row r="2923" spans="1:51" x14ac:dyDescent="0.2">
      <c r="A2923" s="121"/>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2"/>
      <c r="AU2923" s="130"/>
      <c r="AV2923" s="130"/>
      <c r="AW2923" s="130"/>
      <c r="AX2923" s="130"/>
      <c r="AY2923" s="130"/>
    </row>
    <row r="2924" spans="1:51" x14ac:dyDescent="0.2">
      <c r="A2924" s="121"/>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2"/>
      <c r="AU2924" s="130"/>
      <c r="AV2924" s="130"/>
      <c r="AW2924" s="130"/>
      <c r="AX2924" s="130"/>
      <c r="AY2924" s="130"/>
    </row>
    <row r="2925" spans="1:51" x14ac:dyDescent="0.2">
      <c r="A2925" s="121"/>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2"/>
      <c r="AU2925" s="130"/>
      <c r="AV2925" s="130"/>
      <c r="AW2925" s="130"/>
      <c r="AX2925" s="130"/>
      <c r="AY2925" s="130"/>
    </row>
    <row r="2926" spans="1:51" x14ac:dyDescent="0.2">
      <c r="A2926" s="121"/>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2"/>
      <c r="AU2926" s="130"/>
      <c r="AV2926" s="130"/>
      <c r="AW2926" s="130"/>
      <c r="AX2926" s="130"/>
      <c r="AY2926" s="130"/>
    </row>
    <row r="2927" spans="1:51" x14ac:dyDescent="0.2">
      <c r="A2927" s="121"/>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2"/>
      <c r="AU2927" s="130"/>
      <c r="AV2927" s="130"/>
      <c r="AW2927" s="130"/>
      <c r="AX2927" s="130"/>
      <c r="AY2927" s="130"/>
    </row>
    <row r="2928" spans="1:51" x14ac:dyDescent="0.2">
      <c r="A2928" s="121"/>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2"/>
      <c r="AU2928" s="130"/>
      <c r="AV2928" s="130"/>
      <c r="AW2928" s="130"/>
      <c r="AX2928" s="130"/>
      <c r="AY2928" s="130"/>
    </row>
    <row r="2929" spans="1:51" x14ac:dyDescent="0.2">
      <c r="A2929" s="121"/>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2"/>
      <c r="AU2929" s="130"/>
      <c r="AV2929" s="130"/>
      <c r="AW2929" s="130"/>
      <c r="AX2929" s="130"/>
      <c r="AY2929" s="130"/>
    </row>
    <row r="2930" spans="1:51" x14ac:dyDescent="0.2">
      <c r="A2930" s="121"/>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2"/>
      <c r="AU2930" s="130"/>
      <c r="AV2930" s="130"/>
      <c r="AW2930" s="130"/>
      <c r="AX2930" s="130"/>
      <c r="AY2930" s="130"/>
    </row>
    <row r="2931" spans="1:51" x14ac:dyDescent="0.2">
      <c r="A2931" s="121"/>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2"/>
      <c r="AU2931" s="130"/>
      <c r="AV2931" s="130"/>
      <c r="AW2931" s="130"/>
      <c r="AX2931" s="130"/>
      <c r="AY2931" s="130"/>
    </row>
    <row r="2932" spans="1:51" x14ac:dyDescent="0.2">
      <c r="A2932" s="121"/>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2"/>
      <c r="AU2932" s="130"/>
      <c r="AV2932" s="130"/>
      <c r="AW2932" s="130"/>
      <c r="AX2932" s="130"/>
      <c r="AY2932" s="130"/>
    </row>
    <row r="2933" spans="1:51" x14ac:dyDescent="0.2">
      <c r="A2933" s="121"/>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2"/>
      <c r="AU2933" s="130"/>
      <c r="AV2933" s="130"/>
      <c r="AW2933" s="130"/>
      <c r="AX2933" s="130"/>
      <c r="AY2933" s="130"/>
    </row>
    <row r="2934" spans="1:51" x14ac:dyDescent="0.2">
      <c r="A2934" s="121"/>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2"/>
      <c r="AU2934" s="130"/>
      <c r="AV2934" s="130"/>
      <c r="AW2934" s="130"/>
      <c r="AX2934" s="130"/>
      <c r="AY2934" s="130"/>
    </row>
    <row r="2935" spans="1:51" x14ac:dyDescent="0.2">
      <c r="A2935" s="121"/>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2"/>
      <c r="AU2935" s="130"/>
      <c r="AV2935" s="130"/>
      <c r="AW2935" s="130"/>
      <c r="AX2935" s="130"/>
      <c r="AY2935" s="130"/>
    </row>
    <row r="2936" spans="1:51" x14ac:dyDescent="0.2">
      <c r="A2936" s="121"/>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2"/>
      <c r="AU2936" s="130"/>
      <c r="AV2936" s="130"/>
      <c r="AW2936" s="130"/>
      <c r="AX2936" s="130"/>
      <c r="AY2936" s="130"/>
    </row>
    <row r="2937" spans="1:51" x14ac:dyDescent="0.2">
      <c r="A2937" s="121"/>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2"/>
      <c r="AU2937" s="130"/>
      <c r="AV2937" s="130"/>
      <c r="AW2937" s="130"/>
      <c r="AX2937" s="130"/>
      <c r="AY2937" s="130"/>
    </row>
    <row r="2938" spans="1:51" x14ac:dyDescent="0.2">
      <c r="A2938" s="121"/>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2"/>
      <c r="AU2938" s="130"/>
      <c r="AV2938" s="130"/>
      <c r="AW2938" s="130"/>
      <c r="AX2938" s="130"/>
      <c r="AY2938" s="130"/>
    </row>
    <row r="2939" spans="1:51" x14ac:dyDescent="0.2">
      <c r="A2939" s="121"/>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2"/>
      <c r="AU2939" s="130"/>
      <c r="AV2939" s="130"/>
      <c r="AW2939" s="130"/>
      <c r="AX2939" s="130"/>
      <c r="AY2939" s="130"/>
    </row>
    <row r="2940" spans="1:51" x14ac:dyDescent="0.2">
      <c r="A2940" s="121"/>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2"/>
      <c r="AU2940" s="130"/>
      <c r="AV2940" s="130"/>
      <c r="AW2940" s="130"/>
      <c r="AX2940" s="130"/>
      <c r="AY2940" s="130"/>
    </row>
    <row r="2941" spans="1:51" x14ac:dyDescent="0.2">
      <c r="A2941" s="121"/>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2"/>
      <c r="AU2941" s="130"/>
      <c r="AV2941" s="130"/>
      <c r="AW2941" s="130"/>
      <c r="AX2941" s="130"/>
      <c r="AY2941" s="130"/>
    </row>
    <row r="2942" spans="1:51" x14ac:dyDescent="0.2">
      <c r="A2942" s="121"/>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2"/>
      <c r="AU2942" s="130"/>
      <c r="AV2942" s="130"/>
      <c r="AW2942" s="130"/>
      <c r="AX2942" s="130"/>
      <c r="AY2942" s="130"/>
    </row>
    <row r="2943" spans="1:51" x14ac:dyDescent="0.2">
      <c r="A2943" s="121"/>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2"/>
      <c r="AU2943" s="130"/>
      <c r="AV2943" s="130"/>
      <c r="AW2943" s="130"/>
      <c r="AX2943" s="130"/>
      <c r="AY2943" s="130"/>
    </row>
    <row r="2944" spans="1:51" x14ac:dyDescent="0.2">
      <c r="A2944" s="121"/>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2"/>
      <c r="AU2944" s="130"/>
      <c r="AV2944" s="130"/>
      <c r="AW2944" s="130"/>
      <c r="AX2944" s="130"/>
      <c r="AY2944" s="130"/>
    </row>
    <row r="2945" spans="1:51" x14ac:dyDescent="0.2">
      <c r="A2945" s="121"/>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2"/>
      <c r="AU2945" s="130"/>
      <c r="AV2945" s="130"/>
      <c r="AW2945" s="130"/>
      <c r="AX2945" s="130"/>
      <c r="AY2945" s="130"/>
    </row>
    <row r="2946" spans="1:51" x14ac:dyDescent="0.2">
      <c r="A2946" s="121"/>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2"/>
      <c r="AU2946" s="130"/>
      <c r="AV2946" s="130"/>
      <c r="AW2946" s="130"/>
      <c r="AX2946" s="130"/>
      <c r="AY2946" s="130"/>
    </row>
    <row r="2947" spans="1:51" x14ac:dyDescent="0.2">
      <c r="A2947" s="121"/>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2"/>
      <c r="AU2947" s="130"/>
      <c r="AV2947" s="130"/>
      <c r="AW2947" s="130"/>
      <c r="AX2947" s="130"/>
      <c r="AY2947" s="130"/>
    </row>
    <row r="2948" spans="1:51" x14ac:dyDescent="0.2">
      <c r="A2948" s="121"/>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2"/>
      <c r="AU2948" s="130"/>
      <c r="AV2948" s="130"/>
      <c r="AW2948" s="130"/>
      <c r="AX2948" s="130"/>
      <c r="AY2948" s="130"/>
    </row>
    <row r="2949" spans="1:51" x14ac:dyDescent="0.2">
      <c r="A2949" s="121"/>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2"/>
      <c r="AU2949" s="130"/>
      <c r="AV2949" s="130"/>
      <c r="AW2949" s="130"/>
      <c r="AX2949" s="130"/>
      <c r="AY2949" s="130"/>
    </row>
    <row r="2950" spans="1:51" x14ac:dyDescent="0.2">
      <c r="A2950" s="121"/>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2"/>
      <c r="AU2950" s="130"/>
      <c r="AV2950" s="130"/>
      <c r="AW2950" s="130"/>
      <c r="AX2950" s="130"/>
      <c r="AY2950" s="130"/>
    </row>
    <row r="2951" spans="1:51" x14ac:dyDescent="0.2">
      <c r="A2951" s="121"/>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2"/>
      <c r="AU2951" s="130"/>
      <c r="AV2951" s="130"/>
      <c r="AW2951" s="130"/>
      <c r="AX2951" s="130"/>
      <c r="AY2951" s="130"/>
    </row>
    <row r="2952" spans="1:51" x14ac:dyDescent="0.2">
      <c r="A2952" s="121"/>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2"/>
      <c r="AU2952" s="130"/>
      <c r="AV2952" s="130"/>
      <c r="AW2952" s="130"/>
      <c r="AX2952" s="130"/>
      <c r="AY2952" s="130"/>
    </row>
    <row r="2953" spans="1:51" x14ac:dyDescent="0.2">
      <c r="A2953" s="121"/>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2"/>
      <c r="AU2953" s="130"/>
      <c r="AV2953" s="130"/>
      <c r="AW2953" s="130"/>
      <c r="AX2953" s="130"/>
      <c r="AY2953" s="130"/>
    </row>
    <row r="2954" spans="1:51" x14ac:dyDescent="0.2">
      <c r="A2954" s="121"/>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2"/>
      <c r="AU2954" s="130"/>
      <c r="AV2954" s="130"/>
      <c r="AW2954" s="130"/>
      <c r="AX2954" s="130"/>
      <c r="AY2954" s="130"/>
    </row>
    <row r="2955" spans="1:51" x14ac:dyDescent="0.2">
      <c r="A2955" s="121"/>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2"/>
      <c r="AU2955" s="130"/>
      <c r="AV2955" s="130"/>
      <c r="AW2955" s="130"/>
      <c r="AX2955" s="130"/>
      <c r="AY2955" s="130"/>
    </row>
    <row r="2956" spans="1:51" x14ac:dyDescent="0.2">
      <c r="A2956" s="121"/>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2"/>
      <c r="AU2956" s="130"/>
      <c r="AV2956" s="130"/>
      <c r="AW2956" s="130"/>
      <c r="AX2956" s="130"/>
      <c r="AY2956" s="130"/>
    </row>
    <row r="2957" spans="1:51" x14ac:dyDescent="0.2">
      <c r="A2957" s="121"/>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2"/>
      <c r="AU2957" s="130"/>
      <c r="AV2957" s="130"/>
      <c r="AW2957" s="130"/>
      <c r="AX2957" s="130"/>
      <c r="AY2957" s="130"/>
    </row>
    <row r="2958" spans="1:51" x14ac:dyDescent="0.2">
      <c r="A2958" s="121"/>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2"/>
      <c r="AU2958" s="130"/>
      <c r="AV2958" s="130"/>
      <c r="AW2958" s="130"/>
      <c r="AX2958" s="130"/>
      <c r="AY2958" s="130"/>
    </row>
    <row r="2959" spans="1:51" x14ac:dyDescent="0.2">
      <c r="A2959" s="121"/>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2"/>
      <c r="AU2959" s="130"/>
      <c r="AV2959" s="130"/>
      <c r="AW2959" s="130"/>
      <c r="AX2959" s="130"/>
      <c r="AY2959" s="130"/>
    </row>
    <row r="2960" spans="1:51" x14ac:dyDescent="0.2">
      <c r="A2960" s="121"/>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2"/>
      <c r="AU2960" s="130"/>
      <c r="AV2960" s="130"/>
      <c r="AW2960" s="130"/>
      <c r="AX2960" s="130"/>
      <c r="AY2960" s="130"/>
    </row>
    <row r="2961" spans="1:51" x14ac:dyDescent="0.2">
      <c r="A2961" s="121"/>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2"/>
      <c r="AU2961" s="130"/>
      <c r="AV2961" s="130"/>
      <c r="AW2961" s="130"/>
      <c r="AX2961" s="130"/>
      <c r="AY2961" s="130"/>
    </row>
    <row r="2962" spans="1:51" x14ac:dyDescent="0.2">
      <c r="A2962" s="121"/>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2"/>
      <c r="AU2962" s="130"/>
      <c r="AV2962" s="130"/>
      <c r="AW2962" s="130"/>
      <c r="AX2962" s="130"/>
      <c r="AY2962" s="130"/>
    </row>
    <row r="2963" spans="1:51" x14ac:dyDescent="0.2">
      <c r="A2963" s="121"/>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2"/>
      <c r="AU2963" s="130"/>
      <c r="AV2963" s="130"/>
      <c r="AW2963" s="130"/>
      <c r="AX2963" s="130"/>
      <c r="AY2963" s="130"/>
    </row>
    <row r="2964" spans="1:51" x14ac:dyDescent="0.2">
      <c r="A2964" s="121"/>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2"/>
      <c r="AU2964" s="130"/>
      <c r="AV2964" s="130"/>
      <c r="AW2964" s="130"/>
      <c r="AX2964" s="130"/>
      <c r="AY2964" s="130"/>
    </row>
    <row r="2965" spans="1:51" x14ac:dyDescent="0.2">
      <c r="A2965" s="121"/>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2"/>
      <c r="AU2965" s="130"/>
      <c r="AV2965" s="130"/>
      <c r="AW2965" s="130"/>
      <c r="AX2965" s="130"/>
      <c r="AY2965" s="130"/>
    </row>
    <row r="2966" spans="1:51" x14ac:dyDescent="0.2">
      <c r="A2966" s="121"/>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2"/>
      <c r="AU2966" s="130"/>
      <c r="AV2966" s="130"/>
      <c r="AW2966" s="130"/>
      <c r="AX2966" s="130"/>
      <c r="AY2966" s="130"/>
    </row>
    <row r="2967" spans="1:51" x14ac:dyDescent="0.2">
      <c r="A2967" s="121"/>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2"/>
      <c r="AU2967" s="130"/>
      <c r="AV2967" s="130"/>
      <c r="AW2967" s="130"/>
      <c r="AX2967" s="130"/>
      <c r="AY2967" s="130"/>
    </row>
    <row r="2968" spans="1:51" x14ac:dyDescent="0.2">
      <c r="A2968" s="121"/>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2"/>
      <c r="AU2968" s="130"/>
      <c r="AV2968" s="130"/>
      <c r="AW2968" s="130"/>
      <c r="AX2968" s="130"/>
      <c r="AY2968" s="130"/>
    </row>
    <row r="2969" spans="1:51" x14ac:dyDescent="0.2">
      <c r="A2969" s="121"/>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2"/>
      <c r="AU2969" s="130"/>
      <c r="AV2969" s="130"/>
      <c r="AW2969" s="130"/>
      <c r="AX2969" s="130"/>
      <c r="AY2969" s="130"/>
    </row>
    <row r="2970" spans="1:51" x14ac:dyDescent="0.2">
      <c r="A2970" s="121"/>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2"/>
      <c r="AU2970" s="130"/>
      <c r="AV2970" s="130"/>
      <c r="AW2970" s="130"/>
      <c r="AX2970" s="130"/>
      <c r="AY2970" s="130"/>
    </row>
    <row r="2971" spans="1:51" x14ac:dyDescent="0.2">
      <c r="A2971" s="121"/>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2"/>
      <c r="AU2971" s="130"/>
      <c r="AV2971" s="130"/>
      <c r="AW2971" s="130"/>
      <c r="AX2971" s="130"/>
      <c r="AY2971" s="130"/>
    </row>
    <row r="2972" spans="1:51" x14ac:dyDescent="0.2">
      <c r="A2972" s="121"/>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2"/>
      <c r="AU2972" s="130"/>
      <c r="AV2972" s="130"/>
      <c r="AW2972" s="130"/>
      <c r="AX2972" s="130"/>
      <c r="AY2972" s="130"/>
    </row>
    <row r="2973" spans="1:51" x14ac:dyDescent="0.2">
      <c r="A2973" s="121"/>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2"/>
      <c r="AU2973" s="130"/>
      <c r="AV2973" s="130"/>
      <c r="AW2973" s="130"/>
      <c r="AX2973" s="130"/>
      <c r="AY2973" s="130"/>
    </row>
    <row r="2974" spans="1:51" x14ac:dyDescent="0.2">
      <c r="A2974" s="121"/>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2"/>
      <c r="AU2974" s="130"/>
      <c r="AV2974" s="130"/>
      <c r="AW2974" s="130"/>
      <c r="AX2974" s="130"/>
      <c r="AY2974" s="130"/>
    </row>
    <row r="2975" spans="1:51" x14ac:dyDescent="0.2">
      <c r="A2975" s="121"/>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2"/>
      <c r="AU2975" s="130"/>
      <c r="AV2975" s="130"/>
      <c r="AW2975" s="130"/>
      <c r="AX2975" s="130"/>
      <c r="AY2975" s="130"/>
    </row>
    <row r="2976" spans="1:51" x14ac:dyDescent="0.2">
      <c r="A2976" s="121"/>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2"/>
      <c r="AU2976" s="130"/>
      <c r="AV2976" s="130"/>
      <c r="AW2976" s="130"/>
      <c r="AX2976" s="130"/>
      <c r="AY2976" s="130"/>
    </row>
    <row r="2977" spans="1:51" x14ac:dyDescent="0.2">
      <c r="A2977" s="121"/>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2"/>
      <c r="AU2977" s="130"/>
      <c r="AV2977" s="130"/>
      <c r="AW2977" s="130"/>
      <c r="AX2977" s="130"/>
      <c r="AY2977" s="130"/>
    </row>
    <row r="2978" spans="1:51" x14ac:dyDescent="0.2">
      <c r="A2978" s="121"/>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2"/>
      <c r="AU2978" s="130"/>
      <c r="AV2978" s="130"/>
      <c r="AW2978" s="130"/>
      <c r="AX2978" s="130"/>
      <c r="AY2978" s="130"/>
    </row>
    <row r="2979" spans="1:51" x14ac:dyDescent="0.2">
      <c r="A2979" s="121"/>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2"/>
      <c r="AU2979" s="130"/>
      <c r="AV2979" s="130"/>
      <c r="AW2979" s="130"/>
      <c r="AX2979" s="130"/>
      <c r="AY2979" s="130"/>
    </row>
    <row r="2980" spans="1:51" x14ac:dyDescent="0.2">
      <c r="A2980" s="121"/>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2"/>
      <c r="AU2980" s="130"/>
      <c r="AV2980" s="130"/>
      <c r="AW2980" s="130"/>
      <c r="AX2980" s="130"/>
      <c r="AY2980" s="130"/>
    </row>
    <row r="2981" spans="1:51" x14ac:dyDescent="0.2">
      <c r="A2981" s="121"/>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2"/>
      <c r="AU2981" s="130"/>
      <c r="AV2981" s="130"/>
      <c r="AW2981" s="130"/>
      <c r="AX2981" s="130"/>
      <c r="AY2981" s="130"/>
    </row>
    <row r="2982" spans="1:51" x14ac:dyDescent="0.2">
      <c r="A2982" s="121"/>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2"/>
      <c r="AU2982" s="130"/>
      <c r="AV2982" s="130"/>
      <c r="AW2982" s="130"/>
      <c r="AX2982" s="130"/>
      <c r="AY2982" s="130"/>
    </row>
    <row r="2983" spans="1:51" x14ac:dyDescent="0.2">
      <c r="A2983" s="121"/>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2"/>
      <c r="AU2983" s="130"/>
      <c r="AV2983" s="130"/>
      <c r="AW2983" s="130"/>
      <c r="AX2983" s="130"/>
      <c r="AY2983" s="130"/>
    </row>
    <row r="2984" spans="1:51" x14ac:dyDescent="0.2">
      <c r="A2984" s="121"/>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2"/>
      <c r="AU2984" s="130"/>
      <c r="AV2984" s="130"/>
      <c r="AW2984" s="130"/>
      <c r="AX2984" s="130"/>
      <c r="AY2984" s="130"/>
    </row>
    <row r="2985" spans="1:51" x14ac:dyDescent="0.2">
      <c r="A2985" s="121"/>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2"/>
      <c r="AU2985" s="130"/>
      <c r="AV2985" s="130"/>
      <c r="AW2985" s="130"/>
      <c r="AX2985" s="130"/>
      <c r="AY2985" s="130"/>
    </row>
    <row r="2986" spans="1:51" x14ac:dyDescent="0.2">
      <c r="A2986" s="121"/>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2"/>
      <c r="AU2986" s="130"/>
      <c r="AV2986" s="130"/>
      <c r="AW2986" s="130"/>
      <c r="AX2986" s="130"/>
      <c r="AY2986" s="130"/>
    </row>
    <row r="2987" spans="1:51" x14ac:dyDescent="0.2">
      <c r="A2987" s="121"/>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2"/>
      <c r="AU2987" s="130"/>
      <c r="AV2987" s="130"/>
      <c r="AW2987" s="130"/>
      <c r="AX2987" s="130"/>
      <c r="AY2987" s="130"/>
    </row>
    <row r="2988" spans="1:51" x14ac:dyDescent="0.2">
      <c r="A2988" s="121"/>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2"/>
      <c r="AU2988" s="130"/>
      <c r="AV2988" s="130"/>
      <c r="AW2988" s="130"/>
      <c r="AX2988" s="130"/>
      <c r="AY2988" s="130"/>
    </row>
    <row r="2989" spans="1:51" x14ac:dyDescent="0.2">
      <c r="A2989" s="121"/>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2"/>
      <c r="AU2989" s="130"/>
      <c r="AV2989" s="130"/>
      <c r="AW2989" s="130"/>
      <c r="AX2989" s="130"/>
      <c r="AY2989" s="130"/>
    </row>
    <row r="2990" spans="1:51" x14ac:dyDescent="0.2">
      <c r="A2990" s="121"/>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2"/>
      <c r="AU2990" s="130"/>
      <c r="AV2990" s="130"/>
      <c r="AW2990" s="130"/>
      <c r="AX2990" s="130"/>
      <c r="AY2990" s="130"/>
    </row>
    <row r="2991" spans="1:51" x14ac:dyDescent="0.2">
      <c r="A2991" s="121"/>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2"/>
      <c r="AU2991" s="130"/>
      <c r="AV2991" s="130"/>
      <c r="AW2991" s="130"/>
      <c r="AX2991" s="130"/>
      <c r="AY2991" s="130"/>
    </row>
    <row r="2992" spans="1:51" x14ac:dyDescent="0.2">
      <c r="A2992" s="121"/>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2"/>
      <c r="AU2992" s="130"/>
      <c r="AV2992" s="130"/>
      <c r="AW2992" s="130"/>
      <c r="AX2992" s="130"/>
      <c r="AY2992" s="130"/>
    </row>
    <row r="2993" spans="1:51" x14ac:dyDescent="0.2">
      <c r="A2993" s="121"/>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2"/>
      <c r="AU2993" s="130"/>
      <c r="AV2993" s="130"/>
      <c r="AW2993" s="130"/>
      <c r="AX2993" s="130"/>
      <c r="AY2993" s="130"/>
    </row>
    <row r="2994" spans="1:51" x14ac:dyDescent="0.2">
      <c r="A2994" s="121"/>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2"/>
      <c r="AU2994" s="130"/>
      <c r="AV2994" s="130"/>
      <c r="AW2994" s="130"/>
      <c r="AX2994" s="130"/>
      <c r="AY2994" s="130"/>
    </row>
    <row r="2995" spans="1:51" x14ac:dyDescent="0.2">
      <c r="A2995" s="121"/>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2"/>
      <c r="AU2995" s="130"/>
      <c r="AV2995" s="130"/>
      <c r="AW2995" s="130"/>
      <c r="AX2995" s="130"/>
      <c r="AY2995" s="130"/>
    </row>
    <row r="2996" spans="1:51" x14ac:dyDescent="0.2">
      <c r="A2996" s="121"/>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2"/>
      <c r="AU2996" s="130"/>
      <c r="AV2996" s="130"/>
      <c r="AW2996" s="130"/>
      <c r="AX2996" s="130"/>
      <c r="AY2996" s="130"/>
    </row>
    <row r="2997" spans="1:51" x14ac:dyDescent="0.2">
      <c r="A2997" s="121"/>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2"/>
      <c r="AU2997" s="130"/>
      <c r="AV2997" s="130"/>
      <c r="AW2997" s="130"/>
      <c r="AX2997" s="130"/>
      <c r="AY2997" s="130"/>
    </row>
    <row r="2998" spans="1:51" x14ac:dyDescent="0.2">
      <c r="A2998" s="121"/>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2"/>
      <c r="AU2998" s="130"/>
      <c r="AV2998" s="130"/>
      <c r="AW2998" s="130"/>
      <c r="AX2998" s="130"/>
      <c r="AY2998" s="130"/>
    </row>
    <row r="2999" spans="1:51" x14ac:dyDescent="0.2">
      <c r="A2999" s="121"/>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2"/>
      <c r="AU2999" s="130"/>
      <c r="AV2999" s="130"/>
      <c r="AW2999" s="130"/>
      <c r="AX2999" s="130"/>
      <c r="AY2999" s="130"/>
    </row>
    <row r="3000" spans="1:51" x14ac:dyDescent="0.2">
      <c r="A3000" s="121"/>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2"/>
      <c r="AU3000" s="130"/>
      <c r="AV3000" s="130"/>
      <c r="AW3000" s="130"/>
      <c r="AX3000" s="130"/>
      <c r="AY3000" s="130"/>
    </row>
    <row r="3001" spans="1:51" x14ac:dyDescent="0.2">
      <c r="A3001" s="121"/>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2"/>
      <c r="AU3001" s="130"/>
      <c r="AV3001" s="130"/>
      <c r="AW3001" s="130"/>
      <c r="AX3001" s="130"/>
      <c r="AY3001" s="130"/>
    </row>
    <row r="3002" spans="1:51" x14ac:dyDescent="0.2">
      <c r="A3002" s="121"/>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2"/>
      <c r="AU3002" s="130"/>
      <c r="AV3002" s="130"/>
      <c r="AW3002" s="130"/>
      <c r="AX3002" s="130"/>
      <c r="AY3002" s="130"/>
    </row>
    <row r="3003" spans="1:51" x14ac:dyDescent="0.2">
      <c r="A3003" s="121"/>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2"/>
      <c r="AU3003" s="130"/>
      <c r="AV3003" s="130"/>
      <c r="AW3003" s="130"/>
      <c r="AX3003" s="130"/>
      <c r="AY3003" s="130"/>
    </row>
    <row r="3004" spans="1:51" x14ac:dyDescent="0.2">
      <c r="A3004" s="121"/>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2"/>
      <c r="AU3004" s="130"/>
      <c r="AV3004" s="130"/>
      <c r="AW3004" s="130"/>
      <c r="AX3004" s="130"/>
      <c r="AY3004" s="130"/>
    </row>
    <row r="3005" spans="1:51" x14ac:dyDescent="0.2">
      <c r="A3005" s="121"/>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2"/>
      <c r="AU3005" s="130"/>
      <c r="AV3005" s="130"/>
      <c r="AW3005" s="130"/>
      <c r="AX3005" s="130"/>
      <c r="AY3005" s="130"/>
    </row>
    <row r="3006" spans="1:51" x14ac:dyDescent="0.2">
      <c r="A3006" s="121"/>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2"/>
      <c r="AU3006" s="130"/>
      <c r="AV3006" s="130"/>
      <c r="AW3006" s="130"/>
      <c r="AX3006" s="130"/>
      <c r="AY3006" s="130"/>
    </row>
    <row r="3007" spans="1:51" x14ac:dyDescent="0.2">
      <c r="A3007" s="121"/>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2"/>
      <c r="AU3007" s="130"/>
      <c r="AV3007" s="130"/>
      <c r="AW3007" s="130"/>
      <c r="AX3007" s="130"/>
      <c r="AY3007" s="130"/>
    </row>
    <row r="3008" spans="1:51" x14ac:dyDescent="0.2">
      <c r="A3008" s="121"/>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2"/>
      <c r="AU3008" s="130"/>
      <c r="AV3008" s="130"/>
      <c r="AW3008" s="130"/>
      <c r="AX3008" s="130"/>
      <c r="AY3008" s="130"/>
    </row>
    <row r="3009" spans="1:51" x14ac:dyDescent="0.2">
      <c r="A3009" s="121"/>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2"/>
      <c r="AU3009" s="130"/>
      <c r="AV3009" s="130"/>
      <c r="AW3009" s="130"/>
      <c r="AX3009" s="130"/>
      <c r="AY3009" s="130"/>
    </row>
    <row r="3010" spans="1:51" x14ac:dyDescent="0.2">
      <c r="A3010" s="121"/>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2"/>
      <c r="AU3010" s="130"/>
      <c r="AV3010" s="130"/>
      <c r="AW3010" s="130"/>
      <c r="AX3010" s="130"/>
      <c r="AY3010" s="130"/>
    </row>
    <row r="3011" spans="1:51" x14ac:dyDescent="0.2">
      <c r="A3011" s="121"/>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2"/>
      <c r="AU3011" s="130"/>
      <c r="AV3011" s="130"/>
      <c r="AW3011" s="130"/>
      <c r="AX3011" s="130"/>
      <c r="AY3011" s="130"/>
    </row>
    <row r="3012" spans="1:51" x14ac:dyDescent="0.2">
      <c r="A3012" s="121"/>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2"/>
      <c r="AU3012" s="130"/>
      <c r="AV3012" s="130"/>
      <c r="AW3012" s="130"/>
      <c r="AX3012" s="130"/>
      <c r="AY3012" s="130"/>
    </row>
    <row r="3013" spans="1:51" x14ac:dyDescent="0.2">
      <c r="A3013" s="121"/>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2"/>
      <c r="AU3013" s="130"/>
      <c r="AV3013" s="130"/>
      <c r="AW3013" s="130"/>
      <c r="AX3013" s="130"/>
      <c r="AY3013" s="130"/>
    </row>
    <row r="3014" spans="1:51" x14ac:dyDescent="0.2">
      <c r="A3014" s="121"/>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2"/>
      <c r="AU3014" s="130"/>
      <c r="AV3014" s="130"/>
      <c r="AW3014" s="130"/>
      <c r="AX3014" s="130"/>
      <c r="AY3014" s="130"/>
    </row>
    <row r="3015" spans="1:51" x14ac:dyDescent="0.2">
      <c r="A3015" s="121"/>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2"/>
      <c r="AU3015" s="130"/>
      <c r="AV3015" s="130"/>
      <c r="AW3015" s="130"/>
      <c r="AX3015" s="130"/>
      <c r="AY3015" s="130"/>
    </row>
    <row r="3016" spans="1:51" x14ac:dyDescent="0.2">
      <c r="A3016" s="121"/>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2"/>
      <c r="AU3016" s="130"/>
      <c r="AV3016" s="130"/>
      <c r="AW3016" s="130"/>
      <c r="AX3016" s="130"/>
      <c r="AY3016" s="130"/>
    </row>
    <row r="3017" spans="1:51" x14ac:dyDescent="0.2">
      <c r="A3017" s="121"/>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2"/>
      <c r="AU3017" s="130"/>
      <c r="AV3017" s="130"/>
      <c r="AW3017" s="130"/>
      <c r="AX3017" s="130"/>
      <c r="AY3017" s="130"/>
    </row>
    <row r="3018" spans="1:51" x14ac:dyDescent="0.2">
      <c r="A3018" s="121"/>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2"/>
      <c r="AU3018" s="130"/>
      <c r="AV3018" s="130"/>
      <c r="AW3018" s="130"/>
      <c r="AX3018" s="130"/>
      <c r="AY3018" s="130"/>
    </row>
    <row r="3019" spans="1:51" x14ac:dyDescent="0.2">
      <c r="A3019" s="121"/>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2"/>
      <c r="AU3019" s="130"/>
      <c r="AV3019" s="130"/>
      <c r="AW3019" s="130"/>
      <c r="AX3019" s="130"/>
      <c r="AY3019" s="130"/>
    </row>
    <row r="3020" spans="1:51" x14ac:dyDescent="0.2">
      <c r="A3020" s="121"/>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2"/>
      <c r="AU3020" s="130"/>
      <c r="AV3020" s="130"/>
      <c r="AW3020" s="130"/>
      <c r="AX3020" s="130"/>
      <c r="AY3020" s="130"/>
    </row>
    <row r="3021" spans="1:51" x14ac:dyDescent="0.2">
      <c r="A3021" s="121"/>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2"/>
      <c r="AU3021" s="130"/>
      <c r="AV3021" s="130"/>
      <c r="AW3021" s="130"/>
      <c r="AX3021" s="130"/>
      <c r="AY3021" s="130"/>
    </row>
    <row r="3022" spans="1:51" x14ac:dyDescent="0.2">
      <c r="A3022" s="121"/>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2"/>
      <c r="AU3022" s="130"/>
      <c r="AV3022" s="130"/>
      <c r="AW3022" s="130"/>
      <c r="AX3022" s="130"/>
      <c r="AY3022" s="130"/>
    </row>
    <row r="3023" spans="1:51" x14ac:dyDescent="0.2">
      <c r="A3023" s="121"/>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2"/>
      <c r="AU3023" s="130"/>
      <c r="AV3023" s="130"/>
      <c r="AW3023" s="130"/>
      <c r="AX3023" s="130"/>
      <c r="AY3023" s="130"/>
    </row>
    <row r="3024" spans="1:51" x14ac:dyDescent="0.2">
      <c r="A3024" s="121"/>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2"/>
      <c r="AU3024" s="130"/>
      <c r="AV3024" s="130"/>
      <c r="AW3024" s="130"/>
      <c r="AX3024" s="130"/>
      <c r="AY3024" s="130"/>
    </row>
    <row r="3025" spans="1:51" x14ac:dyDescent="0.2">
      <c r="A3025" s="121"/>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2"/>
      <c r="AU3025" s="130"/>
      <c r="AV3025" s="130"/>
      <c r="AW3025" s="130"/>
      <c r="AX3025" s="130"/>
      <c r="AY3025" s="130"/>
    </row>
    <row r="3026" spans="1:51" x14ac:dyDescent="0.2">
      <c r="A3026" s="121"/>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2"/>
      <c r="AU3026" s="130"/>
      <c r="AV3026" s="130"/>
      <c r="AW3026" s="130"/>
      <c r="AX3026" s="130"/>
      <c r="AY3026" s="130"/>
    </row>
    <row r="3027" spans="1:51" x14ac:dyDescent="0.2">
      <c r="A3027" s="121"/>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2"/>
      <c r="AU3027" s="130"/>
      <c r="AV3027" s="130"/>
      <c r="AW3027" s="130"/>
      <c r="AX3027" s="130"/>
      <c r="AY3027" s="130"/>
    </row>
    <row r="3028" spans="1:51" x14ac:dyDescent="0.2">
      <c r="A3028" s="121"/>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2"/>
      <c r="AU3028" s="130"/>
      <c r="AV3028" s="130"/>
      <c r="AW3028" s="130"/>
      <c r="AX3028" s="130"/>
      <c r="AY3028" s="130"/>
    </row>
    <row r="3029" spans="1:51" x14ac:dyDescent="0.2">
      <c r="A3029" s="121"/>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2"/>
      <c r="AU3029" s="130"/>
      <c r="AV3029" s="130"/>
      <c r="AW3029" s="130"/>
      <c r="AX3029" s="130"/>
      <c r="AY3029" s="130"/>
    </row>
    <row r="3030" spans="1:51" x14ac:dyDescent="0.2">
      <c r="A3030" s="121"/>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2"/>
      <c r="AU3030" s="130"/>
      <c r="AV3030" s="130"/>
      <c r="AW3030" s="130"/>
      <c r="AX3030" s="130"/>
      <c r="AY3030" s="130"/>
    </row>
    <row r="3031" spans="1:51" x14ac:dyDescent="0.2">
      <c r="A3031" s="121"/>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2"/>
      <c r="AU3031" s="130"/>
      <c r="AV3031" s="130"/>
      <c r="AW3031" s="130"/>
      <c r="AX3031" s="130"/>
      <c r="AY3031" s="130"/>
    </row>
    <row r="3032" spans="1:51" x14ac:dyDescent="0.2">
      <c r="A3032" s="121"/>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2"/>
      <c r="AU3032" s="130"/>
      <c r="AV3032" s="130"/>
      <c r="AW3032" s="130"/>
      <c r="AX3032" s="130"/>
      <c r="AY3032" s="130"/>
    </row>
    <row r="3033" spans="1:51" x14ac:dyDescent="0.2">
      <c r="A3033" s="121"/>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2"/>
      <c r="AU3033" s="130"/>
      <c r="AV3033" s="130"/>
      <c r="AW3033" s="130"/>
      <c r="AX3033" s="130"/>
      <c r="AY3033" s="130"/>
    </row>
    <row r="3034" spans="1:51" x14ac:dyDescent="0.2">
      <c r="A3034" s="121"/>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2"/>
      <c r="AU3034" s="130"/>
      <c r="AV3034" s="130"/>
      <c r="AW3034" s="130"/>
      <c r="AX3034" s="130"/>
      <c r="AY3034" s="130"/>
    </row>
    <row r="3035" spans="1:51" x14ac:dyDescent="0.2">
      <c r="A3035" s="121"/>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2"/>
      <c r="AU3035" s="130"/>
      <c r="AV3035" s="130"/>
      <c r="AW3035" s="130"/>
      <c r="AX3035" s="130"/>
      <c r="AY3035" s="130"/>
    </row>
    <row r="3036" spans="1:51" x14ac:dyDescent="0.2">
      <c r="A3036" s="121"/>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2"/>
      <c r="AU3036" s="130"/>
      <c r="AV3036" s="130"/>
      <c r="AW3036" s="130"/>
      <c r="AX3036" s="130"/>
      <c r="AY3036" s="130"/>
    </row>
    <row r="3037" spans="1:51" x14ac:dyDescent="0.2">
      <c r="A3037" s="121"/>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2"/>
      <c r="AU3037" s="130"/>
      <c r="AV3037" s="130"/>
      <c r="AW3037" s="130"/>
      <c r="AX3037" s="130"/>
      <c r="AY3037" s="130"/>
    </row>
    <row r="3038" spans="1:51" x14ac:dyDescent="0.2">
      <c r="A3038" s="121"/>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2"/>
      <c r="AU3038" s="130"/>
      <c r="AV3038" s="130"/>
      <c r="AW3038" s="130"/>
      <c r="AX3038" s="130"/>
      <c r="AY3038" s="130"/>
    </row>
    <row r="3039" spans="1:51" x14ac:dyDescent="0.2">
      <c r="A3039" s="121"/>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2"/>
      <c r="AU3039" s="130"/>
      <c r="AV3039" s="130"/>
      <c r="AW3039" s="130"/>
      <c r="AX3039" s="130"/>
      <c r="AY3039" s="130"/>
    </row>
    <row r="3040" spans="1:51" x14ac:dyDescent="0.2">
      <c r="A3040" s="121"/>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2"/>
      <c r="AU3040" s="130"/>
      <c r="AV3040" s="130"/>
      <c r="AW3040" s="130"/>
      <c r="AX3040" s="130"/>
      <c r="AY3040" s="130"/>
    </row>
    <row r="3041" spans="1:51" x14ac:dyDescent="0.2">
      <c r="A3041" s="121"/>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2"/>
      <c r="AU3041" s="130"/>
      <c r="AV3041" s="130"/>
      <c r="AW3041" s="130"/>
      <c r="AX3041" s="130"/>
      <c r="AY3041" s="130"/>
    </row>
    <row r="3042" spans="1:51" x14ac:dyDescent="0.2">
      <c r="A3042" s="121"/>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2"/>
      <c r="AU3042" s="130"/>
      <c r="AV3042" s="130"/>
      <c r="AW3042" s="130"/>
      <c r="AX3042" s="130"/>
      <c r="AY3042" s="130"/>
    </row>
    <row r="3043" spans="1:51" x14ac:dyDescent="0.2">
      <c r="A3043" s="121"/>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2"/>
      <c r="AU3043" s="130"/>
      <c r="AV3043" s="130"/>
      <c r="AW3043" s="130"/>
      <c r="AX3043" s="130"/>
      <c r="AY3043" s="130"/>
    </row>
    <row r="3044" spans="1:51" x14ac:dyDescent="0.2">
      <c r="A3044" s="121"/>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2"/>
      <c r="AU3044" s="130"/>
      <c r="AV3044" s="130"/>
      <c r="AW3044" s="130"/>
      <c r="AX3044" s="130"/>
      <c r="AY3044" s="130"/>
    </row>
    <row r="3045" spans="1:51" x14ac:dyDescent="0.2">
      <c r="A3045" s="121"/>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2"/>
      <c r="AU3045" s="130"/>
      <c r="AV3045" s="130"/>
      <c r="AW3045" s="130"/>
      <c r="AX3045" s="130"/>
      <c r="AY3045" s="130"/>
    </row>
    <row r="3046" spans="1:51" x14ac:dyDescent="0.2">
      <c r="A3046" s="121"/>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2"/>
      <c r="AU3046" s="130"/>
      <c r="AV3046" s="130"/>
      <c r="AW3046" s="130"/>
      <c r="AX3046" s="130"/>
      <c r="AY3046" s="130"/>
    </row>
    <row r="3047" spans="1:51" x14ac:dyDescent="0.2">
      <c r="A3047" s="121"/>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2"/>
      <c r="AU3047" s="130"/>
      <c r="AV3047" s="130"/>
      <c r="AW3047" s="130"/>
      <c r="AX3047" s="130"/>
      <c r="AY3047" s="130"/>
    </row>
    <row r="3048" spans="1:51" x14ac:dyDescent="0.2">
      <c r="A3048" s="121"/>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2"/>
      <c r="AU3048" s="130"/>
      <c r="AV3048" s="130"/>
      <c r="AW3048" s="130"/>
      <c r="AX3048" s="130"/>
      <c r="AY3048" s="130"/>
    </row>
    <row r="3049" spans="1:51" x14ac:dyDescent="0.2">
      <c r="A3049" s="121"/>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2"/>
      <c r="AU3049" s="130"/>
      <c r="AV3049" s="130"/>
      <c r="AW3049" s="130"/>
      <c r="AX3049" s="130"/>
      <c r="AY3049" s="130"/>
    </row>
    <row r="3050" spans="1:51" x14ac:dyDescent="0.2">
      <c r="A3050" s="121"/>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2"/>
      <c r="AU3050" s="130"/>
      <c r="AV3050" s="130"/>
      <c r="AW3050" s="130"/>
      <c r="AX3050" s="130"/>
      <c r="AY3050" s="130"/>
    </row>
    <row r="3051" spans="1:51" x14ac:dyDescent="0.2">
      <c r="A3051" s="121"/>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2"/>
      <c r="AU3051" s="130"/>
      <c r="AV3051" s="130"/>
      <c r="AW3051" s="130"/>
      <c r="AX3051" s="130"/>
      <c r="AY3051" s="130"/>
    </row>
    <row r="3052" spans="1:51" x14ac:dyDescent="0.2">
      <c r="A3052" s="121"/>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2"/>
      <c r="AU3052" s="130"/>
      <c r="AV3052" s="130"/>
      <c r="AW3052" s="130"/>
      <c r="AX3052" s="130"/>
      <c r="AY3052" s="130"/>
    </row>
    <row r="3053" spans="1:51" x14ac:dyDescent="0.2">
      <c r="A3053" s="121"/>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2"/>
      <c r="AU3053" s="130"/>
      <c r="AV3053" s="130"/>
      <c r="AW3053" s="130"/>
      <c r="AX3053" s="130"/>
      <c r="AY3053" s="130"/>
    </row>
    <row r="3054" spans="1:51" x14ac:dyDescent="0.2">
      <c r="A3054" s="121"/>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2"/>
      <c r="AU3054" s="130"/>
      <c r="AV3054" s="130"/>
      <c r="AW3054" s="130"/>
      <c r="AX3054" s="130"/>
      <c r="AY3054" s="130"/>
    </row>
    <row r="3055" spans="1:51" x14ac:dyDescent="0.2">
      <c r="A3055" s="121"/>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2"/>
      <c r="AU3055" s="130"/>
      <c r="AV3055" s="130"/>
      <c r="AW3055" s="130"/>
      <c r="AX3055" s="130"/>
      <c r="AY3055" s="130"/>
    </row>
    <row r="3056" spans="1:51" x14ac:dyDescent="0.2">
      <c r="A3056" s="121"/>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2"/>
      <c r="AU3056" s="130"/>
      <c r="AV3056" s="130"/>
      <c r="AW3056" s="130"/>
      <c r="AX3056" s="130"/>
      <c r="AY3056" s="130"/>
    </row>
    <row r="3057" spans="1:51" x14ac:dyDescent="0.2">
      <c r="A3057" s="121"/>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2"/>
      <c r="AU3057" s="130"/>
      <c r="AV3057" s="130"/>
      <c r="AW3057" s="130"/>
      <c r="AX3057" s="130"/>
      <c r="AY3057" s="130"/>
    </row>
    <row r="3058" spans="1:51" x14ac:dyDescent="0.2">
      <c r="A3058" s="121"/>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2"/>
      <c r="AU3058" s="130"/>
      <c r="AV3058" s="130"/>
      <c r="AW3058" s="130"/>
      <c r="AX3058" s="130"/>
      <c r="AY3058" s="130"/>
    </row>
    <row r="3059" spans="1:51" x14ac:dyDescent="0.2">
      <c r="A3059" s="121"/>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2"/>
      <c r="AU3059" s="130"/>
      <c r="AV3059" s="130"/>
      <c r="AW3059" s="130"/>
      <c r="AX3059" s="130"/>
      <c r="AY3059" s="130"/>
    </row>
    <row r="3060" spans="1:51" x14ac:dyDescent="0.2">
      <c r="A3060" s="121"/>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2"/>
      <c r="AU3060" s="130"/>
      <c r="AV3060" s="130"/>
      <c r="AW3060" s="130"/>
      <c r="AX3060" s="130"/>
      <c r="AY3060" s="130"/>
    </row>
    <row r="3061" spans="1:51" x14ac:dyDescent="0.2">
      <c r="A3061" s="121"/>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2"/>
      <c r="AU3061" s="130"/>
      <c r="AV3061" s="130"/>
      <c r="AW3061" s="130"/>
      <c r="AX3061" s="130"/>
      <c r="AY3061" s="130"/>
    </row>
    <row r="3062" spans="1:51" x14ac:dyDescent="0.2">
      <c r="A3062" s="121"/>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2"/>
      <c r="AU3062" s="130"/>
      <c r="AV3062" s="130"/>
      <c r="AW3062" s="130"/>
      <c r="AX3062" s="130"/>
      <c r="AY3062" s="130"/>
    </row>
    <row r="3063" spans="1:51" x14ac:dyDescent="0.2">
      <c r="A3063" s="121"/>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2"/>
      <c r="AU3063" s="130"/>
      <c r="AV3063" s="130"/>
      <c r="AW3063" s="130"/>
      <c r="AX3063" s="130"/>
      <c r="AY3063" s="130"/>
    </row>
    <row r="3064" spans="1:51" x14ac:dyDescent="0.2">
      <c r="A3064" s="121"/>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2"/>
      <c r="AU3064" s="130"/>
      <c r="AV3064" s="130"/>
      <c r="AW3064" s="130"/>
      <c r="AX3064" s="130"/>
      <c r="AY3064" s="130"/>
    </row>
    <row r="3065" spans="1:51" x14ac:dyDescent="0.2">
      <c r="A3065" s="121"/>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2"/>
      <c r="AU3065" s="130"/>
      <c r="AV3065" s="130"/>
      <c r="AW3065" s="130"/>
      <c r="AX3065" s="130"/>
      <c r="AY3065" s="130"/>
    </row>
    <row r="3066" spans="1:51" x14ac:dyDescent="0.2">
      <c r="A3066" s="121"/>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2"/>
      <c r="AU3066" s="130"/>
      <c r="AV3066" s="130"/>
      <c r="AW3066" s="130"/>
      <c r="AX3066" s="130"/>
      <c r="AY3066" s="130"/>
    </row>
    <row r="3067" spans="1:51" x14ac:dyDescent="0.2">
      <c r="A3067" s="121"/>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2"/>
      <c r="AU3067" s="130"/>
      <c r="AV3067" s="130"/>
      <c r="AW3067" s="130"/>
      <c r="AX3067" s="130"/>
      <c r="AY3067" s="130"/>
    </row>
    <row r="3068" spans="1:51" x14ac:dyDescent="0.2">
      <c r="A3068" s="121"/>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2"/>
      <c r="AU3068" s="130"/>
      <c r="AV3068" s="130"/>
      <c r="AW3068" s="130"/>
      <c r="AX3068" s="130"/>
      <c r="AY3068" s="130"/>
    </row>
    <row r="3069" spans="1:51" x14ac:dyDescent="0.2">
      <c r="A3069" s="121"/>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2"/>
      <c r="AU3069" s="130"/>
      <c r="AV3069" s="130"/>
      <c r="AW3069" s="130"/>
      <c r="AX3069" s="130"/>
      <c r="AY3069" s="130"/>
    </row>
    <row r="3070" spans="1:51" x14ac:dyDescent="0.2">
      <c r="A3070" s="121"/>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2"/>
      <c r="AU3070" s="130"/>
      <c r="AV3070" s="130"/>
      <c r="AW3070" s="130"/>
      <c r="AX3070" s="130"/>
      <c r="AY3070" s="130"/>
    </row>
    <row r="3071" spans="1:51" x14ac:dyDescent="0.2">
      <c r="A3071" s="121"/>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2"/>
      <c r="AU3071" s="130"/>
      <c r="AV3071" s="130"/>
      <c r="AW3071" s="130"/>
      <c r="AX3071" s="130"/>
      <c r="AY3071" s="130"/>
    </row>
    <row r="3072" spans="1:51" x14ac:dyDescent="0.2">
      <c r="A3072" s="121"/>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2"/>
      <c r="AU3072" s="130"/>
      <c r="AV3072" s="130"/>
      <c r="AW3072" s="130"/>
      <c r="AX3072" s="130"/>
      <c r="AY3072" s="130"/>
    </row>
    <row r="3073" spans="1:51" x14ac:dyDescent="0.2">
      <c r="A3073" s="121"/>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2"/>
      <c r="AU3073" s="130"/>
      <c r="AV3073" s="130"/>
      <c r="AW3073" s="130"/>
      <c r="AX3073" s="130"/>
      <c r="AY3073" s="130"/>
    </row>
    <row r="3074" spans="1:51" x14ac:dyDescent="0.2">
      <c r="A3074" s="121"/>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2"/>
      <c r="AU3074" s="130"/>
      <c r="AV3074" s="130"/>
      <c r="AW3074" s="130"/>
      <c r="AX3074" s="130"/>
      <c r="AY3074" s="130"/>
    </row>
    <row r="3075" spans="1:51" x14ac:dyDescent="0.2">
      <c r="A3075" s="121"/>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2"/>
      <c r="AU3075" s="130"/>
      <c r="AV3075" s="130"/>
      <c r="AW3075" s="130"/>
      <c r="AX3075" s="130"/>
      <c r="AY3075" s="130"/>
    </row>
    <row r="3076" spans="1:51" x14ac:dyDescent="0.2">
      <c r="A3076" s="121"/>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2"/>
      <c r="AU3076" s="130"/>
      <c r="AV3076" s="130"/>
      <c r="AW3076" s="130"/>
      <c r="AX3076" s="130"/>
      <c r="AY3076" s="130"/>
    </row>
    <row r="3077" spans="1:51" x14ac:dyDescent="0.2">
      <c r="A3077" s="121"/>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2"/>
      <c r="AU3077" s="130"/>
      <c r="AV3077" s="130"/>
      <c r="AW3077" s="130"/>
      <c r="AX3077" s="130"/>
      <c r="AY3077" s="130"/>
    </row>
    <row r="3078" spans="1:51" x14ac:dyDescent="0.2">
      <c r="A3078" s="121"/>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2"/>
      <c r="AU3078" s="130"/>
      <c r="AV3078" s="130"/>
      <c r="AW3078" s="130"/>
      <c r="AX3078" s="130"/>
      <c r="AY3078" s="130"/>
    </row>
    <row r="3079" spans="1:51" x14ac:dyDescent="0.2">
      <c r="A3079" s="121"/>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2"/>
      <c r="AU3079" s="130"/>
      <c r="AV3079" s="130"/>
      <c r="AW3079" s="130"/>
      <c r="AX3079" s="130"/>
      <c r="AY3079" s="130"/>
    </row>
    <row r="3080" spans="1:51" x14ac:dyDescent="0.2">
      <c r="A3080" s="121"/>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2"/>
      <c r="AU3080" s="130"/>
      <c r="AV3080" s="130"/>
      <c r="AW3080" s="130"/>
      <c r="AX3080" s="130"/>
      <c r="AY3080" s="130"/>
    </row>
    <row r="3081" spans="1:51" x14ac:dyDescent="0.2">
      <c r="A3081" s="121"/>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2"/>
      <c r="AU3081" s="130"/>
      <c r="AV3081" s="130"/>
      <c r="AW3081" s="130"/>
      <c r="AX3081" s="130"/>
      <c r="AY3081" s="130"/>
    </row>
    <row r="3082" spans="1:51" x14ac:dyDescent="0.2">
      <c r="A3082" s="121"/>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2"/>
      <c r="AU3082" s="130"/>
      <c r="AV3082" s="130"/>
      <c r="AW3082" s="130"/>
      <c r="AX3082" s="130"/>
      <c r="AY3082" s="130"/>
    </row>
    <row r="3083" spans="1:51" x14ac:dyDescent="0.2">
      <c r="A3083" s="121"/>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2"/>
      <c r="AU3083" s="130"/>
      <c r="AV3083" s="130"/>
      <c r="AW3083" s="130"/>
      <c r="AX3083" s="130"/>
      <c r="AY3083" s="130"/>
    </row>
    <row r="3084" spans="1:51" x14ac:dyDescent="0.2">
      <c r="A3084" s="121"/>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2"/>
      <c r="AU3084" s="130"/>
      <c r="AV3084" s="130"/>
      <c r="AW3084" s="130"/>
      <c r="AX3084" s="130"/>
      <c r="AY3084" s="130"/>
    </row>
    <row r="3085" spans="1:51" x14ac:dyDescent="0.2">
      <c r="A3085" s="121"/>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2"/>
      <c r="AU3085" s="130"/>
      <c r="AV3085" s="130"/>
      <c r="AW3085" s="130"/>
      <c r="AX3085" s="130"/>
      <c r="AY3085" s="130"/>
    </row>
    <row r="3086" spans="1:51" x14ac:dyDescent="0.2">
      <c r="A3086" s="121"/>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2"/>
      <c r="AU3086" s="130"/>
      <c r="AV3086" s="130"/>
      <c r="AW3086" s="130"/>
      <c r="AX3086" s="130"/>
      <c r="AY3086" s="130"/>
    </row>
    <row r="3087" spans="1:51" x14ac:dyDescent="0.2">
      <c r="A3087" s="121"/>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2"/>
      <c r="AU3087" s="130"/>
      <c r="AV3087" s="130"/>
      <c r="AW3087" s="130"/>
      <c r="AX3087" s="130"/>
      <c r="AY3087" s="130"/>
    </row>
    <row r="3088" spans="1:51" x14ac:dyDescent="0.2">
      <c r="A3088" s="121"/>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2"/>
      <c r="AU3088" s="130"/>
      <c r="AV3088" s="130"/>
      <c r="AW3088" s="130"/>
      <c r="AX3088" s="130"/>
      <c r="AY3088" s="130"/>
    </row>
    <row r="3089" spans="1:51" x14ac:dyDescent="0.2">
      <c r="A3089" s="121"/>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2"/>
      <c r="AU3089" s="130"/>
      <c r="AV3089" s="130"/>
      <c r="AW3089" s="130"/>
      <c r="AX3089" s="130"/>
      <c r="AY3089" s="130"/>
    </row>
    <row r="3090" spans="1:51" x14ac:dyDescent="0.2">
      <c r="A3090" s="121"/>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2"/>
      <c r="AU3090" s="130"/>
      <c r="AV3090" s="130"/>
      <c r="AW3090" s="130"/>
      <c r="AX3090" s="130"/>
      <c r="AY3090" s="130"/>
    </row>
    <row r="3091" spans="1:51" x14ac:dyDescent="0.2">
      <c r="A3091" s="121"/>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2"/>
      <c r="AU3091" s="130"/>
      <c r="AV3091" s="130"/>
      <c r="AW3091" s="130"/>
      <c r="AX3091" s="130"/>
      <c r="AY3091" s="130"/>
    </row>
    <row r="3092" spans="1:51" x14ac:dyDescent="0.2">
      <c r="A3092" s="121"/>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2"/>
      <c r="AU3092" s="130"/>
      <c r="AV3092" s="130"/>
      <c r="AW3092" s="130"/>
      <c r="AX3092" s="130"/>
      <c r="AY3092" s="130"/>
    </row>
    <row r="3093" spans="1:51" x14ac:dyDescent="0.2">
      <c r="A3093" s="121"/>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2"/>
      <c r="AU3093" s="130"/>
      <c r="AV3093" s="130"/>
      <c r="AW3093" s="130"/>
      <c r="AX3093" s="130"/>
      <c r="AY3093" s="130"/>
    </row>
    <row r="3094" spans="1:51" x14ac:dyDescent="0.2">
      <c r="A3094" s="121"/>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2"/>
      <c r="AU3094" s="130"/>
      <c r="AV3094" s="130"/>
      <c r="AW3094" s="130"/>
      <c r="AX3094" s="130"/>
      <c r="AY3094" s="130"/>
    </row>
    <row r="3095" spans="1:51" x14ac:dyDescent="0.2">
      <c r="A3095" s="121"/>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2"/>
      <c r="AU3095" s="130"/>
      <c r="AV3095" s="130"/>
      <c r="AW3095" s="130"/>
      <c r="AX3095" s="130"/>
      <c r="AY3095" s="130"/>
    </row>
    <row r="3096" spans="1:51" x14ac:dyDescent="0.2">
      <c r="A3096" s="121"/>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2"/>
      <c r="AU3096" s="130"/>
      <c r="AV3096" s="130"/>
      <c r="AW3096" s="130"/>
      <c r="AX3096" s="130"/>
      <c r="AY3096" s="130"/>
    </row>
    <row r="3097" spans="1:51" x14ac:dyDescent="0.2">
      <c r="A3097" s="121"/>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2"/>
      <c r="AU3097" s="130"/>
      <c r="AV3097" s="130"/>
      <c r="AW3097" s="130"/>
      <c r="AX3097" s="130"/>
      <c r="AY3097" s="130"/>
    </row>
    <row r="3098" spans="1:51" x14ac:dyDescent="0.2">
      <c r="A3098" s="121"/>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2"/>
      <c r="AU3098" s="130"/>
      <c r="AV3098" s="130"/>
      <c r="AW3098" s="130"/>
      <c r="AX3098" s="130"/>
      <c r="AY3098" s="130"/>
    </row>
    <row r="3099" spans="1:51" x14ac:dyDescent="0.2">
      <c r="A3099" s="121"/>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2"/>
      <c r="AU3099" s="130"/>
      <c r="AV3099" s="130"/>
      <c r="AW3099" s="130"/>
      <c r="AX3099" s="130"/>
      <c r="AY3099" s="130"/>
    </row>
    <row r="3100" spans="1:51" x14ac:dyDescent="0.2">
      <c r="A3100" s="121"/>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2"/>
      <c r="AU3100" s="130"/>
      <c r="AV3100" s="130"/>
      <c r="AW3100" s="130"/>
      <c r="AX3100" s="130"/>
      <c r="AY3100" s="130"/>
    </row>
    <row r="3101" spans="1:51" x14ac:dyDescent="0.2">
      <c r="A3101" s="121"/>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2"/>
      <c r="AU3101" s="130"/>
      <c r="AV3101" s="130"/>
      <c r="AW3101" s="130"/>
      <c r="AX3101" s="130"/>
      <c r="AY3101" s="130"/>
    </row>
    <row r="3102" spans="1:51" x14ac:dyDescent="0.2">
      <c r="A3102" s="121"/>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2"/>
      <c r="AU3102" s="130"/>
      <c r="AV3102" s="130"/>
      <c r="AW3102" s="130"/>
      <c r="AX3102" s="130"/>
      <c r="AY3102" s="130"/>
    </row>
    <row r="3103" spans="1:51" x14ac:dyDescent="0.2">
      <c r="A3103" s="121"/>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2"/>
      <c r="AU3103" s="130"/>
      <c r="AV3103" s="130"/>
      <c r="AW3103" s="130"/>
      <c r="AX3103" s="130"/>
      <c r="AY3103" s="130"/>
    </row>
    <row r="3104" spans="1:51" x14ac:dyDescent="0.2">
      <c r="A3104" s="121"/>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2"/>
      <c r="AU3104" s="130"/>
      <c r="AV3104" s="130"/>
      <c r="AW3104" s="130"/>
      <c r="AX3104" s="130"/>
      <c r="AY3104" s="130"/>
    </row>
    <row r="3105" spans="1:51" x14ac:dyDescent="0.2">
      <c r="A3105" s="121"/>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2"/>
      <c r="AU3105" s="130"/>
      <c r="AV3105" s="130"/>
      <c r="AW3105" s="130"/>
      <c r="AX3105" s="130"/>
      <c r="AY3105" s="130"/>
    </row>
    <row r="3106" spans="1:51" x14ac:dyDescent="0.2">
      <c r="A3106" s="121"/>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2"/>
      <c r="AU3106" s="130"/>
      <c r="AV3106" s="130"/>
      <c r="AW3106" s="130"/>
      <c r="AX3106" s="130"/>
      <c r="AY3106" s="130"/>
    </row>
    <row r="3107" spans="1:51" x14ac:dyDescent="0.2">
      <c r="A3107" s="121"/>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2"/>
      <c r="AU3107" s="130"/>
      <c r="AV3107" s="130"/>
      <c r="AW3107" s="130"/>
      <c r="AX3107" s="130"/>
      <c r="AY3107" s="130"/>
    </row>
    <row r="3108" spans="1:51" x14ac:dyDescent="0.2">
      <c r="A3108" s="121"/>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2"/>
      <c r="AU3108" s="130"/>
      <c r="AV3108" s="130"/>
      <c r="AW3108" s="130"/>
      <c r="AX3108" s="130"/>
      <c r="AY3108" s="130"/>
    </row>
    <row r="3109" spans="1:51" x14ac:dyDescent="0.2">
      <c r="A3109" s="121"/>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2"/>
      <c r="AU3109" s="130"/>
      <c r="AV3109" s="130"/>
      <c r="AW3109" s="130"/>
      <c r="AX3109" s="130"/>
      <c r="AY3109" s="130"/>
    </row>
    <row r="3110" spans="1:51" x14ac:dyDescent="0.2">
      <c r="A3110" s="121"/>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2"/>
      <c r="AU3110" s="130"/>
      <c r="AV3110" s="130"/>
      <c r="AW3110" s="130"/>
      <c r="AX3110" s="130"/>
      <c r="AY3110" s="130"/>
    </row>
    <row r="3111" spans="1:51" x14ac:dyDescent="0.2">
      <c r="A3111" s="121"/>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2"/>
      <c r="AU3111" s="130"/>
      <c r="AV3111" s="130"/>
      <c r="AW3111" s="130"/>
      <c r="AX3111" s="130"/>
      <c r="AY3111" s="130"/>
    </row>
    <row r="3112" spans="1:51" x14ac:dyDescent="0.2">
      <c r="A3112" s="121"/>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2"/>
      <c r="AU3112" s="130"/>
      <c r="AV3112" s="130"/>
      <c r="AW3112" s="130"/>
      <c r="AX3112" s="130"/>
      <c r="AY3112" s="130"/>
    </row>
    <row r="3113" spans="1:51" x14ac:dyDescent="0.2">
      <c r="A3113" s="121"/>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2"/>
      <c r="AU3113" s="130"/>
      <c r="AV3113" s="130"/>
      <c r="AW3113" s="130"/>
      <c r="AX3113" s="130"/>
      <c r="AY3113" s="130"/>
    </row>
    <row r="3114" spans="1:51" x14ac:dyDescent="0.2">
      <c r="A3114" s="121"/>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2"/>
      <c r="AU3114" s="130"/>
      <c r="AV3114" s="130"/>
      <c r="AW3114" s="130"/>
      <c r="AX3114" s="130"/>
      <c r="AY3114" s="130"/>
    </row>
    <row r="3115" spans="1:51" x14ac:dyDescent="0.2">
      <c r="A3115" s="121"/>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2"/>
      <c r="AU3115" s="130"/>
      <c r="AV3115" s="130"/>
      <c r="AW3115" s="130"/>
      <c r="AX3115" s="130"/>
      <c r="AY3115" s="130"/>
    </row>
    <row r="3116" spans="1:51" x14ac:dyDescent="0.2">
      <c r="A3116" s="121"/>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2"/>
      <c r="AU3116" s="130"/>
      <c r="AV3116" s="130"/>
      <c r="AW3116" s="130"/>
      <c r="AX3116" s="130"/>
      <c r="AY3116" s="130"/>
    </row>
    <row r="3117" spans="1:51" x14ac:dyDescent="0.2">
      <c r="A3117" s="121"/>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2"/>
      <c r="AU3117" s="130"/>
      <c r="AV3117" s="130"/>
      <c r="AW3117" s="130"/>
      <c r="AX3117" s="130"/>
      <c r="AY3117" s="130"/>
    </row>
    <row r="3118" spans="1:51" x14ac:dyDescent="0.2">
      <c r="A3118" s="121"/>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2"/>
      <c r="AU3118" s="130"/>
      <c r="AV3118" s="130"/>
      <c r="AW3118" s="130"/>
      <c r="AX3118" s="130"/>
      <c r="AY3118" s="130"/>
    </row>
    <row r="3119" spans="1:51" x14ac:dyDescent="0.2">
      <c r="A3119" s="121"/>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2"/>
      <c r="AU3119" s="130"/>
      <c r="AV3119" s="130"/>
      <c r="AW3119" s="130"/>
      <c r="AX3119" s="130"/>
      <c r="AY3119" s="130"/>
    </row>
    <row r="3120" spans="1:51" x14ac:dyDescent="0.2">
      <c r="A3120" s="121"/>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2"/>
      <c r="AU3120" s="130"/>
      <c r="AV3120" s="130"/>
      <c r="AW3120" s="130"/>
      <c r="AX3120" s="130"/>
      <c r="AY3120" s="130"/>
    </row>
    <row r="3121" spans="1:51" x14ac:dyDescent="0.2">
      <c r="A3121" s="121"/>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2"/>
      <c r="AU3121" s="130"/>
      <c r="AV3121" s="130"/>
      <c r="AW3121" s="130"/>
      <c r="AX3121" s="130"/>
      <c r="AY3121" s="130"/>
    </row>
    <row r="3122" spans="1:51" x14ac:dyDescent="0.2">
      <c r="A3122" s="121"/>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2"/>
      <c r="AU3122" s="130"/>
      <c r="AV3122" s="130"/>
      <c r="AW3122" s="130"/>
      <c r="AX3122" s="130"/>
      <c r="AY3122" s="130"/>
    </row>
    <row r="3123" spans="1:51" x14ac:dyDescent="0.2">
      <c r="A3123" s="121"/>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2"/>
      <c r="AU3123" s="130"/>
      <c r="AV3123" s="130"/>
      <c r="AW3123" s="130"/>
      <c r="AX3123" s="130"/>
      <c r="AY3123" s="130"/>
    </row>
    <row r="3124" spans="1:51" x14ac:dyDescent="0.2">
      <c r="A3124" s="121"/>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2"/>
      <c r="AU3124" s="130"/>
      <c r="AV3124" s="130"/>
      <c r="AW3124" s="130"/>
      <c r="AX3124" s="130"/>
      <c r="AY3124" s="130"/>
    </row>
    <row r="3125" spans="1:51" x14ac:dyDescent="0.2">
      <c r="A3125" s="121"/>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2"/>
      <c r="AU3125" s="130"/>
      <c r="AV3125" s="130"/>
      <c r="AW3125" s="130"/>
      <c r="AX3125" s="130"/>
      <c r="AY3125" s="130"/>
    </row>
    <row r="3126" spans="1:51" x14ac:dyDescent="0.2">
      <c r="A3126" s="121"/>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2"/>
      <c r="AU3126" s="130"/>
      <c r="AV3126" s="130"/>
      <c r="AW3126" s="130"/>
      <c r="AX3126" s="130"/>
      <c r="AY3126" s="130"/>
    </row>
    <row r="3127" spans="1:51" x14ac:dyDescent="0.2">
      <c r="A3127" s="121"/>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2"/>
      <c r="AU3127" s="130"/>
      <c r="AV3127" s="130"/>
      <c r="AW3127" s="130"/>
      <c r="AX3127" s="130"/>
      <c r="AY3127" s="130"/>
    </row>
    <row r="3128" spans="1:51" x14ac:dyDescent="0.2">
      <c r="A3128" s="121"/>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2"/>
      <c r="AU3128" s="130"/>
      <c r="AV3128" s="130"/>
      <c r="AW3128" s="130"/>
      <c r="AX3128" s="130"/>
      <c r="AY3128" s="130"/>
    </row>
    <row r="3129" spans="1:51" x14ac:dyDescent="0.2">
      <c r="A3129" s="121"/>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2"/>
      <c r="AU3129" s="130"/>
      <c r="AV3129" s="130"/>
      <c r="AW3129" s="130"/>
      <c r="AX3129" s="130"/>
      <c r="AY3129" s="130"/>
    </row>
    <row r="3130" spans="1:51" x14ac:dyDescent="0.2">
      <c r="A3130" s="121"/>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2"/>
      <c r="AU3130" s="130"/>
      <c r="AV3130" s="130"/>
      <c r="AW3130" s="130"/>
      <c r="AX3130" s="130"/>
      <c r="AY3130" s="130"/>
    </row>
    <row r="3131" spans="1:51" x14ac:dyDescent="0.2">
      <c r="A3131" s="121"/>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2"/>
      <c r="AU3131" s="130"/>
      <c r="AV3131" s="130"/>
      <c r="AW3131" s="130"/>
      <c r="AX3131" s="130"/>
      <c r="AY3131" s="130"/>
    </row>
    <row r="3132" spans="1:51" x14ac:dyDescent="0.2">
      <c r="A3132" s="121"/>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2"/>
      <c r="AU3132" s="130"/>
      <c r="AV3132" s="130"/>
      <c r="AW3132" s="130"/>
      <c r="AX3132" s="130"/>
      <c r="AY3132" s="130"/>
    </row>
    <row r="3133" spans="1:51" x14ac:dyDescent="0.2">
      <c r="A3133" s="121"/>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2"/>
      <c r="AU3133" s="130"/>
      <c r="AV3133" s="130"/>
      <c r="AW3133" s="130"/>
      <c r="AX3133" s="130"/>
      <c r="AY3133" s="130"/>
    </row>
    <row r="3134" spans="1:51" x14ac:dyDescent="0.2">
      <c r="A3134" s="121"/>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2"/>
      <c r="AU3134" s="130"/>
      <c r="AV3134" s="130"/>
      <c r="AW3134" s="130"/>
      <c r="AX3134" s="130"/>
      <c r="AY3134" s="130"/>
    </row>
    <row r="3135" spans="1:51" x14ac:dyDescent="0.2">
      <c r="A3135" s="121"/>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2"/>
      <c r="AU3135" s="130"/>
      <c r="AV3135" s="130"/>
      <c r="AW3135" s="130"/>
      <c r="AX3135" s="130"/>
      <c r="AY3135" s="130"/>
    </row>
    <row r="3136" spans="1:51" x14ac:dyDescent="0.2">
      <c r="A3136" s="121"/>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2"/>
      <c r="AU3136" s="130"/>
      <c r="AV3136" s="130"/>
      <c r="AW3136" s="130"/>
      <c r="AX3136" s="130"/>
      <c r="AY3136" s="130"/>
    </row>
    <row r="3137" spans="1:51" x14ac:dyDescent="0.2">
      <c r="A3137" s="121"/>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2"/>
      <c r="AU3137" s="130"/>
      <c r="AV3137" s="130"/>
      <c r="AW3137" s="130"/>
      <c r="AX3137" s="130"/>
      <c r="AY3137" s="130"/>
    </row>
    <row r="3138" spans="1:51" x14ac:dyDescent="0.2">
      <c r="A3138" s="121"/>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2"/>
      <c r="AU3138" s="130"/>
      <c r="AV3138" s="130"/>
      <c r="AW3138" s="130"/>
      <c r="AX3138" s="130"/>
      <c r="AY3138" s="130"/>
    </row>
    <row r="3139" spans="1:51" x14ac:dyDescent="0.2">
      <c r="A3139" s="121"/>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2"/>
      <c r="AU3139" s="130"/>
      <c r="AV3139" s="130"/>
      <c r="AW3139" s="130"/>
      <c r="AX3139" s="130"/>
      <c r="AY3139" s="130"/>
    </row>
    <row r="3140" spans="1:51" x14ac:dyDescent="0.2">
      <c r="A3140" s="121"/>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2"/>
      <c r="AU3140" s="130"/>
      <c r="AV3140" s="130"/>
      <c r="AW3140" s="130"/>
      <c r="AX3140" s="130"/>
      <c r="AY3140" s="130"/>
    </row>
    <row r="3141" spans="1:51" x14ac:dyDescent="0.2">
      <c r="A3141" s="121"/>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2"/>
      <c r="AU3141" s="130"/>
      <c r="AV3141" s="130"/>
      <c r="AW3141" s="130"/>
      <c r="AX3141" s="130"/>
      <c r="AY3141" s="130"/>
    </row>
    <row r="3142" spans="1:51" x14ac:dyDescent="0.2">
      <c r="A3142" s="121"/>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2"/>
      <c r="AU3142" s="130"/>
      <c r="AV3142" s="130"/>
      <c r="AW3142" s="130"/>
      <c r="AX3142" s="130"/>
      <c r="AY3142" s="130"/>
    </row>
    <row r="3143" spans="1:51" x14ac:dyDescent="0.2">
      <c r="A3143" s="121"/>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2"/>
      <c r="AU3143" s="130"/>
      <c r="AV3143" s="130"/>
      <c r="AW3143" s="130"/>
      <c r="AX3143" s="130"/>
      <c r="AY3143" s="130"/>
    </row>
    <row r="3144" spans="1:51" x14ac:dyDescent="0.2">
      <c r="A3144" s="121"/>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2"/>
      <c r="AU3144" s="130"/>
      <c r="AV3144" s="130"/>
      <c r="AW3144" s="130"/>
      <c r="AX3144" s="130"/>
      <c r="AY3144" s="130"/>
    </row>
    <row r="3145" spans="1:51" x14ac:dyDescent="0.2">
      <c r="A3145" s="121"/>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2"/>
      <c r="AU3145" s="130"/>
      <c r="AV3145" s="130"/>
      <c r="AW3145" s="130"/>
      <c r="AX3145" s="130"/>
      <c r="AY3145" s="130"/>
    </row>
    <row r="3146" spans="1:51" x14ac:dyDescent="0.2">
      <c r="A3146" s="121"/>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2"/>
      <c r="AU3146" s="130"/>
      <c r="AV3146" s="130"/>
      <c r="AW3146" s="130"/>
      <c r="AX3146" s="130"/>
      <c r="AY3146" s="130"/>
    </row>
    <row r="3147" spans="1:51" x14ac:dyDescent="0.2">
      <c r="A3147" s="121"/>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2"/>
      <c r="AU3147" s="130"/>
      <c r="AV3147" s="130"/>
      <c r="AW3147" s="130"/>
      <c r="AX3147" s="130"/>
      <c r="AY3147" s="130"/>
    </row>
    <row r="3148" spans="1:51" x14ac:dyDescent="0.2">
      <c r="A3148" s="121"/>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2"/>
      <c r="AU3148" s="130"/>
      <c r="AV3148" s="130"/>
      <c r="AW3148" s="130"/>
      <c r="AX3148" s="130"/>
      <c r="AY3148" s="130"/>
    </row>
    <row r="3149" spans="1:51" x14ac:dyDescent="0.2">
      <c r="A3149" s="121"/>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2"/>
      <c r="AU3149" s="130"/>
      <c r="AV3149" s="130"/>
      <c r="AW3149" s="130"/>
      <c r="AX3149" s="130"/>
      <c r="AY3149" s="130"/>
    </row>
    <row r="3150" spans="1:51" x14ac:dyDescent="0.2">
      <c r="A3150" s="121"/>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2"/>
      <c r="AU3150" s="130"/>
      <c r="AV3150" s="130"/>
      <c r="AW3150" s="130"/>
      <c r="AX3150" s="130"/>
      <c r="AY3150" s="130"/>
    </row>
    <row r="3151" spans="1:51" x14ac:dyDescent="0.2">
      <c r="A3151" s="121"/>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2"/>
      <c r="AU3151" s="130"/>
      <c r="AV3151" s="130"/>
      <c r="AW3151" s="130"/>
      <c r="AX3151" s="130"/>
      <c r="AY3151" s="130"/>
    </row>
    <row r="3152" spans="1:51" x14ac:dyDescent="0.2">
      <c r="A3152" s="121"/>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2"/>
      <c r="AU3152" s="130"/>
      <c r="AV3152" s="130"/>
      <c r="AW3152" s="130"/>
      <c r="AX3152" s="130"/>
      <c r="AY3152" s="130"/>
    </row>
    <row r="3153" spans="1:51" x14ac:dyDescent="0.2">
      <c r="A3153" s="121"/>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2"/>
      <c r="AU3153" s="130"/>
      <c r="AV3153" s="130"/>
      <c r="AW3153" s="130"/>
      <c r="AX3153" s="130"/>
      <c r="AY3153" s="130"/>
    </row>
    <row r="3154" spans="1:51" x14ac:dyDescent="0.2">
      <c r="A3154" s="121"/>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2"/>
      <c r="AU3154" s="130"/>
      <c r="AV3154" s="130"/>
      <c r="AW3154" s="130"/>
      <c r="AX3154" s="130"/>
      <c r="AY3154" s="130"/>
    </row>
    <row r="3155" spans="1:51" x14ac:dyDescent="0.2">
      <c r="A3155" s="121"/>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2"/>
      <c r="AU3155" s="130"/>
      <c r="AV3155" s="130"/>
      <c r="AW3155" s="130"/>
      <c r="AX3155" s="130"/>
      <c r="AY3155" s="130"/>
    </row>
    <row r="3156" spans="1:51" x14ac:dyDescent="0.2">
      <c r="A3156" s="121"/>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2"/>
      <c r="AU3156" s="130"/>
      <c r="AV3156" s="130"/>
      <c r="AW3156" s="130"/>
      <c r="AX3156" s="130"/>
      <c r="AY3156" s="130"/>
    </row>
    <row r="3157" spans="1:51" x14ac:dyDescent="0.2">
      <c r="A3157" s="121"/>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2"/>
      <c r="AU3157" s="130"/>
      <c r="AV3157" s="130"/>
      <c r="AW3157" s="130"/>
      <c r="AX3157" s="130"/>
      <c r="AY3157" s="130"/>
    </row>
    <row r="3158" spans="1:51" x14ac:dyDescent="0.2">
      <c r="A3158" s="121"/>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2"/>
      <c r="AU3158" s="130"/>
      <c r="AV3158" s="130"/>
      <c r="AW3158" s="130"/>
      <c r="AX3158" s="130"/>
      <c r="AY3158" s="130"/>
    </row>
    <row r="3159" spans="1:51" x14ac:dyDescent="0.2">
      <c r="A3159" s="121"/>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2"/>
      <c r="AU3159" s="130"/>
      <c r="AV3159" s="130"/>
      <c r="AW3159" s="130"/>
      <c r="AX3159" s="130"/>
      <c r="AY3159" s="130"/>
    </row>
    <row r="3160" spans="1:51" x14ac:dyDescent="0.2">
      <c r="A3160" s="121"/>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2"/>
      <c r="AU3160" s="130"/>
      <c r="AV3160" s="130"/>
      <c r="AW3160" s="130"/>
      <c r="AX3160" s="130"/>
      <c r="AY3160" s="130"/>
    </row>
    <row r="3161" spans="1:51" x14ac:dyDescent="0.2">
      <c r="A3161" s="121"/>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2"/>
      <c r="AU3161" s="130"/>
      <c r="AV3161" s="130"/>
      <c r="AW3161" s="130"/>
      <c r="AX3161" s="130"/>
      <c r="AY3161" s="130"/>
    </row>
    <row r="3162" spans="1:51" x14ac:dyDescent="0.2">
      <c r="A3162" s="121"/>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2"/>
      <c r="AU3162" s="130"/>
      <c r="AV3162" s="130"/>
      <c r="AW3162" s="130"/>
      <c r="AX3162" s="130"/>
      <c r="AY3162" s="130"/>
    </row>
    <row r="3163" spans="1:51" x14ac:dyDescent="0.2">
      <c r="A3163" s="121"/>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2"/>
      <c r="AU3163" s="130"/>
      <c r="AV3163" s="130"/>
      <c r="AW3163" s="130"/>
      <c r="AX3163" s="130"/>
      <c r="AY3163" s="130"/>
    </row>
    <row r="3164" spans="1:51" x14ac:dyDescent="0.2">
      <c r="A3164" s="121"/>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2"/>
      <c r="AU3164" s="130"/>
      <c r="AV3164" s="130"/>
      <c r="AW3164" s="130"/>
      <c r="AX3164" s="130"/>
      <c r="AY3164" s="130"/>
    </row>
    <row r="3165" spans="1:51" x14ac:dyDescent="0.2">
      <c r="A3165" s="121"/>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2"/>
      <c r="AU3165" s="130"/>
      <c r="AV3165" s="130"/>
      <c r="AW3165" s="130"/>
      <c r="AX3165" s="130"/>
      <c r="AY3165" s="130"/>
    </row>
    <row r="3166" spans="1:51" x14ac:dyDescent="0.2">
      <c r="A3166" s="121"/>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2"/>
      <c r="AU3166" s="130"/>
      <c r="AV3166" s="130"/>
      <c r="AW3166" s="130"/>
      <c r="AX3166" s="130"/>
      <c r="AY3166" s="130"/>
    </row>
    <row r="3167" spans="1:51" x14ac:dyDescent="0.2">
      <c r="A3167" s="121"/>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2"/>
      <c r="AU3167" s="130"/>
      <c r="AV3167" s="130"/>
      <c r="AW3167" s="130"/>
      <c r="AX3167" s="130"/>
      <c r="AY3167" s="130"/>
    </row>
    <row r="3168" spans="1:51" x14ac:dyDescent="0.2">
      <c r="A3168" s="121"/>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2"/>
      <c r="AU3168" s="130"/>
      <c r="AV3168" s="130"/>
      <c r="AW3168" s="130"/>
      <c r="AX3168" s="130"/>
      <c r="AY3168" s="130"/>
    </row>
    <row r="3169" spans="1:51" x14ac:dyDescent="0.2">
      <c r="A3169" s="121"/>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2"/>
      <c r="AU3169" s="130"/>
      <c r="AV3169" s="130"/>
      <c r="AW3169" s="130"/>
      <c r="AX3169" s="130"/>
      <c r="AY3169" s="130"/>
    </row>
    <row r="3170" spans="1:51" x14ac:dyDescent="0.2">
      <c r="A3170" s="121"/>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2"/>
      <c r="AU3170" s="130"/>
      <c r="AV3170" s="130"/>
      <c r="AW3170" s="130"/>
      <c r="AX3170" s="130"/>
      <c r="AY3170" s="130"/>
    </row>
    <row r="3171" spans="1:51" x14ac:dyDescent="0.2">
      <c r="A3171" s="121"/>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2"/>
      <c r="AU3171" s="130"/>
      <c r="AV3171" s="130"/>
      <c r="AW3171" s="130"/>
      <c r="AX3171" s="130"/>
      <c r="AY3171" s="130"/>
    </row>
    <row r="3172" spans="1:51" x14ac:dyDescent="0.2">
      <c r="A3172" s="121"/>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2"/>
      <c r="AU3172" s="130"/>
      <c r="AV3172" s="130"/>
      <c r="AW3172" s="130"/>
      <c r="AX3172" s="130"/>
      <c r="AY3172" s="130"/>
    </row>
    <row r="3173" spans="1:51" x14ac:dyDescent="0.2">
      <c r="A3173" s="121"/>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2"/>
      <c r="AU3173" s="130"/>
      <c r="AV3173" s="130"/>
      <c r="AW3173" s="130"/>
      <c r="AX3173" s="130"/>
      <c r="AY3173" s="130"/>
    </row>
    <row r="3174" spans="1:51" x14ac:dyDescent="0.2">
      <c r="A3174" s="121"/>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2"/>
      <c r="AU3174" s="130"/>
      <c r="AV3174" s="130"/>
      <c r="AW3174" s="130"/>
      <c r="AX3174" s="130"/>
      <c r="AY3174" s="130"/>
    </row>
    <row r="3175" spans="1:51" x14ac:dyDescent="0.2">
      <c r="A3175" s="121"/>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2"/>
      <c r="AU3175" s="130"/>
      <c r="AV3175" s="130"/>
      <c r="AW3175" s="130"/>
      <c r="AX3175" s="130"/>
      <c r="AY3175" s="130"/>
    </row>
    <row r="3176" spans="1:51" x14ac:dyDescent="0.2">
      <c r="A3176" s="121"/>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2"/>
      <c r="AU3176" s="130"/>
      <c r="AV3176" s="130"/>
      <c r="AW3176" s="130"/>
      <c r="AX3176" s="130"/>
      <c r="AY3176" s="130"/>
    </row>
    <row r="3177" spans="1:51" x14ac:dyDescent="0.2">
      <c r="A3177" s="121"/>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2"/>
      <c r="AU3177" s="130"/>
      <c r="AV3177" s="130"/>
      <c r="AW3177" s="130"/>
      <c r="AX3177" s="130"/>
      <c r="AY3177" s="130"/>
    </row>
    <row r="3178" spans="1:51" x14ac:dyDescent="0.2">
      <c r="A3178" s="121"/>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2"/>
      <c r="AU3178" s="130"/>
      <c r="AV3178" s="130"/>
      <c r="AW3178" s="130"/>
      <c r="AX3178" s="130"/>
      <c r="AY3178" s="130"/>
    </row>
    <row r="3179" spans="1:51" x14ac:dyDescent="0.2">
      <c r="A3179" s="121"/>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2"/>
      <c r="AU3179" s="130"/>
      <c r="AV3179" s="130"/>
      <c r="AW3179" s="130"/>
      <c r="AX3179" s="130"/>
      <c r="AY3179" s="130"/>
    </row>
    <row r="3180" spans="1:51" x14ac:dyDescent="0.2">
      <c r="A3180" s="121"/>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2"/>
      <c r="AU3180" s="130"/>
      <c r="AV3180" s="130"/>
      <c r="AW3180" s="130"/>
      <c r="AX3180" s="130"/>
      <c r="AY3180" s="130"/>
    </row>
    <row r="3181" spans="1:51" x14ac:dyDescent="0.2">
      <c r="A3181" s="121"/>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2"/>
      <c r="AU3181" s="130"/>
      <c r="AV3181" s="130"/>
      <c r="AW3181" s="130"/>
      <c r="AX3181" s="130"/>
      <c r="AY3181" s="130"/>
    </row>
    <row r="3182" spans="1:51" x14ac:dyDescent="0.2">
      <c r="A3182" s="121"/>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2"/>
      <c r="AU3182" s="130"/>
      <c r="AV3182" s="130"/>
      <c r="AW3182" s="130"/>
      <c r="AX3182" s="130"/>
      <c r="AY3182" s="130"/>
    </row>
    <row r="3183" spans="1:51" x14ac:dyDescent="0.2">
      <c r="A3183" s="121"/>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2"/>
      <c r="AU3183" s="130"/>
      <c r="AV3183" s="130"/>
      <c r="AW3183" s="130"/>
      <c r="AX3183" s="130"/>
      <c r="AY3183" s="130"/>
    </row>
    <row r="3184" spans="1:51" x14ac:dyDescent="0.2">
      <c r="A3184" s="121"/>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2"/>
      <c r="AU3184" s="130"/>
      <c r="AV3184" s="130"/>
      <c r="AW3184" s="130"/>
      <c r="AX3184" s="130"/>
      <c r="AY3184" s="130"/>
    </row>
    <row r="3185" spans="1:51" x14ac:dyDescent="0.2">
      <c r="A3185" s="121"/>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2"/>
      <c r="AU3185" s="130"/>
      <c r="AV3185" s="130"/>
      <c r="AW3185" s="130"/>
      <c r="AX3185" s="130"/>
      <c r="AY3185" s="130"/>
    </row>
    <row r="3186" spans="1:51" x14ac:dyDescent="0.2">
      <c r="A3186" s="121"/>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2"/>
      <c r="AU3186" s="130"/>
      <c r="AV3186" s="130"/>
      <c r="AW3186" s="130"/>
      <c r="AX3186" s="130"/>
      <c r="AY3186" s="130"/>
    </row>
    <row r="3187" spans="1:51" x14ac:dyDescent="0.2">
      <c r="A3187" s="121"/>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2"/>
      <c r="AU3187" s="130"/>
      <c r="AV3187" s="130"/>
      <c r="AW3187" s="130"/>
      <c r="AX3187" s="130"/>
      <c r="AY3187" s="130"/>
    </row>
    <row r="3188" spans="1:51" x14ac:dyDescent="0.2">
      <c r="A3188" s="121"/>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2"/>
      <c r="AU3188" s="130"/>
      <c r="AV3188" s="130"/>
      <c r="AW3188" s="130"/>
      <c r="AX3188" s="130"/>
      <c r="AY3188" s="130"/>
    </row>
    <row r="3189" spans="1:51" x14ac:dyDescent="0.2">
      <c r="A3189" s="121"/>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2"/>
      <c r="AU3189" s="130"/>
      <c r="AV3189" s="130"/>
      <c r="AW3189" s="130"/>
      <c r="AX3189" s="130"/>
      <c r="AY3189" s="130"/>
    </row>
    <row r="3190" spans="1:51" x14ac:dyDescent="0.2">
      <c r="A3190" s="121"/>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2"/>
      <c r="AU3190" s="130"/>
      <c r="AV3190" s="130"/>
      <c r="AW3190" s="130"/>
      <c r="AX3190" s="130"/>
      <c r="AY3190" s="130"/>
    </row>
    <row r="3191" spans="1:51" x14ac:dyDescent="0.2">
      <c r="A3191" s="121"/>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2"/>
      <c r="AU3191" s="130"/>
      <c r="AV3191" s="130"/>
      <c r="AW3191" s="130"/>
      <c r="AX3191" s="130"/>
      <c r="AY3191" s="130"/>
    </row>
    <row r="3192" spans="1:51" x14ac:dyDescent="0.2">
      <c r="A3192" s="121"/>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2"/>
      <c r="AU3192" s="130"/>
      <c r="AV3192" s="130"/>
      <c r="AW3192" s="130"/>
      <c r="AX3192" s="130"/>
      <c r="AY3192" s="130"/>
    </row>
    <row r="3193" spans="1:51" x14ac:dyDescent="0.2">
      <c r="A3193" s="121"/>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2"/>
      <c r="AU3193" s="130"/>
      <c r="AV3193" s="130"/>
      <c r="AW3193" s="130"/>
      <c r="AX3193" s="130"/>
      <c r="AY3193" s="130"/>
    </row>
    <row r="3194" spans="1:51" x14ac:dyDescent="0.2">
      <c r="A3194" s="121"/>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2"/>
      <c r="AU3194" s="130"/>
      <c r="AV3194" s="130"/>
      <c r="AW3194" s="130"/>
      <c r="AX3194" s="130"/>
      <c r="AY3194" s="130"/>
    </row>
    <row r="3195" spans="1:51" x14ac:dyDescent="0.2">
      <c r="A3195" s="121"/>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2"/>
      <c r="AU3195" s="130"/>
      <c r="AV3195" s="130"/>
      <c r="AW3195" s="130"/>
      <c r="AX3195" s="130"/>
      <c r="AY3195" s="130"/>
    </row>
    <row r="3196" spans="1:51" x14ac:dyDescent="0.2">
      <c r="A3196" s="121"/>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2"/>
      <c r="AU3196" s="130"/>
      <c r="AV3196" s="130"/>
      <c r="AW3196" s="130"/>
      <c r="AX3196" s="130"/>
      <c r="AY3196" s="130"/>
    </row>
    <row r="3197" spans="1:51" x14ac:dyDescent="0.2">
      <c r="A3197" s="121"/>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2"/>
      <c r="AU3197" s="130"/>
      <c r="AV3197" s="130"/>
      <c r="AW3197" s="130"/>
      <c r="AX3197" s="130"/>
      <c r="AY3197" s="130"/>
    </row>
    <row r="3198" spans="1:51" x14ac:dyDescent="0.2">
      <c r="A3198" s="121"/>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2"/>
      <c r="AU3198" s="130"/>
      <c r="AV3198" s="130"/>
      <c r="AW3198" s="130"/>
      <c r="AX3198" s="130"/>
      <c r="AY3198" s="130"/>
    </row>
    <row r="3199" spans="1:51" x14ac:dyDescent="0.2">
      <c r="A3199" s="121"/>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2"/>
      <c r="AU3199" s="130"/>
      <c r="AV3199" s="130"/>
      <c r="AW3199" s="130"/>
      <c r="AX3199" s="130"/>
      <c r="AY3199" s="130"/>
    </row>
    <row r="3200" spans="1:51" x14ac:dyDescent="0.2">
      <c r="A3200" s="121"/>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2"/>
      <c r="AU3200" s="130"/>
      <c r="AV3200" s="130"/>
      <c r="AW3200" s="130"/>
      <c r="AX3200" s="130"/>
      <c r="AY3200" s="130"/>
    </row>
    <row r="3201" spans="1:51" x14ac:dyDescent="0.2">
      <c r="A3201" s="121"/>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2"/>
      <c r="AU3201" s="130"/>
      <c r="AV3201" s="130"/>
      <c r="AW3201" s="130"/>
      <c r="AX3201" s="130"/>
      <c r="AY3201" s="130"/>
    </row>
    <row r="3202" spans="1:51" x14ac:dyDescent="0.2">
      <c r="A3202" s="121"/>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2"/>
      <c r="AU3202" s="130"/>
      <c r="AV3202" s="130"/>
      <c r="AW3202" s="130"/>
      <c r="AX3202" s="130"/>
      <c r="AY3202" s="130"/>
    </row>
    <row r="3203" spans="1:51" x14ac:dyDescent="0.2">
      <c r="A3203" s="121"/>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2"/>
      <c r="AU3203" s="130"/>
      <c r="AV3203" s="130"/>
      <c r="AW3203" s="130"/>
      <c r="AX3203" s="130"/>
      <c r="AY3203" s="130"/>
    </row>
    <row r="3204" spans="1:51" x14ac:dyDescent="0.2">
      <c r="A3204" s="121"/>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2"/>
      <c r="AU3204" s="130"/>
      <c r="AV3204" s="130"/>
      <c r="AW3204" s="130"/>
      <c r="AX3204" s="130"/>
      <c r="AY3204" s="130"/>
    </row>
    <row r="3205" spans="1:51" x14ac:dyDescent="0.2">
      <c r="A3205" s="121"/>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2"/>
      <c r="AU3205" s="130"/>
      <c r="AV3205" s="130"/>
      <c r="AW3205" s="130"/>
      <c r="AX3205" s="130"/>
      <c r="AY3205" s="130"/>
    </row>
    <row r="3206" spans="1:51" x14ac:dyDescent="0.2">
      <c r="A3206" s="121"/>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2"/>
      <c r="AU3206" s="130"/>
      <c r="AV3206" s="130"/>
      <c r="AW3206" s="130"/>
      <c r="AX3206" s="130"/>
      <c r="AY3206" s="130"/>
    </row>
    <row r="3207" spans="1:51" x14ac:dyDescent="0.2">
      <c r="A3207" s="121"/>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2"/>
      <c r="AU3207" s="130"/>
      <c r="AV3207" s="130"/>
      <c r="AW3207" s="130"/>
      <c r="AX3207" s="130"/>
      <c r="AY3207" s="130"/>
    </row>
    <row r="3208" spans="1:51" x14ac:dyDescent="0.2">
      <c r="A3208" s="121"/>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2"/>
      <c r="AU3208" s="130"/>
      <c r="AV3208" s="130"/>
      <c r="AW3208" s="130"/>
      <c r="AX3208" s="130"/>
      <c r="AY3208" s="130"/>
    </row>
    <row r="3209" spans="1:51" x14ac:dyDescent="0.2">
      <c r="A3209" s="121"/>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2"/>
      <c r="AU3209" s="130"/>
      <c r="AV3209" s="130"/>
      <c r="AW3209" s="130"/>
      <c r="AX3209" s="130"/>
      <c r="AY3209" s="130"/>
    </row>
    <row r="3210" spans="1:51" x14ac:dyDescent="0.2">
      <c r="A3210" s="121"/>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2"/>
      <c r="AU3210" s="130"/>
      <c r="AV3210" s="130"/>
      <c r="AW3210" s="130"/>
      <c r="AX3210" s="130"/>
      <c r="AY3210" s="130"/>
    </row>
    <row r="3211" spans="1:51" x14ac:dyDescent="0.2">
      <c r="A3211" s="121"/>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2"/>
      <c r="AU3211" s="130"/>
      <c r="AV3211" s="130"/>
      <c r="AW3211" s="130"/>
      <c r="AX3211" s="130"/>
      <c r="AY3211" s="130"/>
    </row>
    <row r="3212" spans="1:51" x14ac:dyDescent="0.2">
      <c r="A3212" s="121"/>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2"/>
      <c r="AU3212" s="130"/>
      <c r="AV3212" s="130"/>
      <c r="AW3212" s="130"/>
      <c r="AX3212" s="130"/>
      <c r="AY3212" s="130"/>
    </row>
    <row r="3213" spans="1:51" x14ac:dyDescent="0.2">
      <c r="A3213" s="121"/>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2"/>
      <c r="AU3213" s="130"/>
      <c r="AV3213" s="130"/>
      <c r="AW3213" s="130"/>
      <c r="AX3213" s="130"/>
      <c r="AY3213" s="130"/>
    </row>
    <row r="3214" spans="1:51" x14ac:dyDescent="0.2">
      <c r="A3214" s="121"/>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2"/>
      <c r="AU3214" s="130"/>
      <c r="AV3214" s="130"/>
      <c r="AW3214" s="130"/>
      <c r="AX3214" s="130"/>
      <c r="AY3214" s="130"/>
    </row>
    <row r="3215" spans="1:51" x14ac:dyDescent="0.2">
      <c r="A3215" s="121"/>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2"/>
      <c r="AU3215" s="130"/>
      <c r="AV3215" s="130"/>
      <c r="AW3215" s="130"/>
      <c r="AX3215" s="130"/>
      <c r="AY3215" s="130"/>
    </row>
    <row r="3216" spans="1:51" x14ac:dyDescent="0.2">
      <c r="A3216" s="121"/>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2"/>
      <c r="AU3216" s="130"/>
      <c r="AV3216" s="130"/>
      <c r="AW3216" s="130"/>
      <c r="AX3216" s="130"/>
      <c r="AY3216" s="130"/>
    </row>
    <row r="3217" spans="1:51" x14ac:dyDescent="0.2">
      <c r="A3217" s="121"/>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2"/>
      <c r="AU3217" s="130"/>
      <c r="AV3217" s="130"/>
      <c r="AW3217" s="130"/>
      <c r="AX3217" s="130"/>
      <c r="AY3217" s="130"/>
    </row>
    <row r="3218" spans="1:51" x14ac:dyDescent="0.2">
      <c r="A3218" s="121"/>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2"/>
      <c r="AU3218" s="130"/>
      <c r="AV3218" s="130"/>
      <c r="AW3218" s="130"/>
      <c r="AX3218" s="130"/>
      <c r="AY3218" s="130"/>
    </row>
    <row r="3219" spans="1:51" x14ac:dyDescent="0.2">
      <c r="A3219" s="121"/>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2"/>
      <c r="AU3219" s="130"/>
      <c r="AV3219" s="130"/>
      <c r="AW3219" s="130"/>
      <c r="AX3219" s="130"/>
      <c r="AY3219" s="130"/>
    </row>
    <row r="3220" spans="1:51" x14ac:dyDescent="0.2">
      <c r="A3220" s="121"/>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2"/>
      <c r="AU3220" s="130"/>
      <c r="AV3220" s="130"/>
      <c r="AW3220" s="130"/>
      <c r="AX3220" s="130"/>
      <c r="AY3220" s="130"/>
    </row>
    <row r="3221" spans="1:51" x14ac:dyDescent="0.2">
      <c r="A3221" s="121"/>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2"/>
      <c r="AU3221" s="130"/>
      <c r="AV3221" s="130"/>
      <c r="AW3221" s="130"/>
      <c r="AX3221" s="130"/>
      <c r="AY3221" s="130"/>
    </row>
    <row r="3222" spans="1:51" x14ac:dyDescent="0.2">
      <c r="A3222" s="121"/>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2"/>
      <c r="AU3222" s="130"/>
      <c r="AV3222" s="130"/>
      <c r="AW3222" s="130"/>
      <c r="AX3222" s="130"/>
      <c r="AY3222" s="130"/>
    </row>
    <row r="3223" spans="1:51" x14ac:dyDescent="0.2">
      <c r="A3223" s="121"/>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2"/>
      <c r="AU3223" s="130"/>
      <c r="AV3223" s="130"/>
      <c r="AW3223" s="130"/>
      <c r="AX3223" s="130"/>
      <c r="AY3223" s="130"/>
    </row>
    <row r="3224" spans="1:51" x14ac:dyDescent="0.2">
      <c r="A3224" s="121"/>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2"/>
      <c r="AU3224" s="130"/>
      <c r="AV3224" s="130"/>
      <c r="AW3224" s="130"/>
      <c r="AX3224" s="130"/>
      <c r="AY3224" s="130"/>
    </row>
    <row r="3225" spans="1:51" x14ac:dyDescent="0.2">
      <c r="A3225" s="121"/>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2"/>
      <c r="AU3225" s="130"/>
      <c r="AV3225" s="130"/>
      <c r="AW3225" s="130"/>
      <c r="AX3225" s="130"/>
      <c r="AY3225" s="130"/>
    </row>
    <row r="3226" spans="1:51" x14ac:dyDescent="0.2">
      <c r="A3226" s="121"/>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2"/>
      <c r="AU3226" s="130"/>
      <c r="AV3226" s="130"/>
      <c r="AW3226" s="130"/>
      <c r="AX3226" s="130"/>
      <c r="AY3226" s="130"/>
    </row>
    <row r="3227" spans="1:51" x14ac:dyDescent="0.2">
      <c r="A3227" s="121"/>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2"/>
      <c r="AU3227" s="130"/>
      <c r="AV3227" s="130"/>
      <c r="AW3227" s="130"/>
      <c r="AX3227" s="130"/>
      <c r="AY3227" s="130"/>
    </row>
    <row r="3228" spans="1:51" x14ac:dyDescent="0.2">
      <c r="A3228" s="121"/>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2"/>
      <c r="AU3228" s="130"/>
      <c r="AV3228" s="130"/>
      <c r="AW3228" s="130"/>
      <c r="AX3228" s="130"/>
      <c r="AY3228" s="130"/>
    </row>
    <row r="3229" spans="1:51" x14ac:dyDescent="0.2">
      <c r="A3229" s="121"/>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2"/>
      <c r="AU3229" s="130"/>
      <c r="AV3229" s="130"/>
      <c r="AW3229" s="130"/>
      <c r="AX3229" s="130"/>
      <c r="AY3229" s="130"/>
    </row>
    <row r="3230" spans="1:51" x14ac:dyDescent="0.2">
      <c r="A3230" s="121"/>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2"/>
      <c r="AU3230" s="130"/>
      <c r="AV3230" s="130"/>
      <c r="AW3230" s="130"/>
      <c r="AX3230" s="130"/>
      <c r="AY3230" s="130"/>
    </row>
    <row r="3231" spans="1:51" x14ac:dyDescent="0.2">
      <c r="A3231" s="121"/>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2"/>
      <c r="AU3231" s="130"/>
      <c r="AV3231" s="130"/>
      <c r="AW3231" s="130"/>
      <c r="AX3231" s="130"/>
      <c r="AY3231" s="130"/>
    </row>
    <row r="3232" spans="1:51" x14ac:dyDescent="0.2">
      <c r="A3232" s="121"/>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2"/>
      <c r="AU3232" s="130"/>
      <c r="AV3232" s="130"/>
      <c r="AW3232" s="130"/>
      <c r="AX3232" s="130"/>
      <c r="AY3232" s="130"/>
    </row>
    <row r="3233" spans="1:51" x14ac:dyDescent="0.2">
      <c r="A3233" s="121"/>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2"/>
      <c r="AU3233" s="130"/>
      <c r="AV3233" s="130"/>
      <c r="AW3233" s="130"/>
      <c r="AX3233" s="130"/>
      <c r="AY3233" s="130"/>
    </row>
    <row r="3234" spans="1:51" x14ac:dyDescent="0.2">
      <c r="A3234" s="121"/>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2"/>
      <c r="AU3234" s="130"/>
      <c r="AV3234" s="130"/>
      <c r="AW3234" s="130"/>
      <c r="AX3234" s="130"/>
      <c r="AY3234" s="130"/>
    </row>
    <row r="3235" spans="1:51" x14ac:dyDescent="0.2">
      <c r="A3235" s="121"/>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2"/>
      <c r="AU3235" s="130"/>
      <c r="AV3235" s="130"/>
      <c r="AW3235" s="130"/>
      <c r="AX3235" s="130"/>
      <c r="AY3235" s="130"/>
    </row>
    <row r="3236" spans="1:51" x14ac:dyDescent="0.2">
      <c r="A3236" s="121"/>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2"/>
      <c r="AU3236" s="130"/>
      <c r="AV3236" s="130"/>
      <c r="AW3236" s="130"/>
      <c r="AX3236" s="130"/>
      <c r="AY3236" s="130"/>
    </row>
    <row r="3237" spans="1:51" x14ac:dyDescent="0.2">
      <c r="A3237" s="121"/>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2"/>
      <c r="AU3237" s="130"/>
      <c r="AV3237" s="130"/>
      <c r="AW3237" s="130"/>
      <c r="AX3237" s="130"/>
      <c r="AY3237" s="130"/>
    </row>
    <row r="3238" spans="1:51" x14ac:dyDescent="0.2">
      <c r="A3238" s="121"/>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2"/>
      <c r="AU3238" s="130"/>
      <c r="AV3238" s="130"/>
      <c r="AW3238" s="130"/>
      <c r="AX3238" s="130"/>
      <c r="AY3238" s="130"/>
    </row>
    <row r="3239" spans="1:51" x14ac:dyDescent="0.2">
      <c r="A3239" s="121"/>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2"/>
      <c r="AU3239" s="130"/>
      <c r="AV3239" s="130"/>
      <c r="AW3239" s="130"/>
      <c r="AX3239" s="130"/>
      <c r="AY3239" s="130"/>
    </row>
    <row r="3240" spans="1:51" x14ac:dyDescent="0.2">
      <c r="A3240" s="121"/>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2"/>
      <c r="AU3240" s="130"/>
      <c r="AV3240" s="130"/>
      <c r="AW3240" s="130"/>
      <c r="AX3240" s="130"/>
      <c r="AY3240" s="130"/>
    </row>
    <row r="3241" spans="1:51" x14ac:dyDescent="0.2">
      <c r="A3241" s="121"/>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2"/>
      <c r="AU3241" s="130"/>
      <c r="AV3241" s="130"/>
      <c r="AW3241" s="130"/>
      <c r="AX3241" s="130"/>
      <c r="AY3241" s="130"/>
    </row>
    <row r="3242" spans="1:51" x14ac:dyDescent="0.2">
      <c r="A3242" s="121"/>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2"/>
      <c r="AU3242" s="130"/>
      <c r="AV3242" s="130"/>
      <c r="AW3242" s="130"/>
      <c r="AX3242" s="130"/>
      <c r="AY3242" s="130"/>
    </row>
    <row r="3243" spans="1:51" x14ac:dyDescent="0.2">
      <c r="A3243" s="121"/>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2"/>
      <c r="AU3243" s="130"/>
      <c r="AV3243" s="130"/>
      <c r="AW3243" s="130"/>
      <c r="AX3243" s="130"/>
      <c r="AY3243" s="130"/>
    </row>
    <row r="3244" spans="1:51" x14ac:dyDescent="0.2">
      <c r="A3244" s="121"/>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2"/>
      <c r="AU3244" s="130"/>
      <c r="AV3244" s="130"/>
      <c r="AW3244" s="130"/>
      <c r="AX3244" s="130"/>
      <c r="AY3244" s="130"/>
    </row>
    <row r="3245" spans="1:51" x14ac:dyDescent="0.2">
      <c r="A3245" s="121"/>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2"/>
      <c r="AU3245" s="130"/>
      <c r="AV3245" s="130"/>
      <c r="AW3245" s="130"/>
      <c r="AX3245" s="130"/>
      <c r="AY3245" s="130"/>
    </row>
    <row r="3246" spans="1:51" x14ac:dyDescent="0.2">
      <c r="A3246" s="121"/>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2"/>
      <c r="AU3246" s="130"/>
      <c r="AV3246" s="130"/>
      <c r="AW3246" s="130"/>
      <c r="AX3246" s="130"/>
      <c r="AY3246" s="130"/>
    </row>
    <row r="3247" spans="1:51" x14ac:dyDescent="0.2">
      <c r="A3247" s="121"/>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2"/>
      <c r="AU3247" s="130"/>
      <c r="AV3247" s="130"/>
      <c r="AW3247" s="130"/>
      <c r="AX3247" s="130"/>
      <c r="AY3247" s="130"/>
    </row>
    <row r="3248" spans="1:51" x14ac:dyDescent="0.2">
      <c r="A3248" s="121"/>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2"/>
      <c r="AU3248" s="130"/>
      <c r="AV3248" s="130"/>
      <c r="AW3248" s="130"/>
      <c r="AX3248" s="130"/>
      <c r="AY3248" s="130"/>
    </row>
    <row r="3249" spans="1:51" x14ac:dyDescent="0.2">
      <c r="A3249" s="121"/>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2"/>
      <c r="AU3249" s="130"/>
      <c r="AV3249" s="130"/>
      <c r="AW3249" s="130"/>
      <c r="AX3249" s="130"/>
      <c r="AY3249" s="130"/>
    </row>
    <row r="3250" spans="1:51" x14ac:dyDescent="0.2">
      <c r="A3250" s="121"/>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2"/>
      <c r="AU3250" s="130"/>
      <c r="AV3250" s="130"/>
      <c r="AW3250" s="130"/>
      <c r="AX3250" s="130"/>
      <c r="AY3250" s="130"/>
    </row>
    <row r="3251" spans="1:51" x14ac:dyDescent="0.2">
      <c r="A3251" s="121"/>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2"/>
      <c r="AU3251" s="130"/>
      <c r="AV3251" s="130"/>
      <c r="AW3251" s="130"/>
      <c r="AX3251" s="130"/>
      <c r="AY3251" s="130"/>
    </row>
    <row r="3252" spans="1:51" x14ac:dyDescent="0.2">
      <c r="A3252" s="121"/>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2"/>
      <c r="AU3252" s="130"/>
      <c r="AV3252" s="130"/>
      <c r="AW3252" s="130"/>
      <c r="AX3252" s="130"/>
      <c r="AY3252" s="130"/>
    </row>
    <row r="3253" spans="1:51" x14ac:dyDescent="0.2">
      <c r="A3253" s="121"/>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2"/>
      <c r="AU3253" s="130"/>
      <c r="AV3253" s="130"/>
      <c r="AW3253" s="130"/>
      <c r="AX3253" s="130"/>
      <c r="AY3253" s="130"/>
    </row>
    <row r="3254" spans="1:51" x14ac:dyDescent="0.2">
      <c r="A3254" s="121"/>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2"/>
      <c r="AU3254" s="130"/>
      <c r="AV3254" s="130"/>
      <c r="AW3254" s="130"/>
      <c r="AX3254" s="130"/>
      <c r="AY3254" s="130"/>
    </row>
    <row r="3255" spans="1:51" x14ac:dyDescent="0.2">
      <c r="A3255" s="121"/>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2"/>
      <c r="AU3255" s="130"/>
      <c r="AV3255" s="130"/>
      <c r="AW3255" s="130"/>
      <c r="AX3255" s="130"/>
      <c r="AY3255" s="130"/>
    </row>
    <row r="3256" spans="1:51" x14ac:dyDescent="0.2">
      <c r="A3256" s="121"/>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2"/>
      <c r="AU3256" s="130"/>
      <c r="AV3256" s="130"/>
      <c r="AW3256" s="130"/>
      <c r="AX3256" s="130"/>
      <c r="AY3256" s="130"/>
    </row>
    <row r="3257" spans="1:51" x14ac:dyDescent="0.2">
      <c r="A3257" s="121"/>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2"/>
      <c r="AU3257" s="130"/>
      <c r="AV3257" s="130"/>
      <c r="AW3257" s="130"/>
      <c r="AX3257" s="130"/>
      <c r="AY3257" s="130"/>
    </row>
    <row r="3258" spans="1:51" x14ac:dyDescent="0.2">
      <c r="A3258" s="121"/>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2"/>
      <c r="AU3258" s="130"/>
      <c r="AV3258" s="130"/>
      <c r="AW3258" s="130"/>
      <c r="AX3258" s="130"/>
      <c r="AY3258" s="130"/>
    </row>
    <row r="3259" spans="1:51" x14ac:dyDescent="0.2">
      <c r="A3259" s="121"/>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2"/>
      <c r="AU3259" s="130"/>
      <c r="AV3259" s="130"/>
      <c r="AW3259" s="130"/>
      <c r="AX3259" s="130"/>
      <c r="AY3259" s="130"/>
    </row>
    <row r="3260" spans="1:51" x14ac:dyDescent="0.2">
      <c r="A3260" s="121"/>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2"/>
      <c r="AU3260" s="130"/>
      <c r="AV3260" s="130"/>
      <c r="AW3260" s="130"/>
      <c r="AX3260" s="130"/>
      <c r="AY3260" s="130"/>
    </row>
    <row r="3261" spans="1:51" x14ac:dyDescent="0.2">
      <c r="A3261" s="121"/>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2"/>
      <c r="AU3261" s="130"/>
      <c r="AV3261" s="130"/>
      <c r="AW3261" s="130"/>
      <c r="AX3261" s="130"/>
      <c r="AY3261" s="130"/>
    </row>
    <row r="3262" spans="1:51" x14ac:dyDescent="0.2">
      <c r="A3262" s="121"/>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2"/>
      <c r="AU3262" s="130"/>
      <c r="AV3262" s="130"/>
      <c r="AW3262" s="130"/>
      <c r="AX3262" s="130"/>
      <c r="AY3262" s="130"/>
    </row>
    <row r="3263" spans="1:51" x14ac:dyDescent="0.2">
      <c r="A3263" s="121"/>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2"/>
      <c r="AU3263" s="130"/>
      <c r="AV3263" s="130"/>
      <c r="AW3263" s="130"/>
      <c r="AX3263" s="130"/>
      <c r="AY3263" s="130"/>
    </row>
    <row r="3264" spans="1:51" x14ac:dyDescent="0.2">
      <c r="A3264" s="121"/>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2"/>
      <c r="AU3264" s="130"/>
      <c r="AV3264" s="130"/>
      <c r="AW3264" s="130"/>
      <c r="AX3264" s="130"/>
      <c r="AY3264" s="130"/>
    </row>
    <row r="3265" spans="1:51" x14ac:dyDescent="0.2">
      <c r="A3265" s="121"/>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2"/>
      <c r="AU3265" s="130"/>
      <c r="AV3265" s="130"/>
      <c r="AW3265" s="130"/>
      <c r="AX3265" s="130"/>
      <c r="AY3265" s="130"/>
    </row>
    <row r="3266" spans="1:51" x14ac:dyDescent="0.2">
      <c r="A3266" s="121"/>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2"/>
      <c r="AU3266" s="130"/>
      <c r="AV3266" s="130"/>
      <c r="AW3266" s="130"/>
      <c r="AX3266" s="130"/>
      <c r="AY3266" s="130"/>
    </row>
    <row r="3267" spans="1:51" x14ac:dyDescent="0.2">
      <c r="A3267" s="121"/>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2"/>
      <c r="AU3267" s="130"/>
      <c r="AV3267" s="130"/>
      <c r="AW3267" s="130"/>
      <c r="AX3267" s="130"/>
      <c r="AY3267" s="130"/>
    </row>
    <row r="3268" spans="1:51" x14ac:dyDescent="0.2">
      <c r="A3268" s="121"/>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2"/>
      <c r="AU3268" s="130"/>
      <c r="AV3268" s="130"/>
      <c r="AW3268" s="130"/>
      <c r="AX3268" s="130"/>
      <c r="AY3268" s="130"/>
    </row>
    <row r="3269" spans="1:51" x14ac:dyDescent="0.2">
      <c r="A3269" s="121"/>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2"/>
      <c r="AU3269" s="130"/>
      <c r="AV3269" s="130"/>
      <c r="AW3269" s="130"/>
      <c r="AX3269" s="130"/>
      <c r="AY3269" s="130"/>
    </row>
    <row r="3270" spans="1:51" x14ac:dyDescent="0.2">
      <c r="A3270" s="121"/>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2"/>
      <c r="AU3270" s="130"/>
      <c r="AV3270" s="130"/>
      <c r="AW3270" s="130"/>
      <c r="AX3270" s="130"/>
      <c r="AY3270" s="130"/>
    </row>
    <row r="3271" spans="1:51" x14ac:dyDescent="0.2">
      <c r="A3271" s="121"/>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2"/>
      <c r="AU3271" s="130"/>
      <c r="AV3271" s="130"/>
      <c r="AW3271" s="130"/>
      <c r="AX3271" s="130"/>
      <c r="AY3271" s="130"/>
    </row>
    <row r="3272" spans="1:51" x14ac:dyDescent="0.2">
      <c r="A3272" s="121"/>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2"/>
      <c r="AU3272" s="130"/>
      <c r="AV3272" s="130"/>
      <c r="AW3272" s="130"/>
      <c r="AX3272" s="130"/>
      <c r="AY3272" s="130"/>
    </row>
    <row r="3273" spans="1:51" x14ac:dyDescent="0.2">
      <c r="A3273" s="121"/>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2"/>
      <c r="AU3273" s="130"/>
      <c r="AV3273" s="130"/>
      <c r="AW3273" s="130"/>
      <c r="AX3273" s="130"/>
      <c r="AY3273" s="130"/>
    </row>
    <row r="3274" spans="1:51" x14ac:dyDescent="0.2">
      <c r="A3274" s="121"/>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2"/>
      <c r="AU3274" s="130"/>
      <c r="AV3274" s="130"/>
      <c r="AW3274" s="130"/>
      <c r="AX3274" s="130"/>
      <c r="AY3274" s="130"/>
    </row>
    <row r="3275" spans="1:51" x14ac:dyDescent="0.2">
      <c r="A3275" s="121"/>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2"/>
      <c r="AU3275" s="130"/>
      <c r="AV3275" s="130"/>
      <c r="AW3275" s="130"/>
      <c r="AX3275" s="130"/>
      <c r="AY3275" s="130"/>
    </row>
    <row r="3276" spans="1:51" x14ac:dyDescent="0.2">
      <c r="A3276" s="121"/>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2"/>
      <c r="AU3276" s="130"/>
      <c r="AV3276" s="130"/>
      <c r="AW3276" s="130"/>
      <c r="AX3276" s="130"/>
      <c r="AY3276" s="130"/>
    </row>
    <row r="3277" spans="1:51" x14ac:dyDescent="0.2">
      <c r="A3277" s="121"/>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2"/>
      <c r="AU3277" s="130"/>
      <c r="AV3277" s="130"/>
      <c r="AW3277" s="130"/>
      <c r="AX3277" s="130"/>
      <c r="AY3277" s="130"/>
    </row>
    <row r="3278" spans="1:51" x14ac:dyDescent="0.2">
      <c r="A3278" s="121"/>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2"/>
      <c r="AU3278" s="130"/>
      <c r="AV3278" s="130"/>
      <c r="AW3278" s="130"/>
      <c r="AX3278" s="130"/>
      <c r="AY3278" s="130"/>
    </row>
    <row r="3279" spans="1:51" x14ac:dyDescent="0.2">
      <c r="A3279" s="121"/>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2"/>
      <c r="AU3279" s="130"/>
      <c r="AV3279" s="130"/>
      <c r="AW3279" s="130"/>
      <c r="AX3279" s="130"/>
      <c r="AY3279" s="130"/>
    </row>
    <row r="3280" spans="1:51" x14ac:dyDescent="0.2">
      <c r="A3280" s="121"/>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2"/>
      <c r="AU3280" s="130"/>
      <c r="AV3280" s="130"/>
      <c r="AW3280" s="130"/>
      <c r="AX3280" s="130"/>
      <c r="AY3280" s="130"/>
    </row>
    <row r="3281" spans="1:51" x14ac:dyDescent="0.2">
      <c r="A3281" s="121"/>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2"/>
      <c r="AU3281" s="130"/>
      <c r="AV3281" s="130"/>
      <c r="AW3281" s="130"/>
      <c r="AX3281" s="130"/>
      <c r="AY3281" s="130"/>
    </row>
    <row r="3282" spans="1:51" x14ac:dyDescent="0.2">
      <c r="A3282" s="121"/>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2"/>
      <c r="AU3282" s="130"/>
      <c r="AV3282" s="130"/>
      <c r="AW3282" s="130"/>
      <c r="AX3282" s="130"/>
      <c r="AY3282" s="130"/>
    </row>
    <row r="3283" spans="1:51" x14ac:dyDescent="0.2">
      <c r="A3283" s="121"/>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2"/>
      <c r="AU3283" s="130"/>
      <c r="AV3283" s="130"/>
      <c r="AW3283" s="130"/>
      <c r="AX3283" s="130"/>
      <c r="AY3283" s="130"/>
    </row>
    <row r="3284" spans="1:51" x14ac:dyDescent="0.2">
      <c r="A3284" s="121"/>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2"/>
      <c r="AU3284" s="130"/>
      <c r="AV3284" s="130"/>
      <c r="AW3284" s="130"/>
      <c r="AX3284" s="130"/>
      <c r="AY3284" s="130"/>
    </row>
    <row r="3285" spans="1:51" x14ac:dyDescent="0.2">
      <c r="A3285" s="121"/>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2"/>
      <c r="AU3285" s="130"/>
      <c r="AV3285" s="130"/>
      <c r="AW3285" s="130"/>
      <c r="AX3285" s="130"/>
      <c r="AY3285" s="130"/>
    </row>
    <row r="3286" spans="1:51" x14ac:dyDescent="0.2">
      <c r="A3286" s="121"/>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2"/>
      <c r="AU3286" s="130"/>
      <c r="AV3286" s="130"/>
      <c r="AW3286" s="130"/>
      <c r="AX3286" s="130"/>
      <c r="AY3286" s="130"/>
    </row>
    <row r="3287" spans="1:51" x14ac:dyDescent="0.2">
      <c r="A3287" s="121"/>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2"/>
      <c r="AU3287" s="130"/>
      <c r="AV3287" s="130"/>
      <c r="AW3287" s="130"/>
      <c r="AX3287" s="130"/>
      <c r="AY3287" s="130"/>
    </row>
    <row r="3288" spans="1:51" x14ac:dyDescent="0.2">
      <c r="A3288" s="121"/>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2"/>
      <c r="AU3288" s="130"/>
      <c r="AV3288" s="130"/>
      <c r="AW3288" s="130"/>
      <c r="AX3288" s="130"/>
      <c r="AY3288" s="130"/>
    </row>
    <row r="3289" spans="1:51" x14ac:dyDescent="0.2">
      <c r="A3289" s="121"/>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2"/>
      <c r="AU3289" s="130"/>
      <c r="AV3289" s="130"/>
      <c r="AW3289" s="130"/>
      <c r="AX3289" s="130"/>
      <c r="AY3289" s="130"/>
    </row>
    <row r="3290" spans="1:51" x14ac:dyDescent="0.2">
      <c r="A3290" s="121"/>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2"/>
      <c r="AU3290" s="130"/>
      <c r="AV3290" s="130"/>
      <c r="AW3290" s="130"/>
      <c r="AX3290" s="130"/>
      <c r="AY3290" s="130"/>
    </row>
    <row r="3291" spans="1:51" x14ac:dyDescent="0.2">
      <c r="A3291" s="121"/>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2"/>
      <c r="AU3291" s="130"/>
      <c r="AV3291" s="130"/>
      <c r="AW3291" s="130"/>
      <c r="AX3291" s="130"/>
      <c r="AY3291" s="130"/>
    </row>
    <row r="3292" spans="1:51" x14ac:dyDescent="0.2">
      <c r="A3292" s="121"/>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2"/>
      <c r="AU3292" s="130"/>
      <c r="AV3292" s="130"/>
      <c r="AW3292" s="130"/>
      <c r="AX3292" s="130"/>
      <c r="AY3292" s="130"/>
    </row>
    <row r="3293" spans="1:51" x14ac:dyDescent="0.2">
      <c r="A3293" s="121"/>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2"/>
      <c r="AU3293" s="130"/>
      <c r="AV3293" s="130"/>
      <c r="AW3293" s="130"/>
      <c r="AX3293" s="130"/>
      <c r="AY3293" s="130"/>
    </row>
    <row r="3294" spans="1:51" x14ac:dyDescent="0.2">
      <c r="A3294" s="121"/>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2"/>
      <c r="AU3294" s="130"/>
      <c r="AV3294" s="130"/>
      <c r="AW3294" s="130"/>
      <c r="AX3294" s="130"/>
      <c r="AY3294" s="130"/>
    </row>
    <row r="3295" spans="1:51" x14ac:dyDescent="0.2">
      <c r="A3295" s="121"/>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2"/>
      <c r="AU3295" s="130"/>
      <c r="AV3295" s="130"/>
      <c r="AW3295" s="130"/>
      <c r="AX3295" s="130"/>
      <c r="AY3295" s="130"/>
    </row>
    <row r="3296" spans="1:51" x14ac:dyDescent="0.2">
      <c r="A3296" s="121"/>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2"/>
      <c r="AU3296" s="130"/>
      <c r="AV3296" s="130"/>
      <c r="AW3296" s="130"/>
      <c r="AX3296" s="130"/>
      <c r="AY3296" s="130"/>
    </row>
    <row r="3297" spans="1:51" x14ac:dyDescent="0.2">
      <c r="A3297" s="121"/>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2"/>
      <c r="AU3297" s="130"/>
      <c r="AV3297" s="130"/>
      <c r="AW3297" s="130"/>
      <c r="AX3297" s="130"/>
      <c r="AY3297" s="130"/>
    </row>
    <row r="3298" spans="1:51" x14ac:dyDescent="0.2">
      <c r="A3298" s="121"/>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2"/>
      <c r="AU3298" s="130"/>
      <c r="AV3298" s="130"/>
      <c r="AW3298" s="130"/>
      <c r="AX3298" s="130"/>
      <c r="AY3298" s="130"/>
    </row>
    <row r="3299" spans="1:51" x14ac:dyDescent="0.2">
      <c r="A3299" s="121"/>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2"/>
      <c r="AU3299" s="130"/>
      <c r="AV3299" s="130"/>
      <c r="AW3299" s="130"/>
      <c r="AX3299" s="130"/>
      <c r="AY3299" s="130"/>
    </row>
    <row r="3300" spans="1:51" x14ac:dyDescent="0.2">
      <c r="A3300" s="121"/>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2"/>
      <c r="AU3300" s="130"/>
      <c r="AV3300" s="130"/>
      <c r="AW3300" s="130"/>
      <c r="AX3300" s="130"/>
      <c r="AY3300" s="130"/>
    </row>
    <row r="3301" spans="1:51" x14ac:dyDescent="0.2">
      <c r="A3301" s="121"/>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2"/>
      <c r="AU3301" s="130"/>
      <c r="AV3301" s="130"/>
      <c r="AW3301" s="130"/>
      <c r="AX3301" s="130"/>
      <c r="AY3301" s="130"/>
    </row>
    <row r="3302" spans="1:51" x14ac:dyDescent="0.2">
      <c r="A3302" s="121"/>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2"/>
      <c r="AU3302" s="130"/>
      <c r="AV3302" s="130"/>
      <c r="AW3302" s="130"/>
      <c r="AX3302" s="130"/>
      <c r="AY3302" s="130"/>
    </row>
    <row r="3303" spans="1:51" x14ac:dyDescent="0.2">
      <c r="A3303" s="121"/>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2"/>
      <c r="AU3303" s="130"/>
      <c r="AV3303" s="130"/>
      <c r="AW3303" s="130"/>
      <c r="AX3303" s="130"/>
      <c r="AY3303" s="130"/>
    </row>
    <row r="3304" spans="1:51" x14ac:dyDescent="0.2">
      <c r="A3304" s="121"/>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2"/>
      <c r="AU3304" s="130"/>
      <c r="AV3304" s="130"/>
      <c r="AW3304" s="130"/>
      <c r="AX3304" s="130"/>
      <c r="AY3304" s="130"/>
    </row>
    <row r="3305" spans="1:51" x14ac:dyDescent="0.2">
      <c r="A3305" s="121"/>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2"/>
      <c r="AU3305" s="130"/>
      <c r="AV3305" s="130"/>
      <c r="AW3305" s="130"/>
      <c r="AX3305" s="130"/>
      <c r="AY3305" s="130"/>
    </row>
    <row r="3306" spans="1:51" x14ac:dyDescent="0.2">
      <c r="A3306" s="121"/>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2"/>
      <c r="AU3306" s="130"/>
      <c r="AV3306" s="130"/>
      <c r="AW3306" s="130"/>
      <c r="AX3306" s="130"/>
      <c r="AY3306" s="130"/>
    </row>
    <row r="3307" spans="1:51" x14ac:dyDescent="0.2">
      <c r="A3307" s="121"/>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2"/>
      <c r="AU3307" s="130"/>
      <c r="AV3307" s="130"/>
      <c r="AW3307" s="130"/>
      <c r="AX3307" s="130"/>
      <c r="AY3307" s="130"/>
    </row>
    <row r="3308" spans="1:51" x14ac:dyDescent="0.2">
      <c r="A3308" s="121"/>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2"/>
      <c r="AU3308" s="130"/>
      <c r="AV3308" s="130"/>
      <c r="AW3308" s="130"/>
      <c r="AX3308" s="130"/>
      <c r="AY3308" s="130"/>
    </row>
    <row r="3309" spans="1:51" x14ac:dyDescent="0.2">
      <c r="A3309" s="121"/>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2"/>
      <c r="AU3309" s="130"/>
      <c r="AV3309" s="130"/>
      <c r="AW3309" s="130"/>
      <c r="AX3309" s="130"/>
      <c r="AY3309" s="130"/>
    </row>
    <row r="3310" spans="1:51" x14ac:dyDescent="0.2">
      <c r="A3310" s="121"/>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2"/>
      <c r="AU3310" s="130"/>
      <c r="AV3310" s="130"/>
      <c r="AW3310" s="130"/>
      <c r="AX3310" s="130"/>
      <c r="AY3310" s="130"/>
    </row>
    <row r="3311" spans="1:51" x14ac:dyDescent="0.2">
      <c r="A3311" s="121"/>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2"/>
      <c r="AU3311" s="130"/>
      <c r="AV3311" s="130"/>
      <c r="AW3311" s="130"/>
      <c r="AX3311" s="130"/>
      <c r="AY3311" s="130"/>
    </row>
    <row r="3312" spans="1:51" x14ac:dyDescent="0.2">
      <c r="A3312" s="121"/>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2"/>
      <c r="AU3312" s="130"/>
      <c r="AV3312" s="130"/>
      <c r="AW3312" s="130"/>
      <c r="AX3312" s="130"/>
      <c r="AY3312" s="130"/>
    </row>
    <row r="3313" spans="1:51" x14ac:dyDescent="0.2">
      <c r="A3313" s="121"/>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2"/>
      <c r="AU3313" s="130"/>
      <c r="AV3313" s="130"/>
      <c r="AW3313" s="130"/>
      <c r="AX3313" s="130"/>
      <c r="AY3313" s="130"/>
    </row>
    <row r="3314" spans="1:51" x14ac:dyDescent="0.2">
      <c r="A3314" s="121"/>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2"/>
      <c r="AU3314" s="130"/>
      <c r="AV3314" s="130"/>
      <c r="AW3314" s="130"/>
      <c r="AX3314" s="130"/>
      <c r="AY3314" s="130"/>
    </row>
    <row r="3315" spans="1:51" x14ac:dyDescent="0.2">
      <c r="A3315" s="121"/>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2"/>
      <c r="AU3315" s="130"/>
      <c r="AV3315" s="130"/>
      <c r="AW3315" s="130"/>
      <c r="AX3315" s="130"/>
      <c r="AY3315" s="130"/>
    </row>
    <row r="3316" spans="1:51" x14ac:dyDescent="0.2">
      <c r="A3316" s="121"/>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2"/>
      <c r="AU3316" s="130"/>
      <c r="AV3316" s="130"/>
      <c r="AW3316" s="130"/>
      <c r="AX3316" s="130"/>
      <c r="AY3316" s="130"/>
    </row>
    <row r="3317" spans="1:51" x14ac:dyDescent="0.2">
      <c r="A3317" s="121"/>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2"/>
      <c r="AU3317" s="130"/>
      <c r="AV3317" s="130"/>
      <c r="AW3317" s="130"/>
      <c r="AX3317" s="130"/>
      <c r="AY3317" s="130"/>
    </row>
    <row r="3318" spans="1:51" x14ac:dyDescent="0.2">
      <c r="A3318" s="121"/>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2"/>
      <c r="AU3318" s="130"/>
      <c r="AV3318" s="130"/>
      <c r="AW3318" s="130"/>
      <c r="AX3318" s="130"/>
      <c r="AY3318" s="130"/>
    </row>
    <row r="3319" spans="1:51" x14ac:dyDescent="0.2">
      <c r="A3319" s="121"/>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2"/>
      <c r="AU3319" s="130"/>
      <c r="AV3319" s="130"/>
      <c r="AW3319" s="130"/>
      <c r="AX3319" s="130"/>
      <c r="AY3319" s="130"/>
    </row>
    <row r="3320" spans="1:51" x14ac:dyDescent="0.2">
      <c r="A3320" s="121"/>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2"/>
      <c r="AU3320" s="130"/>
      <c r="AV3320" s="130"/>
      <c r="AW3320" s="130"/>
      <c r="AX3320" s="130"/>
      <c r="AY3320" s="130"/>
    </row>
    <row r="3321" spans="1:51" x14ac:dyDescent="0.2">
      <c r="A3321" s="121"/>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2"/>
      <c r="AU3321" s="130"/>
      <c r="AV3321" s="130"/>
      <c r="AW3321" s="130"/>
      <c r="AX3321" s="130"/>
      <c r="AY3321" s="130"/>
    </row>
    <row r="3322" spans="1:51" x14ac:dyDescent="0.2">
      <c r="A3322" s="121"/>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2"/>
      <c r="AU3322" s="130"/>
      <c r="AV3322" s="130"/>
      <c r="AW3322" s="130"/>
      <c r="AX3322" s="130"/>
      <c r="AY3322" s="130"/>
    </row>
    <row r="3323" spans="1:51" x14ac:dyDescent="0.2">
      <c r="A3323" s="121"/>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2"/>
      <c r="AU3323" s="130"/>
      <c r="AV3323" s="130"/>
      <c r="AW3323" s="130"/>
      <c r="AX3323" s="130"/>
      <c r="AY3323" s="130"/>
    </row>
    <row r="3324" spans="1:51" x14ac:dyDescent="0.2">
      <c r="A3324" s="121"/>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2"/>
      <c r="AU3324" s="130"/>
      <c r="AV3324" s="130"/>
      <c r="AW3324" s="130"/>
      <c r="AX3324" s="130"/>
      <c r="AY3324" s="130"/>
    </row>
    <row r="3325" spans="1:51" x14ac:dyDescent="0.2">
      <c r="A3325" s="121"/>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2"/>
      <c r="AU3325" s="130"/>
      <c r="AV3325" s="130"/>
      <c r="AW3325" s="130"/>
      <c r="AX3325" s="130"/>
      <c r="AY3325" s="130"/>
    </row>
    <row r="3326" spans="1:51" x14ac:dyDescent="0.2">
      <c r="A3326" s="121"/>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2"/>
      <c r="AU3326" s="130"/>
      <c r="AV3326" s="130"/>
      <c r="AW3326" s="130"/>
      <c r="AX3326" s="130"/>
      <c r="AY3326" s="130"/>
    </row>
    <row r="3327" spans="1:51" x14ac:dyDescent="0.2">
      <c r="A3327" s="121"/>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2"/>
      <c r="AU3327" s="130"/>
      <c r="AV3327" s="130"/>
      <c r="AW3327" s="130"/>
      <c r="AX3327" s="130"/>
      <c r="AY3327" s="130"/>
    </row>
    <row r="3328" spans="1:51" x14ac:dyDescent="0.2">
      <c r="A3328" s="121"/>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2"/>
      <c r="AU3328" s="130"/>
      <c r="AV3328" s="130"/>
      <c r="AW3328" s="130"/>
      <c r="AX3328" s="130"/>
      <c r="AY3328" s="130"/>
    </row>
    <row r="3329" spans="1:51" x14ac:dyDescent="0.2">
      <c r="A3329" s="121"/>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2"/>
      <c r="AU3329" s="130"/>
      <c r="AV3329" s="130"/>
      <c r="AW3329" s="130"/>
      <c r="AX3329" s="130"/>
      <c r="AY3329" s="130"/>
    </row>
    <row r="3330" spans="1:51" x14ac:dyDescent="0.2">
      <c r="A3330" s="121"/>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2"/>
      <c r="AU3330" s="130"/>
      <c r="AV3330" s="130"/>
      <c r="AW3330" s="130"/>
      <c r="AX3330" s="130"/>
      <c r="AY3330" s="130"/>
    </row>
    <row r="3331" spans="1:51" x14ac:dyDescent="0.2">
      <c r="A3331" s="121"/>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2"/>
      <c r="AU3331" s="130"/>
      <c r="AV3331" s="130"/>
      <c r="AW3331" s="130"/>
      <c r="AX3331" s="130"/>
      <c r="AY3331" s="130"/>
    </row>
    <row r="3332" spans="1:51" x14ac:dyDescent="0.2">
      <c r="A3332" s="121"/>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2"/>
      <c r="AU3332" s="130"/>
      <c r="AV3332" s="130"/>
      <c r="AW3332" s="130"/>
      <c r="AX3332" s="130"/>
      <c r="AY3332" s="130"/>
    </row>
    <row r="3333" spans="1:51" x14ac:dyDescent="0.2">
      <c r="A3333" s="121"/>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2"/>
      <c r="AU3333" s="130"/>
      <c r="AV3333" s="130"/>
      <c r="AW3333" s="130"/>
      <c r="AX3333" s="130"/>
      <c r="AY3333" s="130"/>
    </row>
    <row r="3334" spans="1:51" x14ac:dyDescent="0.2">
      <c r="A3334" s="121"/>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2"/>
      <c r="AU3334" s="130"/>
      <c r="AV3334" s="130"/>
      <c r="AW3334" s="130"/>
      <c r="AX3334" s="130"/>
      <c r="AY3334" s="130"/>
    </row>
    <row r="3335" spans="1:51" x14ac:dyDescent="0.2">
      <c r="A3335" s="121"/>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2"/>
      <c r="AU3335" s="130"/>
      <c r="AV3335" s="130"/>
      <c r="AW3335" s="130"/>
      <c r="AX3335" s="130"/>
      <c r="AY3335" s="130"/>
    </row>
    <row r="3336" spans="1:51" x14ac:dyDescent="0.2">
      <c r="A3336" s="121"/>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2"/>
      <c r="AU3336" s="130"/>
      <c r="AV3336" s="130"/>
      <c r="AW3336" s="130"/>
      <c r="AX3336" s="130"/>
      <c r="AY3336" s="130"/>
    </row>
    <row r="3337" spans="1:51" x14ac:dyDescent="0.2">
      <c r="A3337" s="121"/>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2"/>
      <c r="AU3337" s="130"/>
      <c r="AV3337" s="130"/>
      <c r="AW3337" s="130"/>
      <c r="AX3337" s="130"/>
      <c r="AY3337" s="130"/>
    </row>
    <row r="3338" spans="1:51" x14ac:dyDescent="0.2">
      <c r="A3338" s="121"/>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2"/>
      <c r="AU3338" s="130"/>
      <c r="AV3338" s="130"/>
      <c r="AW3338" s="130"/>
      <c r="AX3338" s="130"/>
      <c r="AY3338" s="130"/>
    </row>
    <row r="3339" spans="1:51" x14ac:dyDescent="0.2">
      <c r="A3339" s="121"/>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2"/>
      <c r="AU3339" s="130"/>
      <c r="AV3339" s="130"/>
      <c r="AW3339" s="130"/>
      <c r="AX3339" s="130"/>
      <c r="AY3339" s="130"/>
    </row>
    <row r="3340" spans="1:51" x14ac:dyDescent="0.2">
      <c r="A3340" s="121"/>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2"/>
      <c r="AU3340" s="130"/>
      <c r="AV3340" s="130"/>
      <c r="AW3340" s="130"/>
      <c r="AX3340" s="130"/>
      <c r="AY3340" s="130"/>
    </row>
    <row r="3341" spans="1:51" x14ac:dyDescent="0.2">
      <c r="A3341" s="121"/>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2"/>
      <c r="AU3341" s="130"/>
      <c r="AV3341" s="130"/>
      <c r="AW3341" s="130"/>
      <c r="AX3341" s="130"/>
      <c r="AY3341" s="130"/>
    </row>
    <row r="3342" spans="1:51" x14ac:dyDescent="0.2">
      <c r="A3342" s="121"/>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2"/>
      <c r="AU3342" s="130"/>
      <c r="AV3342" s="130"/>
      <c r="AW3342" s="130"/>
      <c r="AX3342" s="130"/>
      <c r="AY3342" s="130"/>
    </row>
    <row r="3343" spans="1:51" x14ac:dyDescent="0.2">
      <c r="A3343" s="121"/>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2"/>
      <c r="AU3343" s="130"/>
      <c r="AV3343" s="130"/>
      <c r="AW3343" s="130"/>
      <c r="AX3343" s="130"/>
      <c r="AY3343" s="130"/>
    </row>
    <row r="3344" spans="1:51" x14ac:dyDescent="0.2">
      <c r="A3344" s="121"/>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2"/>
      <c r="AU3344" s="130"/>
      <c r="AV3344" s="130"/>
      <c r="AW3344" s="130"/>
      <c r="AX3344" s="130"/>
      <c r="AY3344" s="130"/>
    </row>
    <row r="3345" spans="1:51" x14ac:dyDescent="0.2">
      <c r="A3345" s="121"/>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2"/>
      <c r="AU3345" s="130"/>
      <c r="AV3345" s="130"/>
      <c r="AW3345" s="130"/>
      <c r="AX3345" s="130"/>
      <c r="AY3345" s="130"/>
    </row>
    <row r="3346" spans="1:51" x14ac:dyDescent="0.2">
      <c r="A3346" s="121"/>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2"/>
      <c r="AU3346" s="130"/>
      <c r="AV3346" s="130"/>
      <c r="AW3346" s="130"/>
      <c r="AX3346" s="130"/>
      <c r="AY3346" s="130"/>
    </row>
    <row r="3347" spans="1:51" x14ac:dyDescent="0.2">
      <c r="A3347" s="121"/>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2"/>
      <c r="AU3347" s="130"/>
      <c r="AV3347" s="130"/>
      <c r="AW3347" s="130"/>
      <c r="AX3347" s="130"/>
      <c r="AY3347" s="130"/>
    </row>
    <row r="3348" spans="1:51" x14ac:dyDescent="0.2">
      <c r="A3348" s="121"/>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2"/>
      <c r="AU3348" s="130"/>
      <c r="AV3348" s="130"/>
      <c r="AW3348" s="130"/>
      <c r="AX3348" s="130"/>
      <c r="AY3348" s="130"/>
    </row>
    <row r="3349" spans="1:51" x14ac:dyDescent="0.2">
      <c r="A3349" s="121"/>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2"/>
      <c r="AU3349" s="130"/>
      <c r="AV3349" s="130"/>
      <c r="AW3349" s="130"/>
      <c r="AX3349" s="130"/>
      <c r="AY3349" s="130"/>
    </row>
    <row r="3350" spans="1:51" x14ac:dyDescent="0.2">
      <c r="A3350" s="121"/>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2"/>
      <c r="AU3350" s="130"/>
      <c r="AV3350" s="130"/>
      <c r="AW3350" s="130"/>
      <c r="AX3350" s="130"/>
      <c r="AY3350" s="130"/>
    </row>
    <row r="3351" spans="1:51" x14ac:dyDescent="0.2">
      <c r="A3351" s="121"/>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2"/>
      <c r="AU3351" s="130"/>
      <c r="AV3351" s="130"/>
      <c r="AW3351" s="130"/>
      <c r="AX3351" s="130"/>
      <c r="AY3351" s="130"/>
    </row>
    <row r="3352" spans="1:51" x14ac:dyDescent="0.2">
      <c r="A3352" s="121"/>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2"/>
      <c r="AU3352" s="130"/>
      <c r="AV3352" s="130"/>
      <c r="AW3352" s="130"/>
      <c r="AX3352" s="130"/>
      <c r="AY3352" s="130"/>
    </row>
    <row r="3353" spans="1:51" x14ac:dyDescent="0.2">
      <c r="A3353" s="121"/>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2"/>
      <c r="AU3353" s="130"/>
      <c r="AV3353" s="130"/>
      <c r="AW3353" s="130"/>
      <c r="AX3353" s="130"/>
      <c r="AY3353" s="130"/>
    </row>
    <row r="3354" spans="1:51" x14ac:dyDescent="0.2">
      <c r="A3354" s="121"/>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2"/>
      <c r="AU3354" s="130"/>
      <c r="AV3354" s="130"/>
      <c r="AW3354" s="130"/>
      <c r="AX3354" s="130"/>
      <c r="AY3354" s="130"/>
    </row>
    <row r="3355" spans="1:51" x14ac:dyDescent="0.2">
      <c r="A3355" s="121"/>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2"/>
      <c r="AU3355" s="130"/>
      <c r="AV3355" s="130"/>
      <c r="AW3355" s="130"/>
      <c r="AX3355" s="130"/>
      <c r="AY3355" s="130"/>
    </row>
    <row r="3356" spans="1:51" x14ac:dyDescent="0.2">
      <c r="A3356" s="121"/>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2"/>
      <c r="AU3356" s="130"/>
      <c r="AV3356" s="130"/>
      <c r="AW3356" s="130"/>
      <c r="AX3356" s="130"/>
      <c r="AY3356" s="130"/>
    </row>
    <row r="3357" spans="1:51" x14ac:dyDescent="0.2">
      <c r="A3357" s="121"/>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2"/>
      <c r="AU3357" s="130"/>
      <c r="AV3357" s="130"/>
      <c r="AW3357" s="130"/>
      <c r="AX3357" s="130"/>
      <c r="AY3357" s="130"/>
    </row>
    <row r="3358" spans="1:51" x14ac:dyDescent="0.2">
      <c r="A3358" s="121"/>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2"/>
      <c r="AU3358" s="130"/>
      <c r="AV3358" s="130"/>
      <c r="AW3358" s="130"/>
      <c r="AX3358" s="130"/>
      <c r="AY3358" s="130"/>
    </row>
    <row r="3359" spans="1:51" x14ac:dyDescent="0.2">
      <c r="A3359" s="121"/>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2"/>
      <c r="AU3359" s="130"/>
      <c r="AV3359" s="130"/>
      <c r="AW3359" s="130"/>
      <c r="AX3359" s="130"/>
      <c r="AY3359" s="130"/>
    </row>
    <row r="3360" spans="1:51" x14ac:dyDescent="0.2">
      <c r="A3360" s="121"/>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2"/>
      <c r="AU3360" s="130"/>
      <c r="AV3360" s="130"/>
      <c r="AW3360" s="130"/>
      <c r="AX3360" s="130"/>
      <c r="AY3360" s="130"/>
    </row>
    <row r="3361" spans="1:51" x14ac:dyDescent="0.2">
      <c r="A3361" s="121"/>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2"/>
      <c r="AU3361" s="130"/>
      <c r="AV3361" s="130"/>
      <c r="AW3361" s="130"/>
      <c r="AX3361" s="130"/>
      <c r="AY3361" s="130"/>
    </row>
    <row r="3362" spans="1:51" x14ac:dyDescent="0.2">
      <c r="A3362" s="121"/>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2"/>
      <c r="AU3362" s="130"/>
      <c r="AV3362" s="130"/>
      <c r="AW3362" s="130"/>
      <c r="AX3362" s="130"/>
      <c r="AY3362" s="130"/>
    </row>
    <row r="3363" spans="1:51" x14ac:dyDescent="0.2">
      <c r="A3363" s="121"/>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2"/>
      <c r="AU3363" s="130"/>
      <c r="AV3363" s="130"/>
      <c r="AW3363" s="130"/>
      <c r="AX3363" s="130"/>
      <c r="AY3363" s="130"/>
    </row>
    <row r="3364" spans="1:51" x14ac:dyDescent="0.2">
      <c r="A3364" s="121"/>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2"/>
      <c r="AU3364" s="130"/>
      <c r="AV3364" s="130"/>
      <c r="AW3364" s="130"/>
      <c r="AX3364" s="130"/>
      <c r="AY3364" s="130"/>
    </row>
    <row r="3365" spans="1:51" x14ac:dyDescent="0.2">
      <c r="A3365" s="121"/>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2"/>
      <c r="AU3365" s="130"/>
      <c r="AV3365" s="130"/>
      <c r="AW3365" s="130"/>
      <c r="AX3365" s="130"/>
      <c r="AY3365" s="130"/>
    </row>
    <row r="3366" spans="1:51" x14ac:dyDescent="0.2">
      <c r="A3366" s="121"/>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2"/>
      <c r="AU3366" s="130"/>
      <c r="AV3366" s="130"/>
      <c r="AW3366" s="130"/>
      <c r="AX3366" s="130"/>
      <c r="AY3366" s="130"/>
    </row>
    <row r="3367" spans="1:51" x14ac:dyDescent="0.2">
      <c r="A3367" s="121"/>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2"/>
      <c r="AU3367" s="130"/>
      <c r="AV3367" s="130"/>
      <c r="AW3367" s="130"/>
      <c r="AX3367" s="130"/>
      <c r="AY3367" s="130"/>
    </row>
    <row r="3368" spans="1:51" x14ac:dyDescent="0.2">
      <c r="A3368" s="121"/>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2"/>
      <c r="AU3368" s="130"/>
      <c r="AV3368" s="130"/>
      <c r="AW3368" s="130"/>
      <c r="AX3368" s="130"/>
      <c r="AY3368" s="130"/>
    </row>
    <row r="3369" spans="1:51" x14ac:dyDescent="0.2">
      <c r="A3369" s="121"/>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2"/>
      <c r="AU3369" s="130"/>
      <c r="AV3369" s="130"/>
      <c r="AW3369" s="130"/>
      <c r="AX3369" s="130"/>
      <c r="AY3369" s="130"/>
    </row>
    <row r="3370" spans="1:51" x14ac:dyDescent="0.2">
      <c r="A3370" s="121"/>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2"/>
      <c r="AU3370" s="130"/>
      <c r="AV3370" s="130"/>
      <c r="AW3370" s="130"/>
      <c r="AX3370" s="130"/>
      <c r="AY3370" s="130"/>
    </row>
    <row r="3371" spans="1:51" x14ac:dyDescent="0.2">
      <c r="A3371" s="121"/>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2"/>
      <c r="AU3371" s="130"/>
      <c r="AV3371" s="130"/>
      <c r="AW3371" s="130"/>
      <c r="AX3371" s="130"/>
      <c r="AY3371" s="130"/>
    </row>
    <row r="3372" spans="1:51" x14ac:dyDescent="0.2">
      <c r="A3372" s="121"/>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2"/>
      <c r="AU3372" s="130"/>
      <c r="AV3372" s="130"/>
      <c r="AW3372" s="130"/>
      <c r="AX3372" s="130"/>
      <c r="AY3372" s="130"/>
    </row>
    <row r="3373" spans="1:51" x14ac:dyDescent="0.2">
      <c r="A3373" s="121"/>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2"/>
      <c r="AU3373" s="130"/>
      <c r="AV3373" s="130"/>
      <c r="AW3373" s="130"/>
      <c r="AX3373" s="130"/>
      <c r="AY3373" s="130"/>
    </row>
    <row r="3374" spans="1:51" x14ac:dyDescent="0.2">
      <c r="A3374" s="121"/>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2"/>
      <c r="AU3374" s="130"/>
      <c r="AV3374" s="130"/>
      <c r="AW3374" s="130"/>
      <c r="AX3374" s="130"/>
      <c r="AY3374" s="130"/>
    </row>
    <row r="3375" spans="1:51" x14ac:dyDescent="0.2">
      <c r="A3375" s="121"/>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2"/>
      <c r="AU3375" s="130"/>
      <c r="AV3375" s="130"/>
      <c r="AW3375" s="130"/>
      <c r="AX3375" s="130"/>
      <c r="AY3375" s="130"/>
    </row>
    <row r="3376" spans="1:51" x14ac:dyDescent="0.2">
      <c r="A3376" s="121"/>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2"/>
      <c r="AU3376" s="130"/>
      <c r="AV3376" s="130"/>
      <c r="AW3376" s="130"/>
      <c r="AX3376" s="130"/>
      <c r="AY3376" s="130"/>
    </row>
    <row r="3377" spans="1:51" x14ac:dyDescent="0.2">
      <c r="A3377" s="121"/>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2"/>
      <c r="AU3377" s="130"/>
      <c r="AV3377" s="130"/>
      <c r="AW3377" s="130"/>
      <c r="AX3377" s="130"/>
      <c r="AY3377" s="130"/>
    </row>
    <row r="3378" spans="1:51" x14ac:dyDescent="0.2">
      <c r="A3378" s="121"/>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2"/>
      <c r="AU3378" s="130"/>
      <c r="AV3378" s="130"/>
      <c r="AW3378" s="130"/>
      <c r="AX3378" s="130"/>
      <c r="AY3378" s="130"/>
    </row>
    <row r="3379" spans="1:51" x14ac:dyDescent="0.2">
      <c r="A3379" s="121"/>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2"/>
      <c r="AU3379" s="130"/>
      <c r="AV3379" s="130"/>
      <c r="AW3379" s="130"/>
      <c r="AX3379" s="130"/>
      <c r="AY3379" s="130"/>
    </row>
    <row r="3380" spans="1:51" x14ac:dyDescent="0.2">
      <c r="A3380" s="121"/>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2"/>
      <c r="AU3380" s="130"/>
      <c r="AV3380" s="130"/>
      <c r="AW3380" s="130"/>
      <c r="AX3380" s="130"/>
      <c r="AY3380" s="130"/>
    </row>
    <row r="3381" spans="1:51" x14ac:dyDescent="0.2">
      <c r="A3381" s="121"/>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2"/>
      <c r="AU3381" s="130"/>
      <c r="AV3381" s="130"/>
      <c r="AW3381" s="130"/>
      <c r="AX3381" s="130"/>
      <c r="AY3381" s="130"/>
    </row>
    <row r="3382" spans="1:51" x14ac:dyDescent="0.2">
      <c r="A3382" s="121"/>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2"/>
      <c r="AU3382" s="130"/>
      <c r="AV3382" s="130"/>
      <c r="AW3382" s="130"/>
      <c r="AX3382" s="130"/>
      <c r="AY3382" s="130"/>
    </row>
    <row r="3383" spans="1:51" x14ac:dyDescent="0.2">
      <c r="A3383" s="121"/>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2"/>
      <c r="AU3383" s="130"/>
      <c r="AV3383" s="130"/>
      <c r="AW3383" s="130"/>
      <c r="AX3383" s="130"/>
      <c r="AY3383" s="130"/>
    </row>
    <row r="3384" spans="1:51" x14ac:dyDescent="0.2">
      <c r="A3384" s="121"/>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2"/>
      <c r="AU3384" s="130"/>
      <c r="AV3384" s="130"/>
      <c r="AW3384" s="130"/>
      <c r="AX3384" s="130"/>
      <c r="AY3384" s="130"/>
    </row>
    <row r="3385" spans="1:51" x14ac:dyDescent="0.2">
      <c r="A3385" s="121"/>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2"/>
      <c r="AU3385" s="130"/>
      <c r="AV3385" s="130"/>
      <c r="AW3385" s="130"/>
      <c r="AX3385" s="130"/>
      <c r="AY3385" s="130"/>
    </row>
    <row r="3386" spans="1:51" x14ac:dyDescent="0.2">
      <c r="A3386" s="121"/>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2"/>
      <c r="AU3386" s="130"/>
      <c r="AV3386" s="130"/>
      <c r="AW3386" s="130"/>
      <c r="AX3386" s="130"/>
      <c r="AY3386" s="130"/>
    </row>
    <row r="3387" spans="1:51" x14ac:dyDescent="0.2">
      <c r="A3387" s="121"/>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2"/>
      <c r="AU3387" s="130"/>
      <c r="AV3387" s="130"/>
      <c r="AW3387" s="130"/>
      <c r="AX3387" s="130"/>
      <c r="AY3387" s="130"/>
    </row>
    <row r="3388" spans="1:51" x14ac:dyDescent="0.2">
      <c r="A3388" s="121"/>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2"/>
      <c r="AU3388" s="130"/>
      <c r="AV3388" s="130"/>
      <c r="AW3388" s="130"/>
      <c r="AX3388" s="130"/>
      <c r="AY3388" s="130"/>
    </row>
    <row r="3389" spans="1:51" x14ac:dyDescent="0.2">
      <c r="A3389" s="121"/>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2"/>
      <c r="AU3389" s="130"/>
      <c r="AV3389" s="130"/>
      <c r="AW3389" s="130"/>
      <c r="AX3389" s="130"/>
      <c r="AY3389" s="130"/>
    </row>
    <row r="3390" spans="1:51" x14ac:dyDescent="0.2">
      <c r="A3390" s="121"/>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2"/>
      <c r="AU3390" s="130"/>
      <c r="AV3390" s="130"/>
      <c r="AW3390" s="130"/>
      <c r="AX3390" s="130"/>
      <c r="AY3390" s="130"/>
    </row>
    <row r="3391" spans="1:51" x14ac:dyDescent="0.2">
      <c r="A3391" s="121"/>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2"/>
      <c r="AU3391" s="130"/>
      <c r="AV3391" s="130"/>
      <c r="AW3391" s="130"/>
      <c r="AX3391" s="130"/>
      <c r="AY3391" s="130"/>
    </row>
    <row r="3392" spans="1:51" x14ac:dyDescent="0.2">
      <c r="A3392" s="121"/>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2"/>
      <c r="AU3392" s="130"/>
      <c r="AV3392" s="130"/>
      <c r="AW3392" s="130"/>
      <c r="AX3392" s="130"/>
      <c r="AY3392" s="130"/>
    </row>
    <row r="3393" spans="1:51" x14ac:dyDescent="0.2">
      <c r="A3393" s="121"/>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2"/>
      <c r="AU3393" s="130"/>
      <c r="AV3393" s="130"/>
      <c r="AW3393" s="130"/>
      <c r="AX3393" s="130"/>
      <c r="AY3393" s="130"/>
    </row>
    <row r="3394" spans="1:51" x14ac:dyDescent="0.2">
      <c r="A3394" s="121"/>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2"/>
      <c r="AU3394" s="130"/>
      <c r="AV3394" s="130"/>
      <c r="AW3394" s="130"/>
      <c r="AX3394" s="130"/>
      <c r="AY3394" s="130"/>
    </row>
    <row r="3395" spans="1:51" x14ac:dyDescent="0.2">
      <c r="A3395" s="121"/>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2"/>
      <c r="AU3395" s="130"/>
      <c r="AV3395" s="130"/>
      <c r="AW3395" s="130"/>
      <c r="AX3395" s="130"/>
      <c r="AY3395" s="130"/>
    </row>
    <row r="3396" spans="1:51" x14ac:dyDescent="0.2">
      <c r="A3396" s="121"/>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2"/>
      <c r="AU3396" s="130"/>
      <c r="AV3396" s="130"/>
      <c r="AW3396" s="130"/>
      <c r="AX3396" s="130"/>
      <c r="AY3396" s="130"/>
    </row>
    <row r="3397" spans="1:51" x14ac:dyDescent="0.2">
      <c r="A3397" s="121"/>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2"/>
      <c r="AU3397" s="130"/>
      <c r="AV3397" s="130"/>
      <c r="AW3397" s="130"/>
      <c r="AX3397" s="130"/>
      <c r="AY3397" s="130"/>
    </row>
    <row r="3398" spans="1:51" x14ac:dyDescent="0.2">
      <c r="A3398" s="121"/>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2"/>
      <c r="AU3398" s="130"/>
      <c r="AV3398" s="130"/>
      <c r="AW3398" s="130"/>
      <c r="AX3398" s="130"/>
      <c r="AY3398" s="130"/>
    </row>
    <row r="3399" spans="1:51" x14ac:dyDescent="0.2">
      <c r="A3399" s="121"/>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2"/>
      <c r="AU3399" s="130"/>
      <c r="AV3399" s="130"/>
      <c r="AW3399" s="130"/>
      <c r="AX3399" s="130"/>
      <c r="AY3399" s="130"/>
    </row>
    <row r="3400" spans="1:51" x14ac:dyDescent="0.2">
      <c r="A3400" s="121"/>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2"/>
      <c r="AU3400" s="130"/>
      <c r="AV3400" s="130"/>
      <c r="AW3400" s="130"/>
      <c r="AX3400" s="130"/>
      <c r="AY3400" s="130"/>
    </row>
    <row r="3401" spans="1:51" x14ac:dyDescent="0.2">
      <c r="A3401" s="121"/>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2"/>
      <c r="AU3401" s="130"/>
      <c r="AV3401" s="130"/>
      <c r="AW3401" s="130"/>
      <c r="AX3401" s="130"/>
      <c r="AY3401" s="130"/>
    </row>
    <row r="3402" spans="1:51" x14ac:dyDescent="0.2">
      <c r="A3402" s="121"/>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2"/>
      <c r="AU3402" s="130"/>
      <c r="AV3402" s="130"/>
      <c r="AW3402" s="130"/>
      <c r="AX3402" s="130"/>
      <c r="AY3402" s="130"/>
    </row>
    <row r="3403" spans="1:51" x14ac:dyDescent="0.2">
      <c r="A3403" s="121"/>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2"/>
      <c r="AU3403" s="130"/>
      <c r="AV3403" s="130"/>
      <c r="AW3403" s="130"/>
      <c r="AX3403" s="130"/>
      <c r="AY3403" s="130"/>
    </row>
    <row r="3404" spans="1:51" x14ac:dyDescent="0.2">
      <c r="A3404" s="121"/>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2"/>
      <c r="AU3404" s="130"/>
      <c r="AV3404" s="130"/>
      <c r="AW3404" s="130"/>
      <c r="AX3404" s="130"/>
      <c r="AY3404" s="130"/>
    </row>
    <row r="3405" spans="1:51" x14ac:dyDescent="0.2">
      <c r="A3405" s="121"/>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2"/>
      <c r="AU3405" s="130"/>
      <c r="AV3405" s="130"/>
      <c r="AW3405" s="130"/>
      <c r="AX3405" s="130"/>
      <c r="AY3405" s="130"/>
    </row>
    <row r="3406" spans="1:51" x14ac:dyDescent="0.2">
      <c r="A3406" s="121"/>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2"/>
      <c r="AU3406" s="130"/>
      <c r="AV3406" s="130"/>
      <c r="AW3406" s="130"/>
      <c r="AX3406" s="130"/>
      <c r="AY3406" s="130"/>
    </row>
    <row r="3407" spans="1:51" x14ac:dyDescent="0.2">
      <c r="A3407" s="121"/>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2"/>
      <c r="AU3407" s="130"/>
      <c r="AV3407" s="130"/>
      <c r="AW3407" s="130"/>
      <c r="AX3407" s="130"/>
      <c r="AY3407" s="130"/>
    </row>
    <row r="3408" spans="1:51" x14ac:dyDescent="0.2">
      <c r="A3408" s="121"/>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2"/>
      <c r="AU3408" s="130"/>
      <c r="AV3408" s="130"/>
      <c r="AW3408" s="130"/>
      <c r="AX3408" s="130"/>
      <c r="AY3408" s="130"/>
    </row>
    <row r="3409" spans="1:51" x14ac:dyDescent="0.2">
      <c r="A3409" s="121"/>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2"/>
      <c r="AU3409" s="130"/>
      <c r="AV3409" s="130"/>
      <c r="AW3409" s="130"/>
      <c r="AX3409" s="130"/>
      <c r="AY3409" s="130"/>
    </row>
    <row r="3410" spans="1:51" x14ac:dyDescent="0.2">
      <c r="A3410" s="121"/>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2"/>
      <c r="AU3410" s="130"/>
      <c r="AV3410" s="130"/>
      <c r="AW3410" s="130"/>
      <c r="AX3410" s="130"/>
      <c r="AY3410" s="130"/>
    </row>
    <row r="3411" spans="1:51" x14ac:dyDescent="0.2">
      <c r="A3411" s="121"/>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2"/>
      <c r="AU3411" s="130"/>
      <c r="AV3411" s="130"/>
      <c r="AW3411" s="130"/>
      <c r="AX3411" s="130"/>
      <c r="AY3411" s="130"/>
    </row>
    <row r="3412" spans="1:51" x14ac:dyDescent="0.2">
      <c r="A3412" s="121"/>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2"/>
      <c r="AU3412" s="130"/>
      <c r="AV3412" s="130"/>
      <c r="AW3412" s="130"/>
      <c r="AX3412" s="130"/>
      <c r="AY3412" s="130"/>
    </row>
    <row r="3413" spans="1:51" x14ac:dyDescent="0.2">
      <c r="A3413" s="121"/>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2"/>
      <c r="AU3413" s="130"/>
      <c r="AV3413" s="130"/>
      <c r="AW3413" s="130"/>
      <c r="AX3413" s="130"/>
      <c r="AY3413" s="130"/>
    </row>
    <row r="3414" spans="1:51" x14ac:dyDescent="0.2">
      <c r="A3414" s="121"/>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2"/>
      <c r="AU3414" s="130"/>
      <c r="AV3414" s="130"/>
      <c r="AW3414" s="130"/>
      <c r="AX3414" s="130"/>
      <c r="AY3414" s="130"/>
    </row>
    <row r="3415" spans="1:51" x14ac:dyDescent="0.2">
      <c r="A3415" s="121"/>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2"/>
      <c r="AU3415" s="130"/>
      <c r="AV3415" s="130"/>
      <c r="AW3415" s="130"/>
      <c r="AX3415" s="130"/>
      <c r="AY3415" s="130"/>
    </row>
    <row r="3416" spans="1:51" x14ac:dyDescent="0.2">
      <c r="A3416" s="121"/>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2"/>
      <c r="AU3416" s="130"/>
      <c r="AV3416" s="130"/>
      <c r="AW3416" s="130"/>
      <c r="AX3416" s="130"/>
      <c r="AY3416" s="130"/>
    </row>
    <row r="3417" spans="1:51" x14ac:dyDescent="0.2">
      <c r="A3417" s="121"/>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2"/>
      <c r="AU3417" s="130"/>
      <c r="AV3417" s="130"/>
      <c r="AW3417" s="130"/>
      <c r="AX3417" s="130"/>
      <c r="AY3417" s="130"/>
    </row>
    <row r="3418" spans="1:51" x14ac:dyDescent="0.2">
      <c r="A3418" s="121"/>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2"/>
      <c r="AU3418" s="130"/>
      <c r="AV3418" s="130"/>
      <c r="AW3418" s="130"/>
      <c r="AX3418" s="130"/>
      <c r="AY3418" s="130"/>
    </row>
    <row r="3419" spans="1:51" x14ac:dyDescent="0.2">
      <c r="A3419" s="121"/>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2"/>
      <c r="AU3419" s="130"/>
      <c r="AV3419" s="130"/>
      <c r="AW3419" s="130"/>
      <c r="AX3419" s="130"/>
      <c r="AY3419" s="130"/>
    </row>
    <row r="3420" spans="1:51" x14ac:dyDescent="0.2">
      <c r="A3420" s="121"/>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2"/>
      <c r="AU3420" s="130"/>
      <c r="AV3420" s="130"/>
      <c r="AW3420" s="130"/>
      <c r="AX3420" s="130"/>
      <c r="AY3420" s="130"/>
    </row>
    <row r="3421" spans="1:51" x14ac:dyDescent="0.2">
      <c r="A3421" s="121"/>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2"/>
      <c r="AU3421" s="130"/>
      <c r="AV3421" s="130"/>
      <c r="AW3421" s="130"/>
      <c r="AX3421" s="130"/>
      <c r="AY3421" s="130"/>
    </row>
    <row r="3422" spans="1:51" x14ac:dyDescent="0.2">
      <c r="A3422" s="121"/>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2"/>
      <c r="AU3422" s="130"/>
      <c r="AV3422" s="130"/>
      <c r="AW3422" s="130"/>
      <c r="AX3422" s="130"/>
      <c r="AY3422" s="130"/>
    </row>
    <row r="3423" spans="1:51" x14ac:dyDescent="0.2">
      <c r="A3423" s="121"/>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2"/>
      <c r="AU3423" s="130"/>
      <c r="AV3423" s="130"/>
      <c r="AW3423" s="130"/>
      <c r="AX3423" s="130"/>
      <c r="AY3423" s="130"/>
    </row>
    <row r="3424" spans="1:51" x14ac:dyDescent="0.2">
      <c r="A3424" s="121"/>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2"/>
      <c r="AU3424" s="130"/>
      <c r="AV3424" s="130"/>
      <c r="AW3424" s="130"/>
      <c r="AX3424" s="130"/>
      <c r="AY3424" s="130"/>
    </row>
    <row r="3425" spans="1:51" x14ac:dyDescent="0.2">
      <c r="A3425" s="121"/>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2"/>
      <c r="AU3425" s="130"/>
      <c r="AV3425" s="130"/>
      <c r="AW3425" s="130"/>
      <c r="AX3425" s="130"/>
      <c r="AY3425" s="130"/>
    </row>
    <row r="3426" spans="1:51" x14ac:dyDescent="0.2">
      <c r="A3426" s="121"/>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2"/>
      <c r="AU3426" s="130"/>
      <c r="AV3426" s="130"/>
      <c r="AW3426" s="130"/>
      <c r="AX3426" s="130"/>
      <c r="AY3426" s="130"/>
    </row>
    <row r="3427" spans="1:51" x14ac:dyDescent="0.2">
      <c r="A3427" s="121"/>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2"/>
      <c r="AU3427" s="130"/>
      <c r="AV3427" s="130"/>
      <c r="AW3427" s="130"/>
      <c r="AX3427" s="130"/>
      <c r="AY3427" s="130"/>
    </row>
    <row r="3428" spans="1:51" x14ac:dyDescent="0.2">
      <c r="A3428" s="121"/>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2"/>
      <c r="AU3428" s="130"/>
      <c r="AV3428" s="130"/>
      <c r="AW3428" s="130"/>
      <c r="AX3428" s="130"/>
      <c r="AY3428" s="130"/>
    </row>
    <row r="3429" spans="1:51" x14ac:dyDescent="0.2">
      <c r="A3429" s="121"/>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2"/>
      <c r="AU3429" s="130"/>
      <c r="AV3429" s="130"/>
      <c r="AW3429" s="130"/>
      <c r="AX3429" s="130"/>
      <c r="AY3429" s="130"/>
    </row>
    <row r="3430" spans="1:51" x14ac:dyDescent="0.2">
      <c r="A3430" s="121"/>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2"/>
      <c r="AU3430" s="130"/>
      <c r="AV3430" s="130"/>
      <c r="AW3430" s="130"/>
      <c r="AX3430" s="130"/>
      <c r="AY3430" s="130"/>
    </row>
    <row r="3431" spans="1:51" x14ac:dyDescent="0.2">
      <c r="A3431" s="121"/>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2"/>
      <c r="AU3431" s="130"/>
      <c r="AV3431" s="130"/>
      <c r="AW3431" s="130"/>
      <c r="AX3431" s="130"/>
      <c r="AY3431" s="130"/>
    </row>
    <row r="3432" spans="1:51" x14ac:dyDescent="0.2">
      <c r="A3432" s="121"/>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2"/>
      <c r="AU3432" s="130"/>
      <c r="AV3432" s="130"/>
      <c r="AW3432" s="130"/>
      <c r="AX3432" s="130"/>
      <c r="AY3432" s="130"/>
    </row>
    <row r="3433" spans="1:51" x14ac:dyDescent="0.2">
      <c r="A3433" s="121"/>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2"/>
      <c r="AU3433" s="130"/>
      <c r="AV3433" s="130"/>
      <c r="AW3433" s="130"/>
      <c r="AX3433" s="130"/>
      <c r="AY3433" s="130"/>
    </row>
    <row r="3434" spans="1:51" x14ac:dyDescent="0.2">
      <c r="A3434" s="121"/>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2"/>
      <c r="AU3434" s="130"/>
      <c r="AV3434" s="130"/>
      <c r="AW3434" s="130"/>
      <c r="AX3434" s="130"/>
      <c r="AY3434" s="130"/>
    </row>
    <row r="3435" spans="1:51" x14ac:dyDescent="0.2">
      <c r="A3435" s="121"/>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2"/>
      <c r="AU3435" s="130"/>
      <c r="AV3435" s="130"/>
      <c r="AW3435" s="130"/>
      <c r="AX3435" s="130"/>
      <c r="AY3435" s="130"/>
    </row>
    <row r="3436" spans="1:51" x14ac:dyDescent="0.2">
      <c r="A3436" s="121"/>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2"/>
      <c r="AU3436" s="130"/>
      <c r="AV3436" s="130"/>
      <c r="AW3436" s="130"/>
      <c r="AX3436" s="130"/>
      <c r="AY3436" s="130"/>
    </row>
    <row r="3437" spans="1:51" x14ac:dyDescent="0.2">
      <c r="A3437" s="121"/>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2"/>
      <c r="AU3437" s="130"/>
      <c r="AV3437" s="130"/>
      <c r="AW3437" s="130"/>
      <c r="AX3437" s="130"/>
      <c r="AY3437" s="130"/>
    </row>
    <row r="3438" spans="1:51" x14ac:dyDescent="0.2">
      <c r="A3438" s="121"/>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2"/>
      <c r="AU3438" s="130"/>
      <c r="AV3438" s="130"/>
      <c r="AW3438" s="130"/>
      <c r="AX3438" s="130"/>
      <c r="AY3438" s="130"/>
    </row>
    <row r="3439" spans="1:51" x14ac:dyDescent="0.2">
      <c r="A3439" s="121"/>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2"/>
      <c r="AU3439" s="130"/>
      <c r="AV3439" s="130"/>
      <c r="AW3439" s="130"/>
      <c r="AX3439" s="130"/>
      <c r="AY3439" s="130"/>
    </row>
    <row r="3440" spans="1:51" x14ac:dyDescent="0.2">
      <c r="A3440" s="121"/>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2"/>
      <c r="AU3440" s="130"/>
      <c r="AV3440" s="130"/>
      <c r="AW3440" s="130"/>
      <c r="AX3440" s="130"/>
      <c r="AY3440" s="130"/>
    </row>
    <row r="3441" spans="1:51" x14ac:dyDescent="0.2">
      <c r="A3441" s="121"/>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2"/>
      <c r="AU3441" s="130"/>
      <c r="AV3441" s="130"/>
      <c r="AW3441" s="130"/>
      <c r="AX3441" s="130"/>
      <c r="AY3441" s="130"/>
    </row>
    <row r="3442" spans="1:51" x14ac:dyDescent="0.2">
      <c r="A3442" s="121"/>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2"/>
      <c r="AU3442" s="130"/>
      <c r="AV3442" s="130"/>
      <c r="AW3442" s="130"/>
      <c r="AX3442" s="130"/>
      <c r="AY3442" s="130"/>
    </row>
    <row r="3443" spans="1:51" x14ac:dyDescent="0.2">
      <c r="A3443" s="121"/>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2"/>
      <c r="AU3443" s="130"/>
      <c r="AV3443" s="130"/>
      <c r="AW3443" s="130"/>
      <c r="AX3443" s="130"/>
      <c r="AY3443" s="130"/>
    </row>
    <row r="3444" spans="1:51" x14ac:dyDescent="0.2">
      <c r="A3444" s="121"/>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2"/>
      <c r="AU3444" s="130"/>
      <c r="AV3444" s="130"/>
      <c r="AW3444" s="130"/>
      <c r="AX3444" s="130"/>
      <c r="AY3444" s="130"/>
    </row>
    <row r="3445" spans="1:51" x14ac:dyDescent="0.2">
      <c r="A3445" s="121"/>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2"/>
      <c r="AU3445" s="130"/>
      <c r="AV3445" s="130"/>
      <c r="AW3445" s="130"/>
      <c r="AX3445" s="130"/>
      <c r="AY3445" s="130"/>
    </row>
    <row r="3446" spans="1:51" x14ac:dyDescent="0.2">
      <c r="A3446" s="121"/>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2"/>
      <c r="AU3446" s="130"/>
      <c r="AV3446" s="130"/>
      <c r="AW3446" s="130"/>
      <c r="AX3446" s="130"/>
      <c r="AY3446" s="130"/>
    </row>
    <row r="3447" spans="1:51" x14ac:dyDescent="0.2">
      <c r="A3447" s="121"/>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2"/>
      <c r="AU3447" s="130"/>
      <c r="AV3447" s="130"/>
      <c r="AW3447" s="130"/>
      <c r="AX3447" s="130"/>
      <c r="AY3447" s="130"/>
    </row>
    <row r="3448" spans="1:51" x14ac:dyDescent="0.2">
      <c r="A3448" s="121"/>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2"/>
      <c r="AU3448" s="130"/>
      <c r="AV3448" s="130"/>
      <c r="AW3448" s="130"/>
      <c r="AX3448" s="130"/>
      <c r="AY3448" s="130"/>
    </row>
    <row r="3449" spans="1:51" x14ac:dyDescent="0.2">
      <c r="A3449" s="121"/>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2"/>
      <c r="AU3449" s="130"/>
      <c r="AV3449" s="130"/>
      <c r="AW3449" s="130"/>
      <c r="AX3449" s="130"/>
      <c r="AY3449" s="130"/>
    </row>
    <row r="3450" spans="1:51" x14ac:dyDescent="0.2">
      <c r="A3450" s="121"/>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2"/>
      <c r="AU3450" s="130"/>
      <c r="AV3450" s="130"/>
      <c r="AW3450" s="130"/>
      <c r="AX3450" s="130"/>
      <c r="AY3450" s="130"/>
    </row>
    <row r="3451" spans="1:51" x14ac:dyDescent="0.2">
      <c r="A3451" s="121"/>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2"/>
      <c r="AU3451" s="130"/>
      <c r="AV3451" s="130"/>
      <c r="AW3451" s="130"/>
      <c r="AX3451" s="130"/>
      <c r="AY3451" s="130"/>
    </row>
    <row r="3452" spans="1:51" x14ac:dyDescent="0.2">
      <c r="A3452" s="121"/>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2"/>
      <c r="AU3452" s="130"/>
      <c r="AV3452" s="130"/>
      <c r="AW3452" s="130"/>
      <c r="AX3452" s="130"/>
      <c r="AY3452" s="130"/>
    </row>
    <row r="3453" spans="1:51" x14ac:dyDescent="0.2">
      <c r="A3453" s="121"/>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2"/>
      <c r="AU3453" s="130"/>
      <c r="AV3453" s="130"/>
      <c r="AW3453" s="130"/>
      <c r="AX3453" s="130"/>
      <c r="AY3453" s="130"/>
    </row>
    <row r="3454" spans="1:51" x14ac:dyDescent="0.2">
      <c r="A3454" s="121"/>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2"/>
      <c r="AU3454" s="130"/>
      <c r="AV3454" s="130"/>
      <c r="AW3454" s="130"/>
      <c r="AX3454" s="130"/>
      <c r="AY3454" s="130"/>
    </row>
    <row r="3455" spans="1:51" x14ac:dyDescent="0.2">
      <c r="A3455" s="121"/>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2"/>
      <c r="AU3455" s="130"/>
      <c r="AV3455" s="130"/>
      <c r="AW3455" s="130"/>
      <c r="AX3455" s="130"/>
      <c r="AY3455" s="130"/>
    </row>
    <row r="3456" spans="1:51" x14ac:dyDescent="0.2">
      <c r="A3456" s="121"/>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2"/>
      <c r="AU3456" s="130"/>
      <c r="AV3456" s="130"/>
      <c r="AW3456" s="130"/>
      <c r="AX3456" s="130"/>
      <c r="AY3456" s="130"/>
    </row>
    <row r="3457" spans="1:51" x14ac:dyDescent="0.2">
      <c r="A3457" s="121"/>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2"/>
      <c r="AU3457" s="130"/>
      <c r="AV3457" s="130"/>
      <c r="AW3457" s="130"/>
      <c r="AX3457" s="130"/>
      <c r="AY3457" s="130"/>
    </row>
    <row r="3458" spans="1:51" x14ac:dyDescent="0.2">
      <c r="A3458" s="121"/>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2"/>
      <c r="AU3458" s="130"/>
      <c r="AV3458" s="130"/>
      <c r="AW3458" s="130"/>
      <c r="AX3458" s="130"/>
      <c r="AY3458" s="130"/>
    </row>
    <row r="3459" spans="1:51" x14ac:dyDescent="0.2">
      <c r="A3459" s="121"/>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2"/>
      <c r="AU3459" s="130"/>
      <c r="AV3459" s="130"/>
      <c r="AW3459" s="130"/>
      <c r="AX3459" s="130"/>
      <c r="AY3459" s="130"/>
    </row>
    <row r="3460" spans="1:51" x14ac:dyDescent="0.2">
      <c r="A3460" s="121"/>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2"/>
      <c r="AU3460" s="130"/>
      <c r="AV3460" s="130"/>
      <c r="AW3460" s="130"/>
      <c r="AX3460" s="130"/>
      <c r="AY3460" s="130"/>
    </row>
    <row r="3461" spans="1:51" x14ac:dyDescent="0.2">
      <c r="A3461" s="121"/>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2"/>
      <c r="AU3461" s="130"/>
      <c r="AV3461" s="130"/>
      <c r="AW3461" s="130"/>
      <c r="AX3461" s="130"/>
      <c r="AY3461" s="130"/>
    </row>
    <row r="3462" spans="1:51" x14ac:dyDescent="0.2">
      <c r="A3462" s="121"/>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2"/>
      <c r="AU3462" s="130"/>
      <c r="AV3462" s="130"/>
      <c r="AW3462" s="130"/>
      <c r="AX3462" s="130"/>
      <c r="AY3462" s="130"/>
    </row>
    <row r="3463" spans="1:51" x14ac:dyDescent="0.2">
      <c r="A3463" s="121"/>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2"/>
      <c r="AU3463" s="130"/>
      <c r="AV3463" s="130"/>
      <c r="AW3463" s="130"/>
      <c r="AX3463" s="130"/>
      <c r="AY3463" s="130"/>
    </row>
    <row r="3464" spans="1:51" x14ac:dyDescent="0.2">
      <c r="A3464" s="121"/>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2"/>
      <c r="AU3464" s="130"/>
      <c r="AV3464" s="130"/>
      <c r="AW3464" s="130"/>
      <c r="AX3464" s="130"/>
      <c r="AY3464" s="130"/>
    </row>
    <row r="3465" spans="1:51" x14ac:dyDescent="0.2">
      <c r="A3465" s="121"/>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2"/>
      <c r="AU3465" s="130"/>
      <c r="AV3465" s="130"/>
      <c r="AW3465" s="130"/>
      <c r="AX3465" s="130"/>
      <c r="AY3465" s="130"/>
    </row>
    <row r="3466" spans="1:51" x14ac:dyDescent="0.2">
      <c r="A3466" s="121"/>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2"/>
      <c r="AU3466" s="130"/>
      <c r="AV3466" s="130"/>
      <c r="AW3466" s="130"/>
      <c r="AX3466" s="130"/>
      <c r="AY3466" s="130"/>
    </row>
    <row r="3467" spans="1:51" x14ac:dyDescent="0.2">
      <c r="A3467" s="121"/>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2"/>
      <c r="AU3467" s="130"/>
      <c r="AV3467" s="130"/>
      <c r="AW3467" s="130"/>
      <c r="AX3467" s="130"/>
      <c r="AY3467" s="130"/>
    </row>
    <row r="3468" spans="1:51" x14ac:dyDescent="0.2">
      <c r="A3468" s="121"/>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2"/>
      <c r="AU3468" s="130"/>
      <c r="AV3468" s="130"/>
      <c r="AW3468" s="130"/>
      <c r="AX3468" s="130"/>
      <c r="AY3468" s="130"/>
    </row>
    <row r="3469" spans="1:51" x14ac:dyDescent="0.2">
      <c r="A3469" s="121"/>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2"/>
      <c r="AU3469" s="130"/>
      <c r="AV3469" s="130"/>
      <c r="AW3469" s="130"/>
      <c r="AX3469" s="130"/>
      <c r="AY3469" s="130"/>
    </row>
    <row r="3470" spans="1:51" x14ac:dyDescent="0.2">
      <c r="A3470" s="121"/>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2"/>
      <c r="AU3470" s="130"/>
      <c r="AV3470" s="130"/>
      <c r="AW3470" s="130"/>
      <c r="AX3470" s="130"/>
      <c r="AY3470" s="130"/>
    </row>
    <row r="3471" spans="1:51" x14ac:dyDescent="0.2">
      <c r="A3471" s="121"/>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2"/>
      <c r="AU3471" s="130"/>
      <c r="AV3471" s="130"/>
      <c r="AW3471" s="130"/>
      <c r="AX3471" s="130"/>
      <c r="AY3471" s="130"/>
    </row>
    <row r="3472" spans="1:51" x14ac:dyDescent="0.2">
      <c r="A3472" s="121"/>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2"/>
      <c r="AU3472" s="130"/>
      <c r="AV3472" s="130"/>
      <c r="AW3472" s="130"/>
      <c r="AX3472" s="130"/>
      <c r="AY3472" s="130"/>
    </row>
    <row r="3473" spans="1:51" x14ac:dyDescent="0.2">
      <c r="A3473" s="121"/>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2"/>
      <c r="AU3473" s="130"/>
      <c r="AV3473" s="130"/>
      <c r="AW3473" s="130"/>
      <c r="AX3473" s="130"/>
      <c r="AY3473" s="130"/>
    </row>
    <row r="3474" spans="1:51" x14ac:dyDescent="0.2">
      <c r="A3474" s="121"/>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2"/>
      <c r="AU3474" s="130"/>
      <c r="AV3474" s="130"/>
      <c r="AW3474" s="130"/>
      <c r="AX3474" s="130"/>
      <c r="AY3474" s="130"/>
    </row>
    <row r="3475" spans="1:51" x14ac:dyDescent="0.2">
      <c r="A3475" s="121"/>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2"/>
      <c r="AU3475" s="130"/>
      <c r="AV3475" s="130"/>
      <c r="AW3475" s="130"/>
      <c r="AX3475" s="130"/>
      <c r="AY3475" s="130"/>
    </row>
    <row r="3476" spans="1:51" x14ac:dyDescent="0.2">
      <c r="A3476" s="121"/>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2"/>
      <c r="AU3476" s="130"/>
      <c r="AV3476" s="130"/>
      <c r="AW3476" s="130"/>
      <c r="AX3476" s="130"/>
      <c r="AY3476" s="130"/>
    </row>
    <row r="3477" spans="1:51" x14ac:dyDescent="0.2">
      <c r="A3477" s="121"/>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2"/>
      <c r="AU3477" s="130"/>
      <c r="AV3477" s="130"/>
      <c r="AW3477" s="130"/>
      <c r="AX3477" s="130"/>
      <c r="AY3477" s="130"/>
    </row>
    <row r="3478" spans="1:51" x14ac:dyDescent="0.2">
      <c r="A3478" s="121"/>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2"/>
      <c r="AU3478" s="130"/>
      <c r="AV3478" s="130"/>
      <c r="AW3478" s="130"/>
      <c r="AX3478" s="130"/>
      <c r="AY3478" s="130"/>
    </row>
    <row r="3479" spans="1:51" x14ac:dyDescent="0.2">
      <c r="A3479" s="121"/>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2"/>
      <c r="AU3479" s="130"/>
      <c r="AV3479" s="130"/>
      <c r="AW3479" s="130"/>
      <c r="AX3479" s="130"/>
      <c r="AY3479" s="130"/>
    </row>
    <row r="3480" spans="1:51" x14ac:dyDescent="0.2">
      <c r="A3480" s="121"/>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2"/>
      <c r="AU3480" s="130"/>
      <c r="AV3480" s="130"/>
      <c r="AW3480" s="130"/>
      <c r="AX3480" s="130"/>
      <c r="AY3480" s="130"/>
    </row>
    <row r="3481" spans="1:51" x14ac:dyDescent="0.2">
      <c r="A3481" s="121"/>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2"/>
      <c r="AU3481" s="130"/>
      <c r="AV3481" s="130"/>
      <c r="AW3481" s="130"/>
      <c r="AX3481" s="130"/>
      <c r="AY3481" s="130"/>
    </row>
    <row r="3482" spans="1:51" x14ac:dyDescent="0.2">
      <c r="A3482" s="121"/>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2"/>
      <c r="AU3482" s="130"/>
      <c r="AV3482" s="130"/>
      <c r="AW3482" s="130"/>
      <c r="AX3482" s="130"/>
      <c r="AY3482" s="130"/>
    </row>
    <row r="3483" spans="1:51" x14ac:dyDescent="0.2">
      <c r="A3483" s="121"/>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2"/>
      <c r="AU3483" s="130"/>
      <c r="AV3483" s="130"/>
      <c r="AW3483" s="130"/>
      <c r="AX3483" s="130"/>
      <c r="AY3483" s="130"/>
    </row>
    <row r="3484" spans="1:51" x14ac:dyDescent="0.2">
      <c r="A3484" s="121"/>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2"/>
      <c r="AU3484" s="130"/>
      <c r="AV3484" s="130"/>
      <c r="AW3484" s="130"/>
      <c r="AX3484" s="130"/>
      <c r="AY3484" s="130"/>
    </row>
    <row r="3485" spans="1:51" x14ac:dyDescent="0.2">
      <c r="A3485" s="121"/>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2"/>
      <c r="AU3485" s="130"/>
      <c r="AV3485" s="130"/>
      <c r="AW3485" s="130"/>
      <c r="AX3485" s="130"/>
      <c r="AY3485" s="130"/>
    </row>
    <row r="3486" spans="1:51" x14ac:dyDescent="0.2">
      <c r="A3486" s="121"/>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2"/>
      <c r="AU3486" s="130"/>
      <c r="AV3486" s="130"/>
      <c r="AW3486" s="130"/>
      <c r="AX3486" s="130"/>
      <c r="AY3486" s="130"/>
    </row>
    <row r="3487" spans="1:51" x14ac:dyDescent="0.2">
      <c r="A3487" s="121"/>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2"/>
      <c r="AU3487" s="130"/>
      <c r="AV3487" s="130"/>
      <c r="AW3487" s="130"/>
      <c r="AX3487" s="130"/>
      <c r="AY3487" s="130"/>
    </row>
    <row r="3488" spans="1:51" x14ac:dyDescent="0.2">
      <c r="A3488" s="121"/>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2"/>
      <c r="AU3488" s="130"/>
      <c r="AV3488" s="130"/>
      <c r="AW3488" s="130"/>
      <c r="AX3488" s="130"/>
      <c r="AY3488" s="130"/>
    </row>
    <row r="3489" spans="1:51" x14ac:dyDescent="0.2">
      <c r="A3489" s="121"/>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2"/>
      <c r="AU3489" s="130"/>
      <c r="AV3489" s="130"/>
      <c r="AW3489" s="130"/>
      <c r="AX3489" s="130"/>
      <c r="AY3489" s="130"/>
    </row>
    <row r="3490" spans="1:51" x14ac:dyDescent="0.2">
      <c r="A3490" s="121"/>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2"/>
      <c r="AU3490" s="130"/>
      <c r="AV3490" s="130"/>
      <c r="AW3490" s="130"/>
      <c r="AX3490" s="130"/>
      <c r="AY3490" s="130"/>
    </row>
    <row r="3491" spans="1:51" x14ac:dyDescent="0.2">
      <c r="A3491" s="121"/>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2"/>
      <c r="AU3491" s="130"/>
      <c r="AV3491" s="130"/>
      <c r="AW3491" s="130"/>
      <c r="AX3491" s="130"/>
      <c r="AY3491" s="130"/>
    </row>
    <row r="3492" spans="1:51" x14ac:dyDescent="0.2">
      <c r="A3492" s="121"/>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2"/>
      <c r="AU3492" s="130"/>
      <c r="AV3492" s="130"/>
      <c r="AW3492" s="130"/>
      <c r="AX3492" s="130"/>
      <c r="AY3492" s="130"/>
    </row>
    <row r="3493" spans="1:51" x14ac:dyDescent="0.2">
      <c r="A3493" s="121"/>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2"/>
      <c r="AU3493" s="130"/>
      <c r="AV3493" s="130"/>
      <c r="AW3493" s="130"/>
      <c r="AX3493" s="130"/>
      <c r="AY3493" s="130"/>
    </row>
    <row r="3494" spans="1:51" x14ac:dyDescent="0.2">
      <c r="A3494" s="121"/>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2"/>
      <c r="AU3494" s="130"/>
      <c r="AV3494" s="130"/>
      <c r="AW3494" s="130"/>
      <c r="AX3494" s="130"/>
      <c r="AY3494" s="130"/>
    </row>
    <row r="3495" spans="1:51" x14ac:dyDescent="0.2">
      <c r="A3495" s="121"/>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2"/>
      <c r="AU3495" s="130"/>
      <c r="AV3495" s="130"/>
      <c r="AW3495" s="130"/>
      <c r="AX3495" s="130"/>
      <c r="AY3495" s="130"/>
    </row>
    <row r="3496" spans="1:51" x14ac:dyDescent="0.2">
      <c r="A3496" s="121"/>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2"/>
      <c r="AU3496" s="130"/>
      <c r="AV3496" s="130"/>
      <c r="AW3496" s="130"/>
      <c r="AX3496" s="130"/>
      <c r="AY3496" s="130"/>
    </row>
    <row r="3497" spans="1:51" x14ac:dyDescent="0.2">
      <c r="A3497" s="121"/>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2"/>
      <c r="AU3497" s="130"/>
      <c r="AV3497" s="130"/>
      <c r="AW3497" s="130"/>
      <c r="AX3497" s="130"/>
      <c r="AY3497" s="130"/>
    </row>
    <row r="3498" spans="1:51" x14ac:dyDescent="0.2">
      <c r="A3498" s="121"/>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2"/>
      <c r="AU3498" s="130"/>
      <c r="AV3498" s="130"/>
      <c r="AW3498" s="130"/>
      <c r="AX3498" s="130"/>
      <c r="AY3498" s="130"/>
    </row>
    <row r="3499" spans="1:51" x14ac:dyDescent="0.2">
      <c r="A3499" s="121"/>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2"/>
      <c r="AU3499" s="130"/>
      <c r="AV3499" s="130"/>
      <c r="AW3499" s="130"/>
      <c r="AX3499" s="130"/>
      <c r="AY3499" s="130"/>
    </row>
    <row r="3500" spans="1:51" x14ac:dyDescent="0.2">
      <c r="A3500" s="121"/>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2"/>
      <c r="AU3500" s="130"/>
      <c r="AV3500" s="130"/>
      <c r="AW3500" s="130"/>
      <c r="AX3500" s="130"/>
      <c r="AY3500" s="130"/>
    </row>
    <row r="3501" spans="1:51" x14ac:dyDescent="0.2">
      <c r="A3501" s="121"/>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2"/>
      <c r="AU3501" s="130"/>
      <c r="AV3501" s="130"/>
      <c r="AW3501" s="130"/>
      <c r="AX3501" s="130"/>
      <c r="AY3501" s="130"/>
    </row>
    <row r="3502" spans="1:51" x14ac:dyDescent="0.2">
      <c r="A3502" s="121"/>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2"/>
      <c r="AU3502" s="130"/>
      <c r="AV3502" s="130"/>
      <c r="AW3502" s="130"/>
      <c r="AX3502" s="130"/>
      <c r="AY3502" s="130"/>
    </row>
    <row r="3503" spans="1:51" x14ac:dyDescent="0.2">
      <c r="A3503" s="121"/>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2"/>
      <c r="AU3503" s="130"/>
      <c r="AV3503" s="130"/>
      <c r="AW3503" s="130"/>
      <c r="AX3503" s="130"/>
      <c r="AY3503" s="130"/>
    </row>
    <row r="3504" spans="1:51" x14ac:dyDescent="0.2">
      <c r="A3504" s="121"/>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2"/>
      <c r="AU3504" s="130"/>
      <c r="AV3504" s="130"/>
      <c r="AW3504" s="130"/>
      <c r="AX3504" s="130"/>
      <c r="AY3504" s="130"/>
    </row>
    <row r="3505" spans="1:51" x14ac:dyDescent="0.2">
      <c r="A3505" s="121"/>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2"/>
      <c r="AU3505" s="130"/>
      <c r="AV3505" s="130"/>
      <c r="AW3505" s="130"/>
      <c r="AX3505" s="130"/>
      <c r="AY3505" s="130"/>
    </row>
    <row r="3506" spans="1:51" x14ac:dyDescent="0.2">
      <c r="A3506" s="121"/>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2"/>
      <c r="AU3506" s="130"/>
      <c r="AV3506" s="130"/>
      <c r="AW3506" s="130"/>
      <c r="AX3506" s="130"/>
      <c r="AY3506" s="130"/>
    </row>
    <row r="3507" spans="1:51" x14ac:dyDescent="0.2">
      <c r="A3507" s="121"/>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2"/>
      <c r="AU3507" s="130"/>
      <c r="AV3507" s="130"/>
      <c r="AW3507" s="130"/>
      <c r="AX3507" s="130"/>
      <c r="AY3507" s="130"/>
    </row>
    <row r="3508" spans="1:51" x14ac:dyDescent="0.2">
      <c r="A3508" s="121"/>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2"/>
      <c r="AU3508" s="130"/>
      <c r="AV3508" s="130"/>
      <c r="AW3508" s="130"/>
      <c r="AX3508" s="130"/>
      <c r="AY3508" s="130"/>
    </row>
    <row r="3509" spans="1:51" x14ac:dyDescent="0.2">
      <c r="A3509" s="121"/>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2"/>
      <c r="AU3509" s="130"/>
      <c r="AV3509" s="130"/>
      <c r="AW3509" s="130"/>
      <c r="AX3509" s="130"/>
      <c r="AY3509" s="130"/>
    </row>
    <row r="3510" spans="1:51" x14ac:dyDescent="0.2">
      <c r="A3510" s="121"/>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2"/>
      <c r="AU3510" s="130"/>
      <c r="AV3510" s="130"/>
      <c r="AW3510" s="130"/>
      <c r="AX3510" s="130"/>
      <c r="AY3510" s="130"/>
    </row>
    <row r="3511" spans="1:51" x14ac:dyDescent="0.2">
      <c r="A3511" s="121"/>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2"/>
      <c r="AU3511" s="130"/>
      <c r="AV3511" s="130"/>
      <c r="AW3511" s="130"/>
      <c r="AX3511" s="130"/>
      <c r="AY3511" s="130"/>
    </row>
    <row r="3512" spans="1:51" x14ac:dyDescent="0.2">
      <c r="A3512" s="121"/>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2"/>
      <c r="AU3512" s="130"/>
      <c r="AV3512" s="130"/>
      <c r="AW3512" s="130"/>
      <c r="AX3512" s="130"/>
      <c r="AY3512" s="130"/>
    </row>
    <row r="3513" spans="1:51" x14ac:dyDescent="0.2">
      <c r="A3513" s="121"/>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2"/>
      <c r="AU3513" s="130"/>
      <c r="AV3513" s="130"/>
      <c r="AW3513" s="130"/>
      <c r="AX3513" s="130"/>
      <c r="AY3513" s="130"/>
    </row>
    <row r="3514" spans="1:51" x14ac:dyDescent="0.2">
      <c r="A3514" s="121"/>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2"/>
      <c r="AU3514" s="130"/>
      <c r="AV3514" s="130"/>
      <c r="AW3514" s="130"/>
      <c r="AX3514" s="130"/>
      <c r="AY3514" s="130"/>
    </row>
    <row r="3515" spans="1:51" x14ac:dyDescent="0.2">
      <c r="A3515" s="121"/>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2"/>
      <c r="AU3515" s="130"/>
      <c r="AV3515" s="130"/>
      <c r="AW3515" s="130"/>
      <c r="AX3515" s="130"/>
      <c r="AY3515" s="130"/>
    </row>
    <row r="3516" spans="1:51" x14ac:dyDescent="0.2">
      <c r="A3516" s="121"/>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2"/>
      <c r="AU3516" s="130"/>
      <c r="AV3516" s="130"/>
      <c r="AW3516" s="130"/>
      <c r="AX3516" s="130"/>
      <c r="AY3516" s="130"/>
    </row>
    <row r="3517" spans="1:51" x14ac:dyDescent="0.2">
      <c r="A3517" s="121"/>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2"/>
      <c r="AU3517" s="130"/>
      <c r="AV3517" s="130"/>
      <c r="AW3517" s="130"/>
      <c r="AX3517" s="130"/>
      <c r="AY3517" s="130"/>
    </row>
    <row r="3518" spans="1:51" x14ac:dyDescent="0.2">
      <c r="A3518" s="121"/>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2"/>
      <c r="AU3518" s="130"/>
      <c r="AV3518" s="130"/>
      <c r="AW3518" s="130"/>
      <c r="AX3518" s="130"/>
      <c r="AY3518" s="130"/>
    </row>
    <row r="3519" spans="1:51" x14ac:dyDescent="0.2">
      <c r="A3519" s="121"/>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2"/>
      <c r="AU3519" s="130"/>
      <c r="AV3519" s="130"/>
      <c r="AW3519" s="130"/>
      <c r="AX3519" s="130"/>
      <c r="AY3519" s="130"/>
    </row>
    <row r="3520" spans="1:51" x14ac:dyDescent="0.2">
      <c r="A3520" s="121"/>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2"/>
      <c r="AU3520" s="130"/>
      <c r="AV3520" s="130"/>
      <c r="AW3520" s="130"/>
      <c r="AX3520" s="130"/>
      <c r="AY3520" s="130"/>
    </row>
    <row r="3521" spans="1:51" x14ac:dyDescent="0.2">
      <c r="A3521" s="121"/>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2"/>
      <c r="AU3521" s="130"/>
      <c r="AV3521" s="130"/>
      <c r="AW3521" s="130"/>
      <c r="AX3521" s="130"/>
      <c r="AY3521" s="130"/>
    </row>
    <row r="3522" spans="1:51" x14ac:dyDescent="0.2">
      <c r="A3522" s="121"/>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2"/>
      <c r="AU3522" s="130"/>
      <c r="AV3522" s="130"/>
      <c r="AW3522" s="130"/>
      <c r="AX3522" s="130"/>
      <c r="AY3522" s="130"/>
    </row>
    <row r="3523" spans="1:51" x14ac:dyDescent="0.2">
      <c r="A3523" s="121"/>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2"/>
      <c r="AU3523" s="130"/>
      <c r="AV3523" s="130"/>
      <c r="AW3523" s="130"/>
      <c r="AX3523" s="130"/>
      <c r="AY3523" s="130"/>
    </row>
    <row r="3524" spans="1:51" x14ac:dyDescent="0.2">
      <c r="A3524" s="121"/>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2"/>
      <c r="AU3524" s="130"/>
      <c r="AV3524" s="130"/>
      <c r="AW3524" s="130"/>
      <c r="AX3524" s="130"/>
      <c r="AY3524" s="130"/>
    </row>
    <row r="3525" spans="1:51" x14ac:dyDescent="0.2">
      <c r="A3525" s="121"/>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2"/>
      <c r="AU3525" s="130"/>
      <c r="AV3525" s="130"/>
      <c r="AW3525" s="130"/>
      <c r="AX3525" s="130"/>
      <c r="AY3525" s="130"/>
    </row>
    <row r="3526" spans="1:51" x14ac:dyDescent="0.2">
      <c r="A3526" s="121"/>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2"/>
      <c r="AU3526" s="130"/>
      <c r="AV3526" s="130"/>
      <c r="AW3526" s="130"/>
      <c r="AX3526" s="130"/>
      <c r="AY3526" s="130"/>
    </row>
    <row r="3527" spans="1:51" x14ac:dyDescent="0.2">
      <c r="A3527" s="121"/>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2"/>
      <c r="AU3527" s="130"/>
      <c r="AV3527" s="130"/>
      <c r="AW3527" s="130"/>
      <c r="AX3527" s="130"/>
      <c r="AY3527" s="130"/>
    </row>
    <row r="3528" spans="1:51" x14ac:dyDescent="0.2">
      <c r="A3528" s="121"/>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2"/>
      <c r="AU3528" s="130"/>
      <c r="AV3528" s="130"/>
      <c r="AW3528" s="130"/>
      <c r="AX3528" s="130"/>
      <c r="AY3528" s="130"/>
    </row>
    <row r="3529" spans="1:51" x14ac:dyDescent="0.2">
      <c r="A3529" s="121"/>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2"/>
      <c r="AU3529" s="130"/>
      <c r="AV3529" s="130"/>
      <c r="AW3529" s="130"/>
      <c r="AX3529" s="130"/>
      <c r="AY3529" s="130"/>
    </row>
    <row r="3530" spans="1:51" x14ac:dyDescent="0.2">
      <c r="A3530" s="121"/>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2"/>
      <c r="AU3530" s="130"/>
      <c r="AV3530" s="130"/>
      <c r="AW3530" s="130"/>
      <c r="AX3530" s="130"/>
      <c r="AY3530" s="130"/>
    </row>
    <row r="3531" spans="1:51" x14ac:dyDescent="0.2">
      <c r="A3531" s="121"/>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2"/>
      <c r="AU3531" s="130"/>
      <c r="AV3531" s="130"/>
      <c r="AW3531" s="130"/>
      <c r="AX3531" s="130"/>
      <c r="AY3531" s="130"/>
    </row>
    <row r="3532" spans="1:51" x14ac:dyDescent="0.2">
      <c r="A3532" s="121"/>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2"/>
      <c r="AU3532" s="130"/>
      <c r="AV3532" s="130"/>
      <c r="AW3532" s="130"/>
      <c r="AX3532" s="130"/>
      <c r="AY3532" s="130"/>
    </row>
    <row r="3533" spans="1:51" x14ac:dyDescent="0.2">
      <c r="A3533" s="121"/>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2"/>
      <c r="AU3533" s="130"/>
      <c r="AV3533" s="130"/>
      <c r="AW3533" s="130"/>
      <c r="AX3533" s="130"/>
      <c r="AY3533" s="130"/>
    </row>
    <row r="3534" spans="1:51" x14ac:dyDescent="0.2">
      <c r="A3534" s="121"/>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2"/>
      <c r="AU3534" s="130"/>
      <c r="AV3534" s="130"/>
      <c r="AW3534" s="130"/>
      <c r="AX3534" s="130"/>
      <c r="AY3534" s="130"/>
    </row>
    <row r="3535" spans="1:51" x14ac:dyDescent="0.2">
      <c r="A3535" s="121"/>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2"/>
      <c r="AU3535" s="130"/>
      <c r="AV3535" s="130"/>
      <c r="AW3535" s="130"/>
      <c r="AX3535" s="130"/>
      <c r="AY3535" s="130"/>
    </row>
    <row r="3536" spans="1:51" x14ac:dyDescent="0.2">
      <c r="A3536" s="121"/>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2"/>
      <c r="AU3536" s="130"/>
      <c r="AV3536" s="130"/>
      <c r="AW3536" s="130"/>
      <c r="AX3536" s="130"/>
      <c r="AY3536" s="130"/>
    </row>
    <row r="3537" spans="1:51" x14ac:dyDescent="0.2">
      <c r="A3537" s="121"/>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2"/>
      <c r="AU3537" s="130"/>
      <c r="AV3537" s="130"/>
      <c r="AW3537" s="130"/>
      <c r="AX3537" s="130"/>
      <c r="AY3537" s="130"/>
    </row>
    <row r="3538" spans="1:51" x14ac:dyDescent="0.2">
      <c r="A3538" s="121"/>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2"/>
      <c r="AU3538" s="130"/>
      <c r="AV3538" s="130"/>
      <c r="AW3538" s="130"/>
      <c r="AX3538" s="130"/>
      <c r="AY3538" s="130"/>
    </row>
    <row r="3539" spans="1:51" x14ac:dyDescent="0.2">
      <c r="A3539" s="121"/>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2"/>
      <c r="AU3539" s="130"/>
      <c r="AV3539" s="130"/>
      <c r="AW3539" s="130"/>
      <c r="AX3539" s="130"/>
      <c r="AY3539" s="130"/>
    </row>
    <row r="3540" spans="1:51" x14ac:dyDescent="0.2">
      <c r="A3540" s="121"/>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2"/>
      <c r="AU3540" s="130"/>
      <c r="AV3540" s="130"/>
      <c r="AW3540" s="130"/>
      <c r="AX3540" s="130"/>
      <c r="AY3540" s="130"/>
    </row>
    <row r="3541" spans="1:51" x14ac:dyDescent="0.2">
      <c r="A3541" s="121"/>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2"/>
      <c r="AU3541" s="130"/>
      <c r="AV3541" s="130"/>
      <c r="AW3541" s="130"/>
      <c r="AX3541" s="130"/>
      <c r="AY3541" s="130"/>
    </row>
    <row r="3542" spans="1:51" x14ac:dyDescent="0.2">
      <c r="A3542" s="121"/>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2"/>
      <c r="AU3542" s="130"/>
      <c r="AV3542" s="130"/>
      <c r="AW3542" s="130"/>
      <c r="AX3542" s="130"/>
      <c r="AY3542" s="130"/>
    </row>
    <row r="3543" spans="1:51" x14ac:dyDescent="0.2">
      <c r="A3543" s="121"/>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2"/>
      <c r="AU3543" s="130"/>
      <c r="AV3543" s="130"/>
      <c r="AW3543" s="130"/>
      <c r="AX3543" s="130"/>
      <c r="AY3543" s="130"/>
    </row>
    <row r="3544" spans="1:51" x14ac:dyDescent="0.2">
      <c r="A3544" s="121"/>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2"/>
      <c r="AU3544" s="130"/>
      <c r="AV3544" s="130"/>
      <c r="AW3544" s="130"/>
      <c r="AX3544" s="130"/>
      <c r="AY3544" s="130"/>
    </row>
    <row r="3545" spans="1:51" x14ac:dyDescent="0.2">
      <c r="A3545" s="121"/>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2"/>
      <c r="AU3545" s="130"/>
      <c r="AV3545" s="130"/>
      <c r="AW3545" s="130"/>
      <c r="AX3545" s="130"/>
      <c r="AY3545" s="130"/>
    </row>
    <row r="3546" spans="1:51" x14ac:dyDescent="0.2">
      <c r="A3546" s="121"/>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2"/>
      <c r="AU3546" s="130"/>
      <c r="AV3546" s="130"/>
      <c r="AW3546" s="130"/>
      <c r="AX3546" s="130"/>
      <c r="AY3546" s="130"/>
    </row>
    <row r="3547" spans="1:51" x14ac:dyDescent="0.2">
      <c r="A3547" s="121"/>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2"/>
      <c r="AU3547" s="130"/>
      <c r="AV3547" s="130"/>
      <c r="AW3547" s="130"/>
      <c r="AX3547" s="130"/>
      <c r="AY3547" s="130"/>
    </row>
    <row r="3548" spans="1:51" x14ac:dyDescent="0.2">
      <c r="A3548" s="121"/>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2"/>
      <c r="AU3548" s="130"/>
      <c r="AV3548" s="130"/>
      <c r="AW3548" s="130"/>
      <c r="AX3548" s="130"/>
      <c r="AY3548" s="130"/>
    </row>
    <row r="3549" spans="1:51" x14ac:dyDescent="0.2">
      <c r="A3549" s="121"/>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2"/>
      <c r="AU3549" s="130"/>
      <c r="AV3549" s="130"/>
      <c r="AW3549" s="130"/>
      <c r="AX3549" s="130"/>
      <c r="AY3549" s="130"/>
    </row>
    <row r="3550" spans="1:51" x14ac:dyDescent="0.2">
      <c r="A3550" s="121"/>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2"/>
      <c r="AU3550" s="130"/>
      <c r="AV3550" s="130"/>
      <c r="AW3550" s="130"/>
      <c r="AX3550" s="130"/>
      <c r="AY3550" s="130"/>
    </row>
    <row r="3551" spans="1:51" x14ac:dyDescent="0.2">
      <c r="A3551" s="121"/>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2"/>
      <c r="AU3551" s="130"/>
      <c r="AV3551" s="130"/>
      <c r="AW3551" s="130"/>
      <c r="AX3551" s="130"/>
      <c r="AY3551" s="130"/>
    </row>
    <row r="3552" spans="1:51" x14ac:dyDescent="0.2">
      <c r="A3552" s="121"/>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2"/>
      <c r="AU3552" s="130"/>
      <c r="AV3552" s="130"/>
      <c r="AW3552" s="130"/>
      <c r="AX3552" s="130"/>
      <c r="AY3552" s="130"/>
    </row>
    <row r="3553" spans="1:51" x14ac:dyDescent="0.2">
      <c r="A3553" s="121"/>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2"/>
      <c r="AU3553" s="130"/>
      <c r="AV3553" s="130"/>
      <c r="AW3553" s="130"/>
      <c r="AX3553" s="130"/>
      <c r="AY3553" s="130"/>
    </row>
    <row r="3554" spans="1:51" x14ac:dyDescent="0.2">
      <c r="A3554" s="121"/>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2"/>
      <c r="AU3554" s="130"/>
      <c r="AV3554" s="130"/>
      <c r="AW3554" s="130"/>
      <c r="AX3554" s="130"/>
      <c r="AY3554" s="130"/>
    </row>
    <row r="3555" spans="1:51" x14ac:dyDescent="0.2">
      <c r="A3555" s="121"/>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2"/>
      <c r="AU3555" s="130"/>
      <c r="AV3555" s="130"/>
      <c r="AW3555" s="130"/>
      <c r="AX3555" s="130"/>
      <c r="AY3555" s="130"/>
    </row>
    <row r="3556" spans="1:51" x14ac:dyDescent="0.2">
      <c r="A3556" s="121"/>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2"/>
      <c r="AU3556" s="130"/>
      <c r="AV3556" s="130"/>
      <c r="AW3556" s="130"/>
      <c r="AX3556" s="130"/>
      <c r="AY3556" s="130"/>
    </row>
    <row r="3557" spans="1:51" x14ac:dyDescent="0.2">
      <c r="A3557" s="121"/>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2"/>
      <c r="AU3557" s="130"/>
      <c r="AV3557" s="130"/>
      <c r="AW3557" s="130"/>
      <c r="AX3557" s="130"/>
      <c r="AY3557" s="130"/>
    </row>
    <row r="3558" spans="1:51" x14ac:dyDescent="0.2">
      <c r="A3558" s="121"/>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2"/>
      <c r="AU3558" s="130"/>
      <c r="AV3558" s="130"/>
      <c r="AW3558" s="130"/>
      <c r="AX3558" s="130"/>
      <c r="AY3558" s="130"/>
    </row>
    <row r="3559" spans="1:51" x14ac:dyDescent="0.2">
      <c r="A3559" s="121"/>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2"/>
      <c r="AU3559" s="130"/>
      <c r="AV3559" s="130"/>
      <c r="AW3559" s="130"/>
      <c r="AX3559" s="130"/>
      <c r="AY3559" s="130"/>
    </row>
    <row r="3560" spans="1:51" x14ac:dyDescent="0.2">
      <c r="A3560" s="121"/>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2"/>
      <c r="AU3560" s="130"/>
      <c r="AV3560" s="130"/>
      <c r="AW3560" s="130"/>
      <c r="AX3560" s="130"/>
      <c r="AY3560" s="130"/>
    </row>
    <row r="3561" spans="1:51" x14ac:dyDescent="0.2">
      <c r="A3561" s="121"/>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2"/>
      <c r="AU3561" s="130"/>
      <c r="AV3561" s="130"/>
      <c r="AW3561" s="130"/>
      <c r="AX3561" s="130"/>
      <c r="AY3561" s="130"/>
    </row>
    <row r="3562" spans="1:51" x14ac:dyDescent="0.2">
      <c r="A3562" s="121"/>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2"/>
      <c r="AU3562" s="130"/>
      <c r="AV3562" s="130"/>
      <c r="AW3562" s="130"/>
      <c r="AX3562" s="130"/>
      <c r="AY3562" s="130"/>
    </row>
    <row r="3563" spans="1:51" x14ac:dyDescent="0.2">
      <c r="A3563" s="121"/>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2"/>
      <c r="AU3563" s="130"/>
      <c r="AV3563" s="130"/>
      <c r="AW3563" s="130"/>
      <c r="AX3563" s="130"/>
      <c r="AY3563" s="130"/>
    </row>
    <row r="3564" spans="1:51" x14ac:dyDescent="0.2">
      <c r="A3564" s="121"/>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2"/>
      <c r="AU3564" s="130"/>
      <c r="AV3564" s="130"/>
      <c r="AW3564" s="130"/>
      <c r="AX3564" s="130"/>
      <c r="AY3564" s="130"/>
    </row>
    <row r="3565" spans="1:51" x14ac:dyDescent="0.2">
      <c r="A3565" s="121"/>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2"/>
      <c r="AU3565" s="130"/>
      <c r="AV3565" s="130"/>
      <c r="AW3565" s="130"/>
      <c r="AX3565" s="130"/>
      <c r="AY3565" s="130"/>
    </row>
    <row r="3566" spans="1:51" x14ac:dyDescent="0.2">
      <c r="A3566" s="121"/>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2"/>
      <c r="AU3566" s="130"/>
      <c r="AV3566" s="130"/>
      <c r="AW3566" s="130"/>
      <c r="AX3566" s="130"/>
      <c r="AY3566" s="130"/>
    </row>
    <row r="3567" spans="1:51" x14ac:dyDescent="0.2">
      <c r="A3567" s="121"/>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2"/>
      <c r="AU3567" s="130"/>
      <c r="AV3567" s="130"/>
      <c r="AW3567" s="130"/>
      <c r="AX3567" s="130"/>
      <c r="AY3567" s="130"/>
    </row>
    <row r="3568" spans="1:51" x14ac:dyDescent="0.2">
      <c r="A3568" s="121"/>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2"/>
      <c r="AU3568" s="130"/>
      <c r="AV3568" s="130"/>
      <c r="AW3568" s="130"/>
      <c r="AX3568" s="130"/>
      <c r="AY3568" s="130"/>
    </row>
    <row r="3569" spans="1:51" x14ac:dyDescent="0.2">
      <c r="A3569" s="121"/>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2"/>
      <c r="AU3569" s="130"/>
      <c r="AV3569" s="130"/>
      <c r="AW3569" s="130"/>
      <c r="AX3569" s="130"/>
      <c r="AY3569" s="130"/>
    </row>
    <row r="3570" spans="1:51" x14ac:dyDescent="0.2">
      <c r="A3570" s="121"/>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2"/>
      <c r="AU3570" s="130"/>
      <c r="AV3570" s="130"/>
      <c r="AW3570" s="130"/>
      <c r="AX3570" s="130"/>
      <c r="AY3570" s="130"/>
    </row>
    <row r="3571" spans="1:51" x14ac:dyDescent="0.2">
      <c r="A3571" s="121"/>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2"/>
      <c r="AU3571" s="130"/>
      <c r="AV3571" s="130"/>
      <c r="AW3571" s="130"/>
      <c r="AX3571" s="130"/>
      <c r="AY3571" s="130"/>
    </row>
    <row r="3572" spans="1:51" x14ac:dyDescent="0.2">
      <c r="A3572" s="121"/>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2"/>
      <c r="AU3572" s="130"/>
      <c r="AV3572" s="130"/>
      <c r="AW3572" s="130"/>
      <c r="AX3572" s="130"/>
      <c r="AY3572" s="130"/>
    </row>
    <row r="3573" spans="1:51" x14ac:dyDescent="0.2">
      <c r="A3573" s="121"/>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2"/>
      <c r="AU3573" s="130"/>
      <c r="AV3573" s="130"/>
      <c r="AW3573" s="130"/>
      <c r="AX3573" s="130"/>
      <c r="AY3573" s="130"/>
    </row>
    <row r="3574" spans="1:51" x14ac:dyDescent="0.2">
      <c r="A3574" s="121"/>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2"/>
      <c r="AU3574" s="130"/>
      <c r="AV3574" s="130"/>
      <c r="AW3574" s="130"/>
      <c r="AX3574" s="130"/>
      <c r="AY3574" s="130"/>
    </row>
    <row r="3575" spans="1:51" x14ac:dyDescent="0.2">
      <c r="A3575" s="121"/>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2"/>
      <c r="AU3575" s="130"/>
      <c r="AV3575" s="130"/>
      <c r="AW3575" s="130"/>
      <c r="AX3575" s="130"/>
      <c r="AY3575" s="130"/>
    </row>
    <row r="3576" spans="1:51" x14ac:dyDescent="0.2">
      <c r="A3576" s="121"/>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2"/>
      <c r="AU3576" s="130"/>
      <c r="AV3576" s="130"/>
      <c r="AW3576" s="130"/>
      <c r="AX3576" s="130"/>
      <c r="AY3576" s="130"/>
    </row>
    <row r="3577" spans="1:51" x14ac:dyDescent="0.2">
      <c r="A3577" s="121"/>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2"/>
      <c r="AU3577" s="130"/>
      <c r="AV3577" s="130"/>
      <c r="AW3577" s="130"/>
      <c r="AX3577" s="130"/>
      <c r="AY3577" s="130"/>
    </row>
    <row r="3578" spans="1:51" x14ac:dyDescent="0.2">
      <c r="A3578" s="121"/>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2"/>
      <c r="AU3578" s="130"/>
      <c r="AV3578" s="130"/>
      <c r="AW3578" s="130"/>
      <c r="AX3578" s="130"/>
      <c r="AY3578" s="130"/>
    </row>
    <row r="3579" spans="1:51" x14ac:dyDescent="0.2">
      <c r="A3579" s="121"/>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2"/>
      <c r="AU3579" s="130"/>
      <c r="AV3579" s="130"/>
      <c r="AW3579" s="130"/>
      <c r="AX3579" s="130"/>
      <c r="AY3579" s="130"/>
    </row>
    <row r="3580" spans="1:51" x14ac:dyDescent="0.2">
      <c r="A3580" s="121"/>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2"/>
      <c r="AU3580" s="130"/>
      <c r="AV3580" s="130"/>
      <c r="AW3580" s="130"/>
      <c r="AX3580" s="130"/>
      <c r="AY3580" s="130"/>
    </row>
    <row r="3581" spans="1:51" x14ac:dyDescent="0.2">
      <c r="A3581" s="121"/>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2"/>
      <c r="AU3581" s="130"/>
      <c r="AV3581" s="130"/>
      <c r="AW3581" s="130"/>
      <c r="AX3581" s="130"/>
      <c r="AY3581" s="130"/>
    </row>
    <row r="3582" spans="1:51" x14ac:dyDescent="0.2">
      <c r="A3582" s="121"/>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2"/>
      <c r="AU3582" s="130"/>
      <c r="AV3582" s="130"/>
      <c r="AW3582" s="130"/>
      <c r="AX3582" s="130"/>
      <c r="AY3582" s="130"/>
    </row>
    <row r="3583" spans="1:51" x14ac:dyDescent="0.2">
      <c r="A3583" s="121"/>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2"/>
      <c r="AU3583" s="130"/>
      <c r="AV3583" s="130"/>
      <c r="AW3583" s="130"/>
      <c r="AX3583" s="130"/>
      <c r="AY3583" s="130"/>
    </row>
    <row r="3584" spans="1:51" x14ac:dyDescent="0.2">
      <c r="A3584" s="121"/>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2"/>
      <c r="AU3584" s="130"/>
      <c r="AV3584" s="130"/>
      <c r="AW3584" s="130"/>
      <c r="AX3584" s="130"/>
      <c r="AY3584" s="130"/>
    </row>
    <row r="3585" spans="1:51" x14ac:dyDescent="0.2">
      <c r="A3585" s="121"/>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2"/>
      <c r="AU3585" s="130"/>
      <c r="AV3585" s="130"/>
      <c r="AW3585" s="130"/>
      <c r="AX3585" s="130"/>
      <c r="AY3585" s="130"/>
    </row>
    <row r="3586" spans="1:51" x14ac:dyDescent="0.2">
      <c r="A3586" s="121"/>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2"/>
      <c r="AU3586" s="130"/>
      <c r="AV3586" s="130"/>
      <c r="AW3586" s="130"/>
      <c r="AX3586" s="130"/>
      <c r="AY3586" s="130"/>
    </row>
    <row r="3587" spans="1:51" x14ac:dyDescent="0.2">
      <c r="A3587" s="121"/>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2"/>
      <c r="AU3587" s="130"/>
      <c r="AV3587" s="130"/>
      <c r="AW3587" s="130"/>
      <c r="AX3587" s="130"/>
      <c r="AY3587" s="130"/>
    </row>
    <row r="3588" spans="1:51" x14ac:dyDescent="0.2">
      <c r="A3588" s="121"/>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2"/>
      <c r="AU3588" s="130"/>
      <c r="AV3588" s="130"/>
      <c r="AW3588" s="130"/>
      <c r="AX3588" s="130"/>
      <c r="AY3588" s="130"/>
    </row>
    <row r="3589" spans="1:51" x14ac:dyDescent="0.2">
      <c r="A3589" s="121"/>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2"/>
      <c r="AU3589" s="130"/>
      <c r="AV3589" s="130"/>
      <c r="AW3589" s="130"/>
      <c r="AX3589" s="130"/>
      <c r="AY3589" s="130"/>
    </row>
    <row r="3590" spans="1:51" x14ac:dyDescent="0.2">
      <c r="A3590" s="121"/>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2"/>
      <c r="AU3590" s="130"/>
      <c r="AV3590" s="130"/>
      <c r="AW3590" s="130"/>
      <c r="AX3590" s="130"/>
      <c r="AY3590" s="130"/>
    </row>
    <row r="3591" spans="1:51" x14ac:dyDescent="0.2">
      <c r="A3591" s="121"/>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2"/>
      <c r="AU3591" s="130"/>
      <c r="AV3591" s="130"/>
      <c r="AW3591" s="130"/>
      <c r="AX3591" s="130"/>
      <c r="AY3591" s="130"/>
    </row>
    <row r="3592" spans="1:51" x14ac:dyDescent="0.2">
      <c r="A3592" s="121"/>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2"/>
      <c r="AU3592" s="130"/>
      <c r="AV3592" s="130"/>
      <c r="AW3592" s="130"/>
      <c r="AX3592" s="130"/>
      <c r="AY3592" s="130"/>
    </row>
    <row r="3593" spans="1:51" x14ac:dyDescent="0.2">
      <c r="A3593" s="121"/>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2"/>
      <c r="AU3593" s="130"/>
      <c r="AV3593" s="130"/>
      <c r="AW3593" s="130"/>
      <c r="AX3593" s="130"/>
      <c r="AY3593" s="130"/>
    </row>
    <row r="3594" spans="1:51" x14ac:dyDescent="0.2">
      <c r="A3594" s="121"/>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2"/>
      <c r="AU3594" s="130"/>
      <c r="AV3594" s="130"/>
      <c r="AW3594" s="130"/>
      <c r="AX3594" s="130"/>
      <c r="AY3594" s="130"/>
    </row>
    <row r="3595" spans="1:51" x14ac:dyDescent="0.2">
      <c r="A3595" s="121"/>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2"/>
      <c r="AU3595" s="130"/>
      <c r="AV3595" s="130"/>
      <c r="AW3595" s="130"/>
      <c r="AX3595" s="130"/>
      <c r="AY3595" s="130"/>
    </row>
    <row r="3596" spans="1:51" x14ac:dyDescent="0.2">
      <c r="A3596" s="121"/>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2"/>
      <c r="AU3596" s="130"/>
      <c r="AV3596" s="130"/>
      <c r="AW3596" s="130"/>
      <c r="AX3596" s="130"/>
      <c r="AY3596" s="130"/>
    </row>
    <row r="3597" spans="1:51" x14ac:dyDescent="0.2">
      <c r="A3597" s="121"/>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2"/>
      <c r="AU3597" s="130"/>
      <c r="AV3597" s="130"/>
      <c r="AW3597" s="130"/>
      <c r="AX3597" s="130"/>
      <c r="AY3597" s="130"/>
    </row>
    <row r="3598" spans="1:51" x14ac:dyDescent="0.2">
      <c r="A3598" s="121"/>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2"/>
      <c r="AU3598" s="130"/>
      <c r="AV3598" s="130"/>
      <c r="AW3598" s="130"/>
      <c r="AX3598" s="130"/>
      <c r="AY3598" s="130"/>
    </row>
    <row r="3599" spans="1:51" x14ac:dyDescent="0.2">
      <c r="A3599" s="121"/>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2"/>
      <c r="AU3599" s="130"/>
      <c r="AV3599" s="130"/>
      <c r="AW3599" s="130"/>
      <c r="AX3599" s="130"/>
      <c r="AY3599" s="130"/>
    </row>
    <row r="3600" spans="1:51" x14ac:dyDescent="0.2">
      <c r="A3600" s="121"/>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2"/>
      <c r="AU3600" s="130"/>
      <c r="AV3600" s="130"/>
      <c r="AW3600" s="130"/>
      <c r="AX3600" s="130"/>
      <c r="AY3600" s="130"/>
    </row>
    <row r="3601" spans="1:51" x14ac:dyDescent="0.2">
      <c r="A3601" s="121"/>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2"/>
      <c r="AU3601" s="130"/>
      <c r="AV3601" s="130"/>
      <c r="AW3601" s="130"/>
      <c r="AX3601" s="130"/>
      <c r="AY3601" s="130"/>
    </row>
    <row r="3602" spans="1:51" x14ac:dyDescent="0.2">
      <c r="A3602" s="121"/>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2"/>
      <c r="AU3602" s="130"/>
      <c r="AV3602" s="130"/>
      <c r="AW3602" s="130"/>
      <c r="AX3602" s="130"/>
      <c r="AY3602" s="130"/>
    </row>
    <row r="3603" spans="1:51" x14ac:dyDescent="0.2">
      <c r="A3603" s="121"/>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2"/>
      <c r="AU3603" s="130"/>
      <c r="AV3603" s="130"/>
      <c r="AW3603" s="130"/>
      <c r="AX3603" s="130"/>
      <c r="AY3603" s="130"/>
    </row>
    <row r="3604" spans="1:51" x14ac:dyDescent="0.2">
      <c r="A3604" s="121"/>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2"/>
      <c r="AU3604" s="130"/>
      <c r="AV3604" s="130"/>
      <c r="AW3604" s="130"/>
      <c r="AX3604" s="130"/>
      <c r="AY3604" s="130"/>
    </row>
    <row r="3605" spans="1:51" x14ac:dyDescent="0.2">
      <c r="A3605" s="121"/>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2"/>
      <c r="AU3605" s="130"/>
      <c r="AV3605" s="130"/>
      <c r="AW3605" s="130"/>
      <c r="AX3605" s="130"/>
      <c r="AY3605" s="130"/>
    </row>
    <row r="3606" spans="1:51" x14ac:dyDescent="0.2">
      <c r="A3606" s="121"/>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2"/>
      <c r="AU3606" s="130"/>
      <c r="AV3606" s="130"/>
      <c r="AW3606" s="130"/>
      <c r="AX3606" s="130"/>
      <c r="AY3606" s="130"/>
    </row>
    <row r="3607" spans="1:51" x14ac:dyDescent="0.2">
      <c r="A3607" s="121"/>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2"/>
      <c r="AU3607" s="130"/>
      <c r="AV3607" s="130"/>
      <c r="AW3607" s="130"/>
      <c r="AX3607" s="130"/>
      <c r="AY3607" s="130"/>
    </row>
    <row r="3608" spans="1:51" x14ac:dyDescent="0.2">
      <c r="A3608" s="121"/>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2"/>
      <c r="AU3608" s="130"/>
      <c r="AV3608" s="130"/>
      <c r="AW3608" s="130"/>
      <c r="AX3608" s="130"/>
      <c r="AY3608" s="130"/>
    </row>
    <row r="3609" spans="1:51" x14ac:dyDescent="0.2">
      <c r="A3609" s="121"/>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2"/>
      <c r="AU3609" s="130"/>
      <c r="AV3609" s="130"/>
      <c r="AW3609" s="130"/>
      <c r="AX3609" s="130"/>
      <c r="AY3609" s="130"/>
    </row>
    <row r="3610" spans="1:51" x14ac:dyDescent="0.2">
      <c r="A3610" s="121"/>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2"/>
      <c r="AU3610" s="130"/>
      <c r="AV3610" s="130"/>
      <c r="AW3610" s="130"/>
      <c r="AX3610" s="130"/>
      <c r="AY3610" s="130"/>
    </row>
    <row r="3611" spans="1:51" x14ac:dyDescent="0.2">
      <c r="A3611" s="121"/>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2"/>
      <c r="AU3611" s="130"/>
      <c r="AV3611" s="130"/>
      <c r="AW3611" s="130"/>
      <c r="AX3611" s="130"/>
      <c r="AY3611" s="130"/>
    </row>
    <row r="3612" spans="1:51" x14ac:dyDescent="0.2">
      <c r="A3612" s="121"/>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2"/>
      <c r="AU3612" s="130"/>
      <c r="AV3612" s="130"/>
      <c r="AW3612" s="130"/>
      <c r="AX3612" s="130"/>
      <c r="AY3612" s="130"/>
    </row>
    <row r="3613" spans="1:51" x14ac:dyDescent="0.2">
      <c r="A3613" s="121"/>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2"/>
      <c r="AU3613" s="130"/>
      <c r="AV3613" s="130"/>
      <c r="AW3613" s="130"/>
      <c r="AX3613" s="130"/>
      <c r="AY3613" s="130"/>
    </row>
    <row r="3614" spans="1:51" x14ac:dyDescent="0.2">
      <c r="A3614" s="121"/>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2"/>
      <c r="AU3614" s="130"/>
      <c r="AV3614" s="130"/>
      <c r="AW3614" s="130"/>
      <c r="AX3614" s="130"/>
      <c r="AY3614" s="130"/>
    </row>
    <row r="3615" spans="1:51" x14ac:dyDescent="0.2">
      <c r="A3615" s="121"/>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2"/>
      <c r="AU3615" s="130"/>
      <c r="AV3615" s="130"/>
      <c r="AW3615" s="130"/>
      <c r="AX3615" s="130"/>
      <c r="AY3615" s="130"/>
    </row>
    <row r="3616" spans="1:51" x14ac:dyDescent="0.2">
      <c r="A3616" s="121"/>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2"/>
      <c r="AU3616" s="130"/>
      <c r="AV3616" s="130"/>
      <c r="AW3616" s="130"/>
      <c r="AX3616" s="130"/>
      <c r="AY3616" s="130"/>
    </row>
    <row r="3617" spans="1:51" x14ac:dyDescent="0.2">
      <c r="A3617" s="121"/>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2"/>
      <c r="AU3617" s="130"/>
      <c r="AV3617" s="130"/>
      <c r="AW3617" s="130"/>
      <c r="AX3617" s="130"/>
      <c r="AY3617" s="130"/>
    </row>
    <row r="3618" spans="1:51" x14ac:dyDescent="0.2">
      <c r="A3618" s="121"/>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2"/>
      <c r="AU3618" s="130"/>
      <c r="AV3618" s="130"/>
      <c r="AW3618" s="130"/>
      <c r="AX3618" s="130"/>
      <c r="AY3618" s="130"/>
    </row>
    <row r="3619" spans="1:51" x14ac:dyDescent="0.2">
      <c r="A3619" s="121"/>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2"/>
      <c r="AU3619" s="130"/>
      <c r="AV3619" s="130"/>
      <c r="AW3619" s="130"/>
      <c r="AX3619" s="130"/>
      <c r="AY3619" s="130"/>
    </row>
    <row r="3620" spans="1:51" x14ac:dyDescent="0.2">
      <c r="A3620" s="121"/>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2"/>
      <c r="AU3620" s="130"/>
      <c r="AV3620" s="130"/>
      <c r="AW3620" s="130"/>
      <c r="AX3620" s="130"/>
      <c r="AY3620" s="130"/>
    </row>
    <row r="3621" spans="1:51" x14ac:dyDescent="0.2">
      <c r="A3621" s="121"/>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2"/>
      <c r="AU3621" s="130"/>
      <c r="AV3621" s="130"/>
      <c r="AW3621" s="130"/>
      <c r="AX3621" s="130"/>
      <c r="AY3621" s="130"/>
    </row>
    <row r="3622" spans="1:51" x14ac:dyDescent="0.2">
      <c r="A3622" s="121"/>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2"/>
      <c r="AU3622" s="130"/>
      <c r="AV3622" s="130"/>
      <c r="AW3622" s="130"/>
      <c r="AX3622" s="130"/>
      <c r="AY3622" s="130"/>
    </row>
    <row r="3623" spans="1:51" x14ac:dyDescent="0.2">
      <c r="A3623" s="121"/>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2"/>
      <c r="AU3623" s="130"/>
      <c r="AV3623" s="130"/>
      <c r="AW3623" s="130"/>
      <c r="AX3623" s="130"/>
      <c r="AY3623" s="130"/>
    </row>
    <row r="3624" spans="1:51" x14ac:dyDescent="0.2">
      <c r="A3624" s="121"/>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2"/>
      <c r="AU3624" s="130"/>
      <c r="AV3624" s="130"/>
      <c r="AW3624" s="130"/>
      <c r="AX3624" s="130"/>
      <c r="AY3624" s="130"/>
    </row>
    <row r="3625" spans="1:51" x14ac:dyDescent="0.2">
      <c r="A3625" s="121"/>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2"/>
      <c r="AU3625" s="130"/>
      <c r="AV3625" s="130"/>
      <c r="AW3625" s="130"/>
      <c r="AX3625" s="130"/>
      <c r="AY3625" s="130"/>
    </row>
    <row r="3626" spans="1:51" x14ac:dyDescent="0.2">
      <c r="A3626" s="121"/>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2"/>
      <c r="AU3626" s="130"/>
      <c r="AV3626" s="130"/>
      <c r="AW3626" s="130"/>
      <c r="AX3626" s="130"/>
      <c r="AY3626" s="130"/>
    </row>
    <row r="3627" spans="1:51" x14ac:dyDescent="0.2">
      <c r="A3627" s="121"/>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2"/>
      <c r="AU3627" s="130"/>
      <c r="AV3627" s="130"/>
      <c r="AW3627" s="130"/>
      <c r="AX3627" s="130"/>
      <c r="AY3627" s="130"/>
    </row>
    <row r="3628" spans="1:51" x14ac:dyDescent="0.2">
      <c r="A3628" s="121"/>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2"/>
      <c r="AU3628" s="130"/>
      <c r="AV3628" s="130"/>
      <c r="AW3628" s="130"/>
      <c r="AX3628" s="130"/>
      <c r="AY3628" s="130"/>
    </row>
    <row r="3629" spans="1:51" x14ac:dyDescent="0.2">
      <c r="A3629" s="121"/>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2"/>
      <c r="AU3629" s="130"/>
      <c r="AV3629" s="130"/>
      <c r="AW3629" s="130"/>
      <c r="AX3629" s="130"/>
      <c r="AY3629" s="130"/>
    </row>
    <row r="3630" spans="1:51" x14ac:dyDescent="0.2">
      <c r="A3630" s="121"/>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2"/>
      <c r="AU3630" s="130"/>
      <c r="AV3630" s="130"/>
      <c r="AW3630" s="130"/>
      <c r="AX3630" s="130"/>
      <c r="AY3630" s="130"/>
    </row>
    <row r="3631" spans="1:51" x14ac:dyDescent="0.2">
      <c r="A3631" s="121"/>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2"/>
      <c r="AU3631" s="130"/>
      <c r="AV3631" s="130"/>
      <c r="AW3631" s="130"/>
      <c r="AX3631" s="130"/>
      <c r="AY3631" s="130"/>
    </row>
    <row r="3632" spans="1:51" x14ac:dyDescent="0.2">
      <c r="A3632" s="121"/>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2"/>
      <c r="AU3632" s="130"/>
      <c r="AV3632" s="130"/>
      <c r="AW3632" s="130"/>
      <c r="AX3632" s="130"/>
      <c r="AY3632" s="130"/>
    </row>
    <row r="3633" spans="1:51" x14ac:dyDescent="0.2">
      <c r="A3633" s="121"/>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2"/>
      <c r="AU3633" s="130"/>
      <c r="AV3633" s="130"/>
      <c r="AW3633" s="130"/>
      <c r="AX3633" s="130"/>
      <c r="AY3633" s="130"/>
    </row>
    <row r="3634" spans="1:51" x14ac:dyDescent="0.2">
      <c r="A3634" s="121"/>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2"/>
      <c r="AU3634" s="130"/>
      <c r="AV3634" s="130"/>
      <c r="AW3634" s="130"/>
      <c r="AX3634" s="130"/>
      <c r="AY3634" s="130"/>
    </row>
    <row r="3635" spans="1:51" x14ac:dyDescent="0.2">
      <c r="A3635" s="121"/>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2"/>
      <c r="AU3635" s="130"/>
      <c r="AV3635" s="130"/>
      <c r="AW3635" s="130"/>
      <c r="AX3635" s="130"/>
      <c r="AY3635" s="130"/>
    </row>
    <row r="3636" spans="1:51" x14ac:dyDescent="0.2">
      <c r="A3636" s="121"/>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2"/>
      <c r="AU3636" s="130"/>
      <c r="AV3636" s="130"/>
      <c r="AW3636" s="130"/>
      <c r="AX3636" s="130"/>
      <c r="AY3636" s="130"/>
    </row>
    <row r="3637" spans="1:51" x14ac:dyDescent="0.2">
      <c r="A3637" s="121"/>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2"/>
      <c r="AU3637" s="130"/>
      <c r="AV3637" s="130"/>
      <c r="AW3637" s="130"/>
      <c r="AX3637" s="130"/>
      <c r="AY3637" s="130"/>
    </row>
    <row r="3638" spans="1:51" x14ac:dyDescent="0.2">
      <c r="A3638" s="121"/>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2"/>
      <c r="AU3638" s="130"/>
      <c r="AV3638" s="130"/>
      <c r="AW3638" s="130"/>
      <c r="AX3638" s="130"/>
      <c r="AY3638" s="130"/>
    </row>
    <row r="3639" spans="1:51" x14ac:dyDescent="0.2">
      <c r="A3639" s="121"/>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2"/>
      <c r="AU3639" s="130"/>
      <c r="AV3639" s="130"/>
      <c r="AW3639" s="130"/>
      <c r="AX3639" s="130"/>
      <c r="AY3639" s="130"/>
    </row>
    <row r="3640" spans="1:51" x14ac:dyDescent="0.2">
      <c r="A3640" s="121"/>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2"/>
      <c r="AU3640" s="130"/>
      <c r="AV3640" s="130"/>
      <c r="AW3640" s="130"/>
      <c r="AX3640" s="130"/>
      <c r="AY3640" s="130"/>
    </row>
    <row r="3641" spans="1:51" x14ac:dyDescent="0.2">
      <c r="A3641" s="121"/>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2"/>
      <c r="AU3641" s="130"/>
      <c r="AV3641" s="130"/>
      <c r="AW3641" s="130"/>
      <c r="AX3641" s="130"/>
      <c r="AY3641" s="130"/>
    </row>
    <row r="3642" spans="1:51" x14ac:dyDescent="0.2">
      <c r="A3642" s="121"/>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2"/>
      <c r="AU3642" s="130"/>
      <c r="AV3642" s="130"/>
      <c r="AW3642" s="130"/>
      <c r="AX3642" s="130"/>
      <c r="AY3642" s="130"/>
    </row>
    <row r="3643" spans="1:51" x14ac:dyDescent="0.2">
      <c r="A3643" s="121"/>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2"/>
      <c r="AU3643" s="130"/>
      <c r="AV3643" s="130"/>
      <c r="AW3643" s="130"/>
      <c r="AX3643" s="130"/>
      <c r="AY3643" s="130"/>
    </row>
    <row r="3644" spans="1:51" x14ac:dyDescent="0.2">
      <c r="A3644" s="121"/>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2"/>
      <c r="AU3644" s="130"/>
      <c r="AV3644" s="130"/>
      <c r="AW3644" s="130"/>
      <c r="AX3644" s="130"/>
      <c r="AY3644" s="130"/>
    </row>
    <row r="3645" spans="1:51" x14ac:dyDescent="0.2">
      <c r="A3645" s="121"/>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2"/>
      <c r="AU3645" s="130"/>
      <c r="AV3645" s="130"/>
      <c r="AW3645" s="130"/>
      <c r="AX3645" s="130"/>
      <c r="AY3645" s="130"/>
    </row>
    <row r="3646" spans="1:51" x14ac:dyDescent="0.2">
      <c r="A3646" s="121"/>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2"/>
      <c r="AU3646" s="130"/>
      <c r="AV3646" s="130"/>
      <c r="AW3646" s="130"/>
      <c r="AX3646" s="130"/>
      <c r="AY3646" s="130"/>
    </row>
    <row r="3647" spans="1:51" x14ac:dyDescent="0.2">
      <c r="A3647" s="121"/>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2"/>
      <c r="AU3647" s="130"/>
      <c r="AV3647" s="130"/>
      <c r="AW3647" s="130"/>
      <c r="AX3647" s="130"/>
      <c r="AY3647" s="130"/>
    </row>
    <row r="3648" spans="1:51" x14ac:dyDescent="0.2">
      <c r="A3648" s="121"/>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2"/>
      <c r="AU3648" s="130"/>
      <c r="AV3648" s="130"/>
      <c r="AW3648" s="130"/>
      <c r="AX3648" s="130"/>
      <c r="AY3648" s="130"/>
    </row>
    <row r="3649" spans="1:51" x14ac:dyDescent="0.2">
      <c r="A3649" s="121"/>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2"/>
      <c r="AU3649" s="130"/>
      <c r="AV3649" s="130"/>
      <c r="AW3649" s="130"/>
      <c r="AX3649" s="130"/>
      <c r="AY3649" s="130"/>
    </row>
    <row r="3650" spans="1:51" x14ac:dyDescent="0.2">
      <c r="A3650" s="121"/>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2"/>
      <c r="AU3650" s="130"/>
      <c r="AV3650" s="130"/>
      <c r="AW3650" s="130"/>
      <c r="AX3650" s="130"/>
      <c r="AY3650" s="130"/>
    </row>
    <row r="3651" spans="1:51" x14ac:dyDescent="0.2">
      <c r="A3651" s="121"/>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2"/>
      <c r="AU3651" s="130"/>
      <c r="AV3651" s="130"/>
      <c r="AW3651" s="130"/>
      <c r="AX3651" s="130"/>
      <c r="AY3651" s="130"/>
    </row>
    <row r="3652" spans="1:51" x14ac:dyDescent="0.2">
      <c r="A3652" s="121"/>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2"/>
      <c r="AU3652" s="130"/>
      <c r="AV3652" s="130"/>
      <c r="AW3652" s="130"/>
      <c r="AX3652" s="130"/>
      <c r="AY3652" s="130"/>
    </row>
    <row r="3653" spans="1:51" x14ac:dyDescent="0.2">
      <c r="A3653" s="121"/>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2"/>
      <c r="AU3653" s="130"/>
      <c r="AV3653" s="130"/>
      <c r="AW3653" s="130"/>
      <c r="AX3653" s="130"/>
      <c r="AY3653" s="130"/>
    </row>
    <row r="3654" spans="1:51" x14ac:dyDescent="0.2">
      <c r="A3654" s="121"/>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2"/>
      <c r="AU3654" s="130"/>
      <c r="AV3654" s="130"/>
      <c r="AW3654" s="130"/>
      <c r="AX3654" s="130"/>
      <c r="AY3654" s="130"/>
    </row>
    <row r="3655" spans="1:51" x14ac:dyDescent="0.2">
      <c r="A3655" s="121"/>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2"/>
      <c r="AU3655" s="130"/>
      <c r="AV3655" s="130"/>
      <c r="AW3655" s="130"/>
      <c r="AX3655" s="130"/>
      <c r="AY3655" s="130"/>
    </row>
    <row r="3656" spans="1:51" x14ac:dyDescent="0.2">
      <c r="A3656" s="121"/>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2"/>
      <c r="AU3656" s="130"/>
      <c r="AV3656" s="130"/>
      <c r="AW3656" s="130"/>
      <c r="AX3656" s="130"/>
      <c r="AY3656" s="130"/>
    </row>
    <row r="3657" spans="1:51" x14ac:dyDescent="0.2">
      <c r="A3657" s="121"/>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2"/>
      <c r="AU3657" s="130"/>
      <c r="AV3657" s="130"/>
      <c r="AW3657" s="130"/>
      <c r="AX3657" s="130"/>
      <c r="AY3657" s="130"/>
    </row>
    <row r="3658" spans="1:51" x14ac:dyDescent="0.2">
      <c r="A3658" s="121"/>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2"/>
      <c r="AU3658" s="130"/>
      <c r="AV3658" s="130"/>
      <c r="AW3658" s="130"/>
      <c r="AX3658" s="130"/>
      <c r="AY3658" s="130"/>
    </row>
    <row r="3659" spans="1:51" x14ac:dyDescent="0.2">
      <c r="A3659" s="121"/>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2"/>
      <c r="AU3659" s="130"/>
      <c r="AV3659" s="130"/>
      <c r="AW3659" s="130"/>
      <c r="AX3659" s="130"/>
      <c r="AY3659" s="130"/>
    </row>
    <row r="3660" spans="1:51" x14ac:dyDescent="0.2">
      <c r="A3660" s="121"/>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2"/>
      <c r="AU3660" s="130"/>
      <c r="AV3660" s="130"/>
      <c r="AW3660" s="130"/>
      <c r="AX3660" s="130"/>
      <c r="AY3660" s="130"/>
    </row>
    <row r="3661" spans="1:51" x14ac:dyDescent="0.2">
      <c r="A3661" s="121"/>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2"/>
      <c r="AU3661" s="130"/>
      <c r="AV3661" s="130"/>
      <c r="AW3661" s="130"/>
      <c r="AX3661" s="130"/>
      <c r="AY3661" s="130"/>
    </row>
    <row r="3662" spans="1:51" x14ac:dyDescent="0.2">
      <c r="A3662" s="121"/>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2"/>
      <c r="AU3662" s="130"/>
      <c r="AV3662" s="130"/>
      <c r="AW3662" s="130"/>
      <c r="AX3662" s="130"/>
      <c r="AY3662" s="130"/>
    </row>
    <row r="3663" spans="1:51" x14ac:dyDescent="0.2">
      <c r="A3663" s="121"/>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2"/>
      <c r="AU3663" s="130"/>
      <c r="AV3663" s="130"/>
      <c r="AW3663" s="130"/>
      <c r="AX3663" s="130"/>
      <c r="AY3663" s="130"/>
    </row>
    <row r="3664" spans="1:51" x14ac:dyDescent="0.2">
      <c r="A3664" s="121"/>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2"/>
      <c r="AU3664" s="130"/>
      <c r="AV3664" s="130"/>
      <c r="AW3664" s="130"/>
      <c r="AX3664" s="130"/>
      <c r="AY3664" s="130"/>
    </row>
    <row r="3665" spans="1:51" x14ac:dyDescent="0.2">
      <c r="A3665" s="121"/>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2"/>
      <c r="AU3665" s="130"/>
      <c r="AV3665" s="130"/>
      <c r="AW3665" s="130"/>
      <c r="AX3665" s="130"/>
      <c r="AY3665" s="130"/>
    </row>
    <row r="3666" spans="1:51" x14ac:dyDescent="0.2">
      <c r="A3666" s="121"/>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2"/>
      <c r="AU3666" s="130"/>
      <c r="AV3666" s="130"/>
      <c r="AW3666" s="130"/>
      <c r="AX3666" s="130"/>
      <c r="AY3666" s="130"/>
    </row>
    <row r="3667" spans="1:51" x14ac:dyDescent="0.2">
      <c r="A3667" s="121"/>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2"/>
      <c r="AU3667" s="130"/>
      <c r="AV3667" s="130"/>
      <c r="AW3667" s="130"/>
      <c r="AX3667" s="130"/>
      <c r="AY3667" s="130"/>
    </row>
    <row r="3668" spans="1:51" x14ac:dyDescent="0.2">
      <c r="A3668" s="121"/>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2"/>
      <c r="AU3668" s="130"/>
      <c r="AV3668" s="130"/>
      <c r="AW3668" s="130"/>
      <c r="AX3668" s="130"/>
      <c r="AY3668" s="130"/>
    </row>
    <row r="3669" spans="1:51" x14ac:dyDescent="0.2">
      <c r="A3669" s="121"/>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2"/>
      <c r="AU3669" s="130"/>
      <c r="AV3669" s="130"/>
      <c r="AW3669" s="130"/>
      <c r="AX3669" s="130"/>
      <c r="AY3669" s="130"/>
    </row>
    <row r="3670" spans="1:51" x14ac:dyDescent="0.2">
      <c r="A3670" s="121"/>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2"/>
      <c r="AU3670" s="130"/>
      <c r="AV3670" s="130"/>
      <c r="AW3670" s="130"/>
      <c r="AX3670" s="130"/>
      <c r="AY3670" s="130"/>
    </row>
    <row r="3671" spans="1:51" x14ac:dyDescent="0.2">
      <c r="A3671" s="121"/>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2"/>
      <c r="AU3671" s="130"/>
      <c r="AV3671" s="130"/>
      <c r="AW3671" s="130"/>
      <c r="AX3671" s="130"/>
      <c r="AY3671" s="130"/>
    </row>
    <row r="3672" spans="1:51" x14ac:dyDescent="0.2">
      <c r="A3672" s="121"/>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2"/>
      <c r="AU3672" s="130"/>
      <c r="AV3672" s="130"/>
      <c r="AW3672" s="130"/>
      <c r="AX3672" s="130"/>
      <c r="AY3672" s="130"/>
    </row>
    <row r="3673" spans="1:51" x14ac:dyDescent="0.2">
      <c r="A3673" s="121"/>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2"/>
      <c r="AU3673" s="130"/>
      <c r="AV3673" s="130"/>
      <c r="AW3673" s="130"/>
      <c r="AX3673" s="130"/>
      <c r="AY3673" s="130"/>
    </row>
    <row r="3674" spans="1:51" x14ac:dyDescent="0.2">
      <c r="A3674" s="121"/>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2"/>
      <c r="AU3674" s="130"/>
      <c r="AV3674" s="130"/>
      <c r="AW3674" s="130"/>
      <c r="AX3674" s="130"/>
      <c r="AY3674" s="130"/>
    </row>
    <row r="3675" spans="1:51" x14ac:dyDescent="0.2">
      <c r="A3675" s="121"/>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2"/>
      <c r="AU3675" s="130"/>
      <c r="AV3675" s="130"/>
      <c r="AW3675" s="130"/>
      <c r="AX3675" s="130"/>
      <c r="AY3675" s="130"/>
    </row>
    <row r="3676" spans="1:51" x14ac:dyDescent="0.2">
      <c r="A3676" s="121"/>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2"/>
      <c r="AU3676" s="130"/>
      <c r="AV3676" s="130"/>
      <c r="AW3676" s="130"/>
      <c r="AX3676" s="130"/>
      <c r="AY3676" s="130"/>
    </row>
    <row r="3677" spans="1:51" x14ac:dyDescent="0.2">
      <c r="A3677" s="121"/>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2"/>
      <c r="AU3677" s="130"/>
      <c r="AV3677" s="130"/>
      <c r="AW3677" s="130"/>
      <c r="AX3677" s="130"/>
      <c r="AY3677" s="130"/>
    </row>
    <row r="3678" spans="1:51" x14ac:dyDescent="0.2">
      <c r="A3678" s="121"/>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2"/>
      <c r="AU3678" s="130"/>
      <c r="AV3678" s="130"/>
      <c r="AW3678" s="130"/>
      <c r="AX3678" s="130"/>
      <c r="AY3678" s="130"/>
    </row>
    <row r="3679" spans="1:51" x14ac:dyDescent="0.2">
      <c r="A3679" s="121"/>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2"/>
      <c r="AU3679" s="130"/>
      <c r="AV3679" s="130"/>
      <c r="AW3679" s="130"/>
      <c r="AX3679" s="130"/>
      <c r="AY3679" s="130"/>
    </row>
    <row r="3680" spans="1:51" x14ac:dyDescent="0.2">
      <c r="A3680" s="121"/>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2"/>
      <c r="AU3680" s="130"/>
      <c r="AV3680" s="130"/>
      <c r="AW3680" s="130"/>
      <c r="AX3680" s="130"/>
      <c r="AY3680" s="130"/>
    </row>
    <row r="3681" spans="1:51" x14ac:dyDescent="0.2">
      <c r="A3681" s="121"/>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2"/>
      <c r="AU3681" s="130"/>
      <c r="AV3681" s="130"/>
      <c r="AW3681" s="130"/>
      <c r="AX3681" s="130"/>
      <c r="AY3681" s="130"/>
    </row>
    <row r="3682" spans="1:51" x14ac:dyDescent="0.2">
      <c r="A3682" s="121"/>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2"/>
      <c r="AU3682" s="130"/>
      <c r="AV3682" s="130"/>
      <c r="AW3682" s="130"/>
      <c r="AX3682" s="130"/>
      <c r="AY3682" s="130"/>
    </row>
    <row r="3683" spans="1:51" x14ac:dyDescent="0.2">
      <c r="A3683" s="121"/>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2"/>
      <c r="AU3683" s="130"/>
      <c r="AV3683" s="130"/>
      <c r="AW3683" s="130"/>
      <c r="AX3683" s="130"/>
      <c r="AY3683" s="130"/>
    </row>
    <row r="3684" spans="1:51" x14ac:dyDescent="0.2">
      <c r="A3684" s="121"/>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2"/>
      <c r="AU3684" s="130"/>
      <c r="AV3684" s="130"/>
      <c r="AW3684" s="130"/>
      <c r="AX3684" s="130"/>
      <c r="AY3684" s="130"/>
    </row>
    <row r="3685" spans="1:51" x14ac:dyDescent="0.2">
      <c r="A3685" s="121"/>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2"/>
      <c r="AU3685" s="130"/>
      <c r="AV3685" s="130"/>
      <c r="AW3685" s="130"/>
      <c r="AX3685" s="130"/>
      <c r="AY3685" s="130"/>
    </row>
    <row r="3686" spans="1:51" x14ac:dyDescent="0.2">
      <c r="A3686" s="121"/>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2"/>
      <c r="AU3686" s="130"/>
      <c r="AV3686" s="130"/>
      <c r="AW3686" s="130"/>
      <c r="AX3686" s="130"/>
      <c r="AY3686" s="130"/>
    </row>
    <row r="3687" spans="1:51" x14ac:dyDescent="0.2">
      <c r="A3687" s="121"/>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2"/>
      <c r="AU3687" s="130"/>
      <c r="AV3687" s="130"/>
      <c r="AW3687" s="130"/>
      <c r="AX3687" s="130"/>
      <c r="AY3687" s="130"/>
    </row>
    <row r="3688" spans="1:51" x14ac:dyDescent="0.2">
      <c r="A3688" s="121"/>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2"/>
      <c r="AU3688" s="130"/>
      <c r="AV3688" s="130"/>
      <c r="AW3688" s="130"/>
      <c r="AX3688" s="130"/>
      <c r="AY3688" s="130"/>
    </row>
    <row r="3689" spans="1:51" x14ac:dyDescent="0.2">
      <c r="A3689" s="121"/>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2"/>
      <c r="AU3689" s="130"/>
      <c r="AV3689" s="130"/>
      <c r="AW3689" s="130"/>
      <c r="AX3689" s="130"/>
      <c r="AY3689" s="130"/>
    </row>
    <row r="3690" spans="1:51" x14ac:dyDescent="0.2">
      <c r="A3690" s="121"/>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2"/>
      <c r="AU3690" s="130"/>
      <c r="AV3690" s="130"/>
      <c r="AW3690" s="130"/>
      <c r="AX3690" s="130"/>
      <c r="AY3690" s="130"/>
    </row>
    <row r="3691" spans="1:51" x14ac:dyDescent="0.2">
      <c r="A3691" s="121"/>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2"/>
      <c r="AU3691" s="130"/>
      <c r="AV3691" s="130"/>
      <c r="AW3691" s="130"/>
      <c r="AX3691" s="130"/>
      <c r="AY3691" s="130"/>
    </row>
    <row r="3692" spans="1:51" x14ac:dyDescent="0.2">
      <c r="A3692" s="121"/>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2"/>
      <c r="AU3692" s="130"/>
      <c r="AV3692" s="130"/>
      <c r="AW3692" s="130"/>
      <c r="AX3692" s="130"/>
      <c r="AY3692" s="130"/>
    </row>
    <row r="3693" spans="1:51" x14ac:dyDescent="0.2">
      <c r="A3693" s="121"/>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2"/>
      <c r="AU3693" s="130"/>
      <c r="AV3693" s="130"/>
      <c r="AW3693" s="130"/>
      <c r="AX3693" s="130"/>
      <c r="AY3693" s="130"/>
    </row>
    <row r="3694" spans="1:51" x14ac:dyDescent="0.2">
      <c r="A3694" s="121"/>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2"/>
      <c r="AU3694" s="130"/>
      <c r="AV3694" s="130"/>
      <c r="AW3694" s="130"/>
      <c r="AX3694" s="130"/>
      <c r="AY3694" s="130"/>
    </row>
    <row r="3695" spans="1:51" x14ac:dyDescent="0.2">
      <c r="A3695" s="121"/>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2"/>
      <c r="AU3695" s="130"/>
      <c r="AV3695" s="130"/>
      <c r="AW3695" s="130"/>
      <c r="AX3695" s="130"/>
      <c r="AY3695" s="130"/>
    </row>
    <row r="3696" spans="1:51" x14ac:dyDescent="0.2">
      <c r="A3696" s="121"/>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2"/>
      <c r="AU3696" s="130"/>
      <c r="AV3696" s="130"/>
      <c r="AW3696" s="130"/>
      <c r="AX3696" s="130"/>
      <c r="AY3696" s="130"/>
    </row>
    <row r="3697" spans="1:51" x14ac:dyDescent="0.2">
      <c r="A3697" s="121"/>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2"/>
      <c r="AU3697" s="130"/>
      <c r="AV3697" s="130"/>
      <c r="AW3697" s="130"/>
      <c r="AX3697" s="130"/>
      <c r="AY3697" s="130"/>
    </row>
    <row r="3698" spans="1:51" x14ac:dyDescent="0.2">
      <c r="A3698" s="121"/>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2"/>
      <c r="AU3698" s="130"/>
      <c r="AV3698" s="130"/>
      <c r="AW3698" s="130"/>
      <c r="AX3698" s="130"/>
      <c r="AY3698" s="130"/>
    </row>
    <row r="3699" spans="1:51" x14ac:dyDescent="0.2">
      <c r="A3699" s="121"/>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2"/>
      <c r="AU3699" s="130"/>
      <c r="AV3699" s="130"/>
      <c r="AW3699" s="130"/>
      <c r="AX3699" s="130"/>
      <c r="AY3699" s="130"/>
    </row>
    <row r="3700" spans="1:51" x14ac:dyDescent="0.2">
      <c r="A3700" s="121"/>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2"/>
      <c r="AU3700" s="130"/>
      <c r="AV3700" s="130"/>
      <c r="AW3700" s="130"/>
      <c r="AX3700" s="130"/>
      <c r="AY3700" s="130"/>
    </row>
    <row r="3701" spans="1:51" x14ac:dyDescent="0.2">
      <c r="A3701" s="121"/>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2"/>
      <c r="AU3701" s="130"/>
      <c r="AV3701" s="130"/>
      <c r="AW3701" s="130"/>
      <c r="AX3701" s="130"/>
      <c r="AY3701" s="130"/>
    </row>
    <row r="3702" spans="1:51" x14ac:dyDescent="0.2">
      <c r="A3702" s="121"/>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2"/>
      <c r="AU3702" s="130"/>
      <c r="AV3702" s="130"/>
      <c r="AW3702" s="130"/>
      <c r="AX3702" s="130"/>
      <c r="AY3702" s="130"/>
    </row>
    <row r="3703" spans="1:51" x14ac:dyDescent="0.2">
      <c r="A3703" s="121"/>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2"/>
      <c r="AU3703" s="130"/>
      <c r="AV3703" s="130"/>
      <c r="AW3703" s="130"/>
      <c r="AX3703" s="130"/>
      <c r="AY3703" s="130"/>
    </row>
    <row r="3704" spans="1:51" x14ac:dyDescent="0.2">
      <c r="A3704" s="121"/>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2"/>
      <c r="AU3704" s="130"/>
      <c r="AV3704" s="130"/>
      <c r="AW3704" s="130"/>
      <c r="AX3704" s="130"/>
      <c r="AY3704" s="130"/>
    </row>
    <row r="3705" spans="1:51" x14ac:dyDescent="0.2">
      <c r="A3705" s="121"/>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2"/>
      <c r="AU3705" s="130"/>
      <c r="AV3705" s="130"/>
      <c r="AW3705" s="130"/>
      <c r="AX3705" s="130"/>
      <c r="AY3705" s="130"/>
    </row>
    <row r="3706" spans="1:51" x14ac:dyDescent="0.2">
      <c r="A3706" s="121"/>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2"/>
      <c r="AU3706" s="130"/>
      <c r="AV3706" s="130"/>
      <c r="AW3706" s="130"/>
      <c r="AX3706" s="130"/>
      <c r="AY3706" s="130"/>
    </row>
    <row r="3707" spans="1:51" x14ac:dyDescent="0.2">
      <c r="A3707" s="121"/>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2"/>
      <c r="AU3707" s="130"/>
      <c r="AV3707" s="130"/>
      <c r="AW3707" s="130"/>
      <c r="AX3707" s="130"/>
      <c r="AY3707" s="130"/>
    </row>
    <row r="3708" spans="1:51" x14ac:dyDescent="0.2">
      <c r="A3708" s="121"/>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2"/>
      <c r="AU3708" s="130"/>
      <c r="AV3708" s="130"/>
      <c r="AW3708" s="130"/>
      <c r="AX3708" s="130"/>
      <c r="AY3708" s="130"/>
    </row>
    <row r="3709" spans="1:51" x14ac:dyDescent="0.2">
      <c r="A3709" s="121"/>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2"/>
      <c r="AU3709" s="130"/>
      <c r="AV3709" s="130"/>
      <c r="AW3709" s="130"/>
      <c r="AX3709" s="130"/>
      <c r="AY3709" s="130"/>
    </row>
    <row r="3710" spans="1:51" x14ac:dyDescent="0.2">
      <c r="A3710" s="121"/>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2"/>
      <c r="AU3710" s="130"/>
      <c r="AV3710" s="130"/>
      <c r="AW3710" s="130"/>
      <c r="AX3710" s="130"/>
      <c r="AY3710" s="130"/>
    </row>
    <row r="3711" spans="1:51" x14ac:dyDescent="0.2">
      <c r="A3711" s="121"/>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2"/>
      <c r="AU3711" s="130"/>
      <c r="AV3711" s="130"/>
      <c r="AW3711" s="130"/>
      <c r="AX3711" s="130"/>
      <c r="AY3711" s="130"/>
    </row>
    <row r="3712" spans="1:51" x14ac:dyDescent="0.2">
      <c r="A3712" s="121"/>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2"/>
      <c r="AU3712" s="130"/>
      <c r="AV3712" s="130"/>
      <c r="AW3712" s="130"/>
      <c r="AX3712" s="130"/>
      <c r="AY3712" s="130"/>
    </row>
    <row r="3713" spans="1:51" x14ac:dyDescent="0.2">
      <c r="A3713" s="121"/>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2"/>
      <c r="AU3713" s="130"/>
      <c r="AV3713" s="130"/>
      <c r="AW3713" s="130"/>
      <c r="AX3713" s="130"/>
      <c r="AY3713" s="130"/>
    </row>
    <row r="3714" spans="1:51" x14ac:dyDescent="0.2">
      <c r="A3714" s="121"/>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2"/>
      <c r="AU3714" s="130"/>
      <c r="AV3714" s="130"/>
      <c r="AW3714" s="130"/>
      <c r="AX3714" s="130"/>
      <c r="AY3714" s="130"/>
    </row>
    <row r="3715" spans="1:51" x14ac:dyDescent="0.2">
      <c r="A3715" s="121"/>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2"/>
      <c r="AU3715" s="130"/>
      <c r="AV3715" s="130"/>
      <c r="AW3715" s="130"/>
      <c r="AX3715" s="130"/>
      <c r="AY3715" s="130"/>
    </row>
    <row r="3716" spans="1:51" x14ac:dyDescent="0.2">
      <c r="A3716" s="121"/>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2"/>
      <c r="AU3716" s="130"/>
      <c r="AV3716" s="130"/>
      <c r="AW3716" s="130"/>
      <c r="AX3716" s="130"/>
      <c r="AY3716" s="130"/>
    </row>
    <row r="3717" spans="1:51" x14ac:dyDescent="0.2">
      <c r="A3717" s="121"/>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2"/>
      <c r="AU3717" s="130"/>
      <c r="AV3717" s="130"/>
      <c r="AW3717" s="130"/>
      <c r="AX3717" s="130"/>
      <c r="AY3717" s="130"/>
    </row>
    <row r="3718" spans="1:51" x14ac:dyDescent="0.2">
      <c r="A3718" s="121"/>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2"/>
      <c r="AU3718" s="130"/>
      <c r="AV3718" s="130"/>
      <c r="AW3718" s="130"/>
      <c r="AX3718" s="130"/>
      <c r="AY3718" s="130"/>
    </row>
    <row r="3719" spans="1:51" x14ac:dyDescent="0.2">
      <c r="A3719" s="121"/>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2"/>
      <c r="AU3719" s="130"/>
      <c r="AV3719" s="130"/>
      <c r="AW3719" s="130"/>
      <c r="AX3719" s="130"/>
      <c r="AY3719" s="130"/>
    </row>
    <row r="3720" spans="1:51" x14ac:dyDescent="0.2">
      <c r="A3720" s="121"/>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2"/>
      <c r="AU3720" s="130"/>
      <c r="AV3720" s="130"/>
      <c r="AW3720" s="130"/>
      <c r="AX3720" s="130"/>
      <c r="AY3720" s="130"/>
    </row>
    <row r="3721" spans="1:51" x14ac:dyDescent="0.2">
      <c r="A3721" s="121"/>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2"/>
      <c r="AU3721" s="130"/>
      <c r="AV3721" s="130"/>
      <c r="AW3721" s="130"/>
      <c r="AX3721" s="130"/>
      <c r="AY3721" s="130"/>
    </row>
    <row r="3722" spans="1:51" x14ac:dyDescent="0.2">
      <c r="A3722" s="121"/>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2"/>
      <c r="AU3722" s="130"/>
      <c r="AV3722" s="130"/>
      <c r="AW3722" s="130"/>
      <c r="AX3722" s="130"/>
      <c r="AY3722" s="130"/>
    </row>
    <row r="3723" spans="1:51" x14ac:dyDescent="0.2">
      <c r="A3723" s="121"/>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2"/>
      <c r="AU3723" s="130"/>
      <c r="AV3723" s="130"/>
      <c r="AW3723" s="130"/>
      <c r="AX3723" s="130"/>
      <c r="AY3723" s="130"/>
    </row>
    <row r="3724" spans="1:51" x14ac:dyDescent="0.2">
      <c r="A3724" s="121"/>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2"/>
      <c r="AU3724" s="130"/>
      <c r="AV3724" s="130"/>
      <c r="AW3724" s="130"/>
      <c r="AX3724" s="130"/>
      <c r="AY3724" s="130"/>
    </row>
    <row r="3725" spans="1:51" x14ac:dyDescent="0.2">
      <c r="A3725" s="121"/>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2"/>
      <c r="AU3725" s="130"/>
      <c r="AV3725" s="130"/>
      <c r="AW3725" s="130"/>
      <c r="AX3725" s="130"/>
      <c r="AY3725" s="130"/>
    </row>
    <row r="3726" spans="1:51" x14ac:dyDescent="0.2">
      <c r="A3726" s="121"/>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2"/>
      <c r="AU3726" s="130"/>
      <c r="AV3726" s="130"/>
      <c r="AW3726" s="130"/>
      <c r="AX3726" s="130"/>
      <c r="AY3726" s="130"/>
    </row>
    <row r="3727" spans="1:51" x14ac:dyDescent="0.2">
      <c r="A3727" s="121"/>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2"/>
      <c r="AU3727" s="130"/>
      <c r="AV3727" s="130"/>
      <c r="AW3727" s="130"/>
      <c r="AX3727" s="130"/>
      <c r="AY3727" s="130"/>
    </row>
    <row r="3728" spans="1:51" x14ac:dyDescent="0.2">
      <c r="A3728" s="121"/>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2"/>
      <c r="AU3728" s="130"/>
      <c r="AV3728" s="130"/>
      <c r="AW3728" s="130"/>
      <c r="AX3728" s="130"/>
      <c r="AY3728" s="130"/>
    </row>
    <row r="3729" spans="1:51" x14ac:dyDescent="0.2">
      <c r="A3729" s="121"/>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2"/>
      <c r="AU3729" s="130"/>
      <c r="AV3729" s="130"/>
      <c r="AW3729" s="130"/>
      <c r="AX3729" s="130"/>
      <c r="AY3729" s="130"/>
    </row>
    <row r="3730" spans="1:51" x14ac:dyDescent="0.2">
      <c r="A3730" s="121"/>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2"/>
      <c r="AU3730" s="130"/>
      <c r="AV3730" s="130"/>
      <c r="AW3730" s="130"/>
      <c r="AX3730" s="130"/>
      <c r="AY3730" s="130"/>
    </row>
    <row r="3731" spans="1:51" x14ac:dyDescent="0.2">
      <c r="A3731" s="121"/>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2"/>
      <c r="AU3731" s="130"/>
      <c r="AV3731" s="130"/>
      <c r="AW3731" s="130"/>
      <c r="AX3731" s="130"/>
      <c r="AY3731" s="130"/>
    </row>
    <row r="3732" spans="1:51" x14ac:dyDescent="0.2">
      <c r="A3732" s="121"/>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2"/>
      <c r="AU3732" s="130"/>
      <c r="AV3732" s="130"/>
      <c r="AW3732" s="130"/>
      <c r="AX3732" s="130"/>
      <c r="AY3732" s="130"/>
    </row>
    <row r="3733" spans="1:51" x14ac:dyDescent="0.2">
      <c r="A3733" s="121"/>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2"/>
      <c r="AU3733" s="130"/>
      <c r="AV3733" s="130"/>
      <c r="AW3733" s="130"/>
      <c r="AX3733" s="130"/>
      <c r="AY3733" s="130"/>
    </row>
    <row r="3734" spans="1:51" x14ac:dyDescent="0.2">
      <c r="A3734" s="121"/>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2"/>
      <c r="AU3734" s="130"/>
      <c r="AV3734" s="130"/>
      <c r="AW3734" s="130"/>
      <c r="AX3734" s="130"/>
      <c r="AY3734" s="130"/>
    </row>
    <row r="3735" spans="1:51" x14ac:dyDescent="0.2">
      <c r="A3735" s="121"/>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2"/>
      <c r="AU3735" s="130"/>
      <c r="AV3735" s="130"/>
      <c r="AW3735" s="130"/>
      <c r="AX3735" s="130"/>
      <c r="AY3735" s="130"/>
    </row>
    <row r="3736" spans="1:51" x14ac:dyDescent="0.2">
      <c r="A3736" s="121"/>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2"/>
      <c r="AU3736" s="130"/>
      <c r="AV3736" s="130"/>
      <c r="AW3736" s="130"/>
      <c r="AX3736" s="130"/>
      <c r="AY3736" s="130"/>
    </row>
    <row r="3737" spans="1:51" x14ac:dyDescent="0.2">
      <c r="A3737" s="121"/>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2"/>
      <c r="AU3737" s="130"/>
      <c r="AV3737" s="130"/>
      <c r="AW3737" s="130"/>
      <c r="AX3737" s="130"/>
      <c r="AY3737" s="130"/>
    </row>
    <row r="3738" spans="1:51" x14ac:dyDescent="0.2">
      <c r="A3738" s="121"/>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2"/>
      <c r="AU3738" s="130"/>
      <c r="AV3738" s="130"/>
      <c r="AW3738" s="130"/>
      <c r="AX3738" s="130"/>
      <c r="AY3738" s="130"/>
    </row>
    <row r="3739" spans="1:51" x14ac:dyDescent="0.2">
      <c r="A3739" s="121"/>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2"/>
      <c r="AU3739" s="130"/>
      <c r="AV3739" s="130"/>
      <c r="AW3739" s="130"/>
      <c r="AX3739" s="130"/>
      <c r="AY3739" s="130"/>
    </row>
    <row r="3740" spans="1:51" x14ac:dyDescent="0.2">
      <c r="A3740" s="121"/>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2"/>
      <c r="AU3740" s="130"/>
      <c r="AV3740" s="130"/>
      <c r="AW3740" s="130"/>
      <c r="AX3740" s="130"/>
      <c r="AY3740" s="130"/>
    </row>
    <row r="3741" spans="1:51" x14ac:dyDescent="0.2">
      <c r="A3741" s="121"/>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2"/>
      <c r="AU3741" s="130"/>
      <c r="AV3741" s="130"/>
      <c r="AW3741" s="130"/>
      <c r="AX3741" s="130"/>
      <c r="AY3741" s="130"/>
    </row>
    <row r="3742" spans="1:51" x14ac:dyDescent="0.2">
      <c r="A3742" s="121"/>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2"/>
      <c r="AU3742" s="130"/>
      <c r="AV3742" s="130"/>
      <c r="AW3742" s="130"/>
      <c r="AX3742" s="130"/>
      <c r="AY3742" s="130"/>
    </row>
    <row r="3743" spans="1:51" x14ac:dyDescent="0.2">
      <c r="A3743" s="121"/>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2"/>
      <c r="AU3743" s="130"/>
      <c r="AV3743" s="130"/>
      <c r="AW3743" s="130"/>
      <c r="AX3743" s="130"/>
      <c r="AY3743" s="130"/>
    </row>
    <row r="3744" spans="1:51" x14ac:dyDescent="0.2">
      <c r="A3744" s="121"/>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2"/>
      <c r="AU3744" s="130"/>
      <c r="AV3744" s="130"/>
      <c r="AW3744" s="130"/>
      <c r="AX3744" s="130"/>
      <c r="AY3744" s="130"/>
    </row>
    <row r="3745" spans="1:51" x14ac:dyDescent="0.2">
      <c r="A3745" s="121"/>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2"/>
      <c r="AU3745" s="130"/>
      <c r="AV3745" s="130"/>
      <c r="AW3745" s="130"/>
      <c r="AX3745" s="130"/>
      <c r="AY3745" s="130"/>
    </row>
    <row r="3746" spans="1:51" x14ac:dyDescent="0.2">
      <c r="A3746" s="121"/>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2"/>
      <c r="AU3746" s="130"/>
      <c r="AV3746" s="130"/>
      <c r="AW3746" s="130"/>
      <c r="AX3746" s="130"/>
      <c r="AY3746" s="130"/>
    </row>
    <row r="3747" spans="1:51" x14ac:dyDescent="0.2">
      <c r="A3747" s="121"/>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2"/>
      <c r="AU3747" s="130"/>
      <c r="AV3747" s="130"/>
      <c r="AW3747" s="130"/>
      <c r="AX3747" s="130"/>
      <c r="AY3747" s="130"/>
    </row>
    <row r="3748" spans="1:51" x14ac:dyDescent="0.2">
      <c r="A3748" s="121"/>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2"/>
      <c r="AU3748" s="130"/>
      <c r="AV3748" s="130"/>
      <c r="AW3748" s="130"/>
      <c r="AX3748" s="130"/>
      <c r="AY3748" s="130"/>
    </row>
    <row r="3749" spans="1:51" x14ac:dyDescent="0.2">
      <c r="A3749" s="121"/>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2"/>
      <c r="AU3749" s="130"/>
      <c r="AV3749" s="130"/>
      <c r="AW3749" s="130"/>
      <c r="AX3749" s="130"/>
      <c r="AY3749" s="130"/>
    </row>
    <row r="3750" spans="1:51" x14ac:dyDescent="0.2">
      <c r="A3750" s="121"/>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2"/>
      <c r="AU3750" s="130"/>
      <c r="AV3750" s="130"/>
      <c r="AW3750" s="130"/>
      <c r="AX3750" s="130"/>
      <c r="AY3750" s="130"/>
    </row>
    <row r="3751" spans="1:51" x14ac:dyDescent="0.2">
      <c r="A3751" s="121"/>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2"/>
      <c r="AU3751" s="130"/>
      <c r="AV3751" s="130"/>
      <c r="AW3751" s="130"/>
      <c r="AX3751" s="130"/>
      <c r="AY3751" s="130"/>
    </row>
    <row r="3752" spans="1:51" x14ac:dyDescent="0.2">
      <c r="A3752" s="121"/>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2"/>
      <c r="AU3752" s="130"/>
      <c r="AV3752" s="130"/>
      <c r="AW3752" s="130"/>
      <c r="AX3752" s="130"/>
      <c r="AY3752" s="130"/>
    </row>
    <row r="3753" spans="1:51" x14ac:dyDescent="0.2">
      <c r="A3753" s="121"/>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2"/>
      <c r="AU3753" s="130"/>
      <c r="AV3753" s="130"/>
      <c r="AW3753" s="130"/>
      <c r="AX3753" s="130"/>
      <c r="AY3753" s="130"/>
    </row>
    <row r="3754" spans="1:51" x14ac:dyDescent="0.2">
      <c r="A3754" s="121"/>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2"/>
      <c r="AU3754" s="130"/>
      <c r="AV3754" s="130"/>
      <c r="AW3754" s="130"/>
      <c r="AX3754" s="130"/>
      <c r="AY3754" s="130"/>
    </row>
    <row r="3755" spans="1:51" x14ac:dyDescent="0.2">
      <c r="A3755" s="121"/>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2"/>
      <c r="AU3755" s="130"/>
      <c r="AV3755" s="130"/>
      <c r="AW3755" s="130"/>
      <c r="AX3755" s="130"/>
      <c r="AY3755" s="130"/>
    </row>
    <row r="3756" spans="1:51" x14ac:dyDescent="0.2">
      <c r="A3756" s="121"/>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2"/>
      <c r="AU3756" s="130"/>
      <c r="AV3756" s="130"/>
      <c r="AW3756" s="130"/>
      <c r="AX3756" s="130"/>
      <c r="AY3756" s="130"/>
    </row>
    <row r="3757" spans="1:51" x14ac:dyDescent="0.2">
      <c r="A3757" s="121"/>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2"/>
      <c r="AU3757" s="130"/>
      <c r="AV3757" s="130"/>
      <c r="AW3757" s="130"/>
      <c r="AX3757" s="130"/>
      <c r="AY3757" s="130"/>
    </row>
    <row r="3758" spans="1:51" x14ac:dyDescent="0.2">
      <c r="A3758" s="121"/>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2"/>
      <c r="AU3758" s="130"/>
      <c r="AV3758" s="130"/>
      <c r="AW3758" s="130"/>
      <c r="AX3758" s="130"/>
      <c r="AY3758" s="130"/>
    </row>
    <row r="3759" spans="1:51" x14ac:dyDescent="0.2">
      <c r="A3759" s="121"/>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2"/>
      <c r="AU3759" s="130"/>
      <c r="AV3759" s="130"/>
      <c r="AW3759" s="130"/>
      <c r="AX3759" s="130"/>
      <c r="AY3759" s="130"/>
    </row>
    <row r="3760" spans="1:51" x14ac:dyDescent="0.2">
      <c r="A3760" s="121"/>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2"/>
      <c r="AU3760" s="130"/>
      <c r="AV3760" s="130"/>
      <c r="AW3760" s="130"/>
      <c r="AX3760" s="130"/>
      <c r="AY3760" s="130"/>
    </row>
    <row r="3761" spans="1:51" x14ac:dyDescent="0.2">
      <c r="A3761" s="121"/>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2"/>
      <c r="AU3761" s="130"/>
      <c r="AV3761" s="130"/>
      <c r="AW3761" s="130"/>
      <c r="AX3761" s="130"/>
      <c r="AY3761" s="130"/>
    </row>
    <row r="3762" spans="1:51" x14ac:dyDescent="0.2">
      <c r="A3762" s="121"/>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2"/>
      <c r="AU3762" s="130"/>
      <c r="AV3762" s="130"/>
      <c r="AW3762" s="130"/>
      <c r="AX3762" s="130"/>
      <c r="AY3762" s="130"/>
    </row>
    <row r="3763" spans="1:51" x14ac:dyDescent="0.2">
      <c r="A3763" s="121"/>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2"/>
      <c r="AU3763" s="130"/>
      <c r="AV3763" s="130"/>
      <c r="AW3763" s="130"/>
      <c r="AX3763" s="130"/>
      <c r="AY3763" s="130"/>
    </row>
    <row r="3764" spans="1:51" x14ac:dyDescent="0.2">
      <c r="A3764" s="121"/>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2"/>
      <c r="AU3764" s="130"/>
      <c r="AV3764" s="130"/>
      <c r="AW3764" s="130"/>
      <c r="AX3764" s="130"/>
      <c r="AY3764" s="130"/>
    </row>
    <row r="3765" spans="1:51" x14ac:dyDescent="0.2">
      <c r="A3765" s="121"/>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2"/>
      <c r="AU3765" s="130"/>
      <c r="AV3765" s="130"/>
      <c r="AW3765" s="130"/>
      <c r="AX3765" s="130"/>
      <c r="AY3765" s="130"/>
    </row>
    <row r="3766" spans="1:51" x14ac:dyDescent="0.2">
      <c r="A3766" s="121"/>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2"/>
      <c r="AU3766" s="130"/>
      <c r="AV3766" s="130"/>
      <c r="AW3766" s="130"/>
      <c r="AX3766" s="130"/>
      <c r="AY3766" s="130"/>
    </row>
    <row r="3767" spans="1:51" x14ac:dyDescent="0.2">
      <c r="A3767" s="121"/>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2"/>
      <c r="AU3767" s="130"/>
      <c r="AV3767" s="130"/>
      <c r="AW3767" s="130"/>
      <c r="AX3767" s="130"/>
      <c r="AY3767" s="130"/>
    </row>
    <row r="3768" spans="1:51" x14ac:dyDescent="0.2">
      <c r="A3768" s="121"/>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2"/>
      <c r="AU3768" s="130"/>
      <c r="AV3768" s="130"/>
      <c r="AW3768" s="130"/>
      <c r="AX3768" s="130"/>
      <c r="AY3768" s="130"/>
    </row>
    <row r="3769" spans="1:51" x14ac:dyDescent="0.2">
      <c r="A3769" s="121"/>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2"/>
      <c r="AU3769" s="130"/>
      <c r="AV3769" s="130"/>
      <c r="AW3769" s="130"/>
      <c r="AX3769" s="130"/>
      <c r="AY3769" s="130"/>
    </row>
    <row r="3770" spans="1:51" x14ac:dyDescent="0.2">
      <c r="A3770" s="121"/>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2"/>
      <c r="AU3770" s="130"/>
      <c r="AV3770" s="130"/>
      <c r="AW3770" s="130"/>
      <c r="AX3770" s="130"/>
      <c r="AY3770" s="130"/>
    </row>
    <row r="3771" spans="1:51" x14ac:dyDescent="0.2">
      <c r="A3771" s="121"/>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2"/>
      <c r="AU3771" s="130"/>
      <c r="AV3771" s="130"/>
      <c r="AW3771" s="130"/>
      <c r="AX3771" s="130"/>
      <c r="AY3771" s="130"/>
    </row>
    <row r="3772" spans="1:51" x14ac:dyDescent="0.2">
      <c r="A3772" s="121"/>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2"/>
      <c r="AU3772" s="130"/>
      <c r="AV3772" s="130"/>
      <c r="AW3772" s="130"/>
      <c r="AX3772" s="130"/>
      <c r="AY3772" s="130"/>
    </row>
    <row r="3773" spans="1:51" x14ac:dyDescent="0.2">
      <c r="A3773" s="121"/>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2"/>
      <c r="AU3773" s="130"/>
      <c r="AV3773" s="130"/>
      <c r="AW3773" s="130"/>
      <c r="AX3773" s="130"/>
      <c r="AY3773" s="130"/>
    </row>
    <row r="3774" spans="1:51" x14ac:dyDescent="0.2">
      <c r="A3774" s="121"/>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2"/>
      <c r="AU3774" s="130"/>
      <c r="AV3774" s="130"/>
      <c r="AW3774" s="130"/>
      <c r="AX3774" s="130"/>
      <c r="AY3774" s="130"/>
    </row>
    <row r="3775" spans="1:51" x14ac:dyDescent="0.2">
      <c r="A3775" s="121"/>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2"/>
      <c r="AU3775" s="130"/>
      <c r="AV3775" s="130"/>
      <c r="AW3775" s="130"/>
      <c r="AX3775" s="130"/>
      <c r="AY3775" s="130"/>
    </row>
    <row r="3776" spans="1:51" x14ac:dyDescent="0.2">
      <c r="A3776" s="121"/>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2"/>
      <c r="AU3776" s="130"/>
      <c r="AV3776" s="130"/>
      <c r="AW3776" s="130"/>
      <c r="AX3776" s="130"/>
      <c r="AY3776" s="130"/>
    </row>
    <row r="3777" spans="1:51" x14ac:dyDescent="0.2">
      <c r="A3777" s="121"/>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2"/>
      <c r="AU3777" s="130"/>
      <c r="AV3777" s="130"/>
      <c r="AW3777" s="130"/>
      <c r="AX3777" s="130"/>
      <c r="AY3777" s="130"/>
    </row>
    <row r="3778" spans="1:51" x14ac:dyDescent="0.2">
      <c r="A3778" s="121"/>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2"/>
      <c r="AU3778" s="130"/>
      <c r="AV3778" s="130"/>
      <c r="AW3778" s="130"/>
      <c r="AX3778" s="130"/>
      <c r="AY3778" s="130"/>
    </row>
    <row r="3779" spans="1:51" x14ac:dyDescent="0.2">
      <c r="A3779" s="121"/>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2"/>
      <c r="AU3779" s="130"/>
      <c r="AV3779" s="130"/>
      <c r="AW3779" s="130"/>
      <c r="AX3779" s="130"/>
      <c r="AY3779" s="130"/>
    </row>
    <row r="3780" spans="1:51" x14ac:dyDescent="0.2">
      <c r="A3780" s="121"/>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2"/>
      <c r="AU3780" s="130"/>
      <c r="AV3780" s="130"/>
      <c r="AW3780" s="130"/>
      <c r="AX3780" s="130"/>
      <c r="AY3780" s="130"/>
    </row>
    <row r="3781" spans="1:51" x14ac:dyDescent="0.2">
      <c r="A3781" s="121"/>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2"/>
      <c r="AU3781" s="130"/>
      <c r="AV3781" s="130"/>
      <c r="AW3781" s="130"/>
      <c r="AX3781" s="130"/>
      <c r="AY3781" s="130"/>
    </row>
    <row r="3782" spans="1:51" x14ac:dyDescent="0.2">
      <c r="A3782" s="121"/>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2"/>
      <c r="AU3782" s="130"/>
      <c r="AV3782" s="130"/>
      <c r="AW3782" s="130"/>
      <c r="AX3782" s="130"/>
      <c r="AY3782" s="130"/>
    </row>
    <row r="3783" spans="1:51" x14ac:dyDescent="0.2">
      <c r="A3783" s="121"/>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2"/>
      <c r="AU3783" s="130"/>
      <c r="AV3783" s="130"/>
      <c r="AW3783" s="130"/>
      <c r="AX3783" s="130"/>
      <c r="AY3783" s="130"/>
    </row>
    <row r="3784" spans="1:51" x14ac:dyDescent="0.2">
      <c r="A3784" s="121"/>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2"/>
      <c r="AU3784" s="130"/>
      <c r="AV3784" s="130"/>
      <c r="AW3784" s="130"/>
      <c r="AX3784" s="130"/>
      <c r="AY3784" s="130"/>
    </row>
    <row r="3785" spans="1:51" x14ac:dyDescent="0.2">
      <c r="A3785" s="121"/>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2"/>
      <c r="AU3785" s="130"/>
      <c r="AV3785" s="130"/>
      <c r="AW3785" s="130"/>
      <c r="AX3785" s="130"/>
      <c r="AY3785" s="130"/>
    </row>
    <row r="3786" spans="1:51" x14ac:dyDescent="0.2">
      <c r="A3786" s="121"/>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2"/>
      <c r="AU3786" s="130"/>
      <c r="AV3786" s="130"/>
      <c r="AW3786" s="130"/>
      <c r="AX3786" s="130"/>
      <c r="AY3786" s="130"/>
    </row>
    <row r="3787" spans="1:51" x14ac:dyDescent="0.2">
      <c r="A3787" s="121"/>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2"/>
      <c r="AU3787" s="130"/>
      <c r="AV3787" s="130"/>
      <c r="AW3787" s="130"/>
      <c r="AX3787" s="130"/>
      <c r="AY3787" s="130"/>
    </row>
    <row r="3788" spans="1:51" x14ac:dyDescent="0.2">
      <c r="A3788" s="121"/>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2"/>
      <c r="AU3788" s="130"/>
      <c r="AV3788" s="130"/>
      <c r="AW3788" s="130"/>
      <c r="AX3788" s="130"/>
      <c r="AY3788" s="130"/>
    </row>
    <row r="3789" spans="1:51" x14ac:dyDescent="0.2">
      <c r="A3789" s="121"/>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2"/>
      <c r="AU3789" s="130"/>
      <c r="AV3789" s="130"/>
      <c r="AW3789" s="130"/>
      <c r="AX3789" s="130"/>
      <c r="AY3789" s="130"/>
    </row>
    <row r="3790" spans="1:51" x14ac:dyDescent="0.2">
      <c r="A3790" s="121"/>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2"/>
      <c r="AU3790" s="130"/>
      <c r="AV3790" s="130"/>
      <c r="AW3790" s="130"/>
      <c r="AX3790" s="130"/>
      <c r="AY3790" s="130"/>
    </row>
    <row r="3791" spans="1:51" x14ac:dyDescent="0.2">
      <c r="A3791" s="121"/>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2"/>
      <c r="AU3791" s="130"/>
      <c r="AV3791" s="130"/>
      <c r="AW3791" s="130"/>
      <c r="AX3791" s="130"/>
      <c r="AY3791" s="130"/>
    </row>
    <row r="3792" spans="1:51" x14ac:dyDescent="0.2">
      <c r="A3792" s="121"/>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2"/>
      <c r="AU3792" s="130"/>
      <c r="AV3792" s="130"/>
      <c r="AW3792" s="130"/>
      <c r="AX3792" s="130"/>
      <c r="AY3792" s="130"/>
    </row>
    <row r="3793" spans="1:51" x14ac:dyDescent="0.2">
      <c r="A3793" s="121"/>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2"/>
      <c r="AU3793" s="130"/>
      <c r="AV3793" s="130"/>
      <c r="AW3793" s="130"/>
      <c r="AX3793" s="130"/>
      <c r="AY3793" s="130"/>
    </row>
    <row r="3794" spans="1:51" x14ac:dyDescent="0.2">
      <c r="A3794" s="121"/>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2"/>
      <c r="AU3794" s="130"/>
      <c r="AV3794" s="130"/>
      <c r="AW3794" s="130"/>
      <c r="AX3794" s="130"/>
      <c r="AY3794" s="130"/>
    </row>
    <row r="3795" spans="1:51" x14ac:dyDescent="0.2">
      <c r="A3795" s="121"/>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2"/>
      <c r="AU3795" s="130"/>
      <c r="AV3795" s="130"/>
      <c r="AW3795" s="130"/>
      <c r="AX3795" s="130"/>
      <c r="AY3795" s="130"/>
    </row>
    <row r="3796" spans="1:51" x14ac:dyDescent="0.2">
      <c r="A3796" s="121"/>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2"/>
      <c r="AU3796" s="130"/>
      <c r="AV3796" s="130"/>
      <c r="AW3796" s="130"/>
      <c r="AX3796" s="130"/>
      <c r="AY3796" s="130"/>
    </row>
    <row r="3797" spans="1:51" x14ac:dyDescent="0.2">
      <c r="A3797" s="121"/>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2"/>
      <c r="AU3797" s="130"/>
      <c r="AV3797" s="130"/>
      <c r="AW3797" s="130"/>
      <c r="AX3797" s="130"/>
      <c r="AY3797" s="130"/>
    </row>
    <row r="3798" spans="1:51" x14ac:dyDescent="0.2">
      <c r="A3798" s="121"/>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2"/>
      <c r="AU3798" s="130"/>
      <c r="AV3798" s="130"/>
      <c r="AW3798" s="130"/>
      <c r="AX3798" s="130"/>
      <c r="AY3798" s="130"/>
    </row>
    <row r="3799" spans="1:51" x14ac:dyDescent="0.2">
      <c r="A3799" s="121"/>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2"/>
      <c r="AU3799" s="130"/>
      <c r="AV3799" s="130"/>
      <c r="AW3799" s="130"/>
      <c r="AX3799" s="130"/>
      <c r="AY3799" s="130"/>
    </row>
    <row r="3800" spans="1:51" x14ac:dyDescent="0.2">
      <c r="A3800" s="121"/>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2"/>
      <c r="AU3800" s="130"/>
      <c r="AV3800" s="130"/>
      <c r="AW3800" s="130"/>
      <c r="AX3800" s="130"/>
      <c r="AY3800" s="130"/>
    </row>
    <row r="3801" spans="1:51" x14ac:dyDescent="0.2">
      <c r="A3801" s="121"/>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2"/>
      <c r="AU3801" s="130"/>
      <c r="AV3801" s="130"/>
      <c r="AW3801" s="130"/>
      <c r="AX3801" s="130"/>
      <c r="AY3801" s="130"/>
    </row>
    <row r="3802" spans="1:51" x14ac:dyDescent="0.2">
      <c r="A3802" s="121"/>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2"/>
      <c r="AU3802" s="130"/>
      <c r="AV3802" s="130"/>
      <c r="AW3802" s="130"/>
      <c r="AX3802" s="130"/>
      <c r="AY3802" s="130"/>
    </row>
    <row r="3803" spans="1:51" x14ac:dyDescent="0.2">
      <c r="A3803" s="121"/>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2"/>
      <c r="AU3803" s="130"/>
      <c r="AV3803" s="130"/>
      <c r="AW3803" s="130"/>
      <c r="AX3803" s="130"/>
      <c r="AY3803" s="130"/>
    </row>
    <row r="3804" spans="1:51" x14ac:dyDescent="0.2">
      <c r="A3804" s="121"/>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2"/>
      <c r="AU3804" s="130"/>
      <c r="AV3804" s="130"/>
      <c r="AW3804" s="130"/>
      <c r="AX3804" s="130"/>
      <c r="AY3804" s="130"/>
    </row>
    <row r="3805" spans="1:51" x14ac:dyDescent="0.2">
      <c r="A3805" s="121"/>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2"/>
      <c r="AU3805" s="130"/>
      <c r="AV3805" s="130"/>
      <c r="AW3805" s="130"/>
      <c r="AX3805" s="130"/>
      <c r="AY3805" s="130"/>
    </row>
    <row r="3806" spans="1:51" x14ac:dyDescent="0.2">
      <c r="A3806" s="121"/>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2"/>
      <c r="AU3806" s="130"/>
      <c r="AV3806" s="130"/>
      <c r="AW3806" s="130"/>
      <c r="AX3806" s="130"/>
      <c r="AY3806" s="130"/>
    </row>
    <row r="3807" spans="1:51" x14ac:dyDescent="0.2">
      <c r="A3807" s="121"/>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2"/>
      <c r="AU3807" s="130"/>
      <c r="AV3807" s="130"/>
      <c r="AW3807" s="130"/>
      <c r="AX3807" s="130"/>
      <c r="AY3807" s="130"/>
    </row>
    <row r="3808" spans="1:51" x14ac:dyDescent="0.2">
      <c r="A3808" s="121"/>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2"/>
      <c r="AU3808" s="130"/>
      <c r="AV3808" s="130"/>
      <c r="AW3808" s="130"/>
      <c r="AX3808" s="130"/>
      <c r="AY3808" s="130"/>
    </row>
    <row r="3809" spans="1:51" x14ac:dyDescent="0.2">
      <c r="A3809" s="121"/>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2"/>
      <c r="AU3809" s="130"/>
      <c r="AV3809" s="130"/>
      <c r="AW3809" s="130"/>
      <c r="AX3809" s="130"/>
      <c r="AY3809" s="130"/>
    </row>
    <row r="3810" spans="1:51" x14ac:dyDescent="0.2">
      <c r="A3810" s="121"/>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2"/>
      <c r="AU3810" s="130"/>
      <c r="AV3810" s="130"/>
      <c r="AW3810" s="130"/>
      <c r="AX3810" s="130"/>
      <c r="AY3810" s="130"/>
    </row>
    <row r="3811" spans="1:51" x14ac:dyDescent="0.2">
      <c r="A3811" s="121"/>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2"/>
      <c r="AU3811" s="130"/>
      <c r="AV3811" s="130"/>
      <c r="AW3811" s="130"/>
      <c r="AX3811" s="130"/>
      <c r="AY3811" s="130"/>
    </row>
    <row r="3812" spans="1:51" x14ac:dyDescent="0.2">
      <c r="A3812" s="121"/>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2"/>
      <c r="AU3812" s="130"/>
      <c r="AV3812" s="130"/>
      <c r="AW3812" s="130"/>
      <c r="AX3812" s="130"/>
      <c r="AY3812" s="130"/>
    </row>
    <row r="3813" spans="1:51" x14ac:dyDescent="0.2">
      <c r="A3813" s="121"/>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2"/>
      <c r="AU3813" s="130"/>
      <c r="AV3813" s="130"/>
      <c r="AW3813" s="130"/>
      <c r="AX3813" s="130"/>
      <c r="AY3813" s="130"/>
    </row>
    <row r="3814" spans="1:51" x14ac:dyDescent="0.2">
      <c r="A3814" s="121"/>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2"/>
      <c r="AU3814" s="130"/>
      <c r="AV3814" s="130"/>
      <c r="AW3814" s="130"/>
      <c r="AX3814" s="130"/>
      <c r="AY3814" s="130"/>
    </row>
    <row r="3815" spans="1:51" x14ac:dyDescent="0.2">
      <c r="A3815" s="121"/>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2"/>
      <c r="AU3815" s="130"/>
      <c r="AV3815" s="130"/>
      <c r="AW3815" s="130"/>
      <c r="AX3815" s="130"/>
      <c r="AY3815" s="130"/>
    </row>
    <row r="3816" spans="1:51" x14ac:dyDescent="0.2">
      <c r="A3816" s="121"/>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2"/>
      <c r="AU3816" s="130"/>
      <c r="AV3816" s="130"/>
      <c r="AW3816" s="130"/>
      <c r="AX3816" s="130"/>
      <c r="AY3816" s="130"/>
    </row>
    <row r="3817" spans="1:51" x14ac:dyDescent="0.2">
      <c r="A3817" s="121"/>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2"/>
      <c r="AU3817" s="130"/>
      <c r="AV3817" s="130"/>
      <c r="AW3817" s="130"/>
      <c r="AX3817" s="130"/>
      <c r="AY3817" s="130"/>
    </row>
    <row r="3818" spans="1:51" x14ac:dyDescent="0.2">
      <c r="A3818" s="121"/>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2"/>
      <c r="AU3818" s="130"/>
      <c r="AV3818" s="130"/>
      <c r="AW3818" s="130"/>
      <c r="AX3818" s="130"/>
      <c r="AY3818" s="130"/>
    </row>
    <row r="3819" spans="1:51" x14ac:dyDescent="0.2">
      <c r="A3819" s="121"/>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2"/>
      <c r="AU3819" s="130"/>
      <c r="AV3819" s="130"/>
      <c r="AW3819" s="130"/>
      <c r="AX3819" s="130"/>
      <c r="AY3819" s="130"/>
    </row>
    <row r="3820" spans="1:51" x14ac:dyDescent="0.2">
      <c r="A3820" s="121"/>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2"/>
      <c r="AU3820" s="130"/>
      <c r="AV3820" s="130"/>
      <c r="AW3820" s="130"/>
      <c r="AX3820" s="130"/>
      <c r="AY3820" s="130"/>
    </row>
    <row r="3821" spans="1:51" x14ac:dyDescent="0.2">
      <c r="A3821" s="121"/>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2"/>
      <c r="AU3821" s="130"/>
      <c r="AV3821" s="130"/>
      <c r="AW3821" s="130"/>
      <c r="AX3821" s="130"/>
      <c r="AY3821" s="130"/>
    </row>
    <row r="3822" spans="1:51" x14ac:dyDescent="0.2">
      <c r="A3822" s="121"/>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2"/>
      <c r="AU3822" s="130"/>
      <c r="AV3822" s="130"/>
      <c r="AW3822" s="130"/>
      <c r="AX3822" s="130"/>
      <c r="AY3822" s="130"/>
    </row>
    <row r="3823" spans="1:51" x14ac:dyDescent="0.2">
      <c r="A3823" s="121"/>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2"/>
      <c r="AU3823" s="130"/>
      <c r="AV3823" s="130"/>
      <c r="AW3823" s="130"/>
      <c r="AX3823" s="130"/>
      <c r="AY3823" s="130"/>
    </row>
    <row r="3824" spans="1:51" x14ac:dyDescent="0.2">
      <c r="A3824" s="121"/>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2"/>
      <c r="AU3824" s="130"/>
      <c r="AV3824" s="130"/>
      <c r="AW3824" s="130"/>
      <c r="AX3824" s="130"/>
      <c r="AY3824" s="130"/>
    </row>
    <row r="3825" spans="1:51" x14ac:dyDescent="0.2">
      <c r="A3825" s="121"/>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2"/>
      <c r="AU3825" s="130"/>
      <c r="AV3825" s="130"/>
      <c r="AW3825" s="130"/>
      <c r="AX3825" s="130"/>
      <c r="AY3825" s="130"/>
    </row>
    <row r="3826" spans="1:51" x14ac:dyDescent="0.2">
      <c r="A3826" s="121"/>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2"/>
      <c r="AU3826" s="130"/>
      <c r="AV3826" s="130"/>
      <c r="AW3826" s="130"/>
      <c r="AX3826" s="130"/>
      <c r="AY3826" s="130"/>
    </row>
    <row r="3827" spans="1:51" x14ac:dyDescent="0.2">
      <c r="A3827" s="121"/>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2"/>
      <c r="AU3827" s="130"/>
      <c r="AV3827" s="130"/>
      <c r="AW3827" s="130"/>
      <c r="AX3827" s="130"/>
      <c r="AY3827" s="130"/>
    </row>
    <row r="3828" spans="1:51" x14ac:dyDescent="0.2">
      <c r="A3828" s="121"/>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2"/>
      <c r="AU3828" s="130"/>
      <c r="AV3828" s="130"/>
      <c r="AW3828" s="130"/>
      <c r="AX3828" s="130"/>
      <c r="AY3828" s="130"/>
    </row>
    <row r="3829" spans="1:51" x14ac:dyDescent="0.2">
      <c r="A3829" s="121"/>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2"/>
      <c r="AU3829" s="130"/>
      <c r="AV3829" s="130"/>
      <c r="AW3829" s="130"/>
      <c r="AX3829" s="130"/>
      <c r="AY3829" s="130"/>
    </row>
    <row r="3830" spans="1:51" x14ac:dyDescent="0.2">
      <c r="A3830" s="121"/>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2"/>
      <c r="AU3830" s="130"/>
      <c r="AV3830" s="130"/>
      <c r="AW3830" s="130"/>
      <c r="AX3830" s="130"/>
      <c r="AY3830" s="130"/>
    </row>
    <row r="3831" spans="1:51" x14ac:dyDescent="0.2">
      <c r="A3831" s="121"/>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2"/>
      <c r="AU3831" s="130"/>
      <c r="AV3831" s="130"/>
      <c r="AW3831" s="130"/>
      <c r="AX3831" s="130"/>
      <c r="AY3831" s="130"/>
    </row>
    <row r="3832" spans="1:51" x14ac:dyDescent="0.2">
      <c r="A3832" s="121"/>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2"/>
      <c r="AU3832" s="130"/>
      <c r="AV3832" s="130"/>
      <c r="AW3832" s="130"/>
      <c r="AX3832" s="130"/>
      <c r="AY3832" s="130"/>
    </row>
    <row r="3833" spans="1:51" x14ac:dyDescent="0.2">
      <c r="A3833" s="121"/>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2"/>
      <c r="AU3833" s="130"/>
      <c r="AV3833" s="130"/>
      <c r="AW3833" s="130"/>
      <c r="AX3833" s="130"/>
      <c r="AY3833" s="130"/>
    </row>
    <row r="3834" spans="1:51" x14ac:dyDescent="0.2">
      <c r="A3834" s="121"/>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2"/>
      <c r="AU3834" s="130"/>
      <c r="AV3834" s="130"/>
      <c r="AW3834" s="130"/>
      <c r="AX3834" s="130"/>
      <c r="AY3834" s="130"/>
    </row>
    <row r="3835" spans="1:51" x14ac:dyDescent="0.2">
      <c r="A3835" s="121"/>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2"/>
      <c r="AU3835" s="130"/>
      <c r="AV3835" s="130"/>
      <c r="AW3835" s="130"/>
      <c r="AX3835" s="130"/>
      <c r="AY3835" s="130"/>
    </row>
    <row r="3836" spans="1:51" x14ac:dyDescent="0.2">
      <c r="A3836" s="121"/>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2"/>
      <c r="AU3836" s="130"/>
      <c r="AV3836" s="130"/>
      <c r="AW3836" s="130"/>
      <c r="AX3836" s="130"/>
      <c r="AY3836" s="130"/>
    </row>
    <row r="3837" spans="1:51" x14ac:dyDescent="0.2">
      <c r="A3837" s="121"/>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2"/>
      <c r="AU3837" s="130"/>
      <c r="AV3837" s="130"/>
      <c r="AW3837" s="130"/>
      <c r="AX3837" s="130"/>
      <c r="AY3837" s="130"/>
    </row>
    <row r="3838" spans="1:51" x14ac:dyDescent="0.2">
      <c r="A3838" s="121"/>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2"/>
      <c r="AU3838" s="130"/>
      <c r="AV3838" s="130"/>
      <c r="AW3838" s="130"/>
      <c r="AX3838" s="130"/>
      <c r="AY3838" s="130"/>
    </row>
    <row r="3839" spans="1:51" x14ac:dyDescent="0.2">
      <c r="A3839" s="121"/>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2"/>
      <c r="AU3839" s="130"/>
      <c r="AV3839" s="130"/>
      <c r="AW3839" s="130"/>
      <c r="AX3839" s="130"/>
      <c r="AY3839" s="130"/>
    </row>
    <row r="3840" spans="1:51" x14ac:dyDescent="0.2">
      <c r="A3840" s="121"/>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2"/>
      <c r="AU3840" s="130"/>
      <c r="AV3840" s="130"/>
      <c r="AW3840" s="130"/>
      <c r="AX3840" s="130"/>
      <c r="AY3840" s="130"/>
    </row>
    <row r="3841" spans="1:51" x14ac:dyDescent="0.2">
      <c r="A3841" s="121"/>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2"/>
      <c r="AU3841" s="130"/>
      <c r="AV3841" s="130"/>
      <c r="AW3841" s="130"/>
      <c r="AX3841" s="130"/>
      <c r="AY3841" s="130"/>
    </row>
    <row r="3842" spans="1:51" x14ac:dyDescent="0.2">
      <c r="A3842" s="121"/>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2"/>
      <c r="AU3842" s="130"/>
      <c r="AV3842" s="130"/>
      <c r="AW3842" s="130"/>
      <c r="AX3842" s="130"/>
      <c r="AY3842" s="130"/>
    </row>
    <row r="3843" spans="1:51" x14ac:dyDescent="0.2">
      <c r="A3843" s="121"/>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2"/>
      <c r="AU3843" s="130"/>
      <c r="AV3843" s="130"/>
      <c r="AW3843" s="130"/>
      <c r="AX3843" s="130"/>
      <c r="AY3843" s="130"/>
    </row>
    <row r="3844" spans="1:51" x14ac:dyDescent="0.2">
      <c r="A3844" s="121"/>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2"/>
      <c r="AU3844" s="130"/>
      <c r="AV3844" s="130"/>
      <c r="AW3844" s="130"/>
      <c r="AX3844" s="130"/>
      <c r="AY3844" s="130"/>
    </row>
    <row r="3845" spans="1:51" x14ac:dyDescent="0.2">
      <c r="A3845" s="121"/>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2"/>
      <c r="AU3845" s="130"/>
      <c r="AV3845" s="130"/>
      <c r="AW3845" s="130"/>
      <c r="AX3845" s="130"/>
      <c r="AY3845" s="130"/>
    </row>
    <row r="3846" spans="1:51" x14ac:dyDescent="0.2">
      <c r="A3846" s="121"/>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2"/>
      <c r="AU3846" s="130"/>
      <c r="AV3846" s="130"/>
      <c r="AW3846" s="130"/>
      <c r="AX3846" s="130"/>
      <c r="AY3846" s="130"/>
    </row>
    <row r="3847" spans="1:51" x14ac:dyDescent="0.2">
      <c r="A3847" s="121"/>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2"/>
      <c r="AU3847" s="130"/>
      <c r="AV3847" s="130"/>
      <c r="AW3847" s="130"/>
      <c r="AX3847" s="130"/>
      <c r="AY3847" s="130"/>
    </row>
    <row r="3848" spans="1:51" x14ac:dyDescent="0.2">
      <c r="A3848" s="121"/>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2"/>
      <c r="AU3848" s="130"/>
      <c r="AV3848" s="130"/>
      <c r="AW3848" s="130"/>
      <c r="AX3848" s="130"/>
      <c r="AY3848" s="130"/>
    </row>
    <row r="3849" spans="1:51" x14ac:dyDescent="0.2">
      <c r="A3849" s="121"/>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2"/>
      <c r="AU3849" s="130"/>
      <c r="AV3849" s="130"/>
      <c r="AW3849" s="130"/>
      <c r="AX3849" s="130"/>
      <c r="AY3849" s="130"/>
    </row>
    <row r="3850" spans="1:51" x14ac:dyDescent="0.2">
      <c r="A3850" s="121"/>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2"/>
      <c r="AU3850" s="130"/>
      <c r="AV3850" s="130"/>
      <c r="AW3850" s="130"/>
      <c r="AX3850" s="130"/>
      <c r="AY3850" s="130"/>
    </row>
    <row r="3851" spans="1:51" x14ac:dyDescent="0.2">
      <c r="A3851" s="121"/>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2"/>
      <c r="AU3851" s="130"/>
      <c r="AV3851" s="130"/>
      <c r="AW3851" s="130"/>
      <c r="AX3851" s="130"/>
      <c r="AY3851" s="130"/>
    </row>
    <row r="3852" spans="1:51" x14ac:dyDescent="0.2">
      <c r="A3852" s="121"/>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2"/>
      <c r="AU3852" s="130"/>
      <c r="AV3852" s="130"/>
      <c r="AW3852" s="130"/>
      <c r="AX3852" s="130"/>
      <c r="AY3852" s="130"/>
    </row>
    <row r="3853" spans="1:51" x14ac:dyDescent="0.2">
      <c r="A3853" s="121"/>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2"/>
      <c r="AU3853" s="130"/>
      <c r="AV3853" s="130"/>
      <c r="AW3853" s="130"/>
      <c r="AX3853" s="130"/>
      <c r="AY3853" s="130"/>
    </row>
    <row r="3854" spans="1:51" x14ac:dyDescent="0.2">
      <c r="A3854" s="121"/>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2"/>
      <c r="AU3854" s="130"/>
      <c r="AV3854" s="130"/>
      <c r="AW3854" s="130"/>
      <c r="AX3854" s="130"/>
      <c r="AY3854" s="130"/>
    </row>
    <row r="3855" spans="1:51" x14ac:dyDescent="0.2">
      <c r="A3855" s="121"/>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2"/>
      <c r="AU3855" s="130"/>
      <c r="AV3855" s="130"/>
      <c r="AW3855" s="130"/>
      <c r="AX3855" s="130"/>
      <c r="AY3855" s="130"/>
    </row>
    <row r="3856" spans="1:51" x14ac:dyDescent="0.2">
      <c r="A3856" s="121"/>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2"/>
      <c r="AU3856" s="130"/>
      <c r="AV3856" s="130"/>
      <c r="AW3856" s="130"/>
      <c r="AX3856" s="130"/>
      <c r="AY3856" s="130"/>
    </row>
    <row r="3857" spans="1:51" x14ac:dyDescent="0.2">
      <c r="A3857" s="121"/>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2"/>
      <c r="AU3857" s="130"/>
      <c r="AV3857" s="130"/>
      <c r="AW3857" s="130"/>
      <c r="AX3857" s="130"/>
      <c r="AY3857" s="130"/>
    </row>
    <row r="3858" spans="1:51" x14ac:dyDescent="0.2">
      <c r="A3858" s="121"/>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2"/>
      <c r="AU3858" s="130"/>
      <c r="AV3858" s="130"/>
      <c r="AW3858" s="130"/>
      <c r="AX3858" s="130"/>
      <c r="AY3858" s="130"/>
    </row>
    <row r="3859" spans="1:51" x14ac:dyDescent="0.2">
      <c r="A3859" s="121"/>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2"/>
      <c r="AU3859" s="130"/>
      <c r="AV3859" s="130"/>
      <c r="AW3859" s="130"/>
      <c r="AX3859" s="130"/>
      <c r="AY3859" s="130"/>
    </row>
    <row r="3860" spans="1:51" x14ac:dyDescent="0.2">
      <c r="A3860" s="121"/>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2"/>
      <c r="AU3860" s="130"/>
      <c r="AV3860" s="130"/>
      <c r="AW3860" s="130"/>
      <c r="AX3860" s="130"/>
      <c r="AY3860" s="130"/>
    </row>
    <row r="3861" spans="1:51" x14ac:dyDescent="0.2">
      <c r="A3861" s="121"/>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2"/>
      <c r="AU3861" s="130"/>
      <c r="AV3861" s="130"/>
      <c r="AW3861" s="130"/>
      <c r="AX3861" s="130"/>
      <c r="AY3861" s="130"/>
    </row>
    <row r="3862" spans="1:51" x14ac:dyDescent="0.2">
      <c r="A3862" s="121"/>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2"/>
      <c r="AU3862" s="130"/>
      <c r="AV3862" s="130"/>
      <c r="AW3862" s="130"/>
      <c r="AX3862" s="130"/>
      <c r="AY3862" s="130"/>
    </row>
    <row r="3863" spans="1:51" x14ac:dyDescent="0.2">
      <c r="A3863" s="121"/>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2"/>
      <c r="AU3863" s="130"/>
      <c r="AV3863" s="130"/>
      <c r="AW3863" s="130"/>
      <c r="AX3863" s="130"/>
      <c r="AY3863" s="130"/>
    </row>
    <row r="3864" spans="1:51" x14ac:dyDescent="0.2">
      <c r="A3864" s="121"/>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2"/>
      <c r="AU3864" s="130"/>
      <c r="AV3864" s="130"/>
      <c r="AW3864" s="130"/>
      <c r="AX3864" s="130"/>
      <c r="AY3864" s="130"/>
    </row>
    <row r="3865" spans="1:51" x14ac:dyDescent="0.2">
      <c r="A3865" s="121"/>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2"/>
      <c r="AU3865" s="130"/>
      <c r="AV3865" s="130"/>
      <c r="AW3865" s="130"/>
      <c r="AX3865" s="130"/>
      <c r="AY3865" s="130"/>
    </row>
    <row r="3866" spans="1:51" x14ac:dyDescent="0.2">
      <c r="A3866" s="121"/>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2"/>
      <c r="AU3866" s="130"/>
      <c r="AV3866" s="130"/>
      <c r="AW3866" s="130"/>
      <c r="AX3866" s="130"/>
      <c r="AY3866" s="130"/>
    </row>
    <row r="3867" spans="1:51" x14ac:dyDescent="0.2">
      <c r="A3867" s="121"/>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2"/>
      <c r="AU3867" s="130"/>
      <c r="AV3867" s="130"/>
      <c r="AW3867" s="130"/>
      <c r="AX3867" s="130"/>
      <c r="AY3867" s="130"/>
    </row>
    <row r="3868" spans="1:51" x14ac:dyDescent="0.2">
      <c r="A3868" s="121"/>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2"/>
      <c r="AU3868" s="130"/>
      <c r="AV3868" s="130"/>
      <c r="AW3868" s="130"/>
      <c r="AX3868" s="130"/>
      <c r="AY3868" s="130"/>
    </row>
    <row r="3869" spans="1:51" x14ac:dyDescent="0.2">
      <c r="A3869" s="121"/>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2"/>
      <c r="AU3869" s="130"/>
      <c r="AV3869" s="130"/>
      <c r="AW3869" s="130"/>
      <c r="AX3869" s="130"/>
      <c r="AY3869" s="130"/>
    </row>
    <row r="3870" spans="1:51" x14ac:dyDescent="0.2">
      <c r="A3870" s="121"/>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2"/>
      <c r="AU3870" s="130"/>
      <c r="AV3870" s="130"/>
      <c r="AW3870" s="130"/>
      <c r="AX3870" s="130"/>
      <c r="AY3870" s="130"/>
    </row>
    <row r="3871" spans="1:51" x14ac:dyDescent="0.2">
      <c r="A3871" s="121"/>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2"/>
      <c r="AU3871" s="130"/>
      <c r="AV3871" s="130"/>
      <c r="AW3871" s="130"/>
      <c r="AX3871" s="130"/>
      <c r="AY3871" s="130"/>
    </row>
    <row r="3872" spans="1:51" x14ac:dyDescent="0.2">
      <c r="A3872" s="121"/>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2"/>
      <c r="AU3872" s="130"/>
      <c r="AV3872" s="130"/>
      <c r="AW3872" s="130"/>
      <c r="AX3872" s="130"/>
      <c r="AY3872" s="130"/>
    </row>
    <row r="3873" spans="1:51" x14ac:dyDescent="0.2">
      <c r="A3873" s="121"/>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2"/>
      <c r="AU3873" s="130"/>
      <c r="AV3873" s="130"/>
      <c r="AW3873" s="130"/>
      <c r="AX3873" s="130"/>
      <c r="AY3873" s="130"/>
    </row>
    <row r="3874" spans="1:51" x14ac:dyDescent="0.2">
      <c r="A3874" s="121"/>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2"/>
      <c r="AU3874" s="130"/>
      <c r="AV3874" s="130"/>
      <c r="AW3874" s="130"/>
      <c r="AX3874" s="130"/>
      <c r="AY3874" s="130"/>
    </row>
    <row r="3875" spans="1:51" x14ac:dyDescent="0.2">
      <c r="A3875" s="121"/>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2"/>
      <c r="AU3875" s="130"/>
      <c r="AV3875" s="130"/>
      <c r="AW3875" s="130"/>
      <c r="AX3875" s="130"/>
      <c r="AY3875" s="130"/>
    </row>
    <row r="3876" spans="1:51" x14ac:dyDescent="0.2">
      <c r="A3876" s="121"/>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2"/>
      <c r="AU3876" s="130"/>
      <c r="AV3876" s="130"/>
      <c r="AW3876" s="130"/>
      <c r="AX3876" s="130"/>
      <c r="AY3876" s="130"/>
    </row>
    <row r="3877" spans="1:51" x14ac:dyDescent="0.2">
      <c r="A3877" s="121"/>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2"/>
      <c r="AU3877" s="130"/>
      <c r="AV3877" s="130"/>
      <c r="AW3877" s="130"/>
      <c r="AX3877" s="130"/>
      <c r="AY3877" s="130"/>
    </row>
    <row r="3878" spans="1:51" x14ac:dyDescent="0.2">
      <c r="A3878" s="121"/>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2"/>
      <c r="AU3878" s="130"/>
      <c r="AV3878" s="130"/>
      <c r="AW3878" s="130"/>
      <c r="AX3878" s="130"/>
      <c r="AY3878" s="130"/>
    </row>
    <row r="3879" spans="1:51" x14ac:dyDescent="0.2">
      <c r="A3879" s="121"/>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2"/>
      <c r="AU3879" s="130"/>
      <c r="AV3879" s="130"/>
      <c r="AW3879" s="130"/>
      <c r="AX3879" s="130"/>
      <c r="AY3879" s="130"/>
    </row>
    <row r="3880" spans="1:51" x14ac:dyDescent="0.2">
      <c r="A3880" s="121"/>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2"/>
      <c r="AU3880" s="130"/>
      <c r="AV3880" s="130"/>
      <c r="AW3880" s="130"/>
      <c r="AX3880" s="130"/>
      <c r="AY3880" s="130"/>
    </row>
    <row r="3881" spans="1:51" x14ac:dyDescent="0.2">
      <c r="A3881" s="121"/>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2"/>
      <c r="AU3881" s="130"/>
      <c r="AV3881" s="130"/>
      <c r="AW3881" s="130"/>
      <c r="AX3881" s="130"/>
      <c r="AY3881" s="130"/>
    </row>
    <row r="3882" spans="1:51" x14ac:dyDescent="0.2">
      <c r="A3882" s="121"/>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2"/>
      <c r="AU3882" s="130"/>
      <c r="AV3882" s="130"/>
      <c r="AW3882" s="130"/>
      <c r="AX3882" s="130"/>
      <c r="AY3882" s="130"/>
    </row>
    <row r="3883" spans="1:51" x14ac:dyDescent="0.2">
      <c r="A3883" s="121"/>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2"/>
      <c r="AU3883" s="130"/>
      <c r="AV3883" s="130"/>
      <c r="AW3883" s="130"/>
      <c r="AX3883" s="130"/>
      <c r="AY3883" s="130"/>
    </row>
    <row r="3884" spans="1:51" x14ac:dyDescent="0.2">
      <c r="A3884" s="121"/>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2"/>
      <c r="AU3884" s="130"/>
      <c r="AV3884" s="130"/>
      <c r="AW3884" s="130"/>
      <c r="AX3884" s="130"/>
      <c r="AY3884" s="130"/>
    </row>
    <row r="3885" spans="1:51" x14ac:dyDescent="0.2">
      <c r="A3885" s="121"/>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2"/>
      <c r="AU3885" s="130"/>
      <c r="AV3885" s="130"/>
      <c r="AW3885" s="130"/>
      <c r="AX3885" s="130"/>
      <c r="AY3885" s="130"/>
    </row>
    <row r="3886" spans="1:51" x14ac:dyDescent="0.2">
      <c r="A3886" s="121"/>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2"/>
      <c r="AU3886" s="130"/>
      <c r="AV3886" s="130"/>
      <c r="AW3886" s="130"/>
      <c r="AX3886" s="130"/>
      <c r="AY3886" s="130"/>
    </row>
    <row r="3887" spans="1:51" x14ac:dyDescent="0.2">
      <c r="A3887" s="121"/>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2"/>
      <c r="AU3887" s="130"/>
      <c r="AV3887" s="130"/>
      <c r="AW3887" s="130"/>
      <c r="AX3887" s="130"/>
      <c r="AY3887" s="130"/>
    </row>
    <row r="3888" spans="1:51" x14ac:dyDescent="0.2">
      <c r="A3888" s="121"/>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2"/>
      <c r="AU3888" s="130"/>
      <c r="AV3888" s="130"/>
      <c r="AW3888" s="130"/>
      <c r="AX3888" s="130"/>
      <c r="AY3888" s="130"/>
    </row>
    <row r="3889" spans="1:51" x14ac:dyDescent="0.2">
      <c r="A3889" s="121"/>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2"/>
      <c r="AU3889" s="130"/>
      <c r="AV3889" s="130"/>
      <c r="AW3889" s="130"/>
      <c r="AX3889" s="130"/>
      <c r="AY3889" s="130"/>
    </row>
    <row r="3890" spans="1:51" x14ac:dyDescent="0.2">
      <c r="A3890" s="121"/>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2"/>
      <c r="AU3890" s="130"/>
      <c r="AV3890" s="130"/>
      <c r="AW3890" s="130"/>
      <c r="AX3890" s="130"/>
      <c r="AY3890" s="130"/>
    </row>
    <row r="3891" spans="1:51" x14ac:dyDescent="0.2">
      <c r="A3891" s="121"/>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2"/>
      <c r="AU3891" s="130"/>
      <c r="AV3891" s="130"/>
      <c r="AW3891" s="130"/>
      <c r="AX3891" s="130"/>
      <c r="AY3891" s="130"/>
    </row>
    <row r="3892" spans="1:51" x14ac:dyDescent="0.2">
      <c r="A3892" s="121"/>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2"/>
      <c r="AU3892" s="130"/>
      <c r="AV3892" s="130"/>
      <c r="AW3892" s="130"/>
      <c r="AX3892" s="130"/>
      <c r="AY3892" s="130"/>
    </row>
    <row r="3893" spans="1:51" x14ac:dyDescent="0.2">
      <c r="A3893" s="121"/>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2"/>
      <c r="AU3893" s="130"/>
      <c r="AV3893" s="130"/>
      <c r="AW3893" s="130"/>
      <c r="AX3893" s="130"/>
      <c r="AY3893" s="130"/>
    </row>
    <row r="3894" spans="1:51" x14ac:dyDescent="0.2">
      <c r="A3894" s="121"/>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2"/>
      <c r="AU3894" s="130"/>
      <c r="AV3894" s="130"/>
      <c r="AW3894" s="130"/>
      <c r="AX3894" s="130"/>
      <c r="AY3894" s="130"/>
    </row>
    <row r="3895" spans="1:51" x14ac:dyDescent="0.2">
      <c r="A3895" s="121"/>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2"/>
      <c r="AU3895" s="130"/>
      <c r="AV3895" s="130"/>
      <c r="AW3895" s="130"/>
      <c r="AX3895" s="130"/>
      <c r="AY3895" s="130"/>
    </row>
    <row r="3896" spans="1:51" x14ac:dyDescent="0.2">
      <c r="A3896" s="121"/>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2"/>
      <c r="AU3896" s="130"/>
      <c r="AV3896" s="130"/>
      <c r="AW3896" s="130"/>
      <c r="AX3896" s="130"/>
      <c r="AY3896" s="130"/>
    </row>
    <row r="3897" spans="1:51" x14ac:dyDescent="0.2">
      <c r="A3897" s="121"/>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2"/>
      <c r="AU3897" s="130"/>
      <c r="AV3897" s="130"/>
      <c r="AW3897" s="130"/>
      <c r="AX3897" s="130"/>
      <c r="AY3897" s="130"/>
    </row>
    <row r="3898" spans="1:51" x14ac:dyDescent="0.2">
      <c r="A3898" s="121"/>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2"/>
      <c r="AU3898" s="130"/>
      <c r="AV3898" s="130"/>
      <c r="AW3898" s="130"/>
      <c r="AX3898" s="130"/>
      <c r="AY3898" s="130"/>
    </row>
    <row r="3899" spans="1:51" x14ac:dyDescent="0.2">
      <c r="A3899" s="121"/>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2"/>
      <c r="AU3899" s="130"/>
      <c r="AV3899" s="130"/>
      <c r="AW3899" s="130"/>
      <c r="AX3899" s="130"/>
      <c r="AY3899" s="130"/>
    </row>
    <row r="3900" spans="1:51" x14ac:dyDescent="0.2">
      <c r="A3900" s="121"/>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2"/>
      <c r="AU3900" s="130"/>
      <c r="AV3900" s="130"/>
      <c r="AW3900" s="130"/>
      <c r="AX3900" s="130"/>
      <c r="AY3900" s="130"/>
    </row>
    <row r="3901" spans="1:51" x14ac:dyDescent="0.2">
      <c r="A3901" s="121"/>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2"/>
      <c r="AU3901" s="130"/>
      <c r="AV3901" s="130"/>
      <c r="AW3901" s="130"/>
      <c r="AX3901" s="130"/>
      <c r="AY3901" s="130"/>
    </row>
    <row r="3902" spans="1:51" x14ac:dyDescent="0.2">
      <c r="A3902" s="121"/>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2"/>
      <c r="AU3902" s="130"/>
      <c r="AV3902" s="130"/>
      <c r="AW3902" s="130"/>
      <c r="AX3902" s="130"/>
      <c r="AY3902" s="130"/>
    </row>
    <row r="3903" spans="1:51" x14ac:dyDescent="0.2">
      <c r="A3903" s="121"/>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2"/>
      <c r="AU3903" s="130"/>
      <c r="AV3903" s="130"/>
      <c r="AW3903" s="130"/>
      <c r="AX3903" s="130"/>
      <c r="AY3903" s="130"/>
    </row>
    <row r="3904" spans="1:51" x14ac:dyDescent="0.2">
      <c r="A3904" s="121"/>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2"/>
      <c r="AU3904" s="130"/>
      <c r="AV3904" s="130"/>
      <c r="AW3904" s="130"/>
      <c r="AX3904" s="130"/>
      <c r="AY3904" s="130"/>
    </row>
    <row r="3905" spans="1:51" x14ac:dyDescent="0.2">
      <c r="A3905" s="121"/>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2"/>
      <c r="AU3905" s="130"/>
      <c r="AV3905" s="130"/>
      <c r="AW3905" s="130"/>
      <c r="AX3905" s="130"/>
      <c r="AY3905" s="130"/>
    </row>
    <row r="3906" spans="1:51" x14ac:dyDescent="0.2">
      <c r="A3906" s="121"/>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2"/>
      <c r="AU3906" s="130"/>
      <c r="AV3906" s="130"/>
      <c r="AW3906" s="130"/>
      <c r="AX3906" s="130"/>
      <c r="AY3906" s="130"/>
    </row>
    <row r="3907" spans="1:51" x14ac:dyDescent="0.2">
      <c r="A3907" s="121"/>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2"/>
      <c r="AU3907" s="130"/>
      <c r="AV3907" s="130"/>
      <c r="AW3907" s="130"/>
      <c r="AX3907" s="130"/>
      <c r="AY3907" s="130"/>
    </row>
    <row r="3908" spans="1:51" x14ac:dyDescent="0.2">
      <c r="A3908" s="121"/>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2"/>
      <c r="AU3908" s="130"/>
      <c r="AV3908" s="130"/>
      <c r="AW3908" s="130"/>
      <c r="AX3908" s="130"/>
      <c r="AY3908" s="130"/>
    </row>
    <row r="3909" spans="1:51" x14ac:dyDescent="0.2">
      <c r="A3909" s="121"/>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2"/>
      <c r="AU3909" s="130"/>
      <c r="AV3909" s="130"/>
      <c r="AW3909" s="130"/>
      <c r="AX3909" s="130"/>
      <c r="AY3909" s="130"/>
    </row>
    <row r="3910" spans="1:51" x14ac:dyDescent="0.2">
      <c r="A3910" s="121"/>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2"/>
      <c r="AU3910" s="130"/>
      <c r="AV3910" s="130"/>
      <c r="AW3910" s="130"/>
      <c r="AX3910" s="130"/>
      <c r="AY3910" s="130"/>
    </row>
    <row r="3911" spans="1:51" x14ac:dyDescent="0.2">
      <c r="A3911" s="121"/>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2"/>
      <c r="AU3911" s="130"/>
      <c r="AV3911" s="130"/>
      <c r="AW3911" s="130"/>
      <c r="AX3911" s="130"/>
      <c r="AY3911" s="130"/>
    </row>
    <row r="3912" spans="1:51" x14ac:dyDescent="0.2">
      <c r="A3912" s="121"/>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2"/>
      <c r="AU3912" s="130"/>
      <c r="AV3912" s="130"/>
      <c r="AW3912" s="130"/>
      <c r="AX3912" s="130"/>
      <c r="AY3912" s="130"/>
    </row>
    <row r="3913" spans="1:51" x14ac:dyDescent="0.2">
      <c r="A3913" s="121"/>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2"/>
      <c r="AU3913" s="130"/>
      <c r="AV3913" s="130"/>
      <c r="AW3913" s="130"/>
      <c r="AX3913" s="130"/>
      <c r="AY3913" s="130"/>
    </row>
    <row r="3914" spans="1:51" x14ac:dyDescent="0.2">
      <c r="A3914" s="121"/>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2"/>
      <c r="AU3914" s="130"/>
      <c r="AV3914" s="130"/>
      <c r="AW3914" s="130"/>
      <c r="AX3914" s="130"/>
      <c r="AY3914" s="130"/>
    </row>
    <row r="3915" spans="1:51" x14ac:dyDescent="0.2">
      <c r="A3915" s="121"/>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2"/>
      <c r="AU3915" s="130"/>
      <c r="AV3915" s="130"/>
      <c r="AW3915" s="130"/>
      <c r="AX3915" s="130"/>
      <c r="AY3915" s="130"/>
    </row>
    <row r="3916" spans="1:51" x14ac:dyDescent="0.2">
      <c r="A3916" s="121"/>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2"/>
      <c r="AU3916" s="130"/>
      <c r="AV3916" s="130"/>
      <c r="AW3916" s="130"/>
      <c r="AX3916" s="130"/>
      <c r="AY3916" s="130"/>
    </row>
    <row r="3917" spans="1:51" x14ac:dyDescent="0.2">
      <c r="A3917" s="121"/>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2"/>
      <c r="AU3917" s="130"/>
      <c r="AV3917" s="130"/>
      <c r="AW3917" s="130"/>
      <c r="AX3917" s="130"/>
      <c r="AY3917" s="130"/>
    </row>
    <row r="3918" spans="1:51" x14ac:dyDescent="0.2">
      <c r="A3918" s="121"/>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2"/>
      <c r="AU3918" s="130"/>
      <c r="AV3918" s="130"/>
      <c r="AW3918" s="130"/>
      <c r="AX3918" s="130"/>
      <c r="AY3918" s="130"/>
    </row>
    <row r="3919" spans="1:51" x14ac:dyDescent="0.2">
      <c r="A3919" s="121"/>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2"/>
      <c r="AU3919" s="130"/>
      <c r="AV3919" s="130"/>
      <c r="AW3919" s="130"/>
      <c r="AX3919" s="130"/>
      <c r="AY3919" s="130"/>
    </row>
    <row r="3920" spans="1:51" x14ac:dyDescent="0.2">
      <c r="A3920" s="121"/>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2"/>
      <c r="AU3920" s="130"/>
      <c r="AV3920" s="130"/>
      <c r="AW3920" s="130"/>
      <c r="AX3920" s="130"/>
      <c r="AY3920" s="130"/>
    </row>
    <row r="3921" spans="1:51" x14ac:dyDescent="0.2">
      <c r="A3921" s="121"/>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2"/>
      <c r="AU3921" s="130"/>
      <c r="AV3921" s="130"/>
      <c r="AW3921" s="130"/>
      <c r="AX3921" s="130"/>
      <c r="AY3921" s="130"/>
    </row>
    <row r="3922" spans="1:51" x14ac:dyDescent="0.2">
      <c r="A3922" s="121"/>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2"/>
      <c r="AU3922" s="130"/>
      <c r="AV3922" s="130"/>
      <c r="AW3922" s="130"/>
      <c r="AX3922" s="130"/>
      <c r="AY3922" s="130"/>
    </row>
    <row r="3923" spans="1:51" x14ac:dyDescent="0.2">
      <c r="A3923" s="121"/>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2"/>
      <c r="AU3923" s="130"/>
      <c r="AV3923" s="130"/>
      <c r="AW3923" s="130"/>
      <c r="AX3923" s="130"/>
      <c r="AY3923" s="130"/>
    </row>
    <row r="3924" spans="1:51" x14ac:dyDescent="0.2">
      <c r="A3924" s="121"/>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2"/>
      <c r="AU3924" s="130"/>
      <c r="AV3924" s="130"/>
      <c r="AW3924" s="130"/>
      <c r="AX3924" s="130"/>
      <c r="AY3924" s="130"/>
    </row>
    <row r="3925" spans="1:51" x14ac:dyDescent="0.2">
      <c r="A3925" s="121"/>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2"/>
      <c r="AU3925" s="130"/>
      <c r="AV3925" s="130"/>
      <c r="AW3925" s="130"/>
      <c r="AX3925" s="130"/>
      <c r="AY3925" s="130"/>
    </row>
    <row r="3926" spans="1:51" x14ac:dyDescent="0.2">
      <c r="A3926" s="121"/>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2"/>
      <c r="AU3926" s="130"/>
      <c r="AV3926" s="130"/>
      <c r="AW3926" s="130"/>
      <c r="AX3926" s="130"/>
      <c r="AY3926" s="130"/>
    </row>
    <row r="3927" spans="1:51" x14ac:dyDescent="0.2">
      <c r="A3927" s="121"/>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2"/>
      <c r="AU3927" s="130"/>
      <c r="AV3927" s="130"/>
      <c r="AW3927" s="130"/>
      <c r="AX3927" s="130"/>
      <c r="AY3927" s="130"/>
    </row>
    <row r="3928" spans="1:51" x14ac:dyDescent="0.2">
      <c r="A3928" s="121"/>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2"/>
      <c r="AU3928" s="130"/>
      <c r="AV3928" s="130"/>
      <c r="AW3928" s="130"/>
      <c r="AX3928" s="130"/>
      <c r="AY3928" s="130"/>
    </row>
    <row r="3929" spans="1:51" x14ac:dyDescent="0.2">
      <c r="A3929" s="121"/>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2"/>
      <c r="AU3929" s="130"/>
      <c r="AV3929" s="130"/>
      <c r="AW3929" s="130"/>
      <c r="AX3929" s="130"/>
      <c r="AY3929" s="130"/>
    </row>
    <row r="3930" spans="1:51" x14ac:dyDescent="0.2">
      <c r="A3930" s="121"/>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2"/>
      <c r="AU3930" s="130"/>
      <c r="AV3930" s="130"/>
      <c r="AW3930" s="130"/>
      <c r="AX3930" s="130"/>
      <c r="AY3930" s="130"/>
    </row>
    <row r="3931" spans="1:51" x14ac:dyDescent="0.2">
      <c r="A3931" s="121"/>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2"/>
      <c r="AU3931" s="130"/>
      <c r="AV3931" s="130"/>
      <c r="AW3931" s="130"/>
      <c r="AX3931" s="130"/>
      <c r="AY3931" s="130"/>
    </row>
    <row r="3932" spans="1:51" x14ac:dyDescent="0.2">
      <c r="A3932" s="121"/>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2"/>
      <c r="AU3932" s="130"/>
      <c r="AV3932" s="130"/>
      <c r="AW3932" s="130"/>
      <c r="AX3932" s="130"/>
      <c r="AY3932" s="130"/>
    </row>
    <row r="3933" spans="1:51" x14ac:dyDescent="0.2">
      <c r="A3933" s="121"/>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2"/>
      <c r="AU3933" s="130"/>
      <c r="AV3933" s="130"/>
      <c r="AW3933" s="130"/>
      <c r="AX3933" s="130"/>
      <c r="AY3933" s="130"/>
    </row>
    <row r="3934" spans="1:51" x14ac:dyDescent="0.2">
      <c r="A3934" s="121"/>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2"/>
      <c r="AU3934" s="130"/>
      <c r="AV3934" s="130"/>
      <c r="AW3934" s="130"/>
      <c r="AX3934" s="130"/>
      <c r="AY3934" s="130"/>
    </row>
    <row r="3935" spans="1:51" x14ac:dyDescent="0.2">
      <c r="A3935" s="121"/>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2"/>
      <c r="AU3935" s="130"/>
      <c r="AV3935" s="130"/>
      <c r="AW3935" s="130"/>
      <c r="AX3935" s="130"/>
      <c r="AY3935" s="130"/>
    </row>
    <row r="3936" spans="1:51" x14ac:dyDescent="0.2">
      <c r="A3936" s="121"/>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2"/>
      <c r="AU3936" s="130"/>
      <c r="AV3936" s="130"/>
      <c r="AW3936" s="130"/>
      <c r="AX3936" s="130"/>
      <c r="AY3936" s="130"/>
    </row>
    <row r="3937" spans="1:51" x14ac:dyDescent="0.2">
      <c r="A3937" s="121"/>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2"/>
      <c r="AU3937" s="130"/>
      <c r="AV3937" s="130"/>
      <c r="AW3937" s="130"/>
      <c r="AX3937" s="130"/>
      <c r="AY3937" s="130"/>
    </row>
    <row r="3938" spans="1:51" x14ac:dyDescent="0.2">
      <c r="A3938" s="121"/>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2"/>
      <c r="AU3938" s="130"/>
      <c r="AV3938" s="130"/>
      <c r="AW3938" s="130"/>
      <c r="AX3938" s="130"/>
      <c r="AY3938" s="130"/>
    </row>
    <row r="3939" spans="1:51" x14ac:dyDescent="0.2">
      <c r="A3939" s="121"/>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2"/>
      <c r="AU3939" s="130"/>
      <c r="AV3939" s="130"/>
      <c r="AW3939" s="130"/>
      <c r="AX3939" s="130"/>
      <c r="AY3939" s="130"/>
    </row>
    <row r="3940" spans="1:51" x14ac:dyDescent="0.2">
      <c r="A3940" s="121"/>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2"/>
      <c r="AU3940" s="130"/>
      <c r="AV3940" s="130"/>
      <c r="AW3940" s="130"/>
      <c r="AX3940" s="130"/>
      <c r="AY3940" s="130"/>
    </row>
    <row r="3941" spans="1:51" x14ac:dyDescent="0.2">
      <c r="A3941" s="121"/>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2"/>
      <c r="AU3941" s="130"/>
      <c r="AV3941" s="130"/>
      <c r="AW3941" s="130"/>
      <c r="AX3941" s="130"/>
      <c r="AY3941" s="130"/>
    </row>
    <row r="3942" spans="1:51" x14ac:dyDescent="0.2">
      <c r="A3942" s="121"/>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2"/>
      <c r="AU3942" s="130"/>
      <c r="AV3942" s="130"/>
      <c r="AW3942" s="130"/>
      <c r="AX3942" s="130"/>
      <c r="AY3942" s="130"/>
    </row>
    <row r="3943" spans="1:51" x14ac:dyDescent="0.2">
      <c r="A3943" s="121"/>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2"/>
      <c r="AU3943" s="130"/>
      <c r="AV3943" s="130"/>
      <c r="AW3943" s="130"/>
      <c r="AX3943" s="130"/>
      <c r="AY3943" s="130"/>
    </row>
    <row r="3944" spans="1:51" x14ac:dyDescent="0.2">
      <c r="A3944" s="121"/>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2"/>
      <c r="AU3944" s="130"/>
      <c r="AV3944" s="130"/>
      <c r="AW3944" s="130"/>
      <c r="AX3944" s="130"/>
      <c r="AY3944" s="130"/>
    </row>
    <row r="3945" spans="1:51" x14ac:dyDescent="0.2">
      <c r="A3945" s="121"/>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2"/>
      <c r="AU3945" s="130"/>
      <c r="AV3945" s="130"/>
      <c r="AW3945" s="130"/>
      <c r="AX3945" s="130"/>
      <c r="AY3945" s="130"/>
    </row>
    <row r="3946" spans="1:51" x14ac:dyDescent="0.2">
      <c r="A3946" s="121"/>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2"/>
      <c r="AU3946" s="130"/>
      <c r="AV3946" s="130"/>
      <c r="AW3946" s="130"/>
      <c r="AX3946" s="130"/>
      <c r="AY3946" s="130"/>
    </row>
    <row r="3947" spans="1:51" x14ac:dyDescent="0.2">
      <c r="A3947" s="121"/>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2"/>
      <c r="AU3947" s="130"/>
      <c r="AV3947" s="130"/>
      <c r="AW3947" s="130"/>
      <c r="AX3947" s="130"/>
      <c r="AY3947" s="130"/>
    </row>
    <row r="3948" spans="1:51" x14ac:dyDescent="0.2">
      <c r="A3948" s="121"/>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2"/>
      <c r="AU3948" s="130"/>
      <c r="AV3948" s="130"/>
      <c r="AW3948" s="130"/>
      <c r="AX3948" s="130"/>
      <c r="AY3948" s="130"/>
    </row>
    <row r="3949" spans="1:51" x14ac:dyDescent="0.2">
      <c r="A3949" s="121"/>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2"/>
      <c r="AU3949" s="130"/>
      <c r="AV3949" s="130"/>
      <c r="AW3949" s="130"/>
      <c r="AX3949" s="130"/>
      <c r="AY3949" s="130"/>
    </row>
    <row r="3950" spans="1:51" x14ac:dyDescent="0.2">
      <c r="A3950" s="121"/>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2"/>
      <c r="AU3950" s="130"/>
      <c r="AV3950" s="130"/>
      <c r="AW3950" s="130"/>
      <c r="AX3950" s="130"/>
      <c r="AY3950" s="130"/>
    </row>
    <row r="3951" spans="1:51" x14ac:dyDescent="0.2">
      <c r="A3951" s="121"/>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2"/>
      <c r="AU3951" s="130"/>
      <c r="AV3951" s="130"/>
      <c r="AW3951" s="130"/>
      <c r="AX3951" s="130"/>
      <c r="AY3951" s="130"/>
    </row>
    <row r="3952" spans="1:51" x14ac:dyDescent="0.2">
      <c r="A3952" s="121"/>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2"/>
      <c r="AU3952" s="130"/>
      <c r="AV3952" s="130"/>
      <c r="AW3952" s="130"/>
      <c r="AX3952" s="130"/>
      <c r="AY3952" s="130"/>
    </row>
    <row r="3953" spans="1:51" x14ac:dyDescent="0.2">
      <c r="A3953" s="121"/>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2"/>
      <c r="AU3953" s="130"/>
      <c r="AV3953" s="130"/>
      <c r="AW3953" s="130"/>
      <c r="AX3953" s="130"/>
      <c r="AY3953" s="130"/>
    </row>
    <row r="3954" spans="1:51" x14ac:dyDescent="0.2">
      <c r="A3954" s="121"/>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2"/>
      <c r="AU3954" s="130"/>
      <c r="AV3954" s="130"/>
      <c r="AW3954" s="130"/>
      <c r="AX3954" s="130"/>
      <c r="AY3954" s="130"/>
    </row>
    <row r="3955" spans="1:51" x14ac:dyDescent="0.2">
      <c r="A3955" s="121"/>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2"/>
      <c r="AU3955" s="130"/>
      <c r="AV3955" s="130"/>
      <c r="AW3955" s="130"/>
      <c r="AX3955" s="130"/>
      <c r="AY3955" s="130"/>
    </row>
    <row r="3956" spans="1:51" x14ac:dyDescent="0.2">
      <c r="A3956" s="121"/>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2"/>
      <c r="AU3956" s="130"/>
      <c r="AV3956" s="130"/>
      <c r="AW3956" s="130"/>
      <c r="AX3956" s="130"/>
      <c r="AY3956" s="130"/>
    </row>
    <row r="3957" spans="1:51" x14ac:dyDescent="0.2">
      <c r="A3957" s="121"/>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2"/>
      <c r="AU3957" s="130"/>
      <c r="AV3957" s="130"/>
      <c r="AW3957" s="130"/>
      <c r="AX3957" s="130"/>
      <c r="AY3957" s="130"/>
    </row>
    <row r="3958" spans="1:51" x14ac:dyDescent="0.2">
      <c r="A3958" s="121"/>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2"/>
      <c r="AU3958" s="130"/>
      <c r="AV3958" s="130"/>
      <c r="AW3958" s="130"/>
      <c r="AX3958" s="130"/>
      <c r="AY3958" s="130"/>
    </row>
    <row r="3959" spans="1:51" x14ac:dyDescent="0.2">
      <c r="A3959" s="121"/>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2"/>
      <c r="AU3959" s="130"/>
      <c r="AV3959" s="130"/>
      <c r="AW3959" s="130"/>
      <c r="AX3959" s="130"/>
      <c r="AY3959" s="130"/>
    </row>
    <row r="3960" spans="1:51" x14ac:dyDescent="0.2">
      <c r="A3960" s="121"/>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2"/>
      <c r="AU3960" s="130"/>
      <c r="AV3960" s="130"/>
      <c r="AW3960" s="130"/>
      <c r="AX3960" s="130"/>
      <c r="AY3960" s="130"/>
    </row>
    <row r="3961" spans="1:51" x14ac:dyDescent="0.2">
      <c r="A3961" s="121"/>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2"/>
      <c r="AU3961" s="130"/>
      <c r="AV3961" s="130"/>
      <c r="AW3961" s="130"/>
      <c r="AX3961" s="130"/>
      <c r="AY3961" s="130"/>
    </row>
    <row r="3962" spans="1:51" x14ac:dyDescent="0.2">
      <c r="A3962" s="121"/>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2"/>
      <c r="AU3962" s="130"/>
      <c r="AV3962" s="130"/>
      <c r="AW3962" s="130"/>
      <c r="AX3962" s="130"/>
      <c r="AY3962" s="130"/>
    </row>
    <row r="3963" spans="1:51" x14ac:dyDescent="0.2">
      <c r="A3963" s="121"/>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2"/>
      <c r="AU3963" s="130"/>
      <c r="AV3963" s="130"/>
      <c r="AW3963" s="130"/>
      <c r="AX3963" s="130"/>
      <c r="AY3963" s="130"/>
    </row>
    <row r="3964" spans="1:51" x14ac:dyDescent="0.2">
      <c r="A3964" s="121"/>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2"/>
      <c r="AU3964" s="130"/>
      <c r="AV3964" s="130"/>
      <c r="AW3964" s="130"/>
      <c r="AX3964" s="130"/>
      <c r="AY3964" s="130"/>
    </row>
    <row r="3965" spans="1:51" x14ac:dyDescent="0.2">
      <c r="A3965" s="121"/>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2"/>
      <c r="AU3965" s="130"/>
      <c r="AV3965" s="130"/>
      <c r="AW3965" s="130"/>
      <c r="AX3965" s="130"/>
      <c r="AY3965" s="130"/>
    </row>
    <row r="3966" spans="1:51" x14ac:dyDescent="0.2">
      <c r="A3966" s="121"/>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2"/>
      <c r="AU3966" s="130"/>
      <c r="AV3966" s="130"/>
      <c r="AW3966" s="130"/>
      <c r="AX3966" s="130"/>
      <c r="AY3966" s="130"/>
    </row>
    <row r="3967" spans="1:51" x14ac:dyDescent="0.2">
      <c r="A3967" s="121"/>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2"/>
      <c r="AU3967" s="130"/>
      <c r="AV3967" s="130"/>
      <c r="AW3967" s="130"/>
      <c r="AX3967" s="130"/>
      <c r="AY3967" s="130"/>
    </row>
    <row r="3968" spans="1:51" x14ac:dyDescent="0.2">
      <c r="A3968" s="121"/>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2"/>
      <c r="AU3968" s="130"/>
      <c r="AV3968" s="130"/>
      <c r="AW3968" s="130"/>
      <c r="AX3968" s="130"/>
      <c r="AY3968" s="130"/>
    </row>
    <row r="3969" spans="1:51" x14ac:dyDescent="0.2">
      <c r="A3969" s="121"/>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2"/>
      <c r="AU3969" s="130"/>
      <c r="AV3969" s="130"/>
      <c r="AW3969" s="130"/>
      <c r="AX3969" s="130"/>
      <c r="AY3969" s="130"/>
    </row>
    <row r="3970" spans="1:51" x14ac:dyDescent="0.2">
      <c r="A3970" s="121"/>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2"/>
      <c r="AU3970" s="130"/>
      <c r="AV3970" s="130"/>
      <c r="AW3970" s="130"/>
      <c r="AX3970" s="130"/>
      <c r="AY3970" s="130"/>
    </row>
    <row r="3971" spans="1:51" x14ac:dyDescent="0.2">
      <c r="A3971" s="121"/>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2"/>
      <c r="AU3971" s="130"/>
      <c r="AV3971" s="130"/>
      <c r="AW3971" s="130"/>
      <c r="AX3971" s="130"/>
      <c r="AY3971" s="130"/>
    </row>
    <row r="3972" spans="1:51" x14ac:dyDescent="0.2">
      <c r="A3972" s="121"/>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2"/>
      <c r="AU3972" s="130"/>
      <c r="AV3972" s="130"/>
      <c r="AW3972" s="130"/>
      <c r="AX3972" s="130"/>
      <c r="AY3972" s="130"/>
    </row>
    <row r="3973" spans="1:51" x14ac:dyDescent="0.2">
      <c r="A3973" s="121"/>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2"/>
      <c r="AU3973" s="130"/>
      <c r="AV3973" s="130"/>
      <c r="AW3973" s="130"/>
      <c r="AX3973" s="130"/>
      <c r="AY3973" s="130"/>
    </row>
    <row r="3974" spans="1:51" x14ac:dyDescent="0.2">
      <c r="A3974" s="121"/>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2"/>
      <c r="AU3974" s="130"/>
      <c r="AV3974" s="130"/>
      <c r="AW3974" s="130"/>
      <c r="AX3974" s="130"/>
      <c r="AY3974" s="130"/>
    </row>
    <row r="3975" spans="1:51" x14ac:dyDescent="0.2">
      <c r="A3975" s="121"/>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2"/>
      <c r="AU3975" s="130"/>
      <c r="AV3975" s="130"/>
      <c r="AW3975" s="130"/>
      <c r="AX3975" s="130"/>
      <c r="AY3975" s="130"/>
    </row>
    <row r="3976" spans="1:51" x14ac:dyDescent="0.2">
      <c r="A3976" s="121"/>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2"/>
      <c r="AU3976" s="130"/>
      <c r="AV3976" s="130"/>
      <c r="AW3976" s="130"/>
      <c r="AX3976" s="130"/>
      <c r="AY3976" s="130"/>
    </row>
    <row r="3977" spans="1:51" x14ac:dyDescent="0.2">
      <c r="A3977" s="121"/>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2"/>
      <c r="AU3977" s="130"/>
      <c r="AV3977" s="130"/>
      <c r="AW3977" s="130"/>
      <c r="AX3977" s="130"/>
      <c r="AY3977" s="130"/>
    </row>
    <row r="3978" spans="1:51" x14ac:dyDescent="0.2">
      <c r="A3978" s="121"/>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2"/>
      <c r="AU3978" s="130"/>
      <c r="AV3978" s="130"/>
      <c r="AW3978" s="130"/>
      <c r="AX3978" s="130"/>
      <c r="AY3978" s="130"/>
    </row>
    <row r="3979" spans="1:51" x14ac:dyDescent="0.2">
      <c r="A3979" s="121"/>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2"/>
      <c r="AU3979" s="130"/>
      <c r="AV3979" s="130"/>
      <c r="AW3979" s="130"/>
      <c r="AX3979" s="130"/>
      <c r="AY3979" s="130"/>
    </row>
    <row r="3980" spans="1:51" x14ac:dyDescent="0.2">
      <c r="A3980" s="121"/>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2"/>
      <c r="AU3980" s="130"/>
      <c r="AV3980" s="130"/>
      <c r="AW3980" s="130"/>
      <c r="AX3980" s="130"/>
      <c r="AY3980" s="130"/>
    </row>
    <row r="3981" spans="1:51" x14ac:dyDescent="0.2">
      <c r="A3981" s="121"/>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2"/>
      <c r="AU3981" s="130"/>
      <c r="AV3981" s="130"/>
      <c r="AW3981" s="130"/>
      <c r="AX3981" s="130"/>
      <c r="AY3981" s="130"/>
    </row>
    <row r="3982" spans="1:51" x14ac:dyDescent="0.2">
      <c r="A3982" s="121"/>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2"/>
      <c r="AU3982" s="130"/>
      <c r="AV3982" s="130"/>
      <c r="AW3982" s="130"/>
      <c r="AX3982" s="130"/>
      <c r="AY3982" s="130"/>
    </row>
    <row r="3983" spans="1:51" x14ac:dyDescent="0.2">
      <c r="A3983" s="121"/>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2"/>
      <c r="AU3983" s="130"/>
      <c r="AV3983" s="130"/>
      <c r="AW3983" s="130"/>
      <c r="AX3983" s="130"/>
      <c r="AY3983" s="130"/>
    </row>
    <row r="3984" spans="1:51" x14ac:dyDescent="0.2">
      <c r="A3984" s="121"/>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2"/>
      <c r="AU3984" s="130"/>
      <c r="AV3984" s="130"/>
      <c r="AW3984" s="130"/>
      <c r="AX3984" s="130"/>
      <c r="AY3984" s="130"/>
    </row>
    <row r="3985" spans="1:51" x14ac:dyDescent="0.2">
      <c r="A3985" s="121"/>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2"/>
      <c r="AU3985" s="130"/>
      <c r="AV3985" s="130"/>
      <c r="AW3985" s="130"/>
      <c r="AX3985" s="130"/>
      <c r="AY3985" s="130"/>
    </row>
    <row r="3986" spans="1:51" x14ac:dyDescent="0.2">
      <c r="A3986" s="121"/>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2"/>
      <c r="AU3986" s="130"/>
      <c r="AV3986" s="130"/>
      <c r="AW3986" s="130"/>
      <c r="AX3986" s="130"/>
      <c r="AY3986" s="130"/>
    </row>
    <row r="3987" spans="1:51" x14ac:dyDescent="0.2">
      <c r="A3987" s="121"/>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2"/>
      <c r="AU3987" s="130"/>
      <c r="AV3987" s="130"/>
      <c r="AW3987" s="130"/>
      <c r="AX3987" s="130"/>
      <c r="AY3987" s="130"/>
    </row>
    <row r="3988" spans="1:51" x14ac:dyDescent="0.2">
      <c r="A3988" s="121"/>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2"/>
      <c r="AU3988" s="130"/>
      <c r="AV3988" s="130"/>
      <c r="AW3988" s="130"/>
      <c r="AX3988" s="130"/>
      <c r="AY3988" s="130"/>
    </row>
    <row r="3989" spans="1:51" x14ac:dyDescent="0.2">
      <c r="A3989" s="121"/>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2"/>
      <c r="AU3989" s="130"/>
      <c r="AV3989" s="130"/>
      <c r="AW3989" s="130"/>
      <c r="AX3989" s="130"/>
      <c r="AY3989" s="130"/>
    </row>
    <row r="3990" spans="1:51" x14ac:dyDescent="0.2">
      <c r="A3990" s="121"/>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2"/>
      <c r="AU3990" s="130"/>
      <c r="AV3990" s="130"/>
      <c r="AW3990" s="130"/>
      <c r="AX3990" s="130"/>
      <c r="AY3990" s="130"/>
    </row>
    <row r="3991" spans="1:51" x14ac:dyDescent="0.2">
      <c r="A3991" s="121"/>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2"/>
      <c r="AU3991" s="130"/>
      <c r="AV3991" s="130"/>
      <c r="AW3991" s="130"/>
      <c r="AX3991" s="130"/>
      <c r="AY3991" s="130"/>
    </row>
    <row r="3992" spans="1:51" x14ac:dyDescent="0.2">
      <c r="A3992" s="121"/>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2"/>
      <c r="AU3992" s="130"/>
      <c r="AV3992" s="130"/>
      <c r="AW3992" s="130"/>
      <c r="AX3992" s="130"/>
      <c r="AY3992" s="130"/>
    </row>
    <row r="3993" spans="1:51" x14ac:dyDescent="0.2">
      <c r="A3993" s="121"/>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2"/>
      <c r="AU3993" s="130"/>
      <c r="AV3993" s="130"/>
      <c r="AW3993" s="130"/>
      <c r="AX3993" s="130"/>
      <c r="AY3993" s="130"/>
    </row>
    <row r="3994" spans="1:51" x14ac:dyDescent="0.2">
      <c r="A3994" s="121"/>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2"/>
      <c r="AU3994" s="130"/>
      <c r="AV3994" s="130"/>
      <c r="AW3994" s="130"/>
      <c r="AX3994" s="130"/>
      <c r="AY3994" s="130"/>
    </row>
    <row r="3995" spans="1:51" x14ac:dyDescent="0.2">
      <c r="A3995" s="121"/>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2"/>
      <c r="AU3995" s="130"/>
      <c r="AV3995" s="130"/>
      <c r="AW3995" s="130"/>
      <c r="AX3995" s="130"/>
      <c r="AY3995" s="130"/>
    </row>
    <row r="3996" spans="1:51" x14ac:dyDescent="0.2">
      <c r="A3996" s="121"/>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2"/>
      <c r="AU3996" s="130"/>
      <c r="AV3996" s="130"/>
      <c r="AW3996" s="130"/>
      <c r="AX3996" s="130"/>
      <c r="AY3996" s="130"/>
    </row>
    <row r="3997" spans="1:51" x14ac:dyDescent="0.2">
      <c r="A3997" s="121"/>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2"/>
      <c r="AU3997" s="130"/>
      <c r="AV3997" s="130"/>
      <c r="AW3997" s="130"/>
      <c r="AX3997" s="130"/>
      <c r="AY3997" s="130"/>
    </row>
    <row r="3998" spans="1:51" x14ac:dyDescent="0.2">
      <c r="A3998" s="121"/>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2"/>
      <c r="AU3998" s="130"/>
      <c r="AV3998" s="130"/>
      <c r="AW3998" s="130"/>
      <c r="AX3998" s="130"/>
      <c r="AY3998" s="130"/>
    </row>
    <row r="3999" spans="1:51" x14ac:dyDescent="0.2">
      <c r="A3999" s="121"/>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2"/>
      <c r="AU3999" s="130"/>
      <c r="AV3999" s="130"/>
      <c r="AW3999" s="130"/>
      <c r="AX3999" s="130"/>
      <c r="AY3999" s="130"/>
    </row>
    <row r="4000" spans="1:51" x14ac:dyDescent="0.2">
      <c r="A4000" s="121"/>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2"/>
      <c r="AU4000" s="130"/>
      <c r="AV4000" s="130"/>
      <c r="AW4000" s="130"/>
      <c r="AX4000" s="130"/>
      <c r="AY4000" s="130"/>
    </row>
    <row r="4001" spans="1:51" x14ac:dyDescent="0.2">
      <c r="A4001" s="121"/>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2"/>
      <c r="AU4001" s="130"/>
      <c r="AV4001" s="130"/>
      <c r="AW4001" s="130"/>
      <c r="AX4001" s="130"/>
      <c r="AY4001" s="130"/>
    </row>
    <row r="4002" spans="1:51" x14ac:dyDescent="0.2">
      <c r="A4002" s="121"/>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2"/>
      <c r="AU4002" s="130"/>
      <c r="AV4002" s="130"/>
      <c r="AW4002" s="130"/>
      <c r="AX4002" s="130"/>
      <c r="AY4002" s="130"/>
    </row>
    <row r="4003" spans="1:51" x14ac:dyDescent="0.2">
      <c r="A4003" s="121"/>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2"/>
      <c r="AU4003" s="130"/>
      <c r="AV4003" s="130"/>
      <c r="AW4003" s="130"/>
      <c r="AX4003" s="130"/>
      <c r="AY4003" s="130"/>
    </row>
    <row r="4004" spans="1:51" x14ac:dyDescent="0.2">
      <c r="A4004" s="121"/>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2"/>
      <c r="AU4004" s="130"/>
      <c r="AV4004" s="130"/>
      <c r="AW4004" s="130"/>
      <c r="AX4004" s="130"/>
      <c r="AY4004" s="130"/>
    </row>
    <row r="4005" spans="1:51" x14ac:dyDescent="0.2">
      <c r="A4005" s="121"/>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2"/>
      <c r="AU4005" s="130"/>
      <c r="AV4005" s="130"/>
      <c r="AW4005" s="130"/>
      <c r="AX4005" s="130"/>
      <c r="AY4005" s="130"/>
    </row>
    <row r="4006" spans="1:51" x14ac:dyDescent="0.2">
      <c r="A4006" s="121"/>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2"/>
      <c r="AU4006" s="130"/>
      <c r="AV4006" s="130"/>
      <c r="AW4006" s="130"/>
      <c r="AX4006" s="130"/>
      <c r="AY4006" s="130"/>
    </row>
    <row r="4007" spans="1:51" x14ac:dyDescent="0.2">
      <c r="A4007" s="121"/>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2"/>
      <c r="AU4007" s="130"/>
      <c r="AV4007" s="130"/>
      <c r="AW4007" s="130"/>
      <c r="AX4007" s="130"/>
      <c r="AY4007" s="130"/>
    </row>
    <row r="4008" spans="1:51" x14ac:dyDescent="0.2">
      <c r="A4008" s="121"/>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2"/>
      <c r="AU4008" s="130"/>
      <c r="AV4008" s="130"/>
      <c r="AW4008" s="130"/>
      <c r="AX4008" s="130"/>
      <c r="AY4008" s="130"/>
    </row>
    <row r="4009" spans="1:51" x14ac:dyDescent="0.2">
      <c r="A4009" s="121"/>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2"/>
      <c r="AU4009" s="130"/>
      <c r="AV4009" s="130"/>
      <c r="AW4009" s="130"/>
      <c r="AX4009" s="130"/>
      <c r="AY4009" s="130"/>
    </row>
    <row r="4010" spans="1:51" x14ac:dyDescent="0.2">
      <c r="A4010" s="121"/>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2"/>
      <c r="AU4010" s="130"/>
      <c r="AV4010" s="130"/>
      <c r="AW4010" s="130"/>
      <c r="AX4010" s="130"/>
      <c r="AY4010" s="130"/>
    </row>
    <row r="4011" spans="1:51" x14ac:dyDescent="0.2">
      <c r="A4011" s="121"/>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2"/>
      <c r="AU4011" s="130"/>
      <c r="AV4011" s="130"/>
      <c r="AW4011" s="130"/>
      <c r="AX4011" s="130"/>
      <c r="AY4011" s="130"/>
    </row>
    <row r="4012" spans="1:51" x14ac:dyDescent="0.2">
      <c r="A4012" s="121"/>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2"/>
      <c r="AU4012" s="130"/>
      <c r="AV4012" s="130"/>
      <c r="AW4012" s="130"/>
      <c r="AX4012" s="130"/>
      <c r="AY4012" s="130"/>
    </row>
    <row r="4013" spans="1:51" x14ac:dyDescent="0.2">
      <c r="A4013" s="121"/>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2"/>
      <c r="AU4013" s="130"/>
      <c r="AV4013" s="130"/>
      <c r="AW4013" s="130"/>
      <c r="AX4013" s="130"/>
      <c r="AY4013" s="130"/>
    </row>
    <row r="4014" spans="1:51" x14ac:dyDescent="0.2">
      <c r="A4014" s="121"/>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2"/>
      <c r="AU4014" s="130"/>
      <c r="AV4014" s="130"/>
      <c r="AW4014" s="130"/>
      <c r="AX4014" s="130"/>
      <c r="AY4014" s="130"/>
    </row>
    <row r="4015" spans="1:51" x14ac:dyDescent="0.2">
      <c r="A4015" s="121"/>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2"/>
      <c r="AU4015" s="130"/>
      <c r="AV4015" s="130"/>
      <c r="AW4015" s="130"/>
      <c r="AX4015" s="130"/>
      <c r="AY4015" s="130"/>
    </row>
    <row r="4016" spans="1:51" x14ac:dyDescent="0.2">
      <c r="A4016" s="121"/>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2"/>
      <c r="AU4016" s="130"/>
      <c r="AV4016" s="130"/>
      <c r="AW4016" s="130"/>
      <c r="AX4016" s="130"/>
      <c r="AY4016" s="130"/>
    </row>
    <row r="4017" spans="1:51" x14ac:dyDescent="0.2">
      <c r="A4017" s="121"/>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2"/>
      <c r="AU4017" s="130"/>
      <c r="AV4017" s="130"/>
      <c r="AW4017" s="130"/>
      <c r="AX4017" s="130"/>
      <c r="AY4017" s="130"/>
    </row>
    <row r="4018" spans="1:51" x14ac:dyDescent="0.2">
      <c r="A4018" s="121"/>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2"/>
      <c r="AU4018" s="130"/>
      <c r="AV4018" s="130"/>
      <c r="AW4018" s="130"/>
      <c r="AX4018" s="130"/>
      <c r="AY4018" s="130"/>
    </row>
    <row r="4019" spans="1:51" x14ac:dyDescent="0.2">
      <c r="A4019" s="121"/>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2"/>
      <c r="AU4019" s="130"/>
      <c r="AV4019" s="130"/>
      <c r="AW4019" s="130"/>
      <c r="AX4019" s="130"/>
      <c r="AY4019" s="130"/>
    </row>
    <row r="4020" spans="1:51" x14ac:dyDescent="0.2">
      <c r="A4020" s="121"/>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2"/>
      <c r="AU4020" s="130"/>
      <c r="AV4020" s="130"/>
      <c r="AW4020" s="130"/>
      <c r="AX4020" s="130"/>
      <c r="AY4020" s="130"/>
    </row>
    <row r="4021" spans="1:51" x14ac:dyDescent="0.2">
      <c r="A4021" s="121"/>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2"/>
      <c r="AU4021" s="130"/>
      <c r="AV4021" s="130"/>
      <c r="AW4021" s="130"/>
      <c r="AX4021" s="130"/>
      <c r="AY4021" s="130"/>
    </row>
    <row r="4022" spans="1:51" x14ac:dyDescent="0.2">
      <c r="A4022" s="121"/>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2"/>
      <c r="AU4022" s="130"/>
      <c r="AV4022" s="130"/>
      <c r="AW4022" s="130"/>
      <c r="AX4022" s="130"/>
      <c r="AY4022" s="130"/>
    </row>
    <row r="4023" spans="1:51" x14ac:dyDescent="0.2">
      <c r="A4023" s="121"/>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2"/>
      <c r="AU4023" s="130"/>
      <c r="AV4023" s="130"/>
      <c r="AW4023" s="130"/>
      <c r="AX4023" s="130"/>
      <c r="AY4023" s="130"/>
    </row>
    <row r="4024" spans="1:51" x14ac:dyDescent="0.2">
      <c r="A4024" s="121"/>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2"/>
      <c r="AU4024" s="130"/>
      <c r="AV4024" s="130"/>
      <c r="AW4024" s="130"/>
      <c r="AX4024" s="130"/>
      <c r="AY4024" s="130"/>
    </row>
    <row r="4025" spans="1:51" x14ac:dyDescent="0.2">
      <c r="A4025" s="121"/>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2"/>
      <c r="AU4025" s="130"/>
      <c r="AV4025" s="130"/>
      <c r="AW4025" s="130"/>
      <c r="AX4025" s="130"/>
      <c r="AY4025" s="130"/>
    </row>
    <row r="4026" spans="1:51" x14ac:dyDescent="0.2">
      <c r="A4026" s="121"/>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2"/>
      <c r="AU4026" s="130"/>
      <c r="AV4026" s="130"/>
      <c r="AW4026" s="130"/>
      <c r="AX4026" s="130"/>
      <c r="AY4026" s="130"/>
    </row>
    <row r="4027" spans="1:51" x14ac:dyDescent="0.2">
      <c r="A4027" s="121"/>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2"/>
      <c r="AU4027" s="130"/>
      <c r="AV4027" s="130"/>
      <c r="AW4027" s="130"/>
      <c r="AX4027" s="130"/>
      <c r="AY4027" s="130"/>
    </row>
    <row r="4028" spans="1:51" x14ac:dyDescent="0.2">
      <c r="A4028" s="121"/>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2"/>
      <c r="AU4028" s="130"/>
      <c r="AV4028" s="130"/>
      <c r="AW4028" s="130"/>
      <c r="AX4028" s="130"/>
      <c r="AY4028" s="130"/>
    </row>
    <row r="4029" spans="1:51" x14ac:dyDescent="0.2">
      <c r="A4029" s="121"/>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2"/>
      <c r="AU4029" s="130"/>
      <c r="AV4029" s="130"/>
      <c r="AW4029" s="130"/>
      <c r="AX4029" s="130"/>
      <c r="AY4029" s="130"/>
    </row>
    <row r="4030" spans="1:51" x14ac:dyDescent="0.2">
      <c r="A4030" s="121"/>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2"/>
      <c r="AU4030" s="130"/>
      <c r="AV4030" s="130"/>
      <c r="AW4030" s="130"/>
      <c r="AX4030" s="130"/>
      <c r="AY4030" s="130"/>
    </row>
    <row r="4031" spans="1:51" x14ac:dyDescent="0.2">
      <c r="A4031" s="121"/>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2"/>
      <c r="AU4031" s="130"/>
      <c r="AV4031" s="130"/>
      <c r="AW4031" s="130"/>
      <c r="AX4031" s="130"/>
      <c r="AY4031" s="130"/>
    </row>
    <row r="4032" spans="1:51" x14ac:dyDescent="0.2">
      <c r="A4032" s="121"/>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2"/>
      <c r="AU4032" s="130"/>
      <c r="AV4032" s="130"/>
      <c r="AW4032" s="130"/>
      <c r="AX4032" s="130"/>
      <c r="AY4032" s="130"/>
    </row>
    <row r="4033" spans="1:51" x14ac:dyDescent="0.2">
      <c r="A4033" s="121"/>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2"/>
      <c r="AU4033" s="130"/>
      <c r="AV4033" s="130"/>
      <c r="AW4033" s="130"/>
      <c r="AX4033" s="130"/>
      <c r="AY4033" s="130"/>
    </row>
    <row r="4034" spans="1:51" x14ac:dyDescent="0.2">
      <c r="A4034" s="121"/>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2"/>
      <c r="AU4034" s="130"/>
      <c r="AV4034" s="130"/>
      <c r="AW4034" s="130"/>
      <c r="AX4034" s="130"/>
      <c r="AY4034" s="130"/>
    </row>
    <row r="4035" spans="1:51" x14ac:dyDescent="0.2">
      <c r="A4035" s="121"/>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2"/>
      <c r="AU4035" s="130"/>
      <c r="AV4035" s="130"/>
      <c r="AW4035" s="130"/>
      <c r="AX4035" s="130"/>
      <c r="AY4035" s="130"/>
    </row>
    <row r="4036" spans="1:51" x14ac:dyDescent="0.2">
      <c r="A4036" s="121"/>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2"/>
      <c r="AU4036" s="130"/>
      <c r="AV4036" s="130"/>
      <c r="AW4036" s="130"/>
      <c r="AX4036" s="130"/>
      <c r="AY4036" s="130"/>
    </row>
    <row r="4037" spans="1:51" x14ac:dyDescent="0.2">
      <c r="A4037" s="121"/>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2"/>
      <c r="AU4037" s="130"/>
      <c r="AV4037" s="130"/>
      <c r="AW4037" s="130"/>
      <c r="AX4037" s="130"/>
      <c r="AY4037" s="130"/>
    </row>
    <row r="4038" spans="1:51" x14ac:dyDescent="0.2">
      <c r="A4038" s="121"/>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2"/>
      <c r="AU4038" s="130"/>
      <c r="AV4038" s="130"/>
      <c r="AW4038" s="130"/>
      <c r="AX4038" s="130"/>
      <c r="AY4038" s="130"/>
    </row>
    <row r="4039" spans="1:51" x14ac:dyDescent="0.2">
      <c r="A4039" s="121"/>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2"/>
      <c r="AU4039" s="130"/>
      <c r="AV4039" s="130"/>
      <c r="AW4039" s="130"/>
      <c r="AX4039" s="130"/>
      <c r="AY4039" s="130"/>
    </row>
    <row r="4040" spans="1:51" x14ac:dyDescent="0.2">
      <c r="A4040" s="121"/>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2"/>
      <c r="AU4040" s="130"/>
      <c r="AV4040" s="130"/>
      <c r="AW4040" s="130"/>
      <c r="AX4040" s="130"/>
      <c r="AY4040" s="130"/>
    </row>
    <row r="4041" spans="1:51" x14ac:dyDescent="0.2">
      <c r="A4041" s="121"/>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2"/>
      <c r="AU4041" s="130"/>
      <c r="AV4041" s="130"/>
      <c r="AW4041" s="130"/>
      <c r="AX4041" s="130"/>
      <c r="AY4041" s="130"/>
    </row>
    <row r="4042" spans="1:51" x14ac:dyDescent="0.2">
      <c r="A4042" s="121"/>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2"/>
      <c r="AU4042" s="130"/>
      <c r="AV4042" s="130"/>
      <c r="AW4042" s="130"/>
      <c r="AX4042" s="130"/>
      <c r="AY4042" s="130"/>
    </row>
    <row r="4043" spans="1:51" x14ac:dyDescent="0.2">
      <c r="A4043" s="121"/>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2"/>
      <c r="AU4043" s="130"/>
      <c r="AV4043" s="130"/>
      <c r="AW4043" s="130"/>
      <c r="AX4043" s="130"/>
      <c r="AY4043" s="130"/>
    </row>
    <row r="4044" spans="1:51" x14ac:dyDescent="0.2">
      <c r="A4044" s="121"/>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2"/>
      <c r="AU4044" s="130"/>
      <c r="AV4044" s="130"/>
      <c r="AW4044" s="130"/>
      <c r="AX4044" s="130"/>
      <c r="AY4044" s="130"/>
    </row>
    <row r="4045" spans="1:51" x14ac:dyDescent="0.2">
      <c r="A4045" s="121"/>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2"/>
      <c r="AU4045" s="130"/>
      <c r="AV4045" s="130"/>
      <c r="AW4045" s="130"/>
      <c r="AX4045" s="130"/>
      <c r="AY4045" s="130"/>
    </row>
    <row r="4046" spans="1:51" x14ac:dyDescent="0.2">
      <c r="A4046" s="121"/>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2"/>
      <c r="AU4046" s="130"/>
      <c r="AV4046" s="130"/>
      <c r="AW4046" s="130"/>
      <c r="AX4046" s="130"/>
      <c r="AY4046" s="130"/>
    </row>
    <row r="4047" spans="1:51" x14ac:dyDescent="0.2">
      <c r="A4047" s="121"/>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2"/>
      <c r="AU4047" s="130"/>
      <c r="AV4047" s="130"/>
      <c r="AW4047" s="130"/>
      <c r="AX4047" s="130"/>
      <c r="AY4047" s="130"/>
    </row>
    <row r="4048" spans="1:51" x14ac:dyDescent="0.2">
      <c r="A4048" s="121"/>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2"/>
      <c r="AU4048" s="130"/>
      <c r="AV4048" s="130"/>
      <c r="AW4048" s="130"/>
      <c r="AX4048" s="130"/>
      <c r="AY4048" s="130"/>
    </row>
    <row r="4049" spans="1:51" x14ac:dyDescent="0.2">
      <c r="A4049" s="121"/>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2"/>
      <c r="AU4049" s="130"/>
      <c r="AV4049" s="130"/>
      <c r="AW4049" s="130"/>
      <c r="AX4049" s="130"/>
      <c r="AY4049" s="130"/>
    </row>
    <row r="4050" spans="1:51" x14ac:dyDescent="0.2">
      <c r="A4050" s="121"/>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2"/>
      <c r="AU4050" s="130"/>
      <c r="AV4050" s="130"/>
      <c r="AW4050" s="130"/>
      <c r="AX4050" s="130"/>
      <c r="AY4050" s="130"/>
    </row>
    <row r="4051" spans="1:51" x14ac:dyDescent="0.2">
      <c r="A4051" s="121"/>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2"/>
      <c r="AU4051" s="130"/>
      <c r="AV4051" s="130"/>
      <c r="AW4051" s="130"/>
      <c r="AX4051" s="130"/>
      <c r="AY4051" s="130"/>
    </row>
    <row r="4052" spans="1:51" x14ac:dyDescent="0.2">
      <c r="A4052" s="121"/>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2"/>
      <c r="AU4052" s="130"/>
      <c r="AV4052" s="130"/>
      <c r="AW4052" s="130"/>
      <c r="AX4052" s="130"/>
      <c r="AY4052" s="130"/>
    </row>
    <row r="4053" spans="1:51" x14ac:dyDescent="0.2">
      <c r="A4053" s="121"/>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2"/>
      <c r="AU4053" s="130"/>
      <c r="AV4053" s="130"/>
      <c r="AW4053" s="130"/>
      <c r="AX4053" s="130"/>
      <c r="AY4053" s="130"/>
    </row>
    <row r="4054" spans="1:51" x14ac:dyDescent="0.2">
      <c r="A4054" s="121"/>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2"/>
      <c r="AU4054" s="130"/>
      <c r="AV4054" s="130"/>
      <c r="AW4054" s="130"/>
      <c r="AX4054" s="130"/>
      <c r="AY4054" s="130"/>
    </row>
    <row r="4055" spans="1:51" x14ac:dyDescent="0.2">
      <c r="A4055" s="121"/>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2"/>
      <c r="AU4055" s="130"/>
      <c r="AV4055" s="130"/>
      <c r="AW4055" s="130"/>
      <c r="AX4055" s="130"/>
      <c r="AY4055" s="130"/>
    </row>
    <row r="4056" spans="1:51" x14ac:dyDescent="0.2">
      <c r="A4056" s="121"/>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2"/>
      <c r="AU4056" s="130"/>
      <c r="AV4056" s="130"/>
      <c r="AW4056" s="130"/>
      <c r="AX4056" s="130"/>
      <c r="AY4056" s="130"/>
    </row>
    <row r="4057" spans="1:51" x14ac:dyDescent="0.2">
      <c r="A4057" s="121"/>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2"/>
      <c r="AU4057" s="130"/>
      <c r="AV4057" s="130"/>
      <c r="AW4057" s="130"/>
      <c r="AX4057" s="130"/>
      <c r="AY4057" s="130"/>
    </row>
    <row r="4058" spans="1:51" x14ac:dyDescent="0.2">
      <c r="A4058" s="121"/>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2"/>
      <c r="AU4058" s="130"/>
      <c r="AV4058" s="130"/>
      <c r="AW4058" s="130"/>
      <c r="AX4058" s="130"/>
      <c r="AY4058" s="130"/>
    </row>
    <row r="4059" spans="1:51" x14ac:dyDescent="0.2">
      <c r="A4059" s="121"/>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2"/>
      <c r="AU4059" s="130"/>
      <c r="AV4059" s="130"/>
      <c r="AW4059" s="130"/>
      <c r="AX4059" s="130"/>
      <c r="AY4059" s="130"/>
    </row>
    <row r="4060" spans="1:51" x14ac:dyDescent="0.2">
      <c r="A4060" s="121"/>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2"/>
      <c r="AU4060" s="130"/>
      <c r="AV4060" s="130"/>
      <c r="AW4060" s="130"/>
      <c r="AX4060" s="130"/>
      <c r="AY4060" s="130"/>
    </row>
    <row r="4061" spans="1:51" x14ac:dyDescent="0.2">
      <c r="A4061" s="121"/>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2"/>
      <c r="AU4061" s="130"/>
      <c r="AV4061" s="130"/>
      <c r="AW4061" s="130"/>
      <c r="AX4061" s="130"/>
      <c r="AY4061" s="130"/>
    </row>
    <row r="4062" spans="1:51" x14ac:dyDescent="0.2">
      <c r="A4062" s="121"/>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2"/>
      <c r="AU4062" s="130"/>
      <c r="AV4062" s="130"/>
      <c r="AW4062" s="130"/>
      <c r="AX4062" s="130"/>
      <c r="AY4062" s="130"/>
    </row>
    <row r="4063" spans="1:51" x14ac:dyDescent="0.2">
      <c r="A4063" s="121"/>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2"/>
      <c r="AU4063" s="130"/>
      <c r="AV4063" s="130"/>
      <c r="AW4063" s="130"/>
      <c r="AX4063" s="130"/>
      <c r="AY4063" s="130"/>
    </row>
    <row r="4064" spans="1:51" x14ac:dyDescent="0.2">
      <c r="A4064" s="121"/>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2"/>
      <c r="AU4064" s="130"/>
      <c r="AV4064" s="130"/>
      <c r="AW4064" s="130"/>
      <c r="AX4064" s="130"/>
      <c r="AY4064" s="130"/>
    </row>
    <row r="4065" spans="1:51" x14ac:dyDescent="0.2">
      <c r="A4065" s="121"/>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2"/>
      <c r="AU4065" s="130"/>
      <c r="AV4065" s="130"/>
      <c r="AW4065" s="130"/>
      <c r="AX4065" s="130"/>
      <c r="AY4065" s="130"/>
    </row>
    <row r="4066" spans="1:51" x14ac:dyDescent="0.2">
      <c r="A4066" s="121"/>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2"/>
      <c r="AU4066" s="130"/>
      <c r="AV4066" s="130"/>
      <c r="AW4066" s="130"/>
      <c r="AX4066" s="130"/>
      <c r="AY4066" s="130"/>
    </row>
    <row r="4067" spans="1:51" x14ac:dyDescent="0.2">
      <c r="A4067" s="121"/>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2"/>
      <c r="AU4067" s="130"/>
      <c r="AV4067" s="130"/>
      <c r="AW4067" s="130"/>
      <c r="AX4067" s="130"/>
      <c r="AY4067" s="130"/>
    </row>
    <row r="4068" spans="1:51" x14ac:dyDescent="0.2">
      <c r="A4068" s="121"/>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2"/>
      <c r="AU4068" s="130"/>
      <c r="AV4068" s="130"/>
      <c r="AW4068" s="130"/>
      <c r="AX4068" s="130"/>
      <c r="AY4068" s="130"/>
    </row>
    <row r="4069" spans="1:51" x14ac:dyDescent="0.2">
      <c r="A4069" s="121"/>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2"/>
      <c r="AU4069" s="130"/>
      <c r="AV4069" s="130"/>
      <c r="AW4069" s="130"/>
      <c r="AX4069" s="130"/>
      <c r="AY4069" s="130"/>
    </row>
    <row r="4070" spans="1:51" x14ac:dyDescent="0.2">
      <c r="A4070" s="121"/>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2"/>
      <c r="AU4070" s="130"/>
      <c r="AV4070" s="130"/>
      <c r="AW4070" s="130"/>
      <c r="AX4070" s="130"/>
      <c r="AY4070" s="130"/>
    </row>
    <row r="4071" spans="1:51" x14ac:dyDescent="0.2">
      <c r="A4071" s="121"/>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2"/>
      <c r="AU4071" s="130"/>
      <c r="AV4071" s="130"/>
      <c r="AW4071" s="130"/>
      <c r="AX4071" s="130"/>
      <c r="AY4071" s="130"/>
    </row>
    <row r="4072" spans="1:51" x14ac:dyDescent="0.2">
      <c r="A4072" s="121"/>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2"/>
      <c r="AU4072" s="130"/>
      <c r="AV4072" s="130"/>
      <c r="AW4072" s="130"/>
      <c r="AX4072" s="130"/>
      <c r="AY4072" s="130"/>
    </row>
    <row r="4073" spans="1:51" x14ac:dyDescent="0.2">
      <c r="A4073" s="121"/>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2"/>
      <c r="AU4073" s="130"/>
      <c r="AV4073" s="130"/>
      <c r="AW4073" s="130"/>
      <c r="AX4073" s="130"/>
      <c r="AY4073" s="130"/>
    </row>
    <row r="4074" spans="1:51" x14ac:dyDescent="0.2">
      <c r="A4074" s="121"/>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2"/>
      <c r="AU4074" s="130"/>
      <c r="AV4074" s="130"/>
      <c r="AW4074" s="130"/>
      <c r="AX4074" s="130"/>
      <c r="AY4074" s="130"/>
    </row>
    <row r="4075" spans="1:51" x14ac:dyDescent="0.2">
      <c r="A4075" s="121"/>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2"/>
      <c r="AU4075" s="130"/>
      <c r="AV4075" s="130"/>
      <c r="AW4075" s="130"/>
      <c r="AX4075" s="130"/>
      <c r="AY4075" s="130"/>
    </row>
    <row r="4076" spans="1:51" x14ac:dyDescent="0.2">
      <c r="A4076" s="121"/>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2"/>
      <c r="AU4076" s="130"/>
      <c r="AV4076" s="130"/>
      <c r="AW4076" s="130"/>
      <c r="AX4076" s="130"/>
      <c r="AY4076" s="130"/>
    </row>
    <row r="4077" spans="1:51" x14ac:dyDescent="0.2">
      <c r="A4077" s="121"/>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2"/>
      <c r="AU4077" s="130"/>
      <c r="AV4077" s="130"/>
      <c r="AW4077" s="130"/>
      <c r="AX4077" s="130"/>
      <c r="AY4077" s="130"/>
    </row>
    <row r="4078" spans="1:51" x14ac:dyDescent="0.2">
      <c r="A4078" s="121"/>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2"/>
      <c r="AU4078" s="130"/>
      <c r="AV4078" s="130"/>
      <c r="AW4078" s="130"/>
      <c r="AX4078" s="130"/>
      <c r="AY4078" s="130"/>
    </row>
    <row r="4079" spans="1:51" x14ac:dyDescent="0.2">
      <c r="A4079" s="121"/>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2"/>
      <c r="AU4079" s="130"/>
      <c r="AV4079" s="130"/>
      <c r="AW4079" s="130"/>
      <c r="AX4079" s="130"/>
      <c r="AY4079" s="130"/>
    </row>
    <row r="4080" spans="1:51" x14ac:dyDescent="0.2">
      <c r="A4080" s="121"/>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2"/>
      <c r="AU4080" s="130"/>
      <c r="AV4080" s="130"/>
      <c r="AW4080" s="130"/>
      <c r="AX4080" s="130"/>
      <c r="AY4080" s="130"/>
    </row>
    <row r="4081" spans="1:51" x14ac:dyDescent="0.2">
      <c r="A4081" s="121"/>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2"/>
      <c r="AU4081" s="130"/>
      <c r="AV4081" s="130"/>
      <c r="AW4081" s="130"/>
      <c r="AX4081" s="130"/>
      <c r="AY4081" s="130"/>
    </row>
    <row r="4082" spans="1:51" x14ac:dyDescent="0.2">
      <c r="A4082" s="121"/>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2"/>
      <c r="AU4082" s="130"/>
      <c r="AV4082" s="130"/>
      <c r="AW4082" s="130"/>
      <c r="AX4082" s="130"/>
      <c r="AY4082" s="130"/>
    </row>
    <row r="4083" spans="1:51" x14ac:dyDescent="0.2">
      <c r="A4083" s="121"/>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2"/>
      <c r="AU4083" s="130"/>
      <c r="AV4083" s="130"/>
      <c r="AW4083" s="130"/>
      <c r="AX4083" s="130"/>
      <c r="AY4083" s="130"/>
    </row>
    <row r="4084" spans="1:51" x14ac:dyDescent="0.2">
      <c r="A4084" s="121"/>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2"/>
      <c r="AU4084" s="130"/>
      <c r="AV4084" s="130"/>
      <c r="AW4084" s="130"/>
      <c r="AX4084" s="130"/>
      <c r="AY4084" s="130"/>
    </row>
    <row r="4085" spans="1:51" x14ac:dyDescent="0.2">
      <c r="A4085" s="121"/>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2"/>
      <c r="AU4085" s="130"/>
      <c r="AV4085" s="130"/>
      <c r="AW4085" s="130"/>
      <c r="AX4085" s="130"/>
      <c r="AY4085" s="130"/>
    </row>
    <row r="4086" spans="1:51" x14ac:dyDescent="0.2">
      <c r="A4086" s="121"/>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2"/>
      <c r="AU4086" s="130"/>
      <c r="AV4086" s="130"/>
      <c r="AW4086" s="130"/>
      <c r="AX4086" s="130"/>
      <c r="AY4086" s="130"/>
    </row>
    <row r="4087" spans="1:51" x14ac:dyDescent="0.2">
      <c r="A4087" s="121"/>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2"/>
      <c r="AU4087" s="130"/>
      <c r="AV4087" s="130"/>
      <c r="AW4087" s="130"/>
      <c r="AX4087" s="130"/>
      <c r="AY4087" s="130"/>
    </row>
    <row r="4088" spans="1:51" x14ac:dyDescent="0.2">
      <c r="A4088" s="121"/>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2"/>
      <c r="AU4088" s="130"/>
      <c r="AV4088" s="130"/>
      <c r="AW4088" s="130"/>
      <c r="AX4088" s="130"/>
      <c r="AY4088" s="130"/>
    </row>
    <row r="4089" spans="1:51" x14ac:dyDescent="0.2">
      <c r="A4089" s="121"/>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2"/>
      <c r="AU4089" s="130"/>
      <c r="AV4089" s="130"/>
      <c r="AW4089" s="130"/>
      <c r="AX4089" s="130"/>
      <c r="AY4089" s="130"/>
    </row>
    <row r="4090" spans="1:51" x14ac:dyDescent="0.2">
      <c r="A4090" s="121"/>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2"/>
      <c r="AU4090" s="130"/>
      <c r="AV4090" s="130"/>
      <c r="AW4090" s="130"/>
      <c r="AX4090" s="130"/>
      <c r="AY4090" s="130"/>
    </row>
    <row r="4091" spans="1:51" x14ac:dyDescent="0.2">
      <c r="A4091" s="121"/>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2"/>
      <c r="AU4091" s="130"/>
      <c r="AV4091" s="130"/>
      <c r="AW4091" s="130"/>
      <c r="AX4091" s="130"/>
      <c r="AY4091" s="130"/>
    </row>
    <row r="4092" spans="1:51" x14ac:dyDescent="0.2">
      <c r="A4092" s="121"/>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2"/>
      <c r="AU4092" s="130"/>
      <c r="AV4092" s="130"/>
      <c r="AW4092" s="130"/>
      <c r="AX4092" s="130"/>
      <c r="AY4092" s="130"/>
    </row>
    <row r="4093" spans="1:51" x14ac:dyDescent="0.2">
      <c r="A4093" s="121"/>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2"/>
      <c r="AU4093" s="130"/>
      <c r="AV4093" s="130"/>
      <c r="AW4093" s="130"/>
      <c r="AX4093" s="130"/>
      <c r="AY4093" s="130"/>
    </row>
    <row r="4094" spans="1:51" x14ac:dyDescent="0.2">
      <c r="A4094" s="121"/>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2"/>
      <c r="AU4094" s="161"/>
      <c r="AV4094" s="161"/>
      <c r="AW4094" s="161"/>
      <c r="AX4094" s="161"/>
      <c r="AY4094" s="130"/>
    </row>
    <row r="4095" spans="1:51" x14ac:dyDescent="0.2">
      <c r="A4095" s="121"/>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2"/>
      <c r="AU4095" s="161"/>
      <c r="AV4095" s="161"/>
      <c r="AW4095" s="161"/>
      <c r="AX4095" s="161"/>
      <c r="AY4095" s="130"/>
    </row>
    <row r="4096" spans="1:51" x14ac:dyDescent="0.2">
      <c r="A4096" s="121"/>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2"/>
      <c r="AU4096" s="161"/>
      <c r="AV4096" s="161"/>
      <c r="AW4096" s="161"/>
      <c r="AX4096" s="161"/>
      <c r="AY4096" s="130"/>
    </row>
    <row r="4097" spans="1:51" x14ac:dyDescent="0.2">
      <c r="A4097" s="121"/>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2"/>
      <c r="AU4097" s="161"/>
      <c r="AV4097" s="161"/>
      <c r="AW4097" s="161"/>
      <c r="AX4097" s="161"/>
      <c r="AY4097" s="130"/>
    </row>
    <row r="4098" spans="1:51" x14ac:dyDescent="0.2">
      <c r="A4098" s="121"/>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2"/>
      <c r="AU4098" s="161"/>
      <c r="AV4098" s="161"/>
      <c r="AW4098" s="161"/>
      <c r="AX4098" s="161"/>
      <c r="AY4098" s="130"/>
    </row>
    <row r="4099" spans="1:51" x14ac:dyDescent="0.2">
      <c r="A4099" s="121"/>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2"/>
      <c r="AU4099" s="161"/>
      <c r="AV4099" s="161"/>
      <c r="AW4099" s="161"/>
      <c r="AX4099" s="161"/>
      <c r="AY4099" s="130"/>
    </row>
    <row r="4100" spans="1:51" x14ac:dyDescent="0.2">
      <c r="A4100" s="121"/>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2"/>
      <c r="AU4100" s="161"/>
      <c r="AV4100" s="161"/>
      <c r="AW4100" s="161"/>
      <c r="AX4100" s="161"/>
      <c r="AY4100" s="130"/>
    </row>
    <row r="4101" spans="1:51" x14ac:dyDescent="0.2">
      <c r="A4101" s="121"/>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2"/>
      <c r="AU4101" s="161"/>
      <c r="AV4101" s="161"/>
      <c r="AW4101" s="161"/>
      <c r="AX4101" s="161"/>
      <c r="AY4101" s="130"/>
    </row>
    <row r="4102" spans="1:51" x14ac:dyDescent="0.2">
      <c r="A4102" s="121"/>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2"/>
      <c r="AU4102" s="161"/>
      <c r="AV4102" s="161"/>
      <c r="AW4102" s="161"/>
      <c r="AX4102" s="161"/>
      <c r="AY4102" s="130"/>
    </row>
    <row r="4103" spans="1:51" x14ac:dyDescent="0.2">
      <c r="A4103" s="121"/>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2"/>
      <c r="AU4103" s="161"/>
      <c r="AV4103" s="161"/>
      <c r="AW4103" s="161"/>
      <c r="AX4103" s="161"/>
      <c r="AY4103" s="130"/>
    </row>
    <row r="4104" spans="1:51" x14ac:dyDescent="0.2">
      <c r="A4104" s="121"/>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2"/>
      <c r="AU4104" s="161"/>
      <c r="AV4104" s="161"/>
      <c r="AW4104" s="161"/>
      <c r="AX4104" s="161"/>
      <c r="AY4104" s="130"/>
    </row>
    <row r="4105" spans="1:51" x14ac:dyDescent="0.2">
      <c r="A4105" s="121"/>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2"/>
      <c r="AU4105" s="130"/>
      <c r="AV4105" s="130"/>
      <c r="AW4105" s="130"/>
      <c r="AX4105" s="130"/>
      <c r="AY4105" s="130"/>
    </row>
    <row r="4106" spans="1:51" x14ac:dyDescent="0.2">
      <c r="A4106" s="121"/>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2"/>
      <c r="AU4106" s="161"/>
      <c r="AV4106" s="161"/>
      <c r="AW4106" s="161"/>
      <c r="AX4106" s="161"/>
      <c r="AY4106" s="130"/>
    </row>
    <row r="4107" spans="1:51" x14ac:dyDescent="0.2">
      <c r="A4107" s="121"/>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2"/>
      <c r="AU4107" s="161"/>
      <c r="AV4107" s="161"/>
      <c r="AW4107" s="161"/>
      <c r="AX4107" s="161"/>
      <c r="AY4107" s="130"/>
    </row>
    <row r="4108" spans="1:51" x14ac:dyDescent="0.2">
      <c r="A4108" s="121"/>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2"/>
      <c r="AU4108" s="161"/>
      <c r="AV4108" s="161"/>
      <c r="AW4108" s="161"/>
      <c r="AX4108" s="161"/>
      <c r="AY4108" s="130"/>
    </row>
    <row r="4109" spans="1:51" x14ac:dyDescent="0.2">
      <c r="A4109" s="121"/>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2"/>
      <c r="AU4109" s="161"/>
      <c r="AV4109" s="161"/>
      <c r="AW4109" s="161"/>
      <c r="AX4109" s="161"/>
      <c r="AY4109" s="130"/>
    </row>
    <row r="4110" spans="1:51" x14ac:dyDescent="0.2">
      <c r="A4110" s="121"/>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2"/>
      <c r="AU4110" s="161"/>
      <c r="AV4110" s="161"/>
      <c r="AW4110" s="161"/>
      <c r="AX4110" s="161"/>
      <c r="AY4110" s="130"/>
    </row>
    <row r="4111" spans="1:51" x14ac:dyDescent="0.2">
      <c r="A4111" s="121"/>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2"/>
      <c r="AU4111" s="161"/>
      <c r="AV4111" s="161"/>
      <c r="AW4111" s="161"/>
      <c r="AX4111" s="161"/>
      <c r="AY4111" s="130"/>
    </row>
    <row r="4112" spans="1:51" x14ac:dyDescent="0.2">
      <c r="A4112" s="121"/>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2"/>
      <c r="AU4112" s="161"/>
      <c r="AV4112" s="161"/>
      <c r="AW4112" s="161"/>
      <c r="AX4112" s="161"/>
      <c r="AY4112" s="130"/>
    </row>
    <row r="4113" spans="1:51" x14ac:dyDescent="0.2">
      <c r="A4113" s="121"/>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2"/>
      <c r="AU4113" s="161"/>
      <c r="AV4113" s="161"/>
      <c r="AW4113" s="161"/>
      <c r="AX4113" s="161"/>
      <c r="AY4113" s="130"/>
    </row>
    <row r="4114" spans="1:51" x14ac:dyDescent="0.2">
      <c r="A4114" s="121"/>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2"/>
      <c r="AU4114" s="161"/>
      <c r="AV4114" s="161"/>
      <c r="AW4114" s="161"/>
      <c r="AX4114" s="161"/>
      <c r="AY4114" s="130"/>
    </row>
    <row r="4115" spans="1:51" x14ac:dyDescent="0.2">
      <c r="A4115" s="121"/>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2"/>
      <c r="AU4115" s="161"/>
      <c r="AV4115" s="161"/>
      <c r="AW4115" s="161"/>
      <c r="AX4115" s="161"/>
      <c r="AY4115" s="130"/>
    </row>
    <row r="4116" spans="1:51" x14ac:dyDescent="0.2">
      <c r="A4116" s="121"/>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2"/>
      <c r="AU4116" s="161"/>
      <c r="AV4116" s="161"/>
      <c r="AW4116" s="161"/>
      <c r="AX4116" s="161"/>
      <c r="AY4116" s="130"/>
    </row>
    <row r="4117" spans="1:51" x14ac:dyDescent="0.2">
      <c r="A4117" s="121"/>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2"/>
      <c r="AU4117" s="161"/>
      <c r="AV4117" s="161"/>
      <c r="AW4117" s="161"/>
      <c r="AX4117" s="161"/>
      <c r="AY4117" s="130"/>
    </row>
    <row r="4118" spans="1:51" x14ac:dyDescent="0.2">
      <c r="A4118" s="121"/>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2"/>
      <c r="AU4118" s="161"/>
      <c r="AV4118" s="161"/>
      <c r="AW4118" s="161"/>
      <c r="AX4118" s="161"/>
      <c r="AY4118" s="130"/>
    </row>
    <row r="4119" spans="1:51" x14ac:dyDescent="0.2">
      <c r="A4119" s="121"/>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2"/>
      <c r="AU4119" s="161"/>
      <c r="AV4119" s="161"/>
      <c r="AW4119" s="161"/>
      <c r="AX4119" s="161"/>
      <c r="AY4119" s="130"/>
    </row>
    <row r="4120" spans="1:51" x14ac:dyDescent="0.2">
      <c r="A4120" s="121"/>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2"/>
      <c r="AU4120" s="161"/>
      <c r="AV4120" s="161"/>
      <c r="AW4120" s="161"/>
      <c r="AX4120" s="161"/>
      <c r="AY4120" s="130"/>
    </row>
    <row r="4121" spans="1:51" x14ac:dyDescent="0.2">
      <c r="A4121" s="121"/>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2"/>
      <c r="AU4121" s="161"/>
      <c r="AV4121" s="161"/>
      <c r="AW4121" s="161"/>
      <c r="AX4121" s="161"/>
      <c r="AY4121" s="130"/>
    </row>
    <row r="4122" spans="1:51" x14ac:dyDescent="0.2">
      <c r="A4122" s="121"/>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2"/>
      <c r="AU4122" s="161"/>
      <c r="AV4122" s="161"/>
      <c r="AW4122" s="161"/>
      <c r="AX4122" s="161"/>
      <c r="AY4122" s="130"/>
    </row>
    <row r="4123" spans="1:51" x14ac:dyDescent="0.2">
      <c r="A4123" s="121"/>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2"/>
      <c r="AU4123" s="161"/>
      <c r="AV4123" s="161"/>
      <c r="AW4123" s="161"/>
      <c r="AX4123" s="161"/>
      <c r="AY4123" s="130"/>
    </row>
    <row r="4124" spans="1:51" x14ac:dyDescent="0.2">
      <c r="A4124" s="121"/>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2"/>
      <c r="AU4124" s="161"/>
      <c r="AV4124" s="161"/>
      <c r="AW4124" s="161"/>
      <c r="AX4124" s="161"/>
      <c r="AY4124" s="130"/>
    </row>
    <row r="4125" spans="1:51" x14ac:dyDescent="0.2">
      <c r="A4125" s="121"/>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2"/>
      <c r="AU4125" s="161"/>
      <c r="AV4125" s="161"/>
      <c r="AW4125" s="161"/>
      <c r="AX4125" s="161"/>
      <c r="AY4125" s="130"/>
    </row>
    <row r="4126" spans="1:51" x14ac:dyDescent="0.2">
      <c r="A4126" s="121"/>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2"/>
      <c r="AU4126" s="161"/>
      <c r="AV4126" s="161"/>
      <c r="AW4126" s="161"/>
      <c r="AX4126" s="161"/>
      <c r="AY4126" s="130"/>
    </row>
    <row r="4127" spans="1:51" x14ac:dyDescent="0.2">
      <c r="A4127" s="121"/>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2"/>
      <c r="AU4127" s="161"/>
      <c r="AV4127" s="161"/>
      <c r="AW4127" s="161"/>
      <c r="AX4127" s="161"/>
      <c r="AY4127" s="130"/>
    </row>
    <row r="4128" spans="1:51" x14ac:dyDescent="0.2">
      <c r="A4128" s="121"/>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2"/>
      <c r="AU4128" s="161"/>
      <c r="AV4128" s="161"/>
      <c r="AW4128" s="161"/>
      <c r="AX4128" s="161"/>
      <c r="AY4128" s="130"/>
    </row>
    <row r="4129" spans="1:51" x14ac:dyDescent="0.2">
      <c r="A4129" s="121"/>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2"/>
      <c r="AU4129" s="161"/>
      <c r="AV4129" s="161"/>
      <c r="AW4129" s="161"/>
      <c r="AX4129" s="161"/>
      <c r="AY4129" s="130"/>
    </row>
    <row r="4130" spans="1:51" x14ac:dyDescent="0.2">
      <c r="A4130" s="121"/>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2"/>
      <c r="AU4130" s="161"/>
      <c r="AV4130" s="161"/>
      <c r="AW4130" s="161"/>
      <c r="AX4130" s="161"/>
      <c r="AY4130" s="130"/>
    </row>
    <row r="4131" spans="1:51" x14ac:dyDescent="0.2">
      <c r="A4131" s="121"/>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2"/>
      <c r="AU4131" s="161"/>
      <c r="AV4131" s="161"/>
      <c r="AW4131" s="161"/>
      <c r="AX4131" s="161"/>
      <c r="AY4131" s="130"/>
    </row>
    <row r="4132" spans="1:51" x14ac:dyDescent="0.2">
      <c r="A4132" s="121"/>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2"/>
      <c r="AU4132" s="161"/>
      <c r="AV4132" s="161"/>
      <c r="AW4132" s="161"/>
      <c r="AX4132" s="161"/>
      <c r="AY4132" s="130"/>
    </row>
    <row r="4133" spans="1:51" x14ac:dyDescent="0.2">
      <c r="A4133" s="121"/>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2"/>
      <c r="AU4133" s="161"/>
      <c r="AV4133" s="161"/>
      <c r="AW4133" s="161"/>
      <c r="AX4133" s="161"/>
      <c r="AY4133" s="130"/>
    </row>
    <row r="4134" spans="1:51" x14ac:dyDescent="0.2">
      <c r="A4134" s="121"/>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2"/>
      <c r="AU4134" s="161"/>
      <c r="AV4134" s="161"/>
      <c r="AW4134" s="161"/>
      <c r="AX4134" s="161"/>
      <c r="AY4134" s="130"/>
    </row>
    <row r="4135" spans="1:51" x14ac:dyDescent="0.2">
      <c r="A4135" s="121"/>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2"/>
      <c r="AU4135" s="161"/>
      <c r="AV4135" s="161"/>
      <c r="AW4135" s="161"/>
      <c r="AX4135" s="161"/>
      <c r="AY4135" s="130"/>
    </row>
    <row r="4136" spans="1:51" x14ac:dyDescent="0.2">
      <c r="A4136" s="121"/>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2"/>
      <c r="AU4136" s="161"/>
      <c r="AV4136" s="161"/>
      <c r="AW4136" s="161"/>
      <c r="AX4136" s="161"/>
      <c r="AY4136" s="130"/>
    </row>
    <row r="4137" spans="1:51" x14ac:dyDescent="0.2">
      <c r="A4137" s="121"/>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2"/>
      <c r="AU4137" s="161"/>
      <c r="AV4137" s="161"/>
      <c r="AW4137" s="161"/>
      <c r="AX4137" s="161"/>
      <c r="AY4137" s="130"/>
    </row>
    <row r="4138" spans="1:51" x14ac:dyDescent="0.2">
      <c r="A4138" s="121"/>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2"/>
      <c r="AU4138" s="161"/>
      <c r="AV4138" s="161"/>
      <c r="AW4138" s="161"/>
      <c r="AX4138" s="161"/>
      <c r="AY4138" s="130"/>
    </row>
    <row r="4139" spans="1:51" x14ac:dyDescent="0.2">
      <c r="A4139" s="121"/>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2"/>
      <c r="AU4139" s="161"/>
      <c r="AV4139" s="161"/>
      <c r="AW4139" s="161"/>
      <c r="AX4139" s="161"/>
      <c r="AY4139" s="130"/>
    </row>
    <row r="4140" spans="1:51" x14ac:dyDescent="0.2">
      <c r="A4140" s="121"/>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2"/>
      <c r="AU4140" s="161"/>
      <c r="AV4140" s="161"/>
      <c r="AW4140" s="161"/>
      <c r="AX4140" s="161"/>
      <c r="AY4140" s="130"/>
    </row>
    <row r="4141" spans="1:51" x14ac:dyDescent="0.2">
      <c r="A4141" s="121"/>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2"/>
      <c r="AU4141" s="161"/>
      <c r="AV4141" s="161"/>
      <c r="AW4141" s="161"/>
      <c r="AX4141" s="161"/>
      <c r="AY4141" s="130"/>
    </row>
    <row r="4142" spans="1:51" x14ac:dyDescent="0.2">
      <c r="A4142" s="121"/>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2"/>
      <c r="AU4142" s="161"/>
      <c r="AV4142" s="161"/>
      <c r="AW4142" s="161"/>
      <c r="AX4142" s="161"/>
      <c r="AY4142" s="130"/>
    </row>
    <row r="4143" spans="1:51" x14ac:dyDescent="0.2">
      <c r="A4143" s="121"/>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2"/>
      <c r="AU4143" s="161"/>
      <c r="AV4143" s="161"/>
      <c r="AW4143" s="161"/>
      <c r="AX4143" s="161"/>
      <c r="AY4143" s="130"/>
    </row>
    <row r="4144" spans="1:51" x14ac:dyDescent="0.2">
      <c r="A4144" s="121"/>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2"/>
      <c r="AU4144" s="161"/>
      <c r="AV4144" s="161"/>
      <c r="AW4144" s="161"/>
      <c r="AX4144" s="161"/>
      <c r="AY4144" s="130"/>
    </row>
    <row r="4145" spans="1:51" x14ac:dyDescent="0.2">
      <c r="A4145" s="121"/>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2"/>
      <c r="AU4145" s="161"/>
      <c r="AV4145" s="161"/>
      <c r="AW4145" s="161"/>
      <c r="AX4145" s="161"/>
      <c r="AY4145" s="130"/>
    </row>
    <row r="4146" spans="1:51" x14ac:dyDescent="0.2">
      <c r="A4146" s="121"/>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2"/>
      <c r="AU4146" s="161"/>
      <c r="AV4146" s="161"/>
      <c r="AW4146" s="161"/>
      <c r="AX4146" s="161"/>
      <c r="AY4146" s="130"/>
    </row>
    <row r="4147" spans="1:51" x14ac:dyDescent="0.2">
      <c r="A4147" s="121"/>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2"/>
      <c r="AU4147" s="161"/>
      <c r="AV4147" s="161"/>
      <c r="AW4147" s="161"/>
      <c r="AX4147" s="161"/>
      <c r="AY4147" s="130"/>
    </row>
    <row r="4148" spans="1:51" x14ac:dyDescent="0.2">
      <c r="A4148" s="121"/>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2"/>
      <c r="AU4148" s="161"/>
      <c r="AV4148" s="161"/>
      <c r="AW4148" s="161"/>
      <c r="AX4148" s="161"/>
      <c r="AY4148" s="130"/>
    </row>
    <row r="4149" spans="1:51" x14ac:dyDescent="0.2">
      <c r="A4149" s="121"/>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2"/>
      <c r="AU4149" s="161"/>
      <c r="AV4149" s="161"/>
      <c r="AW4149" s="161"/>
      <c r="AX4149" s="161"/>
      <c r="AY4149" s="130"/>
    </row>
    <row r="4150" spans="1:51" x14ac:dyDescent="0.2">
      <c r="A4150" s="121"/>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2"/>
      <c r="AU4150" s="161"/>
      <c r="AV4150" s="161"/>
      <c r="AW4150" s="161"/>
      <c r="AX4150" s="161"/>
      <c r="AY4150" s="130"/>
    </row>
    <row r="4151" spans="1:51" x14ac:dyDescent="0.2">
      <c r="A4151" s="121"/>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2"/>
      <c r="AU4151" s="130"/>
      <c r="AV4151" s="130"/>
      <c r="AW4151" s="130"/>
      <c r="AX4151" s="130"/>
      <c r="AY4151" s="130"/>
    </row>
    <row r="4152" spans="1:51" x14ac:dyDescent="0.2">
      <c r="A4152" s="121"/>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2"/>
      <c r="AU4152" s="161"/>
      <c r="AV4152" s="161"/>
      <c r="AW4152" s="161"/>
      <c r="AX4152" s="161"/>
      <c r="AY4152" s="130"/>
    </row>
    <row r="4153" spans="1:51" x14ac:dyDescent="0.2">
      <c r="A4153" s="121"/>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2"/>
      <c r="AU4153" s="161"/>
      <c r="AV4153" s="161"/>
      <c r="AW4153" s="161"/>
      <c r="AX4153" s="161"/>
      <c r="AY4153" s="130"/>
    </row>
    <row r="4154" spans="1:51" x14ac:dyDescent="0.2">
      <c r="A4154" s="121"/>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2"/>
      <c r="AU4154" s="161"/>
      <c r="AV4154" s="161"/>
      <c r="AW4154" s="161"/>
      <c r="AX4154" s="161"/>
      <c r="AY4154" s="130"/>
    </row>
    <row r="4155" spans="1:51" x14ac:dyDescent="0.2">
      <c r="A4155" s="121"/>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2"/>
      <c r="AU4155" s="161"/>
      <c r="AV4155" s="161"/>
      <c r="AW4155" s="161"/>
      <c r="AX4155" s="161"/>
      <c r="AY4155" s="130"/>
    </row>
    <row r="4156" spans="1:51" x14ac:dyDescent="0.2">
      <c r="A4156" s="121"/>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2"/>
      <c r="AU4156" s="161"/>
      <c r="AV4156" s="161"/>
      <c r="AW4156" s="161"/>
      <c r="AX4156" s="161"/>
      <c r="AY4156" s="130"/>
    </row>
    <row r="4157" spans="1:51" x14ac:dyDescent="0.2">
      <c r="A4157" s="121"/>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2"/>
      <c r="AU4157" s="161"/>
      <c r="AV4157" s="161"/>
      <c r="AW4157" s="161"/>
      <c r="AX4157" s="161"/>
      <c r="AY4157" s="130"/>
    </row>
    <row r="4158" spans="1:51" x14ac:dyDescent="0.2">
      <c r="A4158" s="121"/>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2"/>
      <c r="AU4158" s="161"/>
      <c r="AV4158" s="161"/>
      <c r="AW4158" s="161"/>
      <c r="AX4158" s="161"/>
      <c r="AY4158" s="130"/>
    </row>
    <row r="4159" spans="1:51" x14ac:dyDescent="0.2">
      <c r="A4159" s="121"/>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2"/>
      <c r="AU4159" s="161"/>
      <c r="AV4159" s="161"/>
      <c r="AW4159" s="161"/>
      <c r="AX4159" s="161"/>
      <c r="AY4159" s="130"/>
    </row>
    <row r="4160" spans="1:51" x14ac:dyDescent="0.2">
      <c r="A4160" s="121"/>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2"/>
      <c r="AU4160" s="161"/>
      <c r="AV4160" s="161"/>
      <c r="AW4160" s="161"/>
      <c r="AX4160" s="161"/>
      <c r="AY4160" s="130"/>
    </row>
    <row r="4161" spans="1:51" x14ac:dyDescent="0.2">
      <c r="A4161" s="121"/>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2"/>
      <c r="AU4161" s="161"/>
      <c r="AV4161" s="161"/>
      <c r="AW4161" s="161"/>
      <c r="AX4161" s="161"/>
      <c r="AY4161" s="130"/>
    </row>
    <row r="4162" spans="1:51" x14ac:dyDescent="0.2">
      <c r="A4162" s="121"/>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2"/>
      <c r="AU4162" s="161"/>
      <c r="AV4162" s="161"/>
      <c r="AW4162" s="161"/>
      <c r="AX4162" s="161"/>
      <c r="AY4162" s="130"/>
    </row>
    <row r="4163" spans="1:51" x14ac:dyDescent="0.2">
      <c r="A4163" s="121"/>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2"/>
      <c r="AU4163" s="161"/>
      <c r="AV4163" s="161"/>
      <c r="AW4163" s="161"/>
      <c r="AX4163" s="161"/>
      <c r="AY4163" s="130"/>
    </row>
    <row r="4164" spans="1:51" x14ac:dyDescent="0.2">
      <c r="A4164" s="121"/>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2"/>
      <c r="AU4164" s="161"/>
      <c r="AV4164" s="161"/>
      <c r="AW4164" s="161"/>
      <c r="AX4164" s="161"/>
      <c r="AY4164" s="130"/>
    </row>
    <row r="4165" spans="1:51" x14ac:dyDescent="0.2">
      <c r="A4165" s="121"/>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2"/>
      <c r="AU4165" s="161"/>
      <c r="AV4165" s="161"/>
      <c r="AW4165" s="161"/>
      <c r="AX4165" s="161"/>
      <c r="AY4165" s="130"/>
    </row>
    <row r="4166" spans="1:51" x14ac:dyDescent="0.2">
      <c r="A4166" s="121"/>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2"/>
      <c r="AU4166" s="161"/>
      <c r="AV4166" s="161"/>
      <c r="AW4166" s="161"/>
      <c r="AX4166" s="161"/>
      <c r="AY4166" s="130"/>
    </row>
    <row r="4167" spans="1:51" x14ac:dyDescent="0.2">
      <c r="A4167" s="121"/>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2"/>
      <c r="AU4167" s="161"/>
      <c r="AV4167" s="161"/>
      <c r="AW4167" s="161"/>
      <c r="AX4167" s="161"/>
      <c r="AY4167" s="130"/>
    </row>
    <row r="4168" spans="1:51" x14ac:dyDescent="0.2">
      <c r="A4168" s="121"/>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2"/>
      <c r="AU4168" s="161"/>
      <c r="AV4168" s="161"/>
      <c r="AW4168" s="161"/>
      <c r="AX4168" s="161"/>
      <c r="AY4168" s="130"/>
    </row>
    <row r="4169" spans="1:51" x14ac:dyDescent="0.2">
      <c r="A4169" s="121"/>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2"/>
      <c r="AU4169" s="161"/>
      <c r="AV4169" s="161"/>
      <c r="AW4169" s="161"/>
      <c r="AX4169" s="161"/>
      <c r="AY4169" s="130"/>
    </row>
    <row r="4170" spans="1:51" x14ac:dyDescent="0.2">
      <c r="A4170" s="121"/>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2"/>
      <c r="AU4170" s="161"/>
      <c r="AV4170" s="161"/>
      <c r="AW4170" s="161"/>
      <c r="AX4170" s="161"/>
      <c r="AY4170" s="130"/>
    </row>
    <row r="4171" spans="1:51" x14ac:dyDescent="0.2">
      <c r="A4171" s="121"/>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2"/>
      <c r="AU4171" s="161"/>
      <c r="AV4171" s="161"/>
      <c r="AW4171" s="161"/>
      <c r="AX4171" s="161"/>
      <c r="AY4171" s="130"/>
    </row>
    <row r="4172" spans="1:51" x14ac:dyDescent="0.2">
      <c r="A4172" s="121"/>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2"/>
      <c r="AU4172" s="161"/>
      <c r="AV4172" s="161"/>
      <c r="AW4172" s="161"/>
      <c r="AX4172" s="161"/>
      <c r="AY4172" s="130"/>
    </row>
    <row r="4173" spans="1:51" x14ac:dyDescent="0.2">
      <c r="A4173" s="121"/>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2"/>
      <c r="AU4173" s="161"/>
      <c r="AV4173" s="161"/>
      <c r="AW4173" s="161"/>
      <c r="AX4173" s="161"/>
      <c r="AY4173" s="130"/>
    </row>
    <row r="4174" spans="1:51" x14ac:dyDescent="0.2">
      <c r="A4174" s="121"/>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2"/>
      <c r="AU4174" s="161"/>
      <c r="AV4174" s="161"/>
      <c r="AW4174" s="161"/>
      <c r="AX4174" s="161"/>
      <c r="AY4174" s="130"/>
    </row>
    <row r="4175" spans="1:51" x14ac:dyDescent="0.2">
      <c r="A4175" s="121"/>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2"/>
      <c r="AU4175" s="161"/>
      <c r="AV4175" s="161"/>
      <c r="AW4175" s="161"/>
      <c r="AX4175" s="161"/>
      <c r="AY4175" s="130"/>
    </row>
    <row r="4176" spans="1:51" x14ac:dyDescent="0.2">
      <c r="A4176" s="121"/>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2"/>
      <c r="AU4176" s="161"/>
      <c r="AV4176" s="161"/>
      <c r="AW4176" s="161"/>
      <c r="AX4176" s="161"/>
      <c r="AY4176" s="130"/>
    </row>
    <row r="4177" spans="1:51" x14ac:dyDescent="0.2">
      <c r="A4177" s="121"/>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2"/>
      <c r="AU4177" s="161"/>
      <c r="AV4177" s="161"/>
      <c r="AW4177" s="161"/>
      <c r="AX4177" s="161"/>
      <c r="AY4177" s="130"/>
    </row>
    <row r="4178" spans="1:51" x14ac:dyDescent="0.2">
      <c r="A4178" s="121"/>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2"/>
      <c r="AU4178" s="161"/>
      <c r="AV4178" s="161"/>
      <c r="AW4178" s="161"/>
      <c r="AX4178" s="161"/>
      <c r="AY4178" s="130"/>
    </row>
    <row r="4179" spans="1:51" x14ac:dyDescent="0.2">
      <c r="A4179" s="121"/>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2"/>
      <c r="AU4179" s="161"/>
      <c r="AV4179" s="161"/>
      <c r="AW4179" s="161"/>
      <c r="AX4179" s="161"/>
      <c r="AY4179" s="130"/>
    </row>
    <row r="4180" spans="1:51" x14ac:dyDescent="0.2">
      <c r="A4180" s="121"/>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2"/>
      <c r="AU4180" s="161"/>
      <c r="AV4180" s="161"/>
      <c r="AW4180" s="161"/>
      <c r="AX4180" s="161"/>
      <c r="AY4180" s="130"/>
    </row>
    <row r="4181" spans="1:51" x14ac:dyDescent="0.2">
      <c r="A4181" s="121"/>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2"/>
      <c r="AU4181" s="161"/>
      <c r="AV4181" s="161"/>
      <c r="AW4181" s="161"/>
      <c r="AX4181" s="161"/>
      <c r="AY4181" s="130"/>
    </row>
    <row r="4182" spans="1:51" x14ac:dyDescent="0.2">
      <c r="A4182" s="121"/>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2"/>
      <c r="AU4182" s="130"/>
      <c r="AV4182" s="130"/>
      <c r="AW4182" s="130"/>
      <c r="AX4182" s="130"/>
      <c r="AY4182" s="130"/>
    </row>
    <row r="4183" spans="1:51" x14ac:dyDescent="0.2">
      <c r="A4183" s="121"/>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2"/>
      <c r="AU4183" s="161"/>
      <c r="AV4183" s="161"/>
      <c r="AW4183" s="161"/>
      <c r="AX4183" s="161"/>
      <c r="AY4183" s="130"/>
    </row>
    <row r="4184" spans="1:51" x14ac:dyDescent="0.2">
      <c r="A4184" s="121"/>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2"/>
      <c r="AU4184" s="161"/>
      <c r="AV4184" s="161"/>
      <c r="AW4184" s="161"/>
      <c r="AX4184" s="161"/>
      <c r="AY4184" s="130"/>
    </row>
    <row r="4185" spans="1:51" x14ac:dyDescent="0.2">
      <c r="A4185" s="121"/>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2"/>
      <c r="AU4185" s="161"/>
      <c r="AV4185" s="161"/>
      <c r="AW4185" s="161"/>
      <c r="AX4185" s="161"/>
      <c r="AY4185" s="130"/>
    </row>
    <row r="4186" spans="1:51" x14ac:dyDescent="0.2">
      <c r="A4186" s="121"/>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2"/>
      <c r="AU4186" s="161"/>
      <c r="AV4186" s="161"/>
      <c r="AW4186" s="161"/>
      <c r="AX4186" s="161"/>
      <c r="AY4186" s="130"/>
    </row>
    <row r="4187" spans="1:51" x14ac:dyDescent="0.2">
      <c r="A4187" s="121"/>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2"/>
      <c r="AU4187" s="161"/>
      <c r="AV4187" s="161"/>
      <c r="AW4187" s="161"/>
      <c r="AX4187" s="161"/>
      <c r="AY4187" s="130"/>
    </row>
    <row r="4188" spans="1:51" x14ac:dyDescent="0.2">
      <c r="A4188" s="121"/>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2"/>
      <c r="AU4188" s="161"/>
      <c r="AV4188" s="161"/>
      <c r="AW4188" s="161"/>
      <c r="AX4188" s="161"/>
      <c r="AY4188" s="130"/>
    </row>
    <row r="4189" spans="1:51" x14ac:dyDescent="0.2">
      <c r="A4189" s="121"/>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2"/>
      <c r="AU4189" s="161"/>
      <c r="AV4189" s="161"/>
      <c r="AW4189" s="161"/>
      <c r="AX4189" s="161"/>
      <c r="AY4189" s="130"/>
    </row>
    <row r="4190" spans="1:51" x14ac:dyDescent="0.2">
      <c r="A4190" s="121"/>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2"/>
      <c r="AU4190" s="161"/>
      <c r="AV4190" s="161"/>
      <c r="AW4190" s="161"/>
      <c r="AX4190" s="161"/>
      <c r="AY4190" s="130"/>
    </row>
    <row r="4191" spans="1:51" x14ac:dyDescent="0.2">
      <c r="A4191" s="121"/>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2"/>
      <c r="AU4191" s="161"/>
      <c r="AV4191" s="161"/>
      <c r="AW4191" s="161"/>
      <c r="AX4191" s="161"/>
      <c r="AY4191" s="130"/>
    </row>
    <row r="4192" spans="1:51" x14ac:dyDescent="0.2">
      <c r="A4192" s="121"/>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2"/>
      <c r="AU4192" s="161"/>
      <c r="AV4192" s="161"/>
      <c r="AW4192" s="161"/>
      <c r="AX4192" s="161"/>
      <c r="AY4192" s="130"/>
    </row>
    <row r="4193" spans="1:51" x14ac:dyDescent="0.2">
      <c r="A4193" s="121"/>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2"/>
      <c r="AU4193" s="161"/>
      <c r="AV4193" s="161"/>
      <c r="AW4193" s="161"/>
      <c r="AX4193" s="161"/>
      <c r="AY4193" s="130"/>
    </row>
    <row r="4194" spans="1:51" x14ac:dyDescent="0.2">
      <c r="A4194" s="121"/>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2"/>
      <c r="AU4194" s="161"/>
      <c r="AV4194" s="161"/>
      <c r="AW4194" s="161"/>
      <c r="AX4194" s="161"/>
      <c r="AY4194" s="130"/>
    </row>
    <row r="4195" spans="1:51" x14ac:dyDescent="0.2">
      <c r="A4195" s="121"/>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2"/>
      <c r="AU4195" s="161"/>
      <c r="AV4195" s="161"/>
      <c r="AW4195" s="161"/>
      <c r="AX4195" s="161"/>
      <c r="AY4195" s="130"/>
    </row>
    <row r="4196" spans="1:51" x14ac:dyDescent="0.2">
      <c r="A4196" s="121"/>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2"/>
      <c r="AU4196" s="161"/>
      <c r="AV4196" s="161"/>
      <c r="AW4196" s="161"/>
      <c r="AX4196" s="161"/>
      <c r="AY4196" s="130"/>
    </row>
    <row r="4197" spans="1:51" x14ac:dyDescent="0.2">
      <c r="A4197" s="121"/>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2"/>
      <c r="AU4197" s="161"/>
      <c r="AV4197" s="161"/>
      <c r="AW4197" s="161"/>
      <c r="AX4197" s="161"/>
      <c r="AY4197" s="130"/>
    </row>
    <row r="4198" spans="1:51" x14ac:dyDescent="0.2">
      <c r="A4198" s="121"/>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2"/>
      <c r="AU4198" s="161"/>
      <c r="AV4198" s="161"/>
      <c r="AW4198" s="161"/>
      <c r="AX4198" s="161"/>
      <c r="AY4198" s="130"/>
    </row>
    <row r="4199" spans="1:51" x14ac:dyDescent="0.2">
      <c r="A4199" s="121"/>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2"/>
      <c r="AU4199" s="161"/>
      <c r="AV4199" s="161"/>
      <c r="AW4199" s="161"/>
      <c r="AX4199" s="161"/>
      <c r="AY4199" s="130"/>
    </row>
    <row r="4200" spans="1:51" x14ac:dyDescent="0.2">
      <c r="A4200" s="121"/>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2"/>
      <c r="AU4200" s="161"/>
      <c r="AV4200" s="161"/>
      <c r="AW4200" s="161"/>
      <c r="AX4200" s="161"/>
      <c r="AY4200" s="130"/>
    </row>
    <row r="4201" spans="1:51" x14ac:dyDescent="0.2">
      <c r="A4201" s="121"/>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2"/>
      <c r="AU4201" s="161"/>
      <c r="AV4201" s="161"/>
      <c r="AW4201" s="161"/>
      <c r="AX4201" s="161"/>
      <c r="AY4201" s="130"/>
    </row>
    <row r="4202" spans="1:51" x14ac:dyDescent="0.2">
      <c r="A4202" s="121"/>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2"/>
      <c r="AU4202" s="161"/>
      <c r="AV4202" s="161"/>
      <c r="AW4202" s="161"/>
      <c r="AX4202" s="161"/>
      <c r="AY4202" s="130"/>
    </row>
    <row r="4203" spans="1:51" x14ac:dyDescent="0.2">
      <c r="A4203" s="121"/>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2"/>
      <c r="AU4203" s="161"/>
      <c r="AV4203" s="161"/>
      <c r="AW4203" s="161"/>
      <c r="AX4203" s="161"/>
      <c r="AY4203" s="130"/>
    </row>
    <row r="4204" spans="1:51" x14ac:dyDescent="0.2">
      <c r="A4204" s="121"/>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2"/>
      <c r="AU4204" s="161"/>
      <c r="AV4204" s="161"/>
      <c r="AW4204" s="161"/>
      <c r="AX4204" s="161"/>
      <c r="AY4204" s="130"/>
    </row>
    <row r="4205" spans="1:51" x14ac:dyDescent="0.2">
      <c r="A4205" s="121"/>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2"/>
      <c r="AU4205" s="161"/>
      <c r="AV4205" s="161"/>
      <c r="AW4205" s="161"/>
      <c r="AX4205" s="161"/>
      <c r="AY4205" s="130"/>
    </row>
    <row r="4206" spans="1:51" x14ac:dyDescent="0.2">
      <c r="A4206" s="121"/>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2"/>
      <c r="AU4206" s="161"/>
      <c r="AV4206" s="161"/>
      <c r="AW4206" s="161"/>
      <c r="AX4206" s="161"/>
      <c r="AY4206" s="130"/>
    </row>
    <row r="4207" spans="1:51" x14ac:dyDescent="0.2">
      <c r="A4207" s="121"/>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2"/>
      <c r="AU4207" s="161"/>
      <c r="AV4207" s="161"/>
      <c r="AW4207" s="161"/>
      <c r="AX4207" s="161"/>
      <c r="AY4207" s="130"/>
    </row>
    <row r="4208" spans="1:51" x14ac:dyDescent="0.2">
      <c r="A4208" s="121"/>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2"/>
      <c r="AU4208" s="161"/>
      <c r="AV4208" s="161"/>
      <c r="AW4208" s="161"/>
      <c r="AX4208" s="161"/>
      <c r="AY4208" s="130"/>
    </row>
    <row r="4209" spans="1:51" x14ac:dyDescent="0.2">
      <c r="A4209" s="121"/>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2"/>
      <c r="AU4209" s="161"/>
      <c r="AV4209" s="161"/>
      <c r="AW4209" s="161"/>
      <c r="AX4209" s="161"/>
      <c r="AY4209" s="130"/>
    </row>
    <row r="4210" spans="1:51" x14ac:dyDescent="0.2">
      <c r="A4210" s="121"/>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2"/>
      <c r="AU4210" s="161"/>
      <c r="AV4210" s="161"/>
      <c r="AW4210" s="161"/>
      <c r="AX4210" s="161"/>
      <c r="AY4210" s="130"/>
    </row>
    <row r="4211" spans="1:51" x14ac:dyDescent="0.2">
      <c r="A4211" s="121"/>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2"/>
      <c r="AU4211" s="161"/>
      <c r="AV4211" s="161"/>
      <c r="AW4211" s="161"/>
      <c r="AX4211" s="161"/>
      <c r="AY4211" s="130"/>
    </row>
    <row r="4212" spans="1:51" x14ac:dyDescent="0.2">
      <c r="A4212" s="121"/>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2"/>
      <c r="AU4212" s="161"/>
      <c r="AV4212" s="161"/>
      <c r="AW4212" s="161"/>
      <c r="AX4212" s="161"/>
      <c r="AY4212" s="130"/>
    </row>
    <row r="4213" spans="1:51" x14ac:dyDescent="0.2">
      <c r="A4213" s="121"/>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2"/>
      <c r="AU4213" s="161"/>
      <c r="AV4213" s="161"/>
      <c r="AW4213" s="161"/>
      <c r="AX4213" s="161"/>
      <c r="AY4213" s="130"/>
    </row>
    <row r="4214" spans="1:51" x14ac:dyDescent="0.2">
      <c r="A4214" s="121"/>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2"/>
      <c r="AU4214" s="161"/>
      <c r="AV4214" s="161"/>
      <c r="AW4214" s="161"/>
      <c r="AX4214" s="161"/>
      <c r="AY4214" s="130"/>
    </row>
    <row r="4215" spans="1:51" x14ac:dyDescent="0.2">
      <c r="A4215" s="121"/>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2"/>
      <c r="AU4215" s="161"/>
      <c r="AV4215" s="161"/>
      <c r="AW4215" s="161"/>
      <c r="AX4215" s="161"/>
      <c r="AY4215" s="130"/>
    </row>
    <row r="4216" spans="1:51" x14ac:dyDescent="0.2">
      <c r="A4216" s="121"/>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2"/>
      <c r="AU4216" s="161"/>
      <c r="AV4216" s="161"/>
      <c r="AW4216" s="161"/>
      <c r="AX4216" s="161"/>
      <c r="AY4216" s="130"/>
    </row>
    <row r="4217" spans="1:51" x14ac:dyDescent="0.2">
      <c r="A4217" s="121"/>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2"/>
      <c r="AU4217" s="161"/>
      <c r="AV4217" s="161"/>
      <c r="AW4217" s="161"/>
      <c r="AX4217" s="161"/>
      <c r="AY4217" s="130"/>
    </row>
    <row r="4218" spans="1:51" x14ac:dyDescent="0.2">
      <c r="A4218" s="121"/>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2"/>
      <c r="AU4218" s="161"/>
      <c r="AV4218" s="161"/>
      <c r="AW4218" s="161"/>
      <c r="AX4218" s="161"/>
      <c r="AY4218" s="130"/>
    </row>
    <row r="4219" spans="1:51" x14ac:dyDescent="0.2">
      <c r="A4219" s="121"/>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2"/>
      <c r="AU4219" s="161"/>
      <c r="AV4219" s="161"/>
      <c r="AW4219" s="161"/>
      <c r="AX4219" s="161"/>
      <c r="AY4219" s="130"/>
    </row>
    <row r="4220" spans="1:51" x14ac:dyDescent="0.2">
      <c r="A4220" s="121"/>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2"/>
      <c r="AU4220" s="161"/>
      <c r="AV4220" s="161"/>
      <c r="AW4220" s="161"/>
      <c r="AX4220" s="161"/>
      <c r="AY4220" s="130"/>
    </row>
    <row r="4221" spans="1:51" x14ac:dyDescent="0.2">
      <c r="A4221" s="121"/>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2"/>
      <c r="AU4221" s="161"/>
      <c r="AV4221" s="161"/>
      <c r="AW4221" s="161"/>
      <c r="AX4221" s="161"/>
      <c r="AY4221" s="130"/>
    </row>
    <row r="4222" spans="1:51" x14ac:dyDescent="0.2">
      <c r="A4222" s="121"/>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2"/>
      <c r="AU4222" s="161"/>
      <c r="AV4222" s="161"/>
      <c r="AW4222" s="161"/>
      <c r="AX4222" s="161"/>
      <c r="AY4222" s="130"/>
    </row>
    <row r="4223" spans="1:51" x14ac:dyDescent="0.2">
      <c r="A4223" s="121"/>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2"/>
      <c r="AU4223" s="161"/>
      <c r="AV4223" s="161"/>
      <c r="AW4223" s="161"/>
      <c r="AX4223" s="161"/>
      <c r="AY4223" s="130"/>
    </row>
    <row r="4224" spans="1:51" x14ac:dyDescent="0.2">
      <c r="A4224" s="121"/>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2"/>
      <c r="AU4224" s="161"/>
      <c r="AV4224" s="161"/>
      <c r="AW4224" s="161"/>
      <c r="AX4224" s="161"/>
      <c r="AY4224" s="130"/>
    </row>
    <row r="4225" spans="1:51" x14ac:dyDescent="0.2">
      <c r="A4225" s="121"/>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2"/>
      <c r="AU4225" s="161"/>
      <c r="AV4225" s="161"/>
      <c r="AW4225" s="161"/>
      <c r="AX4225" s="161"/>
      <c r="AY4225" s="130"/>
    </row>
    <row r="4226" spans="1:51" x14ac:dyDescent="0.2">
      <c r="A4226" s="121"/>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2"/>
      <c r="AU4226" s="161"/>
      <c r="AV4226" s="161"/>
      <c r="AW4226" s="161"/>
      <c r="AX4226" s="161"/>
      <c r="AY4226" s="130"/>
    </row>
    <row r="4227" spans="1:51" x14ac:dyDescent="0.2">
      <c r="A4227" s="121"/>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2"/>
      <c r="AU4227" s="161"/>
      <c r="AV4227" s="161"/>
      <c r="AW4227" s="161"/>
      <c r="AX4227" s="161"/>
      <c r="AY4227" s="130"/>
    </row>
    <row r="4228" spans="1:51" x14ac:dyDescent="0.2">
      <c r="A4228" s="121"/>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2"/>
      <c r="AU4228" s="161"/>
      <c r="AV4228" s="161"/>
      <c r="AW4228" s="161"/>
      <c r="AX4228" s="161"/>
      <c r="AY4228" s="130"/>
    </row>
    <row r="4229" spans="1:51" x14ac:dyDescent="0.2">
      <c r="A4229" s="121"/>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2"/>
      <c r="AU4229" s="161"/>
      <c r="AV4229" s="161"/>
      <c r="AW4229" s="161"/>
      <c r="AX4229" s="161"/>
      <c r="AY4229" s="130"/>
    </row>
    <row r="4230" spans="1:51" x14ac:dyDescent="0.2">
      <c r="A4230" s="121"/>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2"/>
      <c r="AU4230" s="161"/>
      <c r="AV4230" s="161"/>
      <c r="AW4230" s="161"/>
      <c r="AX4230" s="161"/>
      <c r="AY4230" s="130"/>
    </row>
    <row r="4231" spans="1:51" x14ac:dyDescent="0.2">
      <c r="A4231" s="121"/>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2"/>
      <c r="AU4231" s="161"/>
      <c r="AV4231" s="161"/>
      <c r="AW4231" s="161"/>
      <c r="AX4231" s="161"/>
      <c r="AY4231" s="130"/>
    </row>
    <row r="4232" spans="1:51" x14ac:dyDescent="0.2">
      <c r="A4232" s="121"/>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2"/>
      <c r="AU4232" s="161"/>
      <c r="AV4232" s="161"/>
      <c r="AW4232" s="161"/>
      <c r="AX4232" s="161"/>
      <c r="AY4232" s="130"/>
    </row>
    <row r="4233" spans="1:51" x14ac:dyDescent="0.2">
      <c r="A4233" s="121"/>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2"/>
      <c r="AU4233" s="161"/>
      <c r="AV4233" s="161"/>
      <c r="AW4233" s="161"/>
      <c r="AX4233" s="161"/>
      <c r="AY4233" s="130"/>
    </row>
    <row r="4234" spans="1:51" x14ac:dyDescent="0.2">
      <c r="A4234" s="121"/>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2"/>
      <c r="AU4234" s="161"/>
      <c r="AV4234" s="161"/>
      <c r="AW4234" s="161"/>
      <c r="AX4234" s="161"/>
      <c r="AY4234" s="130"/>
    </row>
    <row r="4235" spans="1:51" x14ac:dyDescent="0.2">
      <c r="A4235" s="121"/>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2"/>
      <c r="AU4235" s="161"/>
      <c r="AV4235" s="161"/>
      <c r="AW4235" s="161"/>
      <c r="AX4235" s="161"/>
      <c r="AY4235" s="130"/>
    </row>
    <row r="4236" spans="1:51" x14ac:dyDescent="0.2">
      <c r="A4236" s="121"/>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2"/>
      <c r="AU4236" s="161"/>
      <c r="AV4236" s="161"/>
      <c r="AW4236" s="161"/>
      <c r="AX4236" s="161"/>
      <c r="AY4236" s="130"/>
    </row>
    <row r="4237" spans="1:51" x14ac:dyDescent="0.2">
      <c r="A4237" s="121"/>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2"/>
      <c r="AU4237" s="161"/>
      <c r="AV4237" s="161"/>
      <c r="AW4237" s="161"/>
      <c r="AX4237" s="161"/>
      <c r="AY4237" s="130"/>
    </row>
    <row r="4238" spans="1:51" x14ac:dyDescent="0.2">
      <c r="A4238" s="121"/>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2"/>
      <c r="AU4238" s="161"/>
      <c r="AV4238" s="161"/>
      <c r="AW4238" s="161"/>
      <c r="AX4238" s="161"/>
      <c r="AY4238" s="130"/>
    </row>
    <row r="4239" spans="1:51" x14ac:dyDescent="0.2">
      <c r="A4239" s="121"/>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2"/>
      <c r="AU4239" s="161"/>
      <c r="AV4239" s="161"/>
      <c r="AW4239" s="161"/>
      <c r="AX4239" s="161"/>
      <c r="AY4239" s="130"/>
    </row>
    <row r="4240" spans="1:51" x14ac:dyDescent="0.2">
      <c r="A4240" s="121"/>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2"/>
      <c r="AU4240" s="161"/>
      <c r="AV4240" s="161"/>
      <c r="AW4240" s="161"/>
      <c r="AX4240" s="161"/>
      <c r="AY4240" s="130"/>
    </row>
    <row r="4241" spans="1:51" x14ac:dyDescent="0.2">
      <c r="A4241" s="121"/>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2"/>
      <c r="AU4241" s="161"/>
      <c r="AV4241" s="161"/>
      <c r="AW4241" s="161"/>
      <c r="AX4241" s="161"/>
      <c r="AY4241" s="130"/>
    </row>
    <row r="4242" spans="1:51" x14ac:dyDescent="0.2">
      <c r="A4242" s="121"/>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2"/>
      <c r="AU4242" s="161"/>
      <c r="AV4242" s="161"/>
      <c r="AW4242" s="161"/>
      <c r="AX4242" s="161"/>
      <c r="AY4242" s="130"/>
    </row>
    <row r="4243" spans="1:51" x14ac:dyDescent="0.2">
      <c r="A4243" s="121"/>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2"/>
      <c r="AU4243" s="161"/>
      <c r="AV4243" s="161"/>
      <c r="AW4243" s="161"/>
      <c r="AX4243" s="161"/>
      <c r="AY4243" s="130"/>
    </row>
    <row r="4244" spans="1:51" x14ac:dyDescent="0.2">
      <c r="A4244" s="121"/>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2"/>
      <c r="AU4244" s="161"/>
      <c r="AV4244" s="161"/>
      <c r="AW4244" s="161"/>
      <c r="AX4244" s="161"/>
      <c r="AY4244" s="130"/>
    </row>
    <row r="4245" spans="1:51" x14ac:dyDescent="0.2">
      <c r="A4245" s="121"/>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2"/>
      <c r="AU4245" s="161"/>
      <c r="AV4245" s="161"/>
      <c r="AW4245" s="161"/>
      <c r="AX4245" s="161"/>
      <c r="AY4245" s="130"/>
    </row>
    <row r="4246" spans="1:51" x14ac:dyDescent="0.2">
      <c r="A4246" s="121"/>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2"/>
      <c r="AU4246" s="161"/>
      <c r="AV4246" s="161"/>
      <c r="AW4246" s="161"/>
      <c r="AX4246" s="161"/>
      <c r="AY4246" s="130"/>
    </row>
    <row r="4247" spans="1:51" x14ac:dyDescent="0.2">
      <c r="A4247" s="121"/>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2"/>
      <c r="AU4247" s="161"/>
      <c r="AV4247" s="161"/>
      <c r="AW4247" s="161"/>
      <c r="AX4247" s="161"/>
      <c r="AY4247" s="130"/>
    </row>
    <row r="4248" spans="1:51" x14ac:dyDescent="0.2">
      <c r="A4248" s="121"/>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2"/>
      <c r="AU4248" s="161"/>
      <c r="AV4248" s="161"/>
      <c r="AW4248" s="161"/>
      <c r="AX4248" s="161"/>
      <c r="AY4248" s="130"/>
    </row>
    <row r="4249" spans="1:51" x14ac:dyDescent="0.2">
      <c r="A4249" s="121"/>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2"/>
      <c r="AU4249" s="161"/>
      <c r="AV4249" s="161"/>
      <c r="AW4249" s="161"/>
      <c r="AX4249" s="161"/>
      <c r="AY4249" s="130"/>
    </row>
    <row r="4250" spans="1:51" x14ac:dyDescent="0.2">
      <c r="A4250" s="121"/>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2"/>
      <c r="AU4250" s="161"/>
      <c r="AV4250" s="161"/>
      <c r="AW4250" s="161"/>
      <c r="AX4250" s="161"/>
      <c r="AY4250" s="130"/>
    </row>
    <row r="4251" spans="1:51" x14ac:dyDescent="0.2">
      <c r="A4251" s="121"/>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2"/>
      <c r="AU4251" s="161"/>
      <c r="AV4251" s="161"/>
      <c r="AW4251" s="161"/>
      <c r="AX4251" s="161"/>
      <c r="AY4251" s="130"/>
    </row>
    <row r="4252" spans="1:51" x14ac:dyDescent="0.2">
      <c r="A4252" s="121"/>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2"/>
      <c r="AU4252" s="161"/>
      <c r="AV4252" s="161"/>
      <c r="AW4252" s="161"/>
      <c r="AX4252" s="161"/>
      <c r="AY4252" s="130"/>
    </row>
    <row r="4253" spans="1:51" x14ac:dyDescent="0.2">
      <c r="A4253" s="121"/>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2"/>
      <c r="AU4253" s="161"/>
      <c r="AV4253" s="161"/>
      <c r="AW4253" s="161"/>
      <c r="AX4253" s="161"/>
      <c r="AY4253" s="130"/>
    </row>
    <row r="4254" spans="1:51" x14ac:dyDescent="0.2">
      <c r="A4254" s="121"/>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2"/>
      <c r="AU4254" s="161"/>
      <c r="AV4254" s="161"/>
      <c r="AW4254" s="161"/>
      <c r="AX4254" s="161"/>
      <c r="AY4254" s="130"/>
    </row>
    <row r="4255" spans="1:51" x14ac:dyDescent="0.2">
      <c r="A4255" s="121"/>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2"/>
      <c r="AU4255" s="161"/>
      <c r="AV4255" s="161"/>
      <c r="AW4255" s="161"/>
      <c r="AX4255" s="161"/>
      <c r="AY4255" s="130"/>
    </row>
    <row r="4256" spans="1:51" x14ac:dyDescent="0.2">
      <c r="A4256" s="121"/>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2"/>
      <c r="AU4256" s="161"/>
      <c r="AV4256" s="161"/>
      <c r="AW4256" s="161"/>
      <c r="AX4256" s="161"/>
      <c r="AY4256" s="130"/>
    </row>
    <row r="4257" spans="1:51" x14ac:dyDescent="0.2">
      <c r="A4257" s="121"/>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2"/>
      <c r="AU4257" s="161"/>
      <c r="AV4257" s="161"/>
      <c r="AW4257" s="161"/>
      <c r="AX4257" s="161"/>
      <c r="AY4257" s="130"/>
    </row>
    <row r="4258" spans="1:51" x14ac:dyDescent="0.2">
      <c r="A4258" s="121"/>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2"/>
      <c r="AU4258" s="161"/>
      <c r="AV4258" s="161"/>
      <c r="AW4258" s="161"/>
      <c r="AX4258" s="161"/>
      <c r="AY4258" s="130"/>
    </row>
    <row r="4259" spans="1:51" x14ac:dyDescent="0.2">
      <c r="A4259" s="121"/>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2"/>
      <c r="AU4259" s="161"/>
      <c r="AV4259" s="161"/>
      <c r="AW4259" s="161"/>
      <c r="AX4259" s="161"/>
      <c r="AY4259" s="130"/>
    </row>
    <row r="4260" spans="1:51" x14ac:dyDescent="0.2">
      <c r="A4260" s="121"/>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2"/>
      <c r="AU4260" s="161"/>
      <c r="AV4260" s="161"/>
      <c r="AW4260" s="161"/>
      <c r="AX4260" s="161"/>
      <c r="AY4260" s="130"/>
    </row>
    <row r="4261" spans="1:51" x14ac:dyDescent="0.2">
      <c r="A4261" s="121"/>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2"/>
      <c r="AU4261" s="161"/>
      <c r="AV4261" s="161"/>
      <c r="AW4261" s="161"/>
      <c r="AX4261" s="161"/>
      <c r="AY4261" s="130"/>
    </row>
    <row r="4262" spans="1:51" x14ac:dyDescent="0.2">
      <c r="A4262" s="121"/>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2"/>
      <c r="AU4262" s="161"/>
      <c r="AV4262" s="161"/>
      <c r="AW4262" s="161"/>
      <c r="AX4262" s="161"/>
      <c r="AY4262" s="130"/>
    </row>
    <row r="4263" spans="1:51" x14ac:dyDescent="0.2">
      <c r="A4263" s="121"/>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2"/>
      <c r="AU4263" s="161"/>
      <c r="AV4263" s="161"/>
      <c r="AW4263" s="161"/>
      <c r="AX4263" s="161"/>
      <c r="AY4263" s="130"/>
    </row>
    <row r="4264" spans="1:51" x14ac:dyDescent="0.2">
      <c r="A4264" s="121"/>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2"/>
      <c r="AU4264" s="161"/>
      <c r="AV4264" s="161"/>
      <c r="AW4264" s="161"/>
      <c r="AX4264" s="161"/>
      <c r="AY4264" s="130"/>
    </row>
    <row r="4265" spans="1:51" x14ac:dyDescent="0.2">
      <c r="A4265" s="121"/>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2"/>
      <c r="AU4265" s="161"/>
      <c r="AV4265" s="161"/>
      <c r="AW4265" s="161"/>
      <c r="AX4265" s="161"/>
      <c r="AY4265" s="130"/>
    </row>
    <row r="4266" spans="1:51" x14ac:dyDescent="0.2">
      <c r="A4266" s="121"/>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2"/>
      <c r="AU4266" s="161"/>
      <c r="AV4266" s="161"/>
      <c r="AW4266" s="161"/>
      <c r="AX4266" s="161"/>
      <c r="AY4266" s="130"/>
    </row>
    <row r="4267" spans="1:51" x14ac:dyDescent="0.2">
      <c r="A4267" s="121"/>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2"/>
      <c r="AU4267" s="161"/>
      <c r="AV4267" s="161"/>
      <c r="AW4267" s="161"/>
      <c r="AX4267" s="161"/>
      <c r="AY4267" s="130"/>
    </row>
    <row r="4268" spans="1:51" x14ac:dyDescent="0.2">
      <c r="A4268" s="121"/>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2"/>
      <c r="AU4268" s="161"/>
      <c r="AV4268" s="161"/>
      <c r="AW4268" s="161"/>
      <c r="AX4268" s="161"/>
      <c r="AY4268" s="130"/>
    </row>
    <row r="4269" spans="1:51" x14ac:dyDescent="0.2">
      <c r="A4269" s="121"/>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2"/>
      <c r="AU4269" s="161"/>
      <c r="AV4269" s="161"/>
      <c r="AW4269" s="161"/>
      <c r="AX4269" s="161"/>
      <c r="AY4269" s="130"/>
    </row>
    <row r="4270" spans="1:51" x14ac:dyDescent="0.2">
      <c r="A4270" s="121"/>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2"/>
      <c r="AU4270" s="130"/>
      <c r="AV4270" s="130"/>
      <c r="AW4270" s="130"/>
      <c r="AX4270" s="130"/>
      <c r="AY4270" s="130"/>
    </row>
    <row r="4271" spans="1:51" x14ac:dyDescent="0.2">
      <c r="A4271" s="121"/>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2"/>
      <c r="AU4271" s="161"/>
      <c r="AV4271" s="161"/>
      <c r="AW4271" s="161"/>
      <c r="AX4271" s="161"/>
      <c r="AY4271" s="130"/>
    </row>
    <row r="4272" spans="1:51" x14ac:dyDescent="0.2">
      <c r="A4272" s="121"/>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2"/>
      <c r="AU4272" s="161"/>
      <c r="AV4272" s="161"/>
      <c r="AW4272" s="161"/>
      <c r="AX4272" s="161"/>
      <c r="AY4272" s="130"/>
    </row>
    <row r="4273" spans="1:51" x14ac:dyDescent="0.2">
      <c r="A4273" s="121"/>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2"/>
      <c r="AU4273" s="161"/>
      <c r="AV4273" s="161"/>
      <c r="AW4273" s="161"/>
      <c r="AX4273" s="161"/>
      <c r="AY4273" s="130"/>
    </row>
    <row r="4274" spans="1:51" x14ac:dyDescent="0.2">
      <c r="A4274" s="121"/>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2"/>
      <c r="AU4274" s="161"/>
      <c r="AV4274" s="161"/>
      <c r="AW4274" s="161"/>
      <c r="AX4274" s="161"/>
      <c r="AY4274" s="130"/>
    </row>
    <row r="4275" spans="1:51" x14ac:dyDescent="0.2">
      <c r="A4275" s="121"/>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2"/>
      <c r="AU4275" s="161"/>
      <c r="AV4275" s="161"/>
      <c r="AW4275" s="161"/>
      <c r="AX4275" s="161"/>
      <c r="AY4275" s="130"/>
    </row>
    <row r="4276" spans="1:51" x14ac:dyDescent="0.2">
      <c r="A4276" s="121"/>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2"/>
      <c r="AU4276" s="161"/>
      <c r="AV4276" s="161"/>
      <c r="AW4276" s="161"/>
      <c r="AX4276" s="161"/>
      <c r="AY4276" s="130"/>
    </row>
    <row r="4277" spans="1:51" x14ac:dyDescent="0.2">
      <c r="A4277" s="121"/>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2"/>
      <c r="AU4277" s="161"/>
      <c r="AV4277" s="161"/>
      <c r="AW4277" s="161"/>
      <c r="AX4277" s="161"/>
      <c r="AY4277" s="130"/>
    </row>
    <row r="4278" spans="1:51" x14ac:dyDescent="0.2">
      <c r="A4278" s="121"/>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2"/>
      <c r="AU4278" s="161"/>
      <c r="AV4278" s="161"/>
      <c r="AW4278" s="161"/>
      <c r="AX4278" s="161"/>
      <c r="AY4278" s="130"/>
    </row>
    <row r="4279" spans="1:51" x14ac:dyDescent="0.2">
      <c r="A4279" s="121"/>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2"/>
      <c r="AU4279" s="161"/>
      <c r="AV4279" s="161"/>
      <c r="AW4279" s="161"/>
      <c r="AX4279" s="161"/>
      <c r="AY4279" s="130"/>
    </row>
    <row r="4280" spans="1:51" x14ac:dyDescent="0.2">
      <c r="A4280" s="121"/>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2"/>
      <c r="AU4280" s="161"/>
      <c r="AV4280" s="161"/>
      <c r="AW4280" s="161"/>
      <c r="AX4280" s="161"/>
      <c r="AY4280" s="130"/>
    </row>
    <row r="4281" spans="1:51" x14ac:dyDescent="0.2">
      <c r="A4281" s="121"/>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2"/>
      <c r="AU4281" s="161"/>
      <c r="AV4281" s="161"/>
      <c r="AW4281" s="161"/>
      <c r="AX4281" s="161"/>
      <c r="AY4281" s="130"/>
    </row>
    <row r="4282" spans="1:51" x14ac:dyDescent="0.2">
      <c r="A4282" s="121"/>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2"/>
      <c r="AU4282" s="161"/>
      <c r="AV4282" s="161"/>
      <c r="AW4282" s="161"/>
      <c r="AX4282" s="161"/>
      <c r="AY4282" s="130"/>
    </row>
    <row r="4283" spans="1:51" x14ac:dyDescent="0.2">
      <c r="A4283" s="121"/>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2"/>
      <c r="AU4283" s="161"/>
      <c r="AV4283" s="161"/>
      <c r="AW4283" s="161"/>
      <c r="AX4283" s="161"/>
      <c r="AY4283" s="130"/>
    </row>
    <row r="4284" spans="1:51" x14ac:dyDescent="0.2">
      <c r="A4284" s="121"/>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2"/>
      <c r="AU4284" s="161"/>
      <c r="AV4284" s="161"/>
      <c r="AW4284" s="161"/>
      <c r="AX4284" s="161"/>
      <c r="AY4284" s="130"/>
    </row>
    <row r="4285" spans="1:51" x14ac:dyDescent="0.2">
      <c r="A4285" s="121"/>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2"/>
      <c r="AU4285" s="161"/>
      <c r="AV4285" s="161"/>
      <c r="AW4285" s="161"/>
      <c r="AX4285" s="161"/>
      <c r="AY4285" s="130"/>
    </row>
    <row r="4286" spans="1:51" x14ac:dyDescent="0.2">
      <c r="A4286" s="121"/>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2"/>
      <c r="AU4286" s="161"/>
      <c r="AV4286" s="161"/>
      <c r="AW4286" s="161"/>
      <c r="AX4286" s="161"/>
      <c r="AY4286" s="130"/>
    </row>
    <row r="4287" spans="1:51" x14ac:dyDescent="0.2">
      <c r="A4287" s="121"/>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2"/>
      <c r="AU4287" s="161"/>
      <c r="AV4287" s="161"/>
      <c r="AW4287" s="161"/>
      <c r="AX4287" s="161"/>
      <c r="AY4287" s="130"/>
    </row>
    <row r="4288" spans="1:51" x14ac:dyDescent="0.2">
      <c r="A4288" s="121"/>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2"/>
      <c r="AU4288" s="161"/>
      <c r="AV4288" s="161"/>
      <c r="AW4288" s="161"/>
      <c r="AX4288" s="161"/>
      <c r="AY4288" s="130"/>
    </row>
    <row r="4289" spans="1:51" x14ac:dyDescent="0.2">
      <c r="A4289" s="121"/>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2"/>
      <c r="AU4289" s="161"/>
      <c r="AV4289" s="161"/>
      <c r="AW4289" s="161"/>
      <c r="AX4289" s="161"/>
      <c r="AY4289" s="130"/>
    </row>
    <row r="4290" spans="1:51" x14ac:dyDescent="0.2">
      <c r="A4290" s="121"/>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2"/>
      <c r="AU4290" s="161"/>
      <c r="AV4290" s="161"/>
      <c r="AW4290" s="161"/>
      <c r="AX4290" s="161"/>
      <c r="AY4290" s="130"/>
    </row>
    <row r="4291" spans="1:51" x14ac:dyDescent="0.2">
      <c r="A4291" s="121"/>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2"/>
      <c r="AU4291" s="161"/>
      <c r="AV4291" s="161"/>
      <c r="AW4291" s="161"/>
      <c r="AX4291" s="161"/>
      <c r="AY4291" s="130"/>
    </row>
    <row r="4292" spans="1:51" x14ac:dyDescent="0.2">
      <c r="A4292" s="121"/>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2"/>
      <c r="AU4292" s="161"/>
      <c r="AV4292" s="161"/>
      <c r="AW4292" s="161"/>
      <c r="AX4292" s="161"/>
      <c r="AY4292" s="130"/>
    </row>
    <row r="4293" spans="1:51" x14ac:dyDescent="0.2">
      <c r="A4293" s="121"/>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2"/>
      <c r="AU4293" s="161"/>
      <c r="AV4293" s="161"/>
      <c r="AW4293" s="161"/>
      <c r="AX4293" s="161"/>
      <c r="AY4293" s="130"/>
    </row>
    <row r="4294" spans="1:51" x14ac:dyDescent="0.2">
      <c r="A4294" s="121"/>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2"/>
      <c r="AU4294" s="130"/>
      <c r="AV4294" s="130"/>
      <c r="AW4294" s="130"/>
      <c r="AX4294" s="130"/>
      <c r="AY4294" s="130"/>
    </row>
    <row r="4295" spans="1:51" x14ac:dyDescent="0.2">
      <c r="A4295" s="121"/>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2"/>
      <c r="AU4295" s="161"/>
      <c r="AV4295" s="161"/>
      <c r="AW4295" s="161"/>
      <c r="AX4295" s="161"/>
      <c r="AY4295" s="130"/>
    </row>
    <row r="4296" spans="1:51" x14ac:dyDescent="0.2">
      <c r="A4296" s="121"/>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2"/>
      <c r="AU4296" s="161"/>
      <c r="AV4296" s="161"/>
      <c r="AW4296" s="161"/>
      <c r="AX4296" s="161"/>
      <c r="AY4296" s="130"/>
    </row>
    <row r="4297" spans="1:51" x14ac:dyDescent="0.2">
      <c r="A4297" s="121"/>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2"/>
      <c r="AU4297" s="161"/>
      <c r="AV4297" s="161"/>
      <c r="AW4297" s="161"/>
      <c r="AX4297" s="161"/>
      <c r="AY4297" s="130"/>
    </row>
    <row r="4298" spans="1:51" x14ac:dyDescent="0.2">
      <c r="A4298" s="121"/>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2"/>
      <c r="AU4298" s="161"/>
      <c r="AV4298" s="161"/>
      <c r="AW4298" s="161"/>
      <c r="AX4298" s="161"/>
      <c r="AY4298" s="130"/>
    </row>
    <row r="4299" spans="1:51" x14ac:dyDescent="0.2">
      <c r="A4299" s="121"/>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2"/>
      <c r="AU4299" s="161"/>
      <c r="AV4299" s="161"/>
      <c r="AW4299" s="161"/>
      <c r="AX4299" s="161"/>
      <c r="AY4299" s="130"/>
    </row>
    <row r="4300" spans="1:51" x14ac:dyDescent="0.2">
      <c r="A4300" s="121"/>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2"/>
      <c r="AU4300" s="161"/>
      <c r="AV4300" s="161"/>
      <c r="AW4300" s="161"/>
      <c r="AX4300" s="161"/>
      <c r="AY4300" s="130"/>
    </row>
    <row r="4301" spans="1:51" x14ac:dyDescent="0.2">
      <c r="A4301" s="121"/>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2"/>
      <c r="AU4301" s="161"/>
      <c r="AV4301" s="161"/>
      <c r="AW4301" s="161"/>
      <c r="AX4301" s="161"/>
      <c r="AY4301" s="130"/>
    </row>
    <row r="4302" spans="1:51" x14ac:dyDescent="0.2">
      <c r="A4302" s="121"/>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2"/>
      <c r="AU4302" s="161"/>
      <c r="AV4302" s="161"/>
      <c r="AW4302" s="161"/>
      <c r="AX4302" s="161"/>
      <c r="AY4302" s="130"/>
    </row>
    <row r="4303" spans="1:51" x14ac:dyDescent="0.2">
      <c r="A4303" s="121"/>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2"/>
      <c r="AU4303" s="161"/>
      <c r="AV4303" s="161"/>
      <c r="AW4303" s="161"/>
      <c r="AX4303" s="161"/>
      <c r="AY4303" s="130"/>
    </row>
    <row r="4304" spans="1:51" x14ac:dyDescent="0.2">
      <c r="A4304" s="121"/>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2"/>
      <c r="AU4304" s="161"/>
      <c r="AV4304" s="161"/>
      <c r="AW4304" s="161"/>
      <c r="AX4304" s="161"/>
      <c r="AY4304" s="130"/>
    </row>
    <row r="4305" spans="1:51" x14ac:dyDescent="0.2">
      <c r="A4305" s="121"/>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2"/>
      <c r="AU4305" s="161"/>
      <c r="AV4305" s="161"/>
      <c r="AW4305" s="161"/>
      <c r="AX4305" s="161"/>
      <c r="AY4305" s="130"/>
    </row>
    <row r="4306" spans="1:51" x14ac:dyDescent="0.2">
      <c r="A4306" s="121"/>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2"/>
      <c r="AU4306" s="161"/>
      <c r="AV4306" s="161"/>
      <c r="AW4306" s="161"/>
      <c r="AX4306" s="161"/>
      <c r="AY4306" s="130"/>
    </row>
    <row r="4307" spans="1:51" x14ac:dyDescent="0.2">
      <c r="A4307" s="121"/>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2"/>
      <c r="AU4307" s="161"/>
      <c r="AV4307" s="161"/>
      <c r="AW4307" s="161"/>
      <c r="AX4307" s="161"/>
      <c r="AY4307" s="130"/>
    </row>
    <row r="4308" spans="1:51" x14ac:dyDescent="0.2">
      <c r="A4308" s="121"/>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2"/>
      <c r="AU4308" s="161"/>
      <c r="AV4308" s="161"/>
      <c r="AW4308" s="161"/>
      <c r="AX4308" s="161"/>
      <c r="AY4308" s="130"/>
    </row>
    <row r="4309" spans="1:51" x14ac:dyDescent="0.2">
      <c r="A4309" s="121"/>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2"/>
      <c r="AU4309" s="161"/>
      <c r="AV4309" s="161"/>
      <c r="AW4309" s="161"/>
      <c r="AX4309" s="161"/>
      <c r="AY4309" s="130"/>
    </row>
    <row r="4310" spans="1:51" x14ac:dyDescent="0.2">
      <c r="A4310" s="121"/>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2"/>
      <c r="AU4310" s="161"/>
      <c r="AV4310" s="161"/>
      <c r="AW4310" s="161"/>
      <c r="AX4310" s="161"/>
      <c r="AY4310" s="130"/>
    </row>
    <row r="4311" spans="1:51" x14ac:dyDescent="0.2">
      <c r="A4311" s="121"/>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2"/>
      <c r="AU4311" s="161"/>
      <c r="AV4311" s="161"/>
      <c r="AW4311" s="161"/>
      <c r="AX4311" s="161"/>
      <c r="AY4311" s="130"/>
    </row>
    <row r="4312" spans="1:51" x14ac:dyDescent="0.2">
      <c r="A4312" s="121"/>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2"/>
      <c r="AU4312" s="161"/>
      <c r="AV4312" s="161"/>
      <c r="AW4312" s="161"/>
      <c r="AX4312" s="161"/>
      <c r="AY4312" s="130"/>
    </row>
    <row r="4313" spans="1:51" x14ac:dyDescent="0.2">
      <c r="A4313" s="121"/>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2"/>
      <c r="AU4313" s="130"/>
      <c r="AV4313" s="130"/>
      <c r="AW4313" s="130"/>
      <c r="AX4313" s="130"/>
      <c r="AY4313" s="130"/>
    </row>
    <row r="4314" spans="1:51" x14ac:dyDescent="0.2">
      <c r="A4314" s="121"/>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2"/>
      <c r="AU4314" s="161"/>
      <c r="AV4314" s="161"/>
      <c r="AW4314" s="161"/>
      <c r="AX4314" s="161"/>
      <c r="AY4314" s="130"/>
    </row>
    <row r="4315" spans="1:51" x14ac:dyDescent="0.2">
      <c r="A4315" s="121"/>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2"/>
      <c r="AU4315" s="161"/>
      <c r="AV4315" s="161"/>
      <c r="AW4315" s="161"/>
      <c r="AX4315" s="161"/>
      <c r="AY4315" s="130"/>
    </row>
    <row r="4316" spans="1:51" x14ac:dyDescent="0.2">
      <c r="A4316" s="121"/>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2"/>
      <c r="AU4316" s="161"/>
      <c r="AV4316" s="161"/>
      <c r="AW4316" s="161"/>
      <c r="AX4316" s="161"/>
      <c r="AY4316" s="130"/>
    </row>
    <row r="4317" spans="1:51" x14ac:dyDescent="0.2">
      <c r="A4317" s="121"/>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2"/>
      <c r="AU4317" s="161"/>
      <c r="AV4317" s="161"/>
      <c r="AW4317" s="161"/>
      <c r="AX4317" s="161"/>
      <c r="AY4317" s="130"/>
    </row>
    <row r="4318" spans="1:51" x14ac:dyDescent="0.2">
      <c r="A4318" s="121"/>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2"/>
      <c r="AU4318" s="161"/>
      <c r="AV4318" s="161"/>
      <c r="AW4318" s="161"/>
      <c r="AX4318" s="161"/>
      <c r="AY4318" s="130"/>
    </row>
    <row r="4319" spans="1:51" x14ac:dyDescent="0.2">
      <c r="A4319" s="121"/>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2"/>
      <c r="AU4319" s="161"/>
      <c r="AV4319" s="161"/>
      <c r="AW4319" s="161"/>
      <c r="AX4319" s="161"/>
      <c r="AY4319" s="130"/>
    </row>
    <row r="4320" spans="1:51" x14ac:dyDescent="0.2">
      <c r="A4320" s="121"/>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2"/>
      <c r="AU4320" s="161"/>
      <c r="AV4320" s="161"/>
      <c r="AW4320" s="161"/>
      <c r="AX4320" s="161"/>
      <c r="AY4320" s="130"/>
    </row>
    <row r="4321" spans="1:51" x14ac:dyDescent="0.2">
      <c r="A4321" s="121"/>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2"/>
      <c r="AU4321" s="130"/>
      <c r="AV4321" s="130"/>
      <c r="AW4321" s="130"/>
      <c r="AX4321" s="130"/>
      <c r="AY4321" s="130"/>
    </row>
    <row r="4322" spans="1:51" x14ac:dyDescent="0.2">
      <c r="A4322" s="121"/>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2"/>
      <c r="AU4322" s="161"/>
      <c r="AV4322" s="161"/>
      <c r="AW4322" s="161"/>
      <c r="AX4322" s="161"/>
      <c r="AY4322" s="130"/>
    </row>
    <row r="4323" spans="1:51" x14ac:dyDescent="0.2">
      <c r="A4323" s="121"/>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2"/>
      <c r="AU4323" s="130"/>
      <c r="AV4323" s="130"/>
      <c r="AW4323" s="130"/>
      <c r="AX4323" s="130"/>
      <c r="AY4323" s="130"/>
    </row>
    <row r="4324" spans="1:51" x14ac:dyDescent="0.2">
      <c r="A4324" s="121"/>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2"/>
      <c r="AU4324" s="161"/>
      <c r="AV4324" s="161"/>
      <c r="AW4324" s="161"/>
      <c r="AX4324" s="161"/>
      <c r="AY4324" s="130"/>
    </row>
    <row r="4325" spans="1:51" x14ac:dyDescent="0.2">
      <c r="A4325" s="121"/>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2"/>
      <c r="AU4325" s="161"/>
      <c r="AV4325" s="161"/>
      <c r="AW4325" s="161"/>
      <c r="AX4325" s="161"/>
      <c r="AY4325" s="130"/>
    </row>
    <row r="4326" spans="1:51" x14ac:dyDescent="0.2">
      <c r="A4326" s="121"/>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2"/>
      <c r="AU4326" s="161"/>
      <c r="AV4326" s="161"/>
      <c r="AW4326" s="161"/>
      <c r="AX4326" s="161"/>
      <c r="AY4326" s="130"/>
    </row>
    <row r="4327" spans="1:51" x14ac:dyDescent="0.2">
      <c r="A4327" s="121"/>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2"/>
      <c r="AU4327" s="161"/>
      <c r="AV4327" s="161"/>
      <c r="AW4327" s="161"/>
      <c r="AX4327" s="161"/>
      <c r="AY4327" s="130"/>
    </row>
    <row r="4328" spans="1:51" x14ac:dyDescent="0.2">
      <c r="A4328" s="121"/>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2"/>
      <c r="AU4328" s="161"/>
      <c r="AV4328" s="161"/>
      <c r="AW4328" s="161"/>
      <c r="AX4328" s="161"/>
      <c r="AY4328" s="130"/>
    </row>
    <row r="4329" spans="1:51" x14ac:dyDescent="0.2">
      <c r="A4329" s="121"/>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2"/>
      <c r="AU4329" s="161"/>
      <c r="AV4329" s="161"/>
      <c r="AW4329" s="161"/>
      <c r="AX4329" s="161"/>
      <c r="AY4329" s="130"/>
    </row>
    <row r="4330" spans="1:51" x14ac:dyDescent="0.2">
      <c r="A4330" s="121"/>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2"/>
      <c r="AU4330" s="161"/>
      <c r="AV4330" s="161"/>
      <c r="AW4330" s="161"/>
      <c r="AX4330" s="161"/>
      <c r="AY4330" s="130"/>
    </row>
    <row r="4331" spans="1:51" x14ac:dyDescent="0.2">
      <c r="A4331" s="121"/>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2"/>
      <c r="AU4331" s="161"/>
      <c r="AV4331" s="161"/>
      <c r="AW4331" s="161"/>
      <c r="AX4331" s="161"/>
      <c r="AY4331" s="130"/>
    </row>
    <row r="4332" spans="1:51" x14ac:dyDescent="0.2">
      <c r="A4332" s="121"/>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2"/>
      <c r="AU4332" s="161"/>
      <c r="AV4332" s="161"/>
      <c r="AW4332" s="161"/>
      <c r="AX4332" s="161"/>
      <c r="AY4332" s="130"/>
    </row>
    <row r="4333" spans="1:51" x14ac:dyDescent="0.2">
      <c r="A4333" s="121"/>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2"/>
      <c r="AU4333" s="130"/>
      <c r="AV4333" s="130"/>
      <c r="AW4333" s="130"/>
      <c r="AX4333" s="130"/>
      <c r="AY4333" s="130"/>
    </row>
    <row r="4334" spans="1:51" x14ac:dyDescent="0.2">
      <c r="A4334" s="121"/>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2"/>
      <c r="AU4334" s="161"/>
      <c r="AV4334" s="161"/>
      <c r="AW4334" s="161"/>
      <c r="AX4334" s="161"/>
      <c r="AY4334" s="130"/>
    </row>
    <row r="4335" spans="1:51" x14ac:dyDescent="0.2">
      <c r="A4335" s="121"/>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2"/>
      <c r="AU4335" s="161"/>
      <c r="AV4335" s="161"/>
      <c r="AW4335" s="161"/>
      <c r="AX4335" s="161"/>
      <c r="AY4335" s="130"/>
    </row>
    <row r="4336" spans="1:51" x14ac:dyDescent="0.2">
      <c r="A4336" s="121"/>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2"/>
      <c r="AU4336" s="161"/>
      <c r="AV4336" s="161"/>
      <c r="AW4336" s="161"/>
      <c r="AX4336" s="161"/>
      <c r="AY4336" s="130"/>
    </row>
    <row r="4337" spans="1:51" x14ac:dyDescent="0.2">
      <c r="A4337" s="121"/>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2"/>
      <c r="AU4337" s="161"/>
      <c r="AV4337" s="161"/>
      <c r="AW4337" s="161"/>
      <c r="AX4337" s="161"/>
      <c r="AY4337" s="130"/>
    </row>
    <row r="4338" spans="1:51" x14ac:dyDescent="0.2">
      <c r="A4338" s="121"/>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2"/>
      <c r="AU4338" s="161"/>
      <c r="AV4338" s="161"/>
      <c r="AW4338" s="161"/>
      <c r="AX4338" s="161"/>
      <c r="AY4338" s="130"/>
    </row>
    <row r="4339" spans="1:51" x14ac:dyDescent="0.2">
      <c r="A4339" s="121"/>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2"/>
      <c r="AU4339" s="161"/>
      <c r="AV4339" s="161"/>
      <c r="AW4339" s="161"/>
      <c r="AX4339" s="161"/>
      <c r="AY4339" s="130"/>
    </row>
    <row r="4340" spans="1:51" x14ac:dyDescent="0.2">
      <c r="A4340" s="121"/>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2"/>
      <c r="AU4340" s="161"/>
      <c r="AV4340" s="161"/>
      <c r="AW4340" s="161"/>
      <c r="AX4340" s="161"/>
      <c r="AY4340" s="130"/>
    </row>
    <row r="4341" spans="1:51" x14ac:dyDescent="0.2">
      <c r="A4341" s="121"/>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2"/>
      <c r="AU4341" s="161"/>
      <c r="AV4341" s="161"/>
      <c r="AW4341" s="161"/>
      <c r="AX4341" s="161"/>
      <c r="AY4341" s="130"/>
    </row>
    <row r="4342" spans="1:51" x14ac:dyDescent="0.2">
      <c r="A4342" s="121"/>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2"/>
      <c r="AU4342" s="161"/>
      <c r="AV4342" s="161"/>
      <c r="AW4342" s="161"/>
      <c r="AX4342" s="161"/>
      <c r="AY4342" s="130"/>
    </row>
    <row r="4343" spans="1:51" x14ac:dyDescent="0.2">
      <c r="A4343" s="121"/>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2"/>
      <c r="AU4343" s="161"/>
      <c r="AV4343" s="161"/>
      <c r="AW4343" s="161"/>
      <c r="AX4343" s="161"/>
      <c r="AY4343" s="130"/>
    </row>
    <row r="4344" spans="1:51" x14ac:dyDescent="0.2">
      <c r="A4344" s="121"/>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2"/>
      <c r="AU4344" s="161"/>
      <c r="AV4344" s="161"/>
      <c r="AW4344" s="161"/>
      <c r="AX4344" s="161"/>
      <c r="AY4344" s="130"/>
    </row>
    <row r="4345" spans="1:51" x14ac:dyDescent="0.2">
      <c r="A4345" s="121"/>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2"/>
      <c r="AU4345" s="161"/>
      <c r="AV4345" s="161"/>
      <c r="AW4345" s="161"/>
      <c r="AX4345" s="161"/>
      <c r="AY4345" s="130"/>
    </row>
    <row r="4346" spans="1:51" x14ac:dyDescent="0.2">
      <c r="A4346" s="121"/>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2"/>
      <c r="AU4346" s="161"/>
      <c r="AV4346" s="161"/>
      <c r="AW4346" s="161"/>
      <c r="AX4346" s="161"/>
      <c r="AY4346" s="130"/>
    </row>
    <row r="4347" spans="1:51" x14ac:dyDescent="0.2">
      <c r="A4347" s="121"/>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2"/>
      <c r="AU4347" s="161"/>
      <c r="AV4347" s="161"/>
      <c r="AW4347" s="161"/>
      <c r="AX4347" s="161"/>
      <c r="AY4347" s="130"/>
    </row>
    <row r="4348" spans="1:51" x14ac:dyDescent="0.2">
      <c r="A4348" s="121"/>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2"/>
      <c r="AU4348" s="161"/>
      <c r="AV4348" s="161"/>
      <c r="AW4348" s="161"/>
      <c r="AX4348" s="161"/>
      <c r="AY4348" s="130"/>
    </row>
    <row r="4349" spans="1:51" x14ac:dyDescent="0.2">
      <c r="A4349" s="121"/>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2"/>
      <c r="AU4349" s="161"/>
      <c r="AV4349" s="161"/>
      <c r="AW4349" s="161"/>
      <c r="AX4349" s="161"/>
      <c r="AY4349" s="130"/>
    </row>
    <row r="4350" spans="1:51" x14ac:dyDescent="0.2">
      <c r="A4350" s="121"/>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2"/>
      <c r="AU4350" s="161"/>
      <c r="AV4350" s="161"/>
      <c r="AW4350" s="161"/>
      <c r="AX4350" s="161"/>
      <c r="AY4350" s="130"/>
    </row>
    <row r="4351" spans="1:51" x14ac:dyDescent="0.2">
      <c r="A4351" s="121"/>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2"/>
      <c r="AU4351" s="161"/>
      <c r="AV4351" s="161"/>
      <c r="AW4351" s="161"/>
      <c r="AX4351" s="161"/>
      <c r="AY4351" s="130"/>
    </row>
    <row r="4352" spans="1:51" x14ac:dyDescent="0.2">
      <c r="A4352" s="121"/>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2"/>
      <c r="AU4352" s="161"/>
      <c r="AV4352" s="161"/>
      <c r="AW4352" s="161"/>
      <c r="AX4352" s="161"/>
      <c r="AY4352" s="130"/>
    </row>
    <row r="4353" spans="1:51" x14ac:dyDescent="0.2">
      <c r="A4353" s="121"/>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2"/>
      <c r="AU4353" s="161"/>
      <c r="AV4353" s="161"/>
      <c r="AW4353" s="161"/>
      <c r="AX4353" s="161"/>
      <c r="AY4353" s="130"/>
    </row>
    <row r="4354" spans="1:51" x14ac:dyDescent="0.2">
      <c r="A4354" s="121"/>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2"/>
      <c r="AU4354" s="161"/>
      <c r="AV4354" s="161"/>
      <c r="AW4354" s="161"/>
      <c r="AX4354" s="161"/>
      <c r="AY4354" s="130"/>
    </row>
    <row r="4355" spans="1:51" x14ac:dyDescent="0.2">
      <c r="A4355" s="121"/>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2"/>
      <c r="AU4355" s="161"/>
      <c r="AV4355" s="161"/>
      <c r="AW4355" s="161"/>
      <c r="AX4355" s="161"/>
      <c r="AY4355" s="130"/>
    </row>
    <row r="4356" spans="1:51" x14ac:dyDescent="0.2">
      <c r="A4356" s="121"/>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2"/>
      <c r="AU4356" s="161"/>
      <c r="AV4356" s="161"/>
      <c r="AW4356" s="161"/>
      <c r="AX4356" s="161"/>
      <c r="AY4356" s="130"/>
    </row>
    <row r="4357" spans="1:51" x14ac:dyDescent="0.2">
      <c r="A4357" s="121"/>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2"/>
      <c r="AU4357" s="161"/>
      <c r="AV4357" s="161"/>
      <c r="AW4357" s="161"/>
      <c r="AX4357" s="161"/>
      <c r="AY4357" s="130"/>
    </row>
    <row r="4358" spans="1:51" x14ac:dyDescent="0.2">
      <c r="A4358" s="121"/>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2"/>
      <c r="AU4358" s="161"/>
      <c r="AV4358" s="161"/>
      <c r="AW4358" s="161"/>
      <c r="AX4358" s="161"/>
      <c r="AY4358" s="130"/>
    </row>
    <row r="4359" spans="1:51" x14ac:dyDescent="0.2">
      <c r="A4359" s="121"/>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2"/>
      <c r="AU4359" s="161"/>
      <c r="AV4359" s="161"/>
      <c r="AW4359" s="161"/>
      <c r="AX4359" s="161"/>
      <c r="AY4359" s="130"/>
    </row>
    <row r="4360" spans="1:51" x14ac:dyDescent="0.2">
      <c r="A4360" s="121"/>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2"/>
      <c r="AU4360" s="161"/>
      <c r="AV4360" s="161"/>
      <c r="AW4360" s="161"/>
      <c r="AX4360" s="161"/>
      <c r="AY4360" s="130"/>
    </row>
    <row r="4361" spans="1:51" x14ac:dyDescent="0.2">
      <c r="A4361" s="121"/>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2"/>
      <c r="AU4361" s="161"/>
      <c r="AV4361" s="161"/>
      <c r="AW4361" s="161"/>
      <c r="AX4361" s="161"/>
      <c r="AY4361" s="130"/>
    </row>
    <row r="4362" spans="1:51" x14ac:dyDescent="0.2">
      <c r="A4362" s="121"/>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2"/>
      <c r="AU4362" s="161"/>
      <c r="AV4362" s="161"/>
      <c r="AW4362" s="161"/>
      <c r="AX4362" s="161"/>
      <c r="AY4362" s="130"/>
    </row>
    <row r="4363" spans="1:51" x14ac:dyDescent="0.2">
      <c r="A4363" s="121"/>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2"/>
      <c r="AU4363" s="161"/>
      <c r="AV4363" s="161"/>
      <c r="AW4363" s="161"/>
      <c r="AX4363" s="161"/>
      <c r="AY4363" s="130"/>
    </row>
    <row r="4364" spans="1:51" x14ac:dyDescent="0.2">
      <c r="A4364" s="121"/>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2"/>
      <c r="AU4364" s="161"/>
      <c r="AV4364" s="161"/>
      <c r="AW4364" s="161"/>
      <c r="AX4364" s="161"/>
      <c r="AY4364" s="130"/>
    </row>
    <row r="4365" spans="1:51" x14ac:dyDescent="0.2">
      <c r="A4365" s="121"/>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2"/>
      <c r="AU4365" s="161"/>
      <c r="AV4365" s="161"/>
      <c r="AW4365" s="161"/>
      <c r="AX4365" s="161"/>
      <c r="AY4365" s="130"/>
    </row>
    <row r="4366" spans="1:51" x14ac:dyDescent="0.2">
      <c r="A4366" s="121"/>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2"/>
      <c r="AU4366" s="161"/>
      <c r="AV4366" s="161"/>
      <c r="AW4366" s="161"/>
      <c r="AX4366" s="161"/>
      <c r="AY4366" s="130"/>
    </row>
    <row r="4367" spans="1:51" x14ac:dyDescent="0.2">
      <c r="A4367" s="121"/>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2"/>
      <c r="AU4367" s="161"/>
      <c r="AV4367" s="161"/>
      <c r="AW4367" s="161"/>
      <c r="AX4367" s="161"/>
      <c r="AY4367" s="130"/>
    </row>
    <row r="4368" spans="1:51" x14ac:dyDescent="0.2">
      <c r="A4368" s="121"/>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2"/>
      <c r="AU4368" s="161"/>
      <c r="AV4368" s="161"/>
      <c r="AW4368" s="161"/>
      <c r="AX4368" s="161"/>
      <c r="AY4368" s="130"/>
    </row>
    <row r="4369" spans="1:51" x14ac:dyDescent="0.2">
      <c r="A4369" s="121"/>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2"/>
      <c r="AU4369" s="161"/>
      <c r="AV4369" s="161"/>
      <c r="AW4369" s="161"/>
      <c r="AX4369" s="161"/>
      <c r="AY4369" s="130"/>
    </row>
    <row r="4370" spans="1:51" x14ac:dyDescent="0.2">
      <c r="A4370" s="121"/>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2"/>
      <c r="AU4370" s="161"/>
      <c r="AV4370" s="161"/>
      <c r="AW4370" s="161"/>
      <c r="AX4370" s="161"/>
      <c r="AY4370" s="130"/>
    </row>
    <row r="4371" spans="1:51" x14ac:dyDescent="0.2">
      <c r="A4371" s="121"/>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2"/>
      <c r="AU4371" s="161"/>
      <c r="AV4371" s="161"/>
      <c r="AW4371" s="161"/>
      <c r="AX4371" s="161"/>
      <c r="AY4371" s="130"/>
    </row>
    <row r="4372" spans="1:51" x14ac:dyDescent="0.2">
      <c r="A4372" s="121"/>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2"/>
      <c r="AU4372" s="161"/>
      <c r="AV4372" s="161"/>
      <c r="AW4372" s="161"/>
      <c r="AX4372" s="161"/>
      <c r="AY4372" s="130"/>
    </row>
    <row r="4373" spans="1:51" x14ac:dyDescent="0.2">
      <c r="A4373" s="121"/>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2"/>
      <c r="AU4373" s="161"/>
      <c r="AV4373" s="161"/>
      <c r="AW4373" s="161"/>
      <c r="AX4373" s="161"/>
      <c r="AY4373" s="130"/>
    </row>
    <row r="4374" spans="1:51" x14ac:dyDescent="0.2">
      <c r="A4374" s="121"/>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2"/>
      <c r="AU4374" s="161"/>
      <c r="AV4374" s="161"/>
      <c r="AW4374" s="161"/>
      <c r="AX4374" s="161"/>
      <c r="AY4374" s="130"/>
    </row>
    <row r="4375" spans="1:51" x14ac:dyDescent="0.2">
      <c r="A4375" s="121"/>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2"/>
      <c r="AU4375" s="161"/>
      <c r="AV4375" s="161"/>
      <c r="AW4375" s="161"/>
      <c r="AX4375" s="161"/>
      <c r="AY4375" s="130"/>
    </row>
    <row r="4376" spans="1:51" x14ac:dyDescent="0.2">
      <c r="A4376" s="121"/>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2"/>
      <c r="AU4376" s="161"/>
      <c r="AV4376" s="161"/>
      <c r="AW4376" s="161"/>
      <c r="AX4376" s="161"/>
      <c r="AY4376" s="130"/>
    </row>
    <row r="4377" spans="1:51" x14ac:dyDescent="0.2">
      <c r="A4377" s="121"/>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2"/>
      <c r="AU4377" s="161"/>
      <c r="AV4377" s="161"/>
      <c r="AW4377" s="161"/>
      <c r="AX4377" s="161"/>
      <c r="AY4377" s="130"/>
    </row>
    <row r="4378" spans="1:51" x14ac:dyDescent="0.2">
      <c r="A4378" s="121"/>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2"/>
      <c r="AU4378" s="161"/>
      <c r="AV4378" s="161"/>
      <c r="AW4378" s="161"/>
      <c r="AX4378" s="161"/>
      <c r="AY4378" s="130"/>
    </row>
    <row r="4379" spans="1:51" x14ac:dyDescent="0.2">
      <c r="A4379" s="121"/>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2"/>
      <c r="AU4379" s="161"/>
      <c r="AV4379" s="161"/>
      <c r="AW4379" s="161"/>
      <c r="AX4379" s="161"/>
      <c r="AY4379" s="130"/>
    </row>
    <row r="4380" spans="1:51" x14ac:dyDescent="0.2">
      <c r="A4380" s="121"/>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2"/>
      <c r="AU4380" s="161"/>
      <c r="AV4380" s="161"/>
      <c r="AW4380" s="161"/>
      <c r="AX4380" s="161"/>
      <c r="AY4380" s="130"/>
    </row>
    <row r="4381" spans="1:51" x14ac:dyDescent="0.2">
      <c r="A4381" s="121"/>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2"/>
      <c r="AU4381" s="130"/>
      <c r="AV4381" s="130"/>
      <c r="AW4381" s="130"/>
      <c r="AX4381" s="130"/>
      <c r="AY4381" s="130"/>
    </row>
    <row r="4382" spans="1:51" x14ac:dyDescent="0.2">
      <c r="A4382" s="121"/>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2"/>
      <c r="AU4382" s="161"/>
      <c r="AV4382" s="161"/>
      <c r="AW4382" s="161"/>
      <c r="AX4382" s="161"/>
      <c r="AY4382" s="130"/>
    </row>
    <row r="4383" spans="1:51" x14ac:dyDescent="0.2">
      <c r="A4383" s="121"/>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2"/>
      <c r="AU4383" s="161"/>
      <c r="AV4383" s="161"/>
      <c r="AW4383" s="161"/>
      <c r="AX4383" s="161"/>
      <c r="AY4383" s="130"/>
    </row>
    <row r="4384" spans="1:51" x14ac:dyDescent="0.2">
      <c r="A4384" s="121"/>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2"/>
      <c r="AU4384" s="161"/>
      <c r="AV4384" s="161"/>
      <c r="AW4384" s="161"/>
      <c r="AX4384" s="161"/>
      <c r="AY4384" s="130"/>
    </row>
    <row r="4385" spans="1:51" x14ac:dyDescent="0.2">
      <c r="A4385" s="121"/>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2"/>
      <c r="AU4385" s="161"/>
      <c r="AV4385" s="161"/>
      <c r="AW4385" s="161"/>
      <c r="AX4385" s="161"/>
      <c r="AY4385" s="130"/>
    </row>
    <row r="4386" spans="1:51" x14ac:dyDescent="0.2">
      <c r="A4386" s="121"/>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2"/>
      <c r="AU4386" s="130"/>
      <c r="AV4386" s="130"/>
      <c r="AW4386" s="130"/>
      <c r="AX4386" s="130"/>
      <c r="AY4386" s="130"/>
    </row>
    <row r="4387" spans="1:51" x14ac:dyDescent="0.2">
      <c r="A4387" s="121"/>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2"/>
      <c r="AU4387" s="161"/>
      <c r="AV4387" s="161"/>
      <c r="AW4387" s="161"/>
      <c r="AX4387" s="161"/>
      <c r="AY4387" s="130"/>
    </row>
    <row r="4388" spans="1:51" x14ac:dyDescent="0.2">
      <c r="A4388" s="121"/>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2"/>
      <c r="AU4388" s="161"/>
      <c r="AV4388" s="161"/>
      <c r="AW4388" s="161"/>
      <c r="AX4388" s="161"/>
      <c r="AY4388" s="130"/>
    </row>
    <row r="4389" spans="1:51" x14ac:dyDescent="0.2">
      <c r="A4389" s="121"/>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2"/>
      <c r="AU4389" s="161"/>
      <c r="AV4389" s="161"/>
      <c r="AW4389" s="161"/>
      <c r="AX4389" s="161"/>
      <c r="AY4389" s="130"/>
    </row>
    <row r="4390" spans="1:51" x14ac:dyDescent="0.2">
      <c r="A4390" s="121"/>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2"/>
      <c r="AU4390" s="161"/>
      <c r="AV4390" s="161"/>
      <c r="AW4390" s="161"/>
      <c r="AX4390" s="161"/>
      <c r="AY4390" s="130"/>
    </row>
    <row r="4391" spans="1:51" x14ac:dyDescent="0.2">
      <c r="A4391" s="121"/>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2"/>
      <c r="AU4391" s="161"/>
      <c r="AV4391" s="161"/>
      <c r="AW4391" s="161"/>
      <c r="AX4391" s="161"/>
      <c r="AY4391" s="130"/>
    </row>
    <row r="4392" spans="1:51" x14ac:dyDescent="0.2">
      <c r="A4392" s="121"/>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2"/>
      <c r="AU4392" s="161"/>
      <c r="AV4392" s="161"/>
      <c r="AW4392" s="161"/>
      <c r="AX4392" s="161"/>
      <c r="AY4392" s="130"/>
    </row>
    <row r="4393" spans="1:51" x14ac:dyDescent="0.2">
      <c r="A4393" s="121"/>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2"/>
      <c r="AU4393" s="161"/>
      <c r="AV4393" s="161"/>
      <c r="AW4393" s="161"/>
      <c r="AX4393" s="161"/>
      <c r="AY4393" s="130"/>
    </row>
    <row r="4394" spans="1:51" x14ac:dyDescent="0.2">
      <c r="A4394" s="121"/>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2"/>
      <c r="AU4394" s="161"/>
      <c r="AV4394" s="161"/>
      <c r="AW4394" s="161"/>
      <c r="AX4394" s="161"/>
      <c r="AY4394" s="130"/>
    </row>
    <row r="4395" spans="1:51" x14ac:dyDescent="0.2">
      <c r="A4395" s="121"/>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2"/>
      <c r="AU4395" s="161"/>
      <c r="AV4395" s="161"/>
      <c r="AW4395" s="161"/>
      <c r="AX4395" s="161"/>
      <c r="AY4395" s="130"/>
    </row>
    <row r="4396" spans="1:51" x14ac:dyDescent="0.2">
      <c r="A4396" s="121"/>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2"/>
      <c r="AU4396" s="130"/>
      <c r="AV4396" s="130"/>
      <c r="AW4396" s="130"/>
      <c r="AX4396" s="130"/>
      <c r="AY4396" s="130"/>
    </row>
    <row r="4397" spans="1:51" x14ac:dyDescent="0.2">
      <c r="A4397" s="121"/>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2"/>
      <c r="AU4397" s="161"/>
      <c r="AV4397" s="161"/>
      <c r="AW4397" s="161"/>
      <c r="AX4397" s="161"/>
      <c r="AY4397" s="130"/>
    </row>
    <row r="4398" spans="1:51" x14ac:dyDescent="0.2">
      <c r="A4398" s="121"/>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2"/>
      <c r="AU4398" s="161"/>
      <c r="AV4398" s="161"/>
      <c r="AW4398" s="161"/>
      <c r="AX4398" s="161"/>
      <c r="AY4398" s="130"/>
    </row>
    <row r="4399" spans="1:51" x14ac:dyDescent="0.2">
      <c r="A4399" s="121"/>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2"/>
      <c r="AU4399" s="161"/>
      <c r="AV4399" s="161"/>
      <c r="AW4399" s="161"/>
      <c r="AX4399" s="161"/>
      <c r="AY4399" s="130"/>
    </row>
    <row r="4400" spans="1:51" x14ac:dyDescent="0.2">
      <c r="A4400" s="121"/>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2"/>
      <c r="AU4400" s="161"/>
      <c r="AV4400" s="161"/>
      <c r="AW4400" s="161"/>
      <c r="AX4400" s="161"/>
      <c r="AY4400" s="130"/>
    </row>
    <row r="4401" spans="1:51" x14ac:dyDescent="0.2">
      <c r="A4401" s="121"/>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2"/>
      <c r="AU4401" s="161"/>
      <c r="AV4401" s="161"/>
      <c r="AW4401" s="161"/>
      <c r="AX4401" s="161"/>
      <c r="AY4401" s="130"/>
    </row>
    <row r="4402" spans="1:51" x14ac:dyDescent="0.2">
      <c r="A4402" s="121"/>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2"/>
      <c r="AU4402" s="161"/>
      <c r="AV4402" s="161"/>
      <c r="AW4402" s="161"/>
      <c r="AX4402" s="161"/>
      <c r="AY4402" s="130"/>
    </row>
    <row r="4403" spans="1:51" x14ac:dyDescent="0.2">
      <c r="A4403" s="121"/>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2"/>
      <c r="AU4403" s="161"/>
      <c r="AV4403" s="161"/>
      <c r="AW4403" s="161"/>
      <c r="AX4403" s="161"/>
      <c r="AY4403" s="130"/>
    </row>
    <row r="4404" spans="1:51" x14ac:dyDescent="0.2">
      <c r="A4404" s="121"/>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2"/>
      <c r="AU4404" s="161"/>
      <c r="AV4404" s="161"/>
      <c r="AW4404" s="161"/>
      <c r="AX4404" s="161"/>
      <c r="AY4404" s="130"/>
    </row>
    <row r="4405" spans="1:51" x14ac:dyDescent="0.2">
      <c r="A4405" s="121"/>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2"/>
      <c r="AU4405" s="161"/>
      <c r="AV4405" s="161"/>
      <c r="AW4405" s="161"/>
      <c r="AX4405" s="161"/>
      <c r="AY4405" s="130"/>
    </row>
    <row r="4406" spans="1:51" x14ac:dyDescent="0.2">
      <c r="A4406" s="121"/>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2"/>
      <c r="AU4406" s="161"/>
      <c r="AV4406" s="161"/>
      <c r="AW4406" s="161"/>
      <c r="AX4406" s="161"/>
      <c r="AY4406" s="130"/>
    </row>
    <row r="4407" spans="1:51" x14ac:dyDescent="0.2">
      <c r="A4407" s="121"/>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2"/>
      <c r="AU4407" s="161"/>
      <c r="AV4407" s="161"/>
      <c r="AW4407" s="161"/>
      <c r="AX4407" s="161"/>
      <c r="AY4407" s="130"/>
    </row>
    <row r="4408" spans="1:51" x14ac:dyDescent="0.2">
      <c r="A4408" s="121"/>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2"/>
      <c r="AU4408" s="161"/>
      <c r="AV4408" s="161"/>
      <c r="AW4408" s="161"/>
      <c r="AX4408" s="161"/>
      <c r="AY4408" s="130"/>
    </row>
    <row r="4409" spans="1:51" x14ac:dyDescent="0.2">
      <c r="A4409" s="121"/>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2"/>
      <c r="AU4409" s="161"/>
      <c r="AV4409" s="161"/>
      <c r="AW4409" s="161"/>
      <c r="AX4409" s="161"/>
      <c r="AY4409" s="130"/>
    </row>
    <row r="4410" spans="1:51" x14ac:dyDescent="0.2">
      <c r="A4410" s="121"/>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2"/>
      <c r="AU4410" s="161"/>
      <c r="AV4410" s="161"/>
      <c r="AW4410" s="161"/>
      <c r="AX4410" s="161"/>
      <c r="AY4410" s="130"/>
    </row>
    <row r="4411" spans="1:51" x14ac:dyDescent="0.2">
      <c r="A4411" s="121"/>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2"/>
      <c r="AU4411" s="161"/>
      <c r="AV4411" s="161"/>
      <c r="AW4411" s="161"/>
      <c r="AX4411" s="161"/>
      <c r="AY4411" s="130"/>
    </row>
    <row r="4412" spans="1:51" x14ac:dyDescent="0.2">
      <c r="A4412" s="121"/>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2"/>
      <c r="AU4412" s="161"/>
      <c r="AV4412" s="161"/>
      <c r="AW4412" s="161"/>
      <c r="AX4412" s="161"/>
      <c r="AY4412" s="130"/>
    </row>
    <row r="4413" spans="1:51" x14ac:dyDescent="0.2">
      <c r="A4413" s="121"/>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2"/>
      <c r="AU4413" s="161"/>
      <c r="AV4413" s="161"/>
      <c r="AW4413" s="161"/>
      <c r="AX4413" s="161"/>
      <c r="AY4413" s="130"/>
    </row>
    <row r="4414" spans="1:51" x14ac:dyDescent="0.2">
      <c r="A4414" s="121"/>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2"/>
      <c r="AU4414" s="161"/>
      <c r="AV4414" s="161"/>
      <c r="AW4414" s="161"/>
      <c r="AX4414" s="161"/>
      <c r="AY4414" s="130"/>
    </row>
    <row r="4415" spans="1:51" x14ac:dyDescent="0.2">
      <c r="A4415" s="121"/>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2"/>
      <c r="AU4415" s="161"/>
      <c r="AV4415" s="161"/>
      <c r="AW4415" s="161"/>
      <c r="AX4415" s="161"/>
      <c r="AY4415" s="130"/>
    </row>
    <row r="4416" spans="1:51" x14ac:dyDescent="0.2">
      <c r="A4416" s="121"/>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2"/>
      <c r="AU4416" s="161"/>
      <c r="AV4416" s="161"/>
      <c r="AW4416" s="161"/>
      <c r="AX4416" s="161"/>
      <c r="AY4416" s="130"/>
    </row>
    <row r="4417" spans="1:51" x14ac:dyDescent="0.2">
      <c r="A4417" s="121"/>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2"/>
      <c r="AU4417" s="161"/>
      <c r="AV4417" s="161"/>
      <c r="AW4417" s="161"/>
      <c r="AX4417" s="161"/>
      <c r="AY4417" s="130"/>
    </row>
    <row r="4418" spans="1:51" x14ac:dyDescent="0.2">
      <c r="A4418" s="121"/>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2"/>
      <c r="AU4418" s="161"/>
      <c r="AV4418" s="161"/>
      <c r="AW4418" s="161"/>
      <c r="AX4418" s="161"/>
      <c r="AY4418" s="130"/>
    </row>
    <row r="4419" spans="1:51" x14ac:dyDescent="0.2">
      <c r="A4419" s="121"/>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2"/>
      <c r="AU4419" s="161"/>
      <c r="AV4419" s="161"/>
      <c r="AW4419" s="161"/>
      <c r="AX4419" s="161"/>
      <c r="AY4419" s="130"/>
    </row>
    <row r="4420" spans="1:51" x14ac:dyDescent="0.2">
      <c r="A4420" s="121"/>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2"/>
      <c r="AU4420" s="130"/>
      <c r="AV4420" s="130"/>
      <c r="AW4420" s="130"/>
      <c r="AX4420" s="130"/>
      <c r="AY4420" s="130"/>
    </row>
    <row r="4421" spans="1:51" x14ac:dyDescent="0.2">
      <c r="A4421" s="121"/>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2"/>
      <c r="AU4421" s="161"/>
      <c r="AV4421" s="161"/>
      <c r="AW4421" s="161"/>
      <c r="AX4421" s="161"/>
      <c r="AY4421" s="130"/>
    </row>
    <row r="4422" spans="1:51" x14ac:dyDescent="0.2">
      <c r="A4422" s="121"/>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2"/>
      <c r="AU4422" s="161"/>
      <c r="AV4422" s="161"/>
      <c r="AW4422" s="161"/>
      <c r="AX4422" s="161"/>
      <c r="AY4422" s="130"/>
    </row>
    <row r="4423" spans="1:51" x14ac:dyDescent="0.2">
      <c r="A4423" s="121"/>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2"/>
      <c r="AU4423" s="161"/>
      <c r="AV4423" s="161"/>
      <c r="AW4423" s="161"/>
      <c r="AX4423" s="161"/>
      <c r="AY4423" s="130"/>
    </row>
    <row r="4424" spans="1:51" x14ac:dyDescent="0.2">
      <c r="A4424" s="121"/>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2"/>
      <c r="AU4424" s="161"/>
      <c r="AV4424" s="161"/>
      <c r="AW4424" s="161"/>
      <c r="AX4424" s="161"/>
      <c r="AY4424" s="130"/>
    </row>
    <row r="4425" spans="1:51" x14ac:dyDescent="0.2">
      <c r="A4425" s="121"/>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2"/>
      <c r="AU4425" s="161"/>
      <c r="AV4425" s="161"/>
      <c r="AW4425" s="161"/>
      <c r="AX4425" s="161"/>
      <c r="AY4425" s="130"/>
    </row>
    <row r="4426" spans="1:51" x14ac:dyDescent="0.2">
      <c r="A4426" s="121"/>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2"/>
      <c r="AU4426" s="161"/>
      <c r="AV4426" s="161"/>
      <c r="AW4426" s="161"/>
      <c r="AX4426" s="161"/>
      <c r="AY4426" s="130"/>
    </row>
    <row r="4427" spans="1:51" x14ac:dyDescent="0.2">
      <c r="A4427" s="121"/>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2"/>
      <c r="AU4427" s="161"/>
      <c r="AV4427" s="161"/>
      <c r="AW4427" s="161"/>
      <c r="AX4427" s="161"/>
      <c r="AY4427" s="130"/>
    </row>
    <row r="4428" spans="1:51" x14ac:dyDescent="0.2">
      <c r="A4428" s="121"/>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2"/>
      <c r="AU4428" s="161"/>
      <c r="AV4428" s="161"/>
      <c r="AW4428" s="161"/>
      <c r="AX4428" s="161"/>
      <c r="AY4428" s="130"/>
    </row>
    <row r="4429" spans="1:51" x14ac:dyDescent="0.2">
      <c r="A4429" s="121"/>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2"/>
      <c r="AU4429" s="161"/>
      <c r="AV4429" s="161"/>
      <c r="AW4429" s="161"/>
      <c r="AX4429" s="161"/>
      <c r="AY4429" s="130"/>
    </row>
    <row r="4430" spans="1:51" x14ac:dyDescent="0.2">
      <c r="A4430" s="121"/>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2"/>
      <c r="AU4430" s="161"/>
      <c r="AV4430" s="161"/>
      <c r="AW4430" s="161"/>
      <c r="AX4430" s="161"/>
      <c r="AY4430" s="130"/>
    </row>
    <row r="4431" spans="1:51" x14ac:dyDescent="0.2">
      <c r="A4431" s="121"/>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2"/>
      <c r="AU4431" s="161"/>
      <c r="AV4431" s="161"/>
      <c r="AW4431" s="161"/>
      <c r="AX4431" s="161"/>
      <c r="AY4431" s="130"/>
    </row>
    <row r="4432" spans="1:51" x14ac:dyDescent="0.2">
      <c r="A4432" s="121"/>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2"/>
      <c r="AU4432" s="161"/>
      <c r="AV4432" s="161"/>
      <c r="AW4432" s="161"/>
      <c r="AX4432" s="161"/>
      <c r="AY4432" s="130"/>
    </row>
    <row r="4433" spans="1:51" x14ac:dyDescent="0.2">
      <c r="A4433" s="121"/>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2"/>
      <c r="AU4433" s="161"/>
      <c r="AV4433" s="161"/>
      <c r="AW4433" s="161"/>
      <c r="AX4433" s="161"/>
      <c r="AY4433" s="130"/>
    </row>
    <row r="4434" spans="1:51" x14ac:dyDescent="0.2">
      <c r="A4434" s="121"/>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2"/>
      <c r="AU4434" s="161"/>
      <c r="AV4434" s="161"/>
      <c r="AW4434" s="161"/>
      <c r="AX4434" s="161"/>
      <c r="AY4434" s="130"/>
    </row>
    <row r="4435" spans="1:51" x14ac:dyDescent="0.2">
      <c r="A4435" s="121"/>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2"/>
      <c r="AU4435" s="161"/>
      <c r="AV4435" s="161"/>
      <c r="AW4435" s="161"/>
      <c r="AX4435" s="161"/>
      <c r="AY4435" s="130"/>
    </row>
    <row r="4436" spans="1:51" x14ac:dyDescent="0.2">
      <c r="A4436" s="121"/>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2"/>
      <c r="AU4436" s="161"/>
      <c r="AV4436" s="161"/>
      <c r="AW4436" s="161"/>
      <c r="AX4436" s="161"/>
      <c r="AY4436" s="130"/>
    </row>
    <row r="4437" spans="1:51" x14ac:dyDescent="0.2">
      <c r="A4437" s="121"/>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2"/>
      <c r="AU4437" s="161"/>
      <c r="AV4437" s="161"/>
      <c r="AW4437" s="161"/>
      <c r="AX4437" s="161"/>
      <c r="AY4437" s="130"/>
    </row>
    <row r="4438" spans="1:51" x14ac:dyDescent="0.2">
      <c r="A4438" s="121"/>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2"/>
      <c r="AU4438" s="161"/>
      <c r="AV4438" s="161"/>
      <c r="AW4438" s="161"/>
      <c r="AX4438" s="161"/>
      <c r="AY4438" s="130"/>
    </row>
    <row r="4439" spans="1:51" x14ac:dyDescent="0.2">
      <c r="A4439" s="121"/>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2"/>
      <c r="AU4439" s="161"/>
      <c r="AV4439" s="161"/>
      <c r="AW4439" s="161"/>
      <c r="AX4439" s="161"/>
      <c r="AY4439" s="130"/>
    </row>
    <row r="4440" spans="1:51" x14ac:dyDescent="0.2">
      <c r="A4440" s="121"/>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2"/>
      <c r="AU4440" s="161"/>
      <c r="AV4440" s="161"/>
      <c r="AW4440" s="161"/>
      <c r="AX4440" s="161"/>
      <c r="AY4440" s="130"/>
    </row>
    <row r="4441" spans="1:51" x14ac:dyDescent="0.2">
      <c r="A4441" s="121"/>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2"/>
      <c r="AU4441" s="161"/>
      <c r="AV4441" s="161"/>
      <c r="AW4441" s="161"/>
      <c r="AX4441" s="161"/>
      <c r="AY4441" s="130"/>
    </row>
    <row r="4442" spans="1:51" x14ac:dyDescent="0.2">
      <c r="A4442" s="121"/>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2"/>
      <c r="AU4442" s="161"/>
      <c r="AV4442" s="161"/>
      <c r="AW4442" s="161"/>
      <c r="AX4442" s="161"/>
      <c r="AY4442" s="130"/>
    </row>
    <row r="4443" spans="1:51" x14ac:dyDescent="0.2">
      <c r="A4443" s="121"/>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2"/>
      <c r="AU4443" s="161"/>
      <c r="AV4443" s="161"/>
      <c r="AW4443" s="161"/>
      <c r="AX4443" s="161"/>
      <c r="AY4443" s="130"/>
    </row>
    <row r="4444" spans="1:51" x14ac:dyDescent="0.2">
      <c r="A4444" s="121"/>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2"/>
      <c r="AU4444" s="161"/>
      <c r="AV4444" s="161"/>
      <c r="AW4444" s="161"/>
      <c r="AX4444" s="161"/>
      <c r="AY4444" s="130"/>
    </row>
    <row r="4445" spans="1:51" x14ac:dyDescent="0.2">
      <c r="A4445" s="121"/>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2"/>
      <c r="AU4445" s="161"/>
      <c r="AV4445" s="161"/>
      <c r="AW4445" s="161"/>
      <c r="AX4445" s="161"/>
      <c r="AY4445" s="130"/>
    </row>
    <row r="4446" spans="1:51" x14ac:dyDescent="0.2">
      <c r="A4446" s="121"/>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2"/>
      <c r="AU4446" s="161"/>
      <c r="AV4446" s="161"/>
      <c r="AW4446" s="161"/>
      <c r="AX4446" s="161"/>
      <c r="AY4446" s="130"/>
    </row>
    <row r="4447" spans="1:51" x14ac:dyDescent="0.2">
      <c r="A4447" s="121"/>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2"/>
      <c r="AU4447" s="161"/>
      <c r="AV4447" s="161"/>
      <c r="AW4447" s="161"/>
      <c r="AX4447" s="161"/>
      <c r="AY4447" s="130"/>
    </row>
    <row r="4448" spans="1:51" x14ac:dyDescent="0.2">
      <c r="A4448" s="121"/>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2"/>
      <c r="AU4448" s="161"/>
      <c r="AV4448" s="161"/>
      <c r="AW4448" s="161"/>
      <c r="AX4448" s="161"/>
      <c r="AY4448" s="130"/>
    </row>
    <row r="4449" spans="1:51" x14ac:dyDescent="0.2">
      <c r="A4449" s="121"/>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2"/>
      <c r="AU4449" s="161"/>
      <c r="AV4449" s="161"/>
      <c r="AW4449" s="161"/>
      <c r="AX4449" s="161"/>
      <c r="AY4449" s="130"/>
    </row>
    <row r="4450" spans="1:51" x14ac:dyDescent="0.2">
      <c r="A4450" s="121"/>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2"/>
      <c r="AU4450" s="161"/>
      <c r="AV4450" s="161"/>
      <c r="AW4450" s="161"/>
      <c r="AX4450" s="161"/>
      <c r="AY4450" s="130"/>
    </row>
    <row r="4451" spans="1:51" x14ac:dyDescent="0.2">
      <c r="A4451" s="121"/>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2"/>
      <c r="AU4451" s="161"/>
      <c r="AV4451" s="161"/>
      <c r="AW4451" s="161"/>
      <c r="AX4451" s="161"/>
      <c r="AY4451" s="130"/>
    </row>
    <row r="4452" spans="1:51" x14ac:dyDescent="0.2">
      <c r="A4452" s="121"/>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2"/>
      <c r="AU4452" s="161"/>
      <c r="AV4452" s="161"/>
      <c r="AW4452" s="161"/>
      <c r="AX4452" s="161"/>
      <c r="AY4452" s="130"/>
    </row>
    <row r="4453" spans="1:51" x14ac:dyDescent="0.2">
      <c r="A4453" s="121"/>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2"/>
      <c r="AU4453" s="161"/>
      <c r="AV4453" s="161"/>
      <c r="AW4453" s="161"/>
      <c r="AX4453" s="161"/>
      <c r="AY4453" s="130"/>
    </row>
    <row r="4454" spans="1:51" x14ac:dyDescent="0.2">
      <c r="A4454" s="121"/>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2"/>
      <c r="AU4454" s="161"/>
      <c r="AV4454" s="161"/>
      <c r="AW4454" s="161"/>
      <c r="AX4454" s="161"/>
      <c r="AY4454" s="130"/>
    </row>
    <row r="4455" spans="1:51" x14ac:dyDescent="0.2">
      <c r="A4455" s="121"/>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2"/>
      <c r="AU4455" s="161"/>
      <c r="AV4455" s="161"/>
      <c r="AW4455" s="161"/>
      <c r="AX4455" s="161"/>
      <c r="AY4455" s="130"/>
    </row>
    <row r="4456" spans="1:51" x14ac:dyDescent="0.2">
      <c r="A4456" s="121"/>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2"/>
      <c r="AU4456" s="161"/>
      <c r="AV4456" s="161"/>
      <c r="AW4456" s="161"/>
      <c r="AX4456" s="161"/>
      <c r="AY4456" s="130"/>
    </row>
    <row r="4457" spans="1:51" x14ac:dyDescent="0.2">
      <c r="A4457" s="121"/>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2"/>
      <c r="AU4457" s="161"/>
      <c r="AV4457" s="161"/>
      <c r="AW4457" s="161"/>
      <c r="AX4457" s="161"/>
      <c r="AY4457" s="130"/>
    </row>
    <row r="4458" spans="1:51" x14ac:dyDescent="0.2">
      <c r="A4458" s="121"/>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2"/>
      <c r="AU4458" s="130"/>
      <c r="AV4458" s="130"/>
      <c r="AW4458" s="130"/>
      <c r="AX4458" s="130"/>
      <c r="AY4458" s="130"/>
    </row>
    <row r="4459" spans="1:51" x14ac:dyDescent="0.2">
      <c r="A4459" s="121"/>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2"/>
      <c r="AU4459" s="161"/>
      <c r="AV4459" s="161"/>
      <c r="AW4459" s="161"/>
      <c r="AX4459" s="161"/>
      <c r="AY4459" s="130"/>
    </row>
    <row r="4460" spans="1:51" x14ac:dyDescent="0.2">
      <c r="A4460" s="121"/>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2"/>
      <c r="AU4460" s="161"/>
      <c r="AV4460" s="161"/>
      <c r="AW4460" s="161"/>
      <c r="AX4460" s="161"/>
      <c r="AY4460" s="130"/>
    </row>
    <row r="4461" spans="1:51" x14ac:dyDescent="0.2">
      <c r="A4461" s="121"/>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2"/>
      <c r="AU4461" s="161"/>
      <c r="AV4461" s="161"/>
      <c r="AW4461" s="161"/>
      <c r="AX4461" s="161"/>
      <c r="AY4461" s="130"/>
    </row>
    <row r="4462" spans="1:51" x14ac:dyDescent="0.2">
      <c r="A4462" s="121"/>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2"/>
      <c r="AU4462" s="161"/>
      <c r="AV4462" s="161"/>
      <c r="AW4462" s="161"/>
      <c r="AX4462" s="161"/>
      <c r="AY4462" s="130"/>
    </row>
    <row r="4463" spans="1:51" x14ac:dyDescent="0.2">
      <c r="A4463" s="121"/>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2"/>
      <c r="AU4463" s="161"/>
      <c r="AV4463" s="161"/>
      <c r="AW4463" s="161"/>
      <c r="AX4463" s="161"/>
      <c r="AY4463" s="130"/>
    </row>
    <row r="4464" spans="1:51" x14ac:dyDescent="0.2">
      <c r="A4464" s="121"/>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2"/>
      <c r="AU4464" s="161"/>
      <c r="AV4464" s="161"/>
      <c r="AW4464" s="161"/>
      <c r="AX4464" s="161"/>
      <c r="AY4464" s="130"/>
    </row>
    <row r="4465" spans="1:51" x14ac:dyDescent="0.2">
      <c r="A4465" s="121"/>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2"/>
      <c r="AU4465" s="161"/>
      <c r="AV4465" s="161"/>
      <c r="AW4465" s="161"/>
      <c r="AX4465" s="161"/>
      <c r="AY4465" s="130"/>
    </row>
    <row r="4466" spans="1:51" x14ac:dyDescent="0.2">
      <c r="A4466" s="121"/>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2"/>
      <c r="AU4466" s="161"/>
      <c r="AV4466" s="161"/>
      <c r="AW4466" s="161"/>
      <c r="AX4466" s="161"/>
      <c r="AY4466" s="130"/>
    </row>
    <row r="4467" spans="1:51" x14ac:dyDescent="0.2">
      <c r="A4467" s="121"/>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2"/>
      <c r="AU4467" s="161"/>
      <c r="AV4467" s="161"/>
      <c r="AW4467" s="161"/>
      <c r="AX4467" s="161"/>
      <c r="AY4467" s="130"/>
    </row>
    <row r="4468" spans="1:51" x14ac:dyDescent="0.2">
      <c r="A4468" s="121"/>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2"/>
      <c r="AU4468" s="130"/>
      <c r="AV4468" s="130"/>
      <c r="AW4468" s="130"/>
      <c r="AX4468" s="130"/>
      <c r="AY4468" s="130"/>
    </row>
    <row r="4469" spans="1:51" x14ac:dyDescent="0.2">
      <c r="A4469" s="121"/>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2"/>
      <c r="AU4469" s="161"/>
      <c r="AV4469" s="161"/>
      <c r="AW4469" s="161"/>
      <c r="AX4469" s="161"/>
      <c r="AY4469" s="130"/>
    </row>
    <row r="4470" spans="1:51" x14ac:dyDescent="0.2">
      <c r="A4470" s="121"/>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2"/>
      <c r="AU4470" s="161"/>
      <c r="AV4470" s="161"/>
      <c r="AW4470" s="161"/>
      <c r="AX4470" s="161"/>
      <c r="AY4470" s="130"/>
    </row>
    <row r="4471" spans="1:51" x14ac:dyDescent="0.2">
      <c r="A4471" s="121"/>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2"/>
      <c r="AU4471" s="161"/>
      <c r="AV4471" s="161"/>
      <c r="AW4471" s="161"/>
      <c r="AX4471" s="161"/>
      <c r="AY4471" s="130"/>
    </row>
    <row r="4472" spans="1:51" x14ac:dyDescent="0.2">
      <c r="A4472" s="121"/>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2"/>
      <c r="AU4472" s="161"/>
      <c r="AV4472" s="161"/>
      <c r="AW4472" s="161"/>
      <c r="AX4472" s="161"/>
      <c r="AY4472" s="130"/>
    </row>
    <row r="4473" spans="1:51" x14ac:dyDescent="0.2">
      <c r="A4473" s="121"/>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2"/>
      <c r="AU4473" s="161"/>
      <c r="AV4473" s="161"/>
      <c r="AW4473" s="161"/>
      <c r="AX4473" s="161"/>
      <c r="AY4473" s="130"/>
    </row>
    <row r="4474" spans="1:51" x14ac:dyDescent="0.2">
      <c r="A4474" s="121"/>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2"/>
      <c r="AU4474" s="161"/>
      <c r="AV4474" s="161"/>
      <c r="AW4474" s="161"/>
      <c r="AX4474" s="161"/>
      <c r="AY4474" s="130"/>
    </row>
    <row r="4475" spans="1:51" x14ac:dyDescent="0.2">
      <c r="A4475" s="121"/>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2"/>
      <c r="AU4475" s="161"/>
      <c r="AV4475" s="161"/>
      <c r="AW4475" s="161"/>
      <c r="AX4475" s="161"/>
      <c r="AY4475" s="130"/>
    </row>
    <row r="4476" spans="1:51" x14ac:dyDescent="0.2">
      <c r="A4476" s="121"/>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2"/>
      <c r="AU4476" s="161"/>
      <c r="AV4476" s="161"/>
      <c r="AW4476" s="161"/>
      <c r="AX4476" s="161"/>
      <c r="AY4476" s="130"/>
    </row>
    <row r="4477" spans="1:51" x14ac:dyDescent="0.2">
      <c r="A4477" s="121"/>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2"/>
      <c r="AU4477" s="161"/>
      <c r="AV4477" s="161"/>
      <c r="AW4477" s="161"/>
      <c r="AX4477" s="161"/>
      <c r="AY4477" s="130"/>
    </row>
    <row r="4478" spans="1:51" x14ac:dyDescent="0.2">
      <c r="A4478" s="121"/>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2"/>
      <c r="AU4478" s="161"/>
      <c r="AV4478" s="161"/>
      <c r="AW4478" s="161"/>
      <c r="AX4478" s="161"/>
      <c r="AY4478" s="130"/>
    </row>
    <row r="4479" spans="1:51" x14ac:dyDescent="0.2">
      <c r="A4479" s="121"/>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2"/>
      <c r="AU4479" s="161"/>
      <c r="AV4479" s="161"/>
      <c r="AW4479" s="161"/>
      <c r="AX4479" s="161"/>
      <c r="AY4479" s="130"/>
    </row>
    <row r="4480" spans="1:51" x14ac:dyDescent="0.2">
      <c r="A4480" s="121"/>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2"/>
      <c r="AU4480" s="161"/>
      <c r="AV4480" s="161"/>
      <c r="AW4480" s="161"/>
      <c r="AX4480" s="161"/>
      <c r="AY4480" s="130"/>
    </row>
    <row r="4481" spans="1:51" x14ac:dyDescent="0.2">
      <c r="A4481" s="121"/>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2"/>
      <c r="AU4481" s="161"/>
      <c r="AV4481" s="161"/>
      <c r="AW4481" s="161"/>
      <c r="AX4481" s="161"/>
      <c r="AY4481" s="130"/>
    </row>
    <row r="4482" spans="1:51" x14ac:dyDescent="0.2">
      <c r="A4482" s="121"/>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2"/>
      <c r="AU4482" s="161"/>
      <c r="AV4482" s="161"/>
      <c r="AW4482" s="161"/>
      <c r="AX4482" s="161"/>
      <c r="AY4482" s="130"/>
    </row>
    <row r="4483" spans="1:51" x14ac:dyDescent="0.2">
      <c r="A4483" s="121"/>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2"/>
      <c r="AU4483" s="130"/>
      <c r="AV4483" s="130"/>
      <c r="AW4483" s="130"/>
      <c r="AX4483" s="130"/>
      <c r="AY4483" s="130"/>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2025-04-01T19:35:01Z</dcterms:modified>
</cp:coreProperties>
</file>