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atura\"/>
    </mc:Choice>
  </mc:AlternateContent>
  <bookViews>
    <workbookView xWindow="480" yWindow="90" windowWidth="20340" windowHeight="8205" activeTab="1"/>
  </bookViews>
  <sheets>
    <sheet name="kraina.txt" sheetId="1" r:id="rId1"/>
    <sheet name="5.1" sheetId="2" r:id="rId2"/>
    <sheet name="5.2" sheetId="3" r:id="rId3"/>
    <sheet name="5.3" sheetId="5" r:id="rId4"/>
    <sheet name="wyniki_5.txt" sheetId="4" r:id="rId5"/>
  </sheets>
  <definedNames>
    <definedName name="_xlnm._FilterDatabase" localSheetId="2" hidden="1">'5.2'!$H$1:$I$52</definedName>
  </definedNames>
  <calcPr calcId="152511"/>
</workbook>
</file>

<file path=xl/calcChain.xml><?xml version="1.0" encoding="utf-8"?>
<calcChain xmlns="http://schemas.openxmlformats.org/spreadsheetml/2006/main">
  <c r="AI37" i="5" l="1"/>
  <c r="AI91" i="5"/>
  <c r="AI99" i="5"/>
  <c r="AI81" i="5"/>
  <c r="AI83" i="5"/>
  <c r="AI77" i="5"/>
  <c r="AI73" i="5"/>
  <c r="AI19" i="5"/>
  <c r="AI17" i="5"/>
  <c r="AI15" i="5"/>
  <c r="AI79" i="5"/>
  <c r="AI89" i="5"/>
  <c r="AI13" i="5"/>
  <c r="AI43" i="5"/>
  <c r="AI11" i="5"/>
  <c r="AI21" i="5"/>
  <c r="AI63" i="5"/>
  <c r="AI9" i="5"/>
  <c r="AI95" i="5"/>
  <c r="AI55" i="5"/>
  <c r="AI7" i="5"/>
  <c r="AI47" i="5"/>
  <c r="AI5" i="5"/>
  <c r="AI25" i="5"/>
  <c r="AI51" i="5"/>
  <c r="AI71" i="5"/>
  <c r="AI69" i="5"/>
  <c r="AI39" i="5"/>
  <c r="AI85" i="5"/>
  <c r="AI3" i="5"/>
  <c r="AI53" i="5"/>
  <c r="AI27" i="5"/>
  <c r="AI23" i="5"/>
  <c r="AI29" i="5"/>
  <c r="AI93" i="5"/>
  <c r="AI45" i="5"/>
  <c r="AI41" i="5"/>
  <c r="AI75" i="5"/>
  <c r="AI101" i="5"/>
  <c r="AI61" i="5"/>
  <c r="AI35" i="5"/>
  <c r="AI31" i="5"/>
  <c r="AI67" i="5"/>
  <c r="AI57" i="5"/>
  <c r="AI97" i="5"/>
  <c r="AI49" i="5"/>
  <c r="AI33" i="5"/>
  <c r="AI65" i="5"/>
  <c r="AI59" i="5"/>
  <c r="AI87" i="5"/>
  <c r="AK58" i="5"/>
  <c r="AK64" i="5"/>
  <c r="AK32" i="5"/>
  <c r="AK48" i="5"/>
  <c r="AK96" i="5"/>
  <c r="AK56" i="5"/>
  <c r="AK66" i="5"/>
  <c r="AK30" i="5"/>
  <c r="AK34" i="5"/>
  <c r="AK60" i="5"/>
  <c r="AK100" i="5"/>
  <c r="AK74" i="5"/>
  <c r="AK40" i="5"/>
  <c r="AK44" i="5"/>
  <c r="AK92" i="5"/>
  <c r="AK28" i="5"/>
  <c r="AK22" i="5"/>
  <c r="AK26" i="5"/>
  <c r="AK52" i="5"/>
  <c r="AK2" i="5"/>
  <c r="AK84" i="5"/>
  <c r="AK38" i="5"/>
  <c r="AK68" i="5"/>
  <c r="AK70" i="5"/>
  <c r="AK50" i="5"/>
  <c r="AK24" i="5"/>
  <c r="AK4" i="5"/>
  <c r="AK46" i="5"/>
  <c r="AK6" i="5"/>
  <c r="AK54" i="5"/>
  <c r="AK94" i="5"/>
  <c r="AK8" i="5"/>
  <c r="AK62" i="5"/>
  <c r="AK20" i="5"/>
  <c r="AK10" i="5"/>
  <c r="AK42" i="5"/>
  <c r="AK12" i="5"/>
  <c r="AK88" i="5"/>
  <c r="AK78" i="5"/>
  <c r="AK14" i="5"/>
  <c r="AK16" i="5"/>
  <c r="AK18" i="5"/>
  <c r="AK72" i="5"/>
  <c r="AK76" i="5"/>
  <c r="AK82" i="5"/>
  <c r="AK80" i="5"/>
  <c r="AK98" i="5"/>
  <c r="AK90" i="5"/>
  <c r="AK36" i="5"/>
  <c r="AK86" i="5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2" i="2"/>
  <c r="G4" i="5"/>
  <c r="H4" i="5"/>
  <c r="G6" i="5"/>
  <c r="H6" i="5"/>
  <c r="G8" i="5"/>
  <c r="H8" i="5"/>
  <c r="G10" i="5"/>
  <c r="H10" i="5"/>
  <c r="G12" i="5"/>
  <c r="H12" i="5"/>
  <c r="G14" i="5"/>
  <c r="H14" i="5"/>
  <c r="G16" i="5"/>
  <c r="H16" i="5"/>
  <c r="G18" i="5"/>
  <c r="H18" i="5"/>
  <c r="G20" i="5"/>
  <c r="H20" i="5"/>
  <c r="G22" i="5"/>
  <c r="H22" i="5"/>
  <c r="G24" i="5"/>
  <c r="H24" i="5"/>
  <c r="G26" i="5"/>
  <c r="H26" i="5"/>
  <c r="G28" i="5"/>
  <c r="H28" i="5"/>
  <c r="G30" i="5"/>
  <c r="H30" i="5"/>
  <c r="G32" i="5"/>
  <c r="H32" i="5"/>
  <c r="G34" i="5"/>
  <c r="H34" i="5"/>
  <c r="G36" i="5"/>
  <c r="H36" i="5"/>
  <c r="G38" i="5"/>
  <c r="H38" i="5"/>
  <c r="G40" i="5"/>
  <c r="H40" i="5"/>
  <c r="G42" i="5"/>
  <c r="H42" i="5"/>
  <c r="G44" i="5"/>
  <c r="H44" i="5"/>
  <c r="G46" i="5"/>
  <c r="H46" i="5"/>
  <c r="G48" i="5"/>
  <c r="H48" i="5"/>
  <c r="G50" i="5"/>
  <c r="H50" i="5"/>
  <c r="G52" i="5"/>
  <c r="H52" i="5"/>
  <c r="G54" i="5"/>
  <c r="H54" i="5"/>
  <c r="G56" i="5"/>
  <c r="H56" i="5"/>
  <c r="G58" i="5"/>
  <c r="H58" i="5"/>
  <c r="G60" i="5"/>
  <c r="H60" i="5"/>
  <c r="G62" i="5"/>
  <c r="H62" i="5"/>
  <c r="G64" i="5"/>
  <c r="H64" i="5"/>
  <c r="G66" i="5"/>
  <c r="H66" i="5"/>
  <c r="G68" i="5"/>
  <c r="H68" i="5"/>
  <c r="G70" i="5"/>
  <c r="H70" i="5"/>
  <c r="G72" i="5"/>
  <c r="H72" i="5"/>
  <c r="G74" i="5"/>
  <c r="H74" i="5"/>
  <c r="G76" i="5"/>
  <c r="H76" i="5"/>
  <c r="G78" i="5"/>
  <c r="H78" i="5"/>
  <c r="G80" i="5"/>
  <c r="H80" i="5"/>
  <c r="G82" i="5"/>
  <c r="H82" i="5"/>
  <c r="G84" i="5"/>
  <c r="H84" i="5"/>
  <c r="G86" i="5"/>
  <c r="H86" i="5"/>
  <c r="G88" i="5"/>
  <c r="H88" i="5"/>
  <c r="G90" i="5"/>
  <c r="H90" i="5"/>
  <c r="G92" i="5"/>
  <c r="H92" i="5"/>
  <c r="G94" i="5"/>
  <c r="H94" i="5"/>
  <c r="G96" i="5"/>
  <c r="H96" i="5"/>
  <c r="G98" i="5"/>
  <c r="H98" i="5"/>
  <c r="G100" i="5"/>
  <c r="H100" i="5"/>
  <c r="H2" i="5"/>
  <c r="G2" i="5"/>
  <c r="F100" i="5"/>
  <c r="F98" i="5"/>
  <c r="F96" i="5"/>
  <c r="F94" i="5"/>
  <c r="F92" i="5"/>
  <c r="F90" i="5"/>
  <c r="F88" i="5"/>
  <c r="F86" i="5"/>
  <c r="F84" i="5"/>
  <c r="F82" i="5"/>
  <c r="F80" i="5"/>
  <c r="F78" i="5"/>
  <c r="F76" i="5"/>
  <c r="F74" i="5"/>
  <c r="F72" i="5"/>
  <c r="F70" i="5"/>
  <c r="F68" i="5"/>
  <c r="F66" i="5"/>
  <c r="F64" i="5"/>
  <c r="F62" i="5"/>
  <c r="F60" i="5"/>
  <c r="F58" i="5"/>
  <c r="F56" i="5"/>
  <c r="F54" i="5"/>
  <c r="F52" i="5"/>
  <c r="F50" i="5"/>
  <c r="F48" i="5"/>
  <c r="F46" i="5"/>
  <c r="F44" i="5"/>
  <c r="F42" i="5"/>
  <c r="F40" i="5"/>
  <c r="F38" i="5"/>
  <c r="F36" i="5"/>
  <c r="F34" i="5"/>
  <c r="F32" i="5"/>
  <c r="F30" i="5"/>
  <c r="F28" i="5"/>
  <c r="F26" i="5"/>
  <c r="F24" i="5"/>
  <c r="F22" i="5"/>
  <c r="F20" i="5"/>
  <c r="F18" i="5"/>
  <c r="F16" i="5"/>
  <c r="F14" i="5"/>
  <c r="F12" i="5"/>
  <c r="F10" i="5"/>
  <c r="F8" i="5"/>
  <c r="F6" i="5"/>
  <c r="F4" i="5"/>
  <c r="F2" i="5"/>
  <c r="B79" i="3"/>
  <c r="B74" i="3"/>
  <c r="B80" i="3" s="1"/>
  <c r="B65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2" i="3"/>
  <c r="H53" i="3" s="1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J3" i="2"/>
  <c r="O3" i="2" s="1"/>
  <c r="I4" i="2"/>
  <c r="I6" i="2"/>
  <c r="J6" i="2"/>
  <c r="O6" i="2" s="1"/>
  <c r="J10" i="2"/>
  <c r="O10" i="2" s="1"/>
  <c r="J11" i="2"/>
  <c r="O11" i="2" s="1"/>
  <c r="I12" i="2"/>
  <c r="I14" i="2"/>
  <c r="J14" i="2"/>
  <c r="O14" i="2" s="1"/>
  <c r="J18" i="2"/>
  <c r="O18" i="2" s="1"/>
  <c r="J19" i="2"/>
  <c r="O19" i="2" s="1"/>
  <c r="I20" i="2"/>
  <c r="I22" i="2"/>
  <c r="J22" i="2"/>
  <c r="O22" i="2" s="1"/>
  <c r="J26" i="2"/>
  <c r="O26" i="2" s="1"/>
  <c r="J27" i="2"/>
  <c r="O27" i="2" s="1"/>
  <c r="I28" i="2"/>
  <c r="I30" i="2"/>
  <c r="J31" i="2"/>
  <c r="O31" i="2" s="1"/>
  <c r="I32" i="2"/>
  <c r="I34" i="2"/>
  <c r="J35" i="2"/>
  <c r="O35" i="2" s="1"/>
  <c r="I36" i="2"/>
  <c r="I38" i="2"/>
  <c r="J39" i="2"/>
  <c r="O39" i="2" s="1"/>
  <c r="I40" i="2"/>
  <c r="I42" i="2"/>
  <c r="J43" i="2"/>
  <c r="O43" i="2" s="1"/>
  <c r="I44" i="2"/>
  <c r="I46" i="2"/>
  <c r="J47" i="2"/>
  <c r="O47" i="2" s="1"/>
  <c r="I48" i="2"/>
  <c r="I50" i="2"/>
  <c r="J51" i="2"/>
  <c r="O51" i="2" s="1"/>
  <c r="H3" i="2"/>
  <c r="H6" i="2"/>
  <c r="H7" i="2"/>
  <c r="M7" i="2" s="1"/>
  <c r="H10" i="2"/>
  <c r="H11" i="2"/>
  <c r="M11" i="2" s="1"/>
  <c r="H14" i="2"/>
  <c r="H15" i="2"/>
  <c r="H18" i="2"/>
  <c r="H19" i="2"/>
  <c r="M19" i="2" s="1"/>
  <c r="H22" i="2"/>
  <c r="H23" i="2"/>
  <c r="H26" i="2"/>
  <c r="H27" i="2"/>
  <c r="M27" i="2" s="1"/>
  <c r="H30" i="2"/>
  <c r="H31" i="2"/>
  <c r="H34" i="2"/>
  <c r="H35" i="2"/>
  <c r="M35" i="2" s="1"/>
  <c r="H38" i="2"/>
  <c r="H39" i="2"/>
  <c r="H42" i="2"/>
  <c r="H43" i="2"/>
  <c r="M43" i="2" s="1"/>
  <c r="H46" i="2"/>
  <c r="H47" i="2"/>
  <c r="H50" i="2"/>
  <c r="H51" i="2"/>
  <c r="M51" i="2" s="1"/>
  <c r="G2" i="2"/>
  <c r="G6" i="2"/>
  <c r="G10" i="2"/>
  <c r="G14" i="2"/>
  <c r="G18" i="2"/>
  <c r="G22" i="2"/>
  <c r="G26" i="2"/>
  <c r="G30" i="2"/>
  <c r="G34" i="2"/>
  <c r="G38" i="2"/>
  <c r="G42" i="2"/>
  <c r="G46" i="2"/>
  <c r="G50" i="2"/>
  <c r="F3" i="2"/>
  <c r="I3" i="2" s="1"/>
  <c r="N3" i="2" s="1"/>
  <c r="F4" i="2"/>
  <c r="J4" i="2" s="1"/>
  <c r="O4" i="2" s="1"/>
  <c r="F5" i="2"/>
  <c r="I5" i="2" s="1"/>
  <c r="F6" i="2"/>
  <c r="F7" i="2"/>
  <c r="I7" i="2" s="1"/>
  <c r="N7" i="2" s="1"/>
  <c r="F8" i="2"/>
  <c r="H8" i="2" s="1"/>
  <c r="M8" i="2" s="1"/>
  <c r="F9" i="2"/>
  <c r="I9" i="2" s="1"/>
  <c r="F10" i="2"/>
  <c r="I10" i="2" s="1"/>
  <c r="F11" i="2"/>
  <c r="I11" i="2" s="1"/>
  <c r="N11" i="2" s="1"/>
  <c r="F12" i="2"/>
  <c r="J12" i="2" s="1"/>
  <c r="F13" i="2"/>
  <c r="I13" i="2" s="1"/>
  <c r="N13" i="2" s="1"/>
  <c r="F14" i="2"/>
  <c r="F15" i="2"/>
  <c r="I15" i="2" s="1"/>
  <c r="N15" i="2" s="1"/>
  <c r="F16" i="2"/>
  <c r="H16" i="2" s="1"/>
  <c r="F17" i="2"/>
  <c r="I17" i="2" s="1"/>
  <c r="F18" i="2"/>
  <c r="I18" i="2" s="1"/>
  <c r="F19" i="2"/>
  <c r="I19" i="2" s="1"/>
  <c r="N19" i="2" s="1"/>
  <c r="F20" i="2"/>
  <c r="J20" i="2" s="1"/>
  <c r="F21" i="2"/>
  <c r="I21" i="2" s="1"/>
  <c r="N21" i="2" s="1"/>
  <c r="F22" i="2"/>
  <c r="F23" i="2"/>
  <c r="I23" i="2" s="1"/>
  <c r="N23" i="2" s="1"/>
  <c r="F24" i="2"/>
  <c r="H24" i="2" s="1"/>
  <c r="F25" i="2"/>
  <c r="I25" i="2" s="1"/>
  <c r="F26" i="2"/>
  <c r="I26" i="2" s="1"/>
  <c r="F27" i="2"/>
  <c r="I27" i="2" s="1"/>
  <c r="N27" i="2" s="1"/>
  <c r="F28" i="2"/>
  <c r="J28" i="2" s="1"/>
  <c r="F29" i="2"/>
  <c r="I29" i="2" s="1"/>
  <c r="F30" i="2"/>
  <c r="J30" i="2" s="1"/>
  <c r="O30" i="2" s="1"/>
  <c r="F31" i="2"/>
  <c r="G31" i="2" s="1"/>
  <c r="L31" i="2" s="1"/>
  <c r="F32" i="2"/>
  <c r="J32" i="2" s="1"/>
  <c r="F33" i="2"/>
  <c r="I33" i="2" s="1"/>
  <c r="F34" i="2"/>
  <c r="J34" i="2" s="1"/>
  <c r="O34" i="2" s="1"/>
  <c r="F35" i="2"/>
  <c r="G35" i="2" s="1"/>
  <c r="L35" i="2" s="1"/>
  <c r="F36" i="2"/>
  <c r="J36" i="2" s="1"/>
  <c r="F37" i="2"/>
  <c r="I37" i="2" s="1"/>
  <c r="F38" i="2"/>
  <c r="J38" i="2" s="1"/>
  <c r="O38" i="2" s="1"/>
  <c r="F39" i="2"/>
  <c r="G39" i="2" s="1"/>
  <c r="L39" i="2" s="1"/>
  <c r="F40" i="2"/>
  <c r="J40" i="2" s="1"/>
  <c r="F41" i="2"/>
  <c r="I41" i="2" s="1"/>
  <c r="F42" i="2"/>
  <c r="J42" i="2" s="1"/>
  <c r="F43" i="2"/>
  <c r="G43" i="2" s="1"/>
  <c r="L43" i="2" s="1"/>
  <c r="F44" i="2"/>
  <c r="J44" i="2" s="1"/>
  <c r="F45" i="2"/>
  <c r="I45" i="2" s="1"/>
  <c r="F46" i="2"/>
  <c r="J46" i="2" s="1"/>
  <c r="O46" i="2" s="1"/>
  <c r="F47" i="2"/>
  <c r="G47" i="2" s="1"/>
  <c r="L47" i="2" s="1"/>
  <c r="F48" i="2"/>
  <c r="J48" i="2" s="1"/>
  <c r="F49" i="2"/>
  <c r="I49" i="2" s="1"/>
  <c r="F50" i="2"/>
  <c r="J50" i="2" s="1"/>
  <c r="F51" i="2"/>
  <c r="G51" i="2" s="1"/>
  <c r="L51" i="2" s="1"/>
  <c r="F2" i="2"/>
  <c r="J2" i="2" s="1"/>
  <c r="AI105" i="5" l="1"/>
  <c r="K100" i="5"/>
  <c r="K96" i="5"/>
  <c r="K92" i="5"/>
  <c r="L92" i="5" s="1"/>
  <c r="K88" i="5"/>
  <c r="K84" i="5"/>
  <c r="K80" i="5"/>
  <c r="L80" i="5" s="1"/>
  <c r="K76" i="5"/>
  <c r="K72" i="5"/>
  <c r="K68" i="5"/>
  <c r="L68" i="5" s="1"/>
  <c r="K64" i="5"/>
  <c r="K60" i="5"/>
  <c r="K56" i="5"/>
  <c r="K52" i="5"/>
  <c r="K48" i="5"/>
  <c r="K44" i="5"/>
  <c r="L44" i="5" s="1"/>
  <c r="K40" i="5"/>
  <c r="K36" i="5"/>
  <c r="K32" i="5"/>
  <c r="K28" i="5"/>
  <c r="K24" i="5"/>
  <c r="K20" i="5"/>
  <c r="K16" i="5"/>
  <c r="K12" i="5"/>
  <c r="K8" i="5"/>
  <c r="K4" i="5"/>
  <c r="K98" i="5"/>
  <c r="L98" i="5" s="1"/>
  <c r="K94" i="5"/>
  <c r="L94" i="5" s="1"/>
  <c r="K90" i="5"/>
  <c r="K86" i="5"/>
  <c r="K82" i="5"/>
  <c r="K78" i="5"/>
  <c r="L78" i="5" s="1"/>
  <c r="K74" i="5"/>
  <c r="K70" i="5"/>
  <c r="K66" i="5"/>
  <c r="K62" i="5"/>
  <c r="K58" i="5"/>
  <c r="K54" i="5"/>
  <c r="K50" i="5"/>
  <c r="L50" i="5" s="1"/>
  <c r="K46" i="5"/>
  <c r="K42" i="5"/>
  <c r="K38" i="5"/>
  <c r="K34" i="5"/>
  <c r="K30" i="5"/>
  <c r="K26" i="5"/>
  <c r="K22" i="5"/>
  <c r="K18" i="5"/>
  <c r="K14" i="5"/>
  <c r="K10" i="5"/>
  <c r="K6" i="5"/>
  <c r="K2" i="5"/>
  <c r="M44" i="5"/>
  <c r="N44" i="5" s="1"/>
  <c r="O44" i="5" s="1"/>
  <c r="P44" i="5" s="1"/>
  <c r="Q44" i="5" s="1"/>
  <c r="R44" i="5" s="1"/>
  <c r="S44" i="5" s="1"/>
  <c r="T44" i="5" s="1"/>
  <c r="U44" i="5" s="1"/>
  <c r="V44" i="5" s="1"/>
  <c r="W44" i="5" s="1"/>
  <c r="X44" i="5" s="1"/>
  <c r="Y44" i="5" s="1"/>
  <c r="Z44" i="5" s="1"/>
  <c r="AA44" i="5" s="1"/>
  <c r="AB44" i="5" s="1"/>
  <c r="AC44" i="5" s="1"/>
  <c r="AD44" i="5" s="1"/>
  <c r="AE44" i="5" s="1"/>
  <c r="AF44" i="5" s="1"/>
  <c r="AG44" i="5" s="1"/>
  <c r="J25" i="2"/>
  <c r="O25" i="2" s="1"/>
  <c r="J17" i="2"/>
  <c r="O17" i="2" s="1"/>
  <c r="J9" i="2"/>
  <c r="O9" i="2" s="1"/>
  <c r="N46" i="2"/>
  <c r="G49" i="2"/>
  <c r="G45" i="2"/>
  <c r="G41" i="2"/>
  <c r="G37" i="2"/>
  <c r="G33" i="2"/>
  <c r="G29" i="2"/>
  <c r="G25" i="2"/>
  <c r="L25" i="2" s="1"/>
  <c r="G21" i="2"/>
  <c r="L21" i="2" s="1"/>
  <c r="G17" i="2"/>
  <c r="L17" i="2" s="1"/>
  <c r="G13" i="2"/>
  <c r="L13" i="2" s="1"/>
  <c r="G9" i="2"/>
  <c r="G5" i="2"/>
  <c r="H2" i="2"/>
  <c r="J49" i="2"/>
  <c r="O49" i="2" s="1"/>
  <c r="J45" i="2"/>
  <c r="J41" i="2"/>
  <c r="J37" i="2"/>
  <c r="J33" i="2"/>
  <c r="O33" i="2" s="1"/>
  <c r="J29" i="2"/>
  <c r="J24" i="2"/>
  <c r="O24" i="2" s="1"/>
  <c r="J16" i="2"/>
  <c r="O16" i="2" s="1"/>
  <c r="J8" i="2"/>
  <c r="O8" i="2" s="1"/>
  <c r="O41" i="2"/>
  <c r="L33" i="2"/>
  <c r="N25" i="2"/>
  <c r="N17" i="2"/>
  <c r="L9" i="2"/>
  <c r="G48" i="2"/>
  <c r="L48" i="2" s="1"/>
  <c r="G44" i="2"/>
  <c r="G40" i="2"/>
  <c r="G36" i="2"/>
  <c r="L36" i="2" s="1"/>
  <c r="G32" i="2"/>
  <c r="L32" i="2" s="1"/>
  <c r="G28" i="2"/>
  <c r="G24" i="2"/>
  <c r="L24" i="2" s="1"/>
  <c r="G20" i="2"/>
  <c r="G16" i="2"/>
  <c r="L16" i="2" s="1"/>
  <c r="G12" i="2"/>
  <c r="G8" i="2"/>
  <c r="G4" i="2"/>
  <c r="I2" i="2"/>
  <c r="H49" i="2"/>
  <c r="H45" i="2"/>
  <c r="H41" i="2"/>
  <c r="H37" i="2"/>
  <c r="M37" i="2" s="1"/>
  <c r="H33" i="2"/>
  <c r="H29" i="2"/>
  <c r="H25" i="2"/>
  <c r="H21" i="2"/>
  <c r="M21" i="2" s="1"/>
  <c r="H17" i="2"/>
  <c r="H13" i="2"/>
  <c r="H9" i="2"/>
  <c r="H5" i="2"/>
  <c r="M5" i="2" s="1"/>
  <c r="I51" i="2"/>
  <c r="N51" i="2" s="1"/>
  <c r="I47" i="2"/>
  <c r="N47" i="2" s="1"/>
  <c r="I43" i="2"/>
  <c r="N43" i="2" s="1"/>
  <c r="I39" i="2"/>
  <c r="N39" i="2" s="1"/>
  <c r="I35" i="2"/>
  <c r="N35" i="2" s="1"/>
  <c r="I31" i="2"/>
  <c r="N31" i="2" s="1"/>
  <c r="I24" i="2"/>
  <c r="J21" i="2"/>
  <c r="O21" i="2" s="1"/>
  <c r="I16" i="2"/>
  <c r="J13" i="2"/>
  <c r="O13" i="2" s="1"/>
  <c r="I8" i="2"/>
  <c r="N8" i="2" s="1"/>
  <c r="J5" i="2"/>
  <c r="O5" i="2" s="1"/>
  <c r="L40" i="2"/>
  <c r="M24" i="2"/>
  <c r="M16" i="2"/>
  <c r="L8" i="2"/>
  <c r="G27" i="2"/>
  <c r="L27" i="2" s="1"/>
  <c r="G23" i="2"/>
  <c r="L23" i="2" s="1"/>
  <c r="G19" i="2"/>
  <c r="L19" i="2" s="1"/>
  <c r="G15" i="2"/>
  <c r="L15" i="2" s="1"/>
  <c r="G11" i="2"/>
  <c r="L11" i="2" s="1"/>
  <c r="G7" i="2"/>
  <c r="L7" i="2" s="1"/>
  <c r="G3" i="2"/>
  <c r="L3" i="2" s="1"/>
  <c r="H48" i="2"/>
  <c r="M48" i="2" s="1"/>
  <c r="H44" i="2"/>
  <c r="M44" i="2" s="1"/>
  <c r="H40" i="2"/>
  <c r="M40" i="2" s="1"/>
  <c r="H36" i="2"/>
  <c r="H32" i="2"/>
  <c r="M32" i="2" s="1"/>
  <c r="H28" i="2"/>
  <c r="H20" i="2"/>
  <c r="H12" i="2"/>
  <c r="H4" i="2"/>
  <c r="M4" i="2" s="1"/>
  <c r="J23" i="2"/>
  <c r="O23" i="2" s="1"/>
  <c r="J15" i="2"/>
  <c r="O15" i="2" s="1"/>
  <c r="J7" i="2"/>
  <c r="O7" i="2" s="1"/>
  <c r="M47" i="2"/>
  <c r="M39" i="2"/>
  <c r="M31" i="2"/>
  <c r="M23" i="2"/>
  <c r="M15" i="2"/>
  <c r="M3" i="2"/>
  <c r="M50" i="2"/>
  <c r="L45" i="2"/>
  <c r="N44" i="2"/>
  <c r="M42" i="2"/>
  <c r="N37" i="2"/>
  <c r="N36" i="2"/>
  <c r="N29" i="2"/>
  <c r="N28" i="2"/>
  <c r="L20" i="2"/>
  <c r="L12" i="2"/>
  <c r="L2" i="2"/>
  <c r="O44" i="2"/>
  <c r="N38" i="2"/>
  <c r="O36" i="2"/>
  <c r="N30" i="2"/>
  <c r="O28" i="2"/>
  <c r="N22" i="2"/>
  <c r="N14" i="2"/>
  <c r="M13" i="2"/>
  <c r="N6" i="2"/>
  <c r="O2" i="2"/>
  <c r="O50" i="2"/>
  <c r="L49" i="2"/>
  <c r="N48" i="2"/>
  <c r="M46" i="2"/>
  <c r="O42" i="2"/>
  <c r="L41" i="2"/>
  <c r="N40" i="2"/>
  <c r="O37" i="2"/>
  <c r="M36" i="2"/>
  <c r="N33" i="2"/>
  <c r="N32" i="2"/>
  <c r="O29" i="2"/>
  <c r="M28" i="2"/>
  <c r="O20" i="2"/>
  <c r="O12" i="2"/>
  <c r="N9" i="2"/>
  <c r="L4" i="2"/>
  <c r="I100" i="5"/>
  <c r="J100" i="5" s="1"/>
  <c r="I92" i="5"/>
  <c r="J92" i="5" s="1"/>
  <c r="I84" i="5"/>
  <c r="J84" i="5" s="1"/>
  <c r="L84" i="5" s="1"/>
  <c r="I76" i="5"/>
  <c r="J76" i="5" s="1"/>
  <c r="I68" i="5"/>
  <c r="J68" i="5" s="1"/>
  <c r="I60" i="5"/>
  <c r="J60" i="5" s="1"/>
  <c r="I52" i="5"/>
  <c r="J52" i="5" s="1"/>
  <c r="I44" i="5"/>
  <c r="J44" i="5" s="1"/>
  <c r="I36" i="5"/>
  <c r="J36" i="5" s="1"/>
  <c r="I28" i="5"/>
  <c r="J28" i="5" s="1"/>
  <c r="I20" i="5"/>
  <c r="J20" i="5" s="1"/>
  <c r="L20" i="5" s="1"/>
  <c r="I12" i="5"/>
  <c r="J12" i="5" s="1"/>
  <c r="I4" i="5"/>
  <c r="J4" i="5" s="1"/>
  <c r="N50" i="2"/>
  <c r="O48" i="2"/>
  <c r="O45" i="2"/>
  <c r="L44" i="2"/>
  <c r="N42" i="2"/>
  <c r="O40" i="2"/>
  <c r="L37" i="2"/>
  <c r="N34" i="2"/>
  <c r="O32" i="2"/>
  <c r="L29" i="2"/>
  <c r="L28" i="2"/>
  <c r="N26" i="2"/>
  <c r="M25" i="2"/>
  <c r="M20" i="2"/>
  <c r="N18" i="2"/>
  <c r="M17" i="2"/>
  <c r="M12" i="2"/>
  <c r="N10" i="2"/>
  <c r="L5" i="2"/>
  <c r="L50" i="2"/>
  <c r="M49" i="2"/>
  <c r="L46" i="2"/>
  <c r="M45" i="2"/>
  <c r="L42" i="2"/>
  <c r="M41" i="2"/>
  <c r="L38" i="2"/>
  <c r="L34" i="2"/>
  <c r="M33" i="2"/>
  <c r="L30" i="2"/>
  <c r="M29" i="2"/>
  <c r="L26" i="2"/>
  <c r="N24" i="2"/>
  <c r="L22" i="2"/>
  <c r="N20" i="2"/>
  <c r="L18" i="2"/>
  <c r="N16" i="2"/>
  <c r="L14" i="2"/>
  <c r="N12" i="2"/>
  <c r="L10" i="2"/>
  <c r="M9" i="2"/>
  <c r="L6" i="2"/>
  <c r="N4" i="2"/>
  <c r="N49" i="2"/>
  <c r="N45" i="2"/>
  <c r="N41" i="2"/>
  <c r="M38" i="2"/>
  <c r="M34" i="2"/>
  <c r="M30" i="2"/>
  <c r="M26" i="2"/>
  <c r="M22" i="2"/>
  <c r="M18" i="2"/>
  <c r="M14" i="2"/>
  <c r="M10" i="2"/>
  <c r="M6" i="2"/>
  <c r="N5" i="2"/>
  <c r="I96" i="5"/>
  <c r="J96" i="5" s="1"/>
  <c r="I88" i="5"/>
  <c r="J88" i="5" s="1"/>
  <c r="I80" i="5"/>
  <c r="J80" i="5" s="1"/>
  <c r="I72" i="5"/>
  <c r="J72" i="5" s="1"/>
  <c r="I64" i="5"/>
  <c r="J64" i="5" s="1"/>
  <c r="I56" i="5"/>
  <c r="J56" i="5" s="1"/>
  <c r="I48" i="5"/>
  <c r="J48" i="5" s="1"/>
  <c r="I40" i="5"/>
  <c r="J40" i="5" s="1"/>
  <c r="I32" i="5"/>
  <c r="J32" i="5" s="1"/>
  <c r="I24" i="5"/>
  <c r="J24" i="5" s="1"/>
  <c r="I16" i="5"/>
  <c r="J16" i="5" s="1"/>
  <c r="I8" i="5"/>
  <c r="J8" i="5" s="1"/>
  <c r="I98" i="5"/>
  <c r="J98" i="5" s="1"/>
  <c r="I90" i="5"/>
  <c r="J90" i="5" s="1"/>
  <c r="I82" i="5"/>
  <c r="J82" i="5" s="1"/>
  <c r="I74" i="5"/>
  <c r="J74" i="5" s="1"/>
  <c r="I66" i="5"/>
  <c r="J66" i="5" s="1"/>
  <c r="I58" i="5"/>
  <c r="J58" i="5" s="1"/>
  <c r="I50" i="5"/>
  <c r="J50" i="5" s="1"/>
  <c r="I42" i="5"/>
  <c r="J42" i="5" s="1"/>
  <c r="I34" i="5"/>
  <c r="J34" i="5" s="1"/>
  <c r="I26" i="5"/>
  <c r="J26" i="5" s="1"/>
  <c r="I18" i="5"/>
  <c r="J18" i="5" s="1"/>
  <c r="I10" i="5"/>
  <c r="J10" i="5" s="1"/>
  <c r="I2" i="5"/>
  <c r="I94" i="5"/>
  <c r="J94" i="5" s="1"/>
  <c r="I86" i="5"/>
  <c r="J86" i="5" s="1"/>
  <c r="I78" i="5"/>
  <c r="J78" i="5" s="1"/>
  <c r="I70" i="5"/>
  <c r="J70" i="5" s="1"/>
  <c r="I62" i="5"/>
  <c r="J62" i="5" s="1"/>
  <c r="I54" i="5"/>
  <c r="J54" i="5" s="1"/>
  <c r="I46" i="5"/>
  <c r="J46" i="5" s="1"/>
  <c r="I38" i="5"/>
  <c r="J38" i="5" s="1"/>
  <c r="I30" i="5"/>
  <c r="J30" i="5" s="1"/>
  <c r="I22" i="5"/>
  <c r="J22" i="5" s="1"/>
  <c r="I14" i="5"/>
  <c r="J14" i="5" s="1"/>
  <c r="I6" i="5"/>
  <c r="J6" i="5" s="1"/>
  <c r="M98" i="5" l="1"/>
  <c r="N98" i="5" s="1"/>
  <c r="O98" i="5" s="1"/>
  <c r="P98" i="5" s="1"/>
  <c r="Q98" i="5" s="1"/>
  <c r="R98" i="5" s="1"/>
  <c r="S98" i="5" s="1"/>
  <c r="T98" i="5" s="1"/>
  <c r="U98" i="5" s="1"/>
  <c r="V98" i="5" s="1"/>
  <c r="W98" i="5" s="1"/>
  <c r="X98" i="5" s="1"/>
  <c r="Y98" i="5" s="1"/>
  <c r="Z98" i="5" s="1"/>
  <c r="AA98" i="5" s="1"/>
  <c r="AB98" i="5" s="1"/>
  <c r="AC98" i="5" s="1"/>
  <c r="AD98" i="5" s="1"/>
  <c r="AE98" i="5" s="1"/>
  <c r="AF98" i="5" s="1"/>
  <c r="AG98" i="5" s="1"/>
  <c r="L32" i="5"/>
  <c r="L64" i="5"/>
  <c r="L4" i="5"/>
  <c r="M4" i="5" s="1"/>
  <c r="N4" i="5" s="1"/>
  <c r="O4" i="5" s="1"/>
  <c r="P4" i="5" s="1"/>
  <c r="Q4" i="5" s="1"/>
  <c r="R4" i="5" s="1"/>
  <c r="S4" i="5" s="1"/>
  <c r="T4" i="5" s="1"/>
  <c r="U4" i="5" s="1"/>
  <c r="V4" i="5" s="1"/>
  <c r="W4" i="5" s="1"/>
  <c r="X4" i="5" s="1"/>
  <c r="Y4" i="5" s="1"/>
  <c r="Z4" i="5" s="1"/>
  <c r="AA4" i="5" s="1"/>
  <c r="AB4" i="5" s="1"/>
  <c r="AC4" i="5" s="1"/>
  <c r="AD4" i="5" s="1"/>
  <c r="AE4" i="5" s="1"/>
  <c r="AF4" i="5" s="1"/>
  <c r="AG4" i="5" s="1"/>
  <c r="M68" i="5"/>
  <c r="N68" i="5" s="1"/>
  <c r="O68" i="5" s="1"/>
  <c r="P68" i="5" s="1"/>
  <c r="Q68" i="5" s="1"/>
  <c r="R68" i="5" s="1"/>
  <c r="S68" i="5" s="1"/>
  <c r="T68" i="5" s="1"/>
  <c r="U68" i="5" s="1"/>
  <c r="V68" i="5" s="1"/>
  <c r="W68" i="5" s="1"/>
  <c r="X68" i="5" s="1"/>
  <c r="Y68" i="5" s="1"/>
  <c r="Z68" i="5" s="1"/>
  <c r="AA68" i="5" s="1"/>
  <c r="AB68" i="5" s="1"/>
  <c r="AC68" i="5" s="1"/>
  <c r="AD68" i="5" s="1"/>
  <c r="AE68" i="5" s="1"/>
  <c r="AF68" i="5" s="1"/>
  <c r="AG68" i="5" s="1"/>
  <c r="M94" i="5"/>
  <c r="N94" i="5" s="1"/>
  <c r="O94" i="5" s="1"/>
  <c r="P94" i="5" s="1"/>
  <c r="Q94" i="5" s="1"/>
  <c r="R94" i="5" s="1"/>
  <c r="S94" i="5" s="1"/>
  <c r="T94" i="5" s="1"/>
  <c r="U94" i="5" s="1"/>
  <c r="V94" i="5" s="1"/>
  <c r="W94" i="5" s="1"/>
  <c r="X94" i="5" s="1"/>
  <c r="Y94" i="5" s="1"/>
  <c r="Z94" i="5" s="1"/>
  <c r="AA94" i="5" s="1"/>
  <c r="AB94" i="5" s="1"/>
  <c r="AC94" i="5" s="1"/>
  <c r="AD94" i="5" s="1"/>
  <c r="AE94" i="5" s="1"/>
  <c r="AF94" i="5" s="1"/>
  <c r="AG94" i="5" s="1"/>
  <c r="M92" i="5"/>
  <c r="N92" i="5" s="1"/>
  <c r="O92" i="5" s="1"/>
  <c r="P92" i="5" s="1"/>
  <c r="Q92" i="5" s="1"/>
  <c r="R92" i="5" s="1"/>
  <c r="S92" i="5" s="1"/>
  <c r="T92" i="5" s="1"/>
  <c r="U92" i="5" s="1"/>
  <c r="V92" i="5" s="1"/>
  <c r="W92" i="5" s="1"/>
  <c r="X92" i="5" s="1"/>
  <c r="Y92" i="5" s="1"/>
  <c r="Z92" i="5" s="1"/>
  <c r="AA92" i="5" s="1"/>
  <c r="AB92" i="5" s="1"/>
  <c r="AC92" i="5" s="1"/>
  <c r="AD92" i="5" s="1"/>
  <c r="AE92" i="5" s="1"/>
  <c r="AF92" i="5" s="1"/>
  <c r="AG92" i="5" s="1"/>
  <c r="L18" i="5"/>
  <c r="M18" i="5" s="1"/>
  <c r="N18" i="5" s="1"/>
  <c r="O18" i="5" s="1"/>
  <c r="P18" i="5" s="1"/>
  <c r="Q18" i="5" s="1"/>
  <c r="R18" i="5" s="1"/>
  <c r="S18" i="5" s="1"/>
  <c r="T18" i="5" s="1"/>
  <c r="U18" i="5" s="1"/>
  <c r="V18" i="5" s="1"/>
  <c r="W18" i="5" s="1"/>
  <c r="X18" i="5" s="1"/>
  <c r="Y18" i="5" s="1"/>
  <c r="Z18" i="5" s="1"/>
  <c r="AA18" i="5" s="1"/>
  <c r="AB18" i="5" s="1"/>
  <c r="AC18" i="5" s="1"/>
  <c r="AD18" i="5" s="1"/>
  <c r="AE18" i="5" s="1"/>
  <c r="AF18" i="5" s="1"/>
  <c r="AG18" i="5" s="1"/>
  <c r="M50" i="5"/>
  <c r="N50" i="5" s="1"/>
  <c r="O50" i="5" s="1"/>
  <c r="P50" i="5" s="1"/>
  <c r="Q50" i="5" s="1"/>
  <c r="R50" i="5" s="1"/>
  <c r="S50" i="5" s="1"/>
  <c r="T50" i="5" s="1"/>
  <c r="U50" i="5" s="1"/>
  <c r="V50" i="5" s="1"/>
  <c r="W50" i="5" s="1"/>
  <c r="X50" i="5" s="1"/>
  <c r="Y50" i="5" s="1"/>
  <c r="Z50" i="5" s="1"/>
  <c r="AA50" i="5" s="1"/>
  <c r="AB50" i="5" s="1"/>
  <c r="AC50" i="5" s="1"/>
  <c r="AD50" i="5" s="1"/>
  <c r="AE50" i="5" s="1"/>
  <c r="AF50" i="5" s="1"/>
  <c r="AG50" i="5" s="1"/>
  <c r="L82" i="5"/>
  <c r="M82" i="5" s="1"/>
  <c r="N82" i="5" s="1"/>
  <c r="O82" i="5" s="1"/>
  <c r="P82" i="5" s="1"/>
  <c r="Q82" i="5" s="1"/>
  <c r="R82" i="5" s="1"/>
  <c r="S82" i="5" s="1"/>
  <c r="T82" i="5" s="1"/>
  <c r="U82" i="5" s="1"/>
  <c r="V82" i="5" s="1"/>
  <c r="W82" i="5" s="1"/>
  <c r="X82" i="5" s="1"/>
  <c r="Y82" i="5" s="1"/>
  <c r="Z82" i="5" s="1"/>
  <c r="AA82" i="5" s="1"/>
  <c r="AB82" i="5" s="1"/>
  <c r="AC82" i="5" s="1"/>
  <c r="AD82" i="5" s="1"/>
  <c r="AE82" i="5" s="1"/>
  <c r="AF82" i="5" s="1"/>
  <c r="AG82" i="5" s="1"/>
  <c r="L16" i="5"/>
  <c r="M16" i="5" s="1"/>
  <c r="N16" i="5" s="1"/>
  <c r="O16" i="5" s="1"/>
  <c r="P16" i="5" s="1"/>
  <c r="Q16" i="5" s="1"/>
  <c r="R16" i="5" s="1"/>
  <c r="S16" i="5" s="1"/>
  <c r="T16" i="5" s="1"/>
  <c r="U16" i="5" s="1"/>
  <c r="V16" i="5" s="1"/>
  <c r="W16" i="5" s="1"/>
  <c r="X16" i="5" s="1"/>
  <c r="Y16" i="5" s="1"/>
  <c r="Z16" i="5" s="1"/>
  <c r="AA16" i="5" s="1"/>
  <c r="AB16" i="5" s="1"/>
  <c r="AC16" i="5" s="1"/>
  <c r="AD16" i="5" s="1"/>
  <c r="AE16" i="5" s="1"/>
  <c r="AF16" i="5" s="1"/>
  <c r="AG16" i="5" s="1"/>
  <c r="L48" i="5"/>
  <c r="M48" i="5" s="1"/>
  <c r="N48" i="5" s="1"/>
  <c r="O48" i="5" s="1"/>
  <c r="P48" i="5" s="1"/>
  <c r="Q48" i="5" s="1"/>
  <c r="R48" i="5" s="1"/>
  <c r="S48" i="5" s="1"/>
  <c r="T48" i="5" s="1"/>
  <c r="U48" i="5" s="1"/>
  <c r="V48" i="5" s="1"/>
  <c r="W48" i="5" s="1"/>
  <c r="X48" i="5" s="1"/>
  <c r="Y48" i="5" s="1"/>
  <c r="Z48" i="5" s="1"/>
  <c r="AA48" i="5" s="1"/>
  <c r="AB48" i="5" s="1"/>
  <c r="AC48" i="5" s="1"/>
  <c r="AD48" i="5" s="1"/>
  <c r="AE48" i="5" s="1"/>
  <c r="AF48" i="5" s="1"/>
  <c r="AG48" i="5" s="1"/>
  <c r="M80" i="5"/>
  <c r="N80" i="5" s="1"/>
  <c r="O80" i="5" s="1"/>
  <c r="P80" i="5" s="1"/>
  <c r="Q80" i="5" s="1"/>
  <c r="R80" i="5" s="1"/>
  <c r="S80" i="5" s="1"/>
  <c r="T80" i="5" s="1"/>
  <c r="U80" i="5" s="1"/>
  <c r="V80" i="5" s="1"/>
  <c r="W80" i="5" s="1"/>
  <c r="X80" i="5" s="1"/>
  <c r="Y80" i="5" s="1"/>
  <c r="Z80" i="5" s="1"/>
  <c r="AA80" i="5" s="1"/>
  <c r="AB80" i="5" s="1"/>
  <c r="AC80" i="5" s="1"/>
  <c r="AD80" i="5" s="1"/>
  <c r="AE80" i="5" s="1"/>
  <c r="AF80" i="5" s="1"/>
  <c r="AG80" i="5" s="1"/>
  <c r="L46" i="5"/>
  <c r="M46" i="5" s="1"/>
  <c r="N46" i="5" s="1"/>
  <c r="O46" i="5" s="1"/>
  <c r="P46" i="5" s="1"/>
  <c r="Q46" i="5" s="1"/>
  <c r="R46" i="5" s="1"/>
  <c r="S46" i="5" s="1"/>
  <c r="T46" i="5" s="1"/>
  <c r="U46" i="5" s="1"/>
  <c r="V46" i="5" s="1"/>
  <c r="W46" i="5" s="1"/>
  <c r="X46" i="5" s="1"/>
  <c r="Y46" i="5" s="1"/>
  <c r="Z46" i="5" s="1"/>
  <c r="AA46" i="5" s="1"/>
  <c r="AB46" i="5" s="1"/>
  <c r="AC46" i="5" s="1"/>
  <c r="AD46" i="5" s="1"/>
  <c r="AE46" i="5" s="1"/>
  <c r="AF46" i="5" s="1"/>
  <c r="AG46" i="5" s="1"/>
  <c r="M78" i="5"/>
  <c r="N78" i="5" s="1"/>
  <c r="O78" i="5" s="1"/>
  <c r="P78" i="5" s="1"/>
  <c r="Q78" i="5" s="1"/>
  <c r="R78" i="5" s="1"/>
  <c r="S78" i="5" s="1"/>
  <c r="T78" i="5" s="1"/>
  <c r="U78" i="5" s="1"/>
  <c r="V78" i="5" s="1"/>
  <c r="W78" i="5" s="1"/>
  <c r="X78" i="5" s="1"/>
  <c r="Y78" i="5" s="1"/>
  <c r="Z78" i="5" s="1"/>
  <c r="AA78" i="5" s="1"/>
  <c r="AB78" i="5" s="1"/>
  <c r="AC78" i="5" s="1"/>
  <c r="AD78" i="5" s="1"/>
  <c r="AE78" i="5" s="1"/>
  <c r="AF78" i="5" s="1"/>
  <c r="AG78" i="5" s="1"/>
  <c r="L12" i="5"/>
  <c r="M12" i="5" s="1"/>
  <c r="N12" i="5" s="1"/>
  <c r="O12" i="5" s="1"/>
  <c r="P12" i="5" s="1"/>
  <c r="Q12" i="5" s="1"/>
  <c r="R12" i="5" s="1"/>
  <c r="S12" i="5" s="1"/>
  <c r="T12" i="5" s="1"/>
  <c r="U12" i="5" s="1"/>
  <c r="V12" i="5" s="1"/>
  <c r="W12" i="5" s="1"/>
  <c r="X12" i="5" s="1"/>
  <c r="Y12" i="5" s="1"/>
  <c r="Z12" i="5" s="1"/>
  <c r="AA12" i="5" s="1"/>
  <c r="AB12" i="5" s="1"/>
  <c r="AC12" i="5" s="1"/>
  <c r="AD12" i="5" s="1"/>
  <c r="AE12" i="5" s="1"/>
  <c r="AF12" i="5" s="1"/>
  <c r="AG12" i="5" s="1"/>
  <c r="L76" i="5"/>
  <c r="M76" i="5" s="1"/>
  <c r="N76" i="5" s="1"/>
  <c r="O76" i="5" s="1"/>
  <c r="P76" i="5" s="1"/>
  <c r="Q76" i="5" s="1"/>
  <c r="R76" i="5" s="1"/>
  <c r="S76" i="5" s="1"/>
  <c r="T76" i="5" s="1"/>
  <c r="U76" i="5" s="1"/>
  <c r="V76" i="5" s="1"/>
  <c r="W76" i="5" s="1"/>
  <c r="X76" i="5" s="1"/>
  <c r="Y76" i="5" s="1"/>
  <c r="Z76" i="5" s="1"/>
  <c r="AA76" i="5" s="1"/>
  <c r="AB76" i="5" s="1"/>
  <c r="AC76" i="5" s="1"/>
  <c r="AD76" i="5" s="1"/>
  <c r="AE76" i="5" s="1"/>
  <c r="AF76" i="5" s="1"/>
  <c r="AG76" i="5" s="1"/>
  <c r="L8" i="5"/>
  <c r="M8" i="5" s="1"/>
  <c r="N8" i="5" s="1"/>
  <c r="O8" i="5" s="1"/>
  <c r="P8" i="5" s="1"/>
  <c r="Q8" i="5" s="1"/>
  <c r="R8" i="5" s="1"/>
  <c r="S8" i="5" s="1"/>
  <c r="T8" i="5" s="1"/>
  <c r="U8" i="5" s="1"/>
  <c r="V8" i="5" s="1"/>
  <c r="W8" i="5" s="1"/>
  <c r="X8" i="5" s="1"/>
  <c r="Y8" i="5" s="1"/>
  <c r="Z8" i="5" s="1"/>
  <c r="AA8" i="5" s="1"/>
  <c r="AB8" i="5" s="1"/>
  <c r="AC8" i="5" s="1"/>
  <c r="AD8" i="5" s="1"/>
  <c r="AE8" i="5" s="1"/>
  <c r="AF8" i="5" s="1"/>
  <c r="AG8" i="5" s="1"/>
  <c r="L40" i="5"/>
  <c r="M40" i="5" s="1"/>
  <c r="N40" i="5" s="1"/>
  <c r="O40" i="5" s="1"/>
  <c r="P40" i="5" s="1"/>
  <c r="Q40" i="5" s="1"/>
  <c r="R40" i="5" s="1"/>
  <c r="S40" i="5" s="1"/>
  <c r="T40" i="5" s="1"/>
  <c r="U40" i="5" s="1"/>
  <c r="V40" i="5" s="1"/>
  <c r="W40" i="5" s="1"/>
  <c r="X40" i="5" s="1"/>
  <c r="Y40" i="5" s="1"/>
  <c r="Z40" i="5" s="1"/>
  <c r="AA40" i="5" s="1"/>
  <c r="AB40" i="5" s="1"/>
  <c r="AC40" i="5" s="1"/>
  <c r="AD40" i="5" s="1"/>
  <c r="AE40" i="5" s="1"/>
  <c r="AF40" i="5" s="1"/>
  <c r="AG40" i="5" s="1"/>
  <c r="L72" i="5"/>
  <c r="M72" i="5" s="1"/>
  <c r="N72" i="5" s="1"/>
  <c r="O72" i="5" s="1"/>
  <c r="P72" i="5" s="1"/>
  <c r="Q72" i="5" s="1"/>
  <c r="R72" i="5" s="1"/>
  <c r="S72" i="5" s="1"/>
  <c r="T72" i="5" s="1"/>
  <c r="U72" i="5" s="1"/>
  <c r="V72" i="5" s="1"/>
  <c r="W72" i="5" s="1"/>
  <c r="X72" i="5" s="1"/>
  <c r="Y72" i="5" s="1"/>
  <c r="Z72" i="5" s="1"/>
  <c r="AA72" i="5" s="1"/>
  <c r="AB72" i="5" s="1"/>
  <c r="AC72" i="5" s="1"/>
  <c r="AD72" i="5" s="1"/>
  <c r="AE72" i="5" s="1"/>
  <c r="AF72" i="5" s="1"/>
  <c r="AG72" i="5" s="1"/>
  <c r="L6" i="5"/>
  <c r="M6" i="5" s="1"/>
  <c r="N6" i="5" s="1"/>
  <c r="O6" i="5" s="1"/>
  <c r="P6" i="5" s="1"/>
  <c r="Q6" i="5" s="1"/>
  <c r="R6" i="5" s="1"/>
  <c r="S6" i="5" s="1"/>
  <c r="T6" i="5" s="1"/>
  <c r="U6" i="5" s="1"/>
  <c r="V6" i="5" s="1"/>
  <c r="W6" i="5" s="1"/>
  <c r="X6" i="5" s="1"/>
  <c r="Y6" i="5" s="1"/>
  <c r="Z6" i="5" s="1"/>
  <c r="AA6" i="5" s="1"/>
  <c r="AB6" i="5" s="1"/>
  <c r="AC6" i="5" s="1"/>
  <c r="AD6" i="5" s="1"/>
  <c r="AE6" i="5" s="1"/>
  <c r="AF6" i="5" s="1"/>
  <c r="AG6" i="5" s="1"/>
  <c r="L10" i="5"/>
  <c r="M10" i="5" s="1"/>
  <c r="N10" i="5" s="1"/>
  <c r="O10" i="5" s="1"/>
  <c r="P10" i="5" s="1"/>
  <c r="Q10" i="5" s="1"/>
  <c r="R10" i="5" s="1"/>
  <c r="S10" i="5" s="1"/>
  <c r="T10" i="5" s="1"/>
  <c r="U10" i="5" s="1"/>
  <c r="V10" i="5" s="1"/>
  <c r="W10" i="5" s="1"/>
  <c r="X10" i="5" s="1"/>
  <c r="Y10" i="5" s="1"/>
  <c r="Z10" i="5" s="1"/>
  <c r="AA10" i="5" s="1"/>
  <c r="AB10" i="5" s="1"/>
  <c r="AC10" i="5" s="1"/>
  <c r="AD10" i="5" s="1"/>
  <c r="AE10" i="5" s="1"/>
  <c r="AF10" i="5" s="1"/>
  <c r="AG10" i="5" s="1"/>
  <c r="L42" i="5"/>
  <c r="M42" i="5" s="1"/>
  <c r="N42" i="5" s="1"/>
  <c r="O42" i="5" s="1"/>
  <c r="P42" i="5" s="1"/>
  <c r="Q42" i="5" s="1"/>
  <c r="R42" i="5" s="1"/>
  <c r="S42" i="5" s="1"/>
  <c r="T42" i="5" s="1"/>
  <c r="U42" i="5" s="1"/>
  <c r="V42" i="5" s="1"/>
  <c r="W42" i="5" s="1"/>
  <c r="X42" i="5" s="1"/>
  <c r="Y42" i="5" s="1"/>
  <c r="Z42" i="5" s="1"/>
  <c r="AA42" i="5" s="1"/>
  <c r="AB42" i="5" s="1"/>
  <c r="AC42" i="5" s="1"/>
  <c r="AD42" i="5" s="1"/>
  <c r="AE42" i="5" s="1"/>
  <c r="AF42" i="5" s="1"/>
  <c r="AG42" i="5" s="1"/>
  <c r="L74" i="5"/>
  <c r="M74" i="5" s="1"/>
  <c r="N74" i="5" s="1"/>
  <c r="O74" i="5" s="1"/>
  <c r="P74" i="5" s="1"/>
  <c r="Q74" i="5" s="1"/>
  <c r="R74" i="5" s="1"/>
  <c r="S74" i="5" s="1"/>
  <c r="T74" i="5" s="1"/>
  <c r="U74" i="5" s="1"/>
  <c r="V74" i="5" s="1"/>
  <c r="W74" i="5" s="1"/>
  <c r="X74" i="5" s="1"/>
  <c r="Y74" i="5" s="1"/>
  <c r="Z74" i="5" s="1"/>
  <c r="AA74" i="5" s="1"/>
  <c r="AB74" i="5" s="1"/>
  <c r="AC74" i="5" s="1"/>
  <c r="AD74" i="5" s="1"/>
  <c r="AE74" i="5" s="1"/>
  <c r="AF74" i="5" s="1"/>
  <c r="AG74" i="5" s="1"/>
  <c r="L22" i="5"/>
  <c r="M22" i="5" s="1"/>
  <c r="N22" i="5" s="1"/>
  <c r="O22" i="5" s="1"/>
  <c r="P22" i="5" s="1"/>
  <c r="Q22" i="5" s="1"/>
  <c r="R22" i="5" s="1"/>
  <c r="S22" i="5" s="1"/>
  <c r="T22" i="5" s="1"/>
  <c r="U22" i="5" s="1"/>
  <c r="V22" i="5" s="1"/>
  <c r="W22" i="5" s="1"/>
  <c r="X22" i="5" s="1"/>
  <c r="Y22" i="5" s="1"/>
  <c r="Z22" i="5" s="1"/>
  <c r="AA22" i="5" s="1"/>
  <c r="AB22" i="5" s="1"/>
  <c r="AC22" i="5" s="1"/>
  <c r="AD22" i="5" s="1"/>
  <c r="AE22" i="5" s="1"/>
  <c r="AF22" i="5" s="1"/>
  <c r="AG22" i="5" s="1"/>
  <c r="L54" i="5"/>
  <c r="M54" i="5" s="1"/>
  <c r="N54" i="5" s="1"/>
  <c r="O54" i="5" s="1"/>
  <c r="P54" i="5" s="1"/>
  <c r="Q54" i="5" s="1"/>
  <c r="R54" i="5" s="1"/>
  <c r="S54" i="5" s="1"/>
  <c r="T54" i="5" s="1"/>
  <c r="U54" i="5" s="1"/>
  <c r="V54" i="5" s="1"/>
  <c r="W54" i="5" s="1"/>
  <c r="X54" i="5" s="1"/>
  <c r="Y54" i="5" s="1"/>
  <c r="Z54" i="5" s="1"/>
  <c r="AA54" i="5" s="1"/>
  <c r="AB54" i="5" s="1"/>
  <c r="AC54" i="5" s="1"/>
  <c r="AD54" i="5" s="1"/>
  <c r="AE54" i="5" s="1"/>
  <c r="AF54" i="5" s="1"/>
  <c r="AG54" i="5" s="1"/>
  <c r="M32" i="5"/>
  <c r="N32" i="5" s="1"/>
  <c r="O32" i="5" s="1"/>
  <c r="P32" i="5" s="1"/>
  <c r="Q32" i="5" s="1"/>
  <c r="R32" i="5" s="1"/>
  <c r="S32" i="5" s="1"/>
  <c r="T32" i="5" s="1"/>
  <c r="U32" i="5" s="1"/>
  <c r="V32" i="5" s="1"/>
  <c r="W32" i="5" s="1"/>
  <c r="X32" i="5" s="1"/>
  <c r="Y32" i="5" s="1"/>
  <c r="Z32" i="5" s="1"/>
  <c r="AA32" i="5" s="1"/>
  <c r="AB32" i="5" s="1"/>
  <c r="AC32" i="5" s="1"/>
  <c r="AD32" i="5" s="1"/>
  <c r="AE32" i="5" s="1"/>
  <c r="AF32" i="5" s="1"/>
  <c r="AG32" i="5" s="1"/>
  <c r="M64" i="5"/>
  <c r="N64" i="5" s="1"/>
  <c r="O64" i="5" s="1"/>
  <c r="P64" i="5" s="1"/>
  <c r="Q64" i="5" s="1"/>
  <c r="R64" i="5" s="1"/>
  <c r="S64" i="5" s="1"/>
  <c r="T64" i="5" s="1"/>
  <c r="U64" i="5" s="1"/>
  <c r="V64" i="5" s="1"/>
  <c r="W64" i="5" s="1"/>
  <c r="X64" i="5" s="1"/>
  <c r="Y64" i="5" s="1"/>
  <c r="Z64" i="5" s="1"/>
  <c r="AA64" i="5" s="1"/>
  <c r="AB64" i="5" s="1"/>
  <c r="AC64" i="5" s="1"/>
  <c r="AD64" i="5" s="1"/>
  <c r="AE64" i="5" s="1"/>
  <c r="AF64" i="5" s="1"/>
  <c r="AG64" i="5" s="1"/>
  <c r="L62" i="5"/>
  <c r="M62" i="5" s="1"/>
  <c r="N62" i="5" s="1"/>
  <c r="O62" i="5" s="1"/>
  <c r="P62" i="5" s="1"/>
  <c r="Q62" i="5" s="1"/>
  <c r="R62" i="5" s="1"/>
  <c r="S62" i="5" s="1"/>
  <c r="T62" i="5" s="1"/>
  <c r="U62" i="5" s="1"/>
  <c r="V62" i="5" s="1"/>
  <c r="W62" i="5" s="1"/>
  <c r="X62" i="5" s="1"/>
  <c r="Y62" i="5" s="1"/>
  <c r="Z62" i="5" s="1"/>
  <c r="AA62" i="5" s="1"/>
  <c r="AB62" i="5" s="1"/>
  <c r="AC62" i="5" s="1"/>
  <c r="AD62" i="5" s="1"/>
  <c r="AE62" i="5" s="1"/>
  <c r="AF62" i="5" s="1"/>
  <c r="AG62" i="5" s="1"/>
  <c r="L36" i="5"/>
  <c r="M36" i="5" s="1"/>
  <c r="N36" i="5" s="1"/>
  <c r="O36" i="5" s="1"/>
  <c r="P36" i="5" s="1"/>
  <c r="Q36" i="5" s="1"/>
  <c r="R36" i="5" s="1"/>
  <c r="S36" i="5" s="1"/>
  <c r="T36" i="5" s="1"/>
  <c r="U36" i="5" s="1"/>
  <c r="V36" i="5" s="1"/>
  <c r="W36" i="5" s="1"/>
  <c r="X36" i="5" s="1"/>
  <c r="Y36" i="5" s="1"/>
  <c r="Z36" i="5" s="1"/>
  <c r="AA36" i="5" s="1"/>
  <c r="AB36" i="5" s="1"/>
  <c r="AC36" i="5" s="1"/>
  <c r="AD36" i="5" s="1"/>
  <c r="AE36" i="5" s="1"/>
  <c r="AF36" i="5" s="1"/>
  <c r="AG36" i="5" s="1"/>
  <c r="L26" i="5"/>
  <c r="M26" i="5" s="1"/>
  <c r="N26" i="5" s="1"/>
  <c r="O26" i="5" s="1"/>
  <c r="P26" i="5" s="1"/>
  <c r="Q26" i="5" s="1"/>
  <c r="R26" i="5" s="1"/>
  <c r="S26" i="5" s="1"/>
  <c r="T26" i="5" s="1"/>
  <c r="U26" i="5" s="1"/>
  <c r="V26" i="5" s="1"/>
  <c r="W26" i="5" s="1"/>
  <c r="X26" i="5" s="1"/>
  <c r="Y26" i="5" s="1"/>
  <c r="Z26" i="5" s="1"/>
  <c r="AA26" i="5" s="1"/>
  <c r="AB26" i="5" s="1"/>
  <c r="AC26" i="5" s="1"/>
  <c r="AD26" i="5" s="1"/>
  <c r="AE26" i="5" s="1"/>
  <c r="AF26" i="5" s="1"/>
  <c r="AG26" i="5" s="1"/>
  <c r="L58" i="5"/>
  <c r="M58" i="5" s="1"/>
  <c r="N58" i="5" s="1"/>
  <c r="O58" i="5" s="1"/>
  <c r="P58" i="5" s="1"/>
  <c r="Q58" i="5" s="1"/>
  <c r="R58" i="5" s="1"/>
  <c r="S58" i="5" s="1"/>
  <c r="T58" i="5" s="1"/>
  <c r="U58" i="5" s="1"/>
  <c r="V58" i="5" s="1"/>
  <c r="W58" i="5" s="1"/>
  <c r="X58" i="5" s="1"/>
  <c r="Y58" i="5" s="1"/>
  <c r="Z58" i="5" s="1"/>
  <c r="AA58" i="5" s="1"/>
  <c r="AB58" i="5" s="1"/>
  <c r="AC58" i="5" s="1"/>
  <c r="AD58" i="5" s="1"/>
  <c r="AE58" i="5" s="1"/>
  <c r="AF58" i="5" s="1"/>
  <c r="AG58" i="5" s="1"/>
  <c r="L90" i="5"/>
  <c r="M90" i="5" s="1"/>
  <c r="N90" i="5" s="1"/>
  <c r="O90" i="5" s="1"/>
  <c r="P90" i="5" s="1"/>
  <c r="Q90" i="5" s="1"/>
  <c r="R90" i="5" s="1"/>
  <c r="S90" i="5" s="1"/>
  <c r="T90" i="5" s="1"/>
  <c r="U90" i="5" s="1"/>
  <c r="V90" i="5" s="1"/>
  <c r="W90" i="5" s="1"/>
  <c r="X90" i="5" s="1"/>
  <c r="Y90" i="5" s="1"/>
  <c r="Z90" i="5" s="1"/>
  <c r="AA90" i="5" s="1"/>
  <c r="AB90" i="5" s="1"/>
  <c r="AC90" i="5" s="1"/>
  <c r="AD90" i="5" s="1"/>
  <c r="AE90" i="5" s="1"/>
  <c r="AF90" i="5" s="1"/>
  <c r="AG90" i="5" s="1"/>
  <c r="L30" i="5"/>
  <c r="M30" i="5" s="1"/>
  <c r="N30" i="5" s="1"/>
  <c r="O30" i="5" s="1"/>
  <c r="P30" i="5" s="1"/>
  <c r="Q30" i="5" s="1"/>
  <c r="R30" i="5" s="1"/>
  <c r="S30" i="5" s="1"/>
  <c r="T30" i="5" s="1"/>
  <c r="U30" i="5" s="1"/>
  <c r="V30" i="5" s="1"/>
  <c r="W30" i="5" s="1"/>
  <c r="X30" i="5" s="1"/>
  <c r="Y30" i="5" s="1"/>
  <c r="Z30" i="5" s="1"/>
  <c r="AA30" i="5" s="1"/>
  <c r="AB30" i="5" s="1"/>
  <c r="AC30" i="5" s="1"/>
  <c r="AD30" i="5" s="1"/>
  <c r="AE30" i="5" s="1"/>
  <c r="AF30" i="5" s="1"/>
  <c r="AG30" i="5" s="1"/>
  <c r="L70" i="5"/>
  <c r="M70" i="5" s="1"/>
  <c r="N70" i="5" s="1"/>
  <c r="O70" i="5" s="1"/>
  <c r="P70" i="5" s="1"/>
  <c r="Q70" i="5" s="1"/>
  <c r="R70" i="5" s="1"/>
  <c r="S70" i="5" s="1"/>
  <c r="T70" i="5" s="1"/>
  <c r="U70" i="5" s="1"/>
  <c r="V70" i="5" s="1"/>
  <c r="W70" i="5" s="1"/>
  <c r="X70" i="5" s="1"/>
  <c r="Y70" i="5" s="1"/>
  <c r="Z70" i="5" s="1"/>
  <c r="AA70" i="5" s="1"/>
  <c r="AB70" i="5" s="1"/>
  <c r="AC70" i="5" s="1"/>
  <c r="AD70" i="5" s="1"/>
  <c r="AE70" i="5" s="1"/>
  <c r="AF70" i="5" s="1"/>
  <c r="AG70" i="5" s="1"/>
  <c r="L100" i="5"/>
  <c r="M100" i="5" s="1"/>
  <c r="N100" i="5" s="1"/>
  <c r="O100" i="5" s="1"/>
  <c r="P100" i="5" s="1"/>
  <c r="Q100" i="5" s="1"/>
  <c r="R100" i="5" s="1"/>
  <c r="S100" i="5" s="1"/>
  <c r="T100" i="5" s="1"/>
  <c r="U100" i="5" s="1"/>
  <c r="V100" i="5" s="1"/>
  <c r="W100" i="5" s="1"/>
  <c r="X100" i="5" s="1"/>
  <c r="Y100" i="5" s="1"/>
  <c r="Z100" i="5" s="1"/>
  <c r="AA100" i="5" s="1"/>
  <c r="AB100" i="5" s="1"/>
  <c r="AC100" i="5" s="1"/>
  <c r="AD100" i="5" s="1"/>
  <c r="AE100" i="5" s="1"/>
  <c r="AF100" i="5" s="1"/>
  <c r="AG100" i="5" s="1"/>
  <c r="L88" i="5"/>
  <c r="M88" i="5" s="1"/>
  <c r="N88" i="5" s="1"/>
  <c r="O88" i="5" s="1"/>
  <c r="P88" i="5" s="1"/>
  <c r="Q88" i="5" s="1"/>
  <c r="R88" i="5" s="1"/>
  <c r="S88" i="5" s="1"/>
  <c r="T88" i="5" s="1"/>
  <c r="U88" i="5" s="1"/>
  <c r="V88" i="5" s="1"/>
  <c r="W88" i="5" s="1"/>
  <c r="X88" i="5" s="1"/>
  <c r="Y88" i="5" s="1"/>
  <c r="Z88" i="5" s="1"/>
  <c r="AA88" i="5" s="1"/>
  <c r="AB88" i="5" s="1"/>
  <c r="AC88" i="5" s="1"/>
  <c r="AD88" i="5" s="1"/>
  <c r="AE88" i="5" s="1"/>
  <c r="AF88" i="5" s="1"/>
  <c r="AG88" i="5" s="1"/>
  <c r="L60" i="5"/>
  <c r="M60" i="5" s="1"/>
  <c r="N60" i="5" s="1"/>
  <c r="O60" i="5" s="1"/>
  <c r="P60" i="5" s="1"/>
  <c r="Q60" i="5" s="1"/>
  <c r="R60" i="5" s="1"/>
  <c r="S60" i="5" s="1"/>
  <c r="T60" i="5" s="1"/>
  <c r="U60" i="5" s="1"/>
  <c r="V60" i="5" s="1"/>
  <c r="W60" i="5" s="1"/>
  <c r="X60" i="5" s="1"/>
  <c r="Y60" i="5" s="1"/>
  <c r="Z60" i="5" s="1"/>
  <c r="AA60" i="5" s="1"/>
  <c r="AB60" i="5" s="1"/>
  <c r="AC60" i="5" s="1"/>
  <c r="AD60" i="5" s="1"/>
  <c r="AE60" i="5" s="1"/>
  <c r="AF60" i="5" s="1"/>
  <c r="AG60" i="5" s="1"/>
  <c r="M20" i="5"/>
  <c r="N20" i="5" s="1"/>
  <c r="O20" i="5" s="1"/>
  <c r="P20" i="5" s="1"/>
  <c r="Q20" i="5" s="1"/>
  <c r="R20" i="5" s="1"/>
  <c r="S20" i="5" s="1"/>
  <c r="T20" i="5" s="1"/>
  <c r="U20" i="5" s="1"/>
  <c r="V20" i="5" s="1"/>
  <c r="W20" i="5" s="1"/>
  <c r="X20" i="5" s="1"/>
  <c r="Y20" i="5" s="1"/>
  <c r="Z20" i="5" s="1"/>
  <c r="AA20" i="5" s="1"/>
  <c r="AB20" i="5" s="1"/>
  <c r="AC20" i="5" s="1"/>
  <c r="AD20" i="5" s="1"/>
  <c r="AE20" i="5" s="1"/>
  <c r="AF20" i="5" s="1"/>
  <c r="AG20" i="5" s="1"/>
  <c r="M84" i="5"/>
  <c r="N84" i="5" s="1"/>
  <c r="O84" i="5" s="1"/>
  <c r="P84" i="5" s="1"/>
  <c r="Q84" i="5" s="1"/>
  <c r="R84" i="5" s="1"/>
  <c r="S84" i="5" s="1"/>
  <c r="T84" i="5" s="1"/>
  <c r="U84" i="5" s="1"/>
  <c r="V84" i="5" s="1"/>
  <c r="W84" i="5" s="1"/>
  <c r="X84" i="5" s="1"/>
  <c r="Y84" i="5" s="1"/>
  <c r="Z84" i="5" s="1"/>
  <c r="AA84" i="5" s="1"/>
  <c r="AB84" i="5" s="1"/>
  <c r="AC84" i="5" s="1"/>
  <c r="AD84" i="5" s="1"/>
  <c r="AE84" i="5" s="1"/>
  <c r="AF84" i="5" s="1"/>
  <c r="AG84" i="5" s="1"/>
  <c r="L52" i="5"/>
  <c r="M52" i="5" s="1"/>
  <c r="N52" i="5" s="1"/>
  <c r="O52" i="5" s="1"/>
  <c r="P52" i="5" s="1"/>
  <c r="Q52" i="5" s="1"/>
  <c r="R52" i="5" s="1"/>
  <c r="S52" i="5" s="1"/>
  <c r="T52" i="5" s="1"/>
  <c r="U52" i="5" s="1"/>
  <c r="V52" i="5" s="1"/>
  <c r="W52" i="5" s="1"/>
  <c r="X52" i="5" s="1"/>
  <c r="Y52" i="5" s="1"/>
  <c r="Z52" i="5" s="1"/>
  <c r="AA52" i="5" s="1"/>
  <c r="AB52" i="5" s="1"/>
  <c r="AC52" i="5" s="1"/>
  <c r="AD52" i="5" s="1"/>
  <c r="AE52" i="5" s="1"/>
  <c r="AF52" i="5" s="1"/>
  <c r="AG52" i="5" s="1"/>
  <c r="L38" i="5"/>
  <c r="M38" i="5" s="1"/>
  <c r="N38" i="5" s="1"/>
  <c r="O38" i="5" s="1"/>
  <c r="P38" i="5" s="1"/>
  <c r="Q38" i="5" s="1"/>
  <c r="R38" i="5" s="1"/>
  <c r="S38" i="5" s="1"/>
  <c r="T38" i="5" s="1"/>
  <c r="U38" i="5" s="1"/>
  <c r="V38" i="5" s="1"/>
  <c r="W38" i="5" s="1"/>
  <c r="X38" i="5" s="1"/>
  <c r="Y38" i="5" s="1"/>
  <c r="Z38" i="5" s="1"/>
  <c r="AA38" i="5" s="1"/>
  <c r="AB38" i="5" s="1"/>
  <c r="AC38" i="5" s="1"/>
  <c r="AD38" i="5" s="1"/>
  <c r="AE38" i="5" s="1"/>
  <c r="AF38" i="5" s="1"/>
  <c r="AG38" i="5" s="1"/>
  <c r="L66" i="5"/>
  <c r="M66" i="5" s="1"/>
  <c r="N66" i="5" s="1"/>
  <c r="O66" i="5" s="1"/>
  <c r="P66" i="5" s="1"/>
  <c r="Q66" i="5" s="1"/>
  <c r="R66" i="5" s="1"/>
  <c r="S66" i="5" s="1"/>
  <c r="T66" i="5" s="1"/>
  <c r="U66" i="5" s="1"/>
  <c r="V66" i="5" s="1"/>
  <c r="W66" i="5" s="1"/>
  <c r="X66" i="5" s="1"/>
  <c r="Y66" i="5" s="1"/>
  <c r="Z66" i="5" s="1"/>
  <c r="AA66" i="5" s="1"/>
  <c r="AB66" i="5" s="1"/>
  <c r="AC66" i="5" s="1"/>
  <c r="AD66" i="5" s="1"/>
  <c r="AE66" i="5" s="1"/>
  <c r="AF66" i="5" s="1"/>
  <c r="AG66" i="5" s="1"/>
  <c r="L28" i="5"/>
  <c r="M28" i="5" s="1"/>
  <c r="N28" i="5" s="1"/>
  <c r="O28" i="5" s="1"/>
  <c r="P28" i="5" s="1"/>
  <c r="Q28" i="5" s="1"/>
  <c r="R28" i="5" s="1"/>
  <c r="S28" i="5" s="1"/>
  <c r="T28" i="5" s="1"/>
  <c r="U28" i="5" s="1"/>
  <c r="V28" i="5" s="1"/>
  <c r="W28" i="5" s="1"/>
  <c r="X28" i="5" s="1"/>
  <c r="Y28" i="5" s="1"/>
  <c r="Z28" i="5" s="1"/>
  <c r="AA28" i="5" s="1"/>
  <c r="AB28" i="5" s="1"/>
  <c r="AC28" i="5" s="1"/>
  <c r="AD28" i="5" s="1"/>
  <c r="AE28" i="5" s="1"/>
  <c r="AF28" i="5" s="1"/>
  <c r="AG28" i="5" s="1"/>
  <c r="L14" i="5"/>
  <c r="M14" i="5" s="1"/>
  <c r="N14" i="5" s="1"/>
  <c r="O14" i="5" s="1"/>
  <c r="P14" i="5" s="1"/>
  <c r="Q14" i="5" s="1"/>
  <c r="R14" i="5" s="1"/>
  <c r="S14" i="5" s="1"/>
  <c r="T14" i="5" s="1"/>
  <c r="U14" i="5" s="1"/>
  <c r="V14" i="5" s="1"/>
  <c r="W14" i="5" s="1"/>
  <c r="X14" i="5" s="1"/>
  <c r="Y14" i="5" s="1"/>
  <c r="Z14" i="5" s="1"/>
  <c r="AA14" i="5" s="1"/>
  <c r="AB14" i="5" s="1"/>
  <c r="AC14" i="5" s="1"/>
  <c r="AD14" i="5" s="1"/>
  <c r="AE14" i="5" s="1"/>
  <c r="AF14" i="5" s="1"/>
  <c r="AG14" i="5" s="1"/>
  <c r="L34" i="5"/>
  <c r="M34" i="5" s="1"/>
  <c r="N34" i="5" s="1"/>
  <c r="O34" i="5" s="1"/>
  <c r="P34" i="5" s="1"/>
  <c r="Q34" i="5" s="1"/>
  <c r="R34" i="5" s="1"/>
  <c r="S34" i="5" s="1"/>
  <c r="T34" i="5" s="1"/>
  <c r="U34" i="5" s="1"/>
  <c r="V34" i="5" s="1"/>
  <c r="W34" i="5" s="1"/>
  <c r="X34" i="5" s="1"/>
  <c r="Y34" i="5" s="1"/>
  <c r="Z34" i="5" s="1"/>
  <c r="AA34" i="5" s="1"/>
  <c r="AB34" i="5" s="1"/>
  <c r="AC34" i="5" s="1"/>
  <c r="AD34" i="5" s="1"/>
  <c r="AE34" i="5" s="1"/>
  <c r="AF34" i="5" s="1"/>
  <c r="AG34" i="5" s="1"/>
  <c r="L86" i="5"/>
  <c r="M86" i="5" s="1"/>
  <c r="N86" i="5" s="1"/>
  <c r="O86" i="5" s="1"/>
  <c r="P86" i="5" s="1"/>
  <c r="Q86" i="5" s="1"/>
  <c r="R86" i="5" s="1"/>
  <c r="S86" i="5" s="1"/>
  <c r="T86" i="5" s="1"/>
  <c r="U86" i="5" s="1"/>
  <c r="V86" i="5" s="1"/>
  <c r="W86" i="5" s="1"/>
  <c r="X86" i="5" s="1"/>
  <c r="Y86" i="5" s="1"/>
  <c r="Z86" i="5" s="1"/>
  <c r="AA86" i="5" s="1"/>
  <c r="AB86" i="5" s="1"/>
  <c r="AC86" i="5" s="1"/>
  <c r="AD86" i="5" s="1"/>
  <c r="AE86" i="5" s="1"/>
  <c r="AF86" i="5" s="1"/>
  <c r="AG86" i="5" s="1"/>
  <c r="L24" i="5"/>
  <c r="M24" i="5" s="1"/>
  <c r="N24" i="5" s="1"/>
  <c r="O24" i="5" s="1"/>
  <c r="P24" i="5" s="1"/>
  <c r="Q24" i="5" s="1"/>
  <c r="R24" i="5" s="1"/>
  <c r="S24" i="5" s="1"/>
  <c r="T24" i="5" s="1"/>
  <c r="U24" i="5" s="1"/>
  <c r="V24" i="5" s="1"/>
  <c r="W24" i="5" s="1"/>
  <c r="X24" i="5" s="1"/>
  <c r="Y24" i="5" s="1"/>
  <c r="Z24" i="5" s="1"/>
  <c r="AA24" i="5" s="1"/>
  <c r="AB24" i="5" s="1"/>
  <c r="AC24" i="5" s="1"/>
  <c r="AD24" i="5" s="1"/>
  <c r="AE24" i="5" s="1"/>
  <c r="AF24" i="5" s="1"/>
  <c r="AG24" i="5" s="1"/>
  <c r="L56" i="5"/>
  <c r="M56" i="5" s="1"/>
  <c r="N56" i="5" s="1"/>
  <c r="O56" i="5" s="1"/>
  <c r="P56" i="5" s="1"/>
  <c r="Q56" i="5" s="1"/>
  <c r="R56" i="5" s="1"/>
  <c r="S56" i="5" s="1"/>
  <c r="T56" i="5" s="1"/>
  <c r="U56" i="5" s="1"/>
  <c r="V56" i="5" s="1"/>
  <c r="W56" i="5" s="1"/>
  <c r="X56" i="5" s="1"/>
  <c r="Y56" i="5" s="1"/>
  <c r="Z56" i="5" s="1"/>
  <c r="AA56" i="5" s="1"/>
  <c r="AB56" i="5" s="1"/>
  <c r="AC56" i="5" s="1"/>
  <c r="AD56" i="5" s="1"/>
  <c r="AE56" i="5" s="1"/>
  <c r="AF56" i="5" s="1"/>
  <c r="AG56" i="5" s="1"/>
  <c r="L96" i="5"/>
  <c r="M96" i="5" s="1"/>
  <c r="N96" i="5" s="1"/>
  <c r="O96" i="5" s="1"/>
  <c r="P96" i="5" s="1"/>
  <c r="Q96" i="5" s="1"/>
  <c r="R96" i="5" s="1"/>
  <c r="S96" i="5" s="1"/>
  <c r="T96" i="5" s="1"/>
  <c r="U96" i="5" s="1"/>
  <c r="V96" i="5" s="1"/>
  <c r="W96" i="5" s="1"/>
  <c r="X96" i="5" s="1"/>
  <c r="Y96" i="5" s="1"/>
  <c r="Z96" i="5" s="1"/>
  <c r="AA96" i="5" s="1"/>
  <c r="AB96" i="5" s="1"/>
  <c r="AC96" i="5" s="1"/>
  <c r="AD96" i="5" s="1"/>
  <c r="AE96" i="5" s="1"/>
  <c r="AF96" i="5" s="1"/>
  <c r="AG96" i="5" s="1"/>
  <c r="J2" i="5"/>
  <c r="I52" i="2"/>
  <c r="N52" i="2" s="1"/>
  <c r="H52" i="2"/>
  <c r="M52" i="2" s="1"/>
  <c r="G52" i="2"/>
  <c r="L52" i="2" s="1"/>
  <c r="L53" i="2" s="1"/>
  <c r="M2" i="2"/>
  <c r="M53" i="2" s="1"/>
  <c r="N2" i="2"/>
  <c r="N53" i="2" s="1"/>
  <c r="J52" i="2"/>
  <c r="O52" i="2" s="1"/>
  <c r="O53" i="2" s="1"/>
  <c r="L2" i="5" l="1"/>
  <c r="M2" i="5" s="1"/>
  <c r="N2" i="5" l="1"/>
  <c r="O2" i="5" s="1"/>
  <c r="P2" i="5" l="1"/>
  <c r="Q2" i="5" s="1"/>
  <c r="R2" i="5" l="1"/>
  <c r="S2" i="5" s="1"/>
  <c r="T2" i="5" l="1"/>
  <c r="U2" i="5" s="1"/>
  <c r="V2" i="5" l="1"/>
  <c r="W2" i="5" s="1"/>
  <c r="X2" i="5" l="1"/>
  <c r="Y2" i="5" s="1"/>
  <c r="Z2" i="5" l="1"/>
  <c r="AA2" i="5" s="1"/>
  <c r="AB2" i="5" l="1"/>
  <c r="AC2" i="5" s="1"/>
  <c r="AD2" i="5" l="1"/>
  <c r="AE2" i="5" s="1"/>
  <c r="AF2" i="5" s="1"/>
  <c r="AG2" i="5" s="1"/>
  <c r="AF102" i="5" l="1"/>
  <c r="AG102" i="5"/>
  <c r="AG103" i="5"/>
  <c r="AG104" i="5" l="1"/>
</calcChain>
</file>

<file path=xl/sharedStrings.xml><?xml version="1.0" encoding="utf-8"?>
<sst xmlns="http://schemas.openxmlformats.org/spreadsheetml/2006/main" count="384" uniqueCount="148">
  <si>
    <t>w01D</t>
  </si>
  <si>
    <t>w02D</t>
  </si>
  <si>
    <t>w03C</t>
  </si>
  <si>
    <t>w04D</t>
  </si>
  <si>
    <t>w05A</t>
  </si>
  <si>
    <t>w06D</t>
  </si>
  <si>
    <t>w07B</t>
  </si>
  <si>
    <t>w08A</t>
  </si>
  <si>
    <t>w09C</t>
  </si>
  <si>
    <t>w10C</t>
  </si>
  <si>
    <t>w11D</t>
  </si>
  <si>
    <t>w12C</t>
  </si>
  <si>
    <t>w13A</t>
  </si>
  <si>
    <t>w14A</t>
  </si>
  <si>
    <t>w15A</t>
  </si>
  <si>
    <t>w16C</t>
  </si>
  <si>
    <t>w17A</t>
  </si>
  <si>
    <t>w18D</t>
  </si>
  <si>
    <t>w19C</t>
  </si>
  <si>
    <t>w20C</t>
  </si>
  <si>
    <t>w21A</t>
  </si>
  <si>
    <t>w22B</t>
  </si>
  <si>
    <t>w23B</t>
  </si>
  <si>
    <t>w24C</t>
  </si>
  <si>
    <t>w25B</t>
  </si>
  <si>
    <t>w26C</t>
  </si>
  <si>
    <t>w27C</t>
  </si>
  <si>
    <t>w28D</t>
  </si>
  <si>
    <t>w29A</t>
  </si>
  <si>
    <t>w30C</t>
  </si>
  <si>
    <t>w31C</t>
  </si>
  <si>
    <t>w32D</t>
  </si>
  <si>
    <t>w33B</t>
  </si>
  <si>
    <t>w34C</t>
  </si>
  <si>
    <t>w35C</t>
  </si>
  <si>
    <t>w36B</t>
  </si>
  <si>
    <t>w37A</t>
  </si>
  <si>
    <t>w38B</t>
  </si>
  <si>
    <t>w39D</t>
  </si>
  <si>
    <t>w40A</t>
  </si>
  <si>
    <t>w41D</t>
  </si>
  <si>
    <t>w42B</t>
  </si>
  <si>
    <t>w43D</t>
  </si>
  <si>
    <t>w44C</t>
  </si>
  <si>
    <t>w45B</t>
  </si>
  <si>
    <t>w46C</t>
  </si>
  <si>
    <t>w47B</t>
  </si>
  <si>
    <t>w48C</t>
  </si>
  <si>
    <t>w49C</t>
  </si>
  <si>
    <t>w50B</t>
  </si>
  <si>
    <t>M 13</t>
  </si>
  <si>
    <t>K 14</t>
  </si>
  <si>
    <t>M 14</t>
  </si>
  <si>
    <t>K 13</t>
  </si>
  <si>
    <t>ile A</t>
  </si>
  <si>
    <t>ile B</t>
  </si>
  <si>
    <t>ile C</t>
  </si>
  <si>
    <t>ile D</t>
  </si>
  <si>
    <t>K+</t>
  </si>
  <si>
    <t>M+</t>
  </si>
  <si>
    <t>wierszy:</t>
  </si>
  <si>
    <t>D</t>
  </si>
  <si>
    <t>A</t>
  </si>
  <si>
    <t>C</t>
  </si>
  <si>
    <t>B</t>
  </si>
  <si>
    <t>A Licznik</t>
  </si>
  <si>
    <t>B Licznik</t>
  </si>
  <si>
    <t>C Licznik</t>
  </si>
  <si>
    <t>D Licznik</t>
  </si>
  <si>
    <t>Licznik całkowity</t>
  </si>
  <si>
    <t>5.1</t>
  </si>
  <si>
    <t>5.2</t>
  </si>
  <si>
    <t>5.3</t>
  </si>
  <si>
    <t>k+m 13</t>
  </si>
  <si>
    <t>k+m 14</t>
  </si>
  <si>
    <t>zaokr</t>
  </si>
  <si>
    <t>k+m 15</t>
  </si>
  <si>
    <t xml:space="preserve">k+m 16 </t>
  </si>
  <si>
    <t>suma 13</t>
  </si>
  <si>
    <t>Suma A</t>
  </si>
  <si>
    <t>suma B</t>
  </si>
  <si>
    <t>Suma C</t>
  </si>
  <si>
    <t>Suma D</t>
  </si>
  <si>
    <t>19</t>
  </si>
  <si>
    <t>(wykres)</t>
  </si>
  <si>
    <t>nie przeludniony</t>
  </si>
  <si>
    <t>TemWzr</t>
  </si>
  <si>
    <t>k+m 17</t>
  </si>
  <si>
    <t>k+m 18</t>
  </si>
  <si>
    <t>k+m 19</t>
  </si>
  <si>
    <t>k+m 20</t>
  </si>
  <si>
    <t>k+m 21</t>
  </si>
  <si>
    <t>k+m 22</t>
  </si>
  <si>
    <t>k+m 23</t>
  </si>
  <si>
    <t>k+m 24</t>
  </si>
  <si>
    <t>k+m 25</t>
  </si>
  <si>
    <t>przeludnionych</t>
  </si>
  <si>
    <t>Suma końcowa</t>
  </si>
  <si>
    <t>w01 Suma</t>
  </si>
  <si>
    <t>w02 Suma</t>
  </si>
  <si>
    <t>w03 Suma</t>
  </si>
  <si>
    <t>w04 Suma</t>
  </si>
  <si>
    <t>w05 Suma</t>
  </si>
  <si>
    <t>w06 Suma</t>
  </si>
  <si>
    <t>w07 Suma</t>
  </si>
  <si>
    <t>w08 Suma</t>
  </si>
  <si>
    <t>w09 Suma</t>
  </si>
  <si>
    <t>w10 Suma</t>
  </si>
  <si>
    <t>w11 Suma</t>
  </si>
  <si>
    <t>w12 Suma</t>
  </si>
  <si>
    <t>w13 Suma</t>
  </si>
  <si>
    <t>w14 Suma</t>
  </si>
  <si>
    <t>w15 Suma</t>
  </si>
  <si>
    <t>w16 Suma</t>
  </si>
  <si>
    <t>w17 Suma</t>
  </si>
  <si>
    <t>w18 Suma</t>
  </si>
  <si>
    <t>w19 Suma</t>
  </si>
  <si>
    <t>w20 Suma</t>
  </si>
  <si>
    <t>w21 Suma</t>
  </si>
  <si>
    <t>w22 Suma</t>
  </si>
  <si>
    <t>w23 Suma</t>
  </si>
  <si>
    <t>w24 Suma</t>
  </si>
  <si>
    <t>w25 Suma</t>
  </si>
  <si>
    <t>w26 Suma</t>
  </si>
  <si>
    <t>w27 Suma</t>
  </si>
  <si>
    <t>w28 Suma</t>
  </si>
  <si>
    <t>w29 Suma</t>
  </si>
  <si>
    <t>w30 Suma</t>
  </si>
  <si>
    <t>w31 Suma</t>
  </si>
  <si>
    <t>w32 Suma</t>
  </si>
  <si>
    <t>w33 Suma</t>
  </si>
  <si>
    <t>w34 Suma</t>
  </si>
  <si>
    <t>w35 Suma</t>
  </si>
  <si>
    <t>w36 Suma</t>
  </si>
  <si>
    <t>w37 Suma</t>
  </si>
  <si>
    <t>w38 Suma</t>
  </si>
  <si>
    <t>w39 Suma</t>
  </si>
  <si>
    <t>w40 Suma</t>
  </si>
  <si>
    <t>w41 Suma</t>
  </si>
  <si>
    <t>w42 Suma</t>
  </si>
  <si>
    <t>w43 Suma</t>
  </si>
  <si>
    <t>w44 Suma</t>
  </si>
  <si>
    <t>w45 Suma</t>
  </si>
  <si>
    <t>w46 Suma</t>
  </si>
  <si>
    <t>w47 Suma</t>
  </si>
  <si>
    <t>w48 Suma</t>
  </si>
  <si>
    <t>w49 Suma</t>
  </si>
  <si>
    <t>w50 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</si>
</sst>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  <font>
      <sz val="11"/>
      <color rgb="FF006100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rgb="FFC6EF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11">
    <xf numFmtId="0" fontId="0" fillId="0" borderId="0" xfId="0"/>
    <xf numFmtId="0" fontId="2" fillId="3" borderId="0" xfId="2"/>
    <xf numFmtId="0" fontId="2" fillId="2" borderId="0" xfId="1"/>
    <xf numFmtId="0" fontId="1" fillId="0" borderId="0" xfId="0" applyNumberFormat="1" applyFont="1"/>
    <xf numFmtId="0" fontId="1" fillId="0" borderId="0" xfId="0" applyFont="1"/>
    <xf numFmtId="49" fontId="0" fillId="0" borderId="0" xfId="0" applyNumberFormat="1"/>
    <xf numFmtId="49" fontId="0" fillId="0" borderId="0" xfId="0" applyNumberFormat="1" applyAlignment="1">
      <alignment horizontal="right"/>
    </xf>
    <xf numFmtId="0" fontId="3" fillId="4" borderId="0" xfId="3"/>
    <xf numFmtId="0" fontId="4" fillId="5" borderId="1" xfId="4"/>
    <xf numFmtId="0" fontId="0" fillId="0" borderId="0" xfId="0" applyNumberFormat="1"/>
    <xf numFmtId="0" fontId="0" fillId="0" borderId="0" xfId="0" applyAlignment="1">
      <alignment horizontal="right"/>
    </xf>
  </cellXfs>
  <cellStyles count="5">
    <cellStyle name="Akcent 1" xfId="1" builtinId="29"/>
    <cellStyle name="Akcent 3" xfId="2" builtinId="37"/>
    <cellStyle name="Dobry" xfId="3" builtinId="26"/>
    <cellStyle name="Normalny" xfId="0" builtinId="0"/>
    <cellStyle name="Obliczenia" xfId="4" builtinId="22"/>
  </cellStyles>
  <dxfs count="3"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 patternType="solid">
          <fgColor rgb="FFC6EFCE"/>
          <bgColor rgb="FFFFFFFF"/>
        </patternFill>
      </fill>
    </dxf>
    <dxf>
      <fill>
        <patternFill patternType="solid">
          <fgColor rgb="FFC6EFCE"/>
          <bgColor rgb="FFFFFF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Zaludnienie</a:t>
            </a:r>
            <a:r>
              <a:rPr lang="pl-PL" baseline="0"/>
              <a:t> regionów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'5.1'!$L$1:$O$1</c:f>
              <c:strCache>
                <c:ptCount val="4"/>
                <c:pt idx="0">
                  <c:v>Suma A</c:v>
                </c:pt>
                <c:pt idx="1">
                  <c:v>suma B</c:v>
                </c:pt>
                <c:pt idx="2">
                  <c:v>Suma C</c:v>
                </c:pt>
                <c:pt idx="3">
                  <c:v>Suma D</c:v>
                </c:pt>
              </c:strCache>
            </c:strRef>
          </c:tx>
          <c:invertIfNegative val="0"/>
          <c:cat>
            <c:strRef>
              <c:f>'5.1'!$G$1:$J$1</c:f>
              <c:strCache>
                <c:ptCount val="4"/>
                <c:pt idx="0">
                  <c:v>ile A</c:v>
                </c:pt>
                <c:pt idx="1">
                  <c:v>ile B</c:v>
                </c:pt>
                <c:pt idx="2">
                  <c:v>ile C</c:v>
                </c:pt>
                <c:pt idx="3">
                  <c:v>ile D</c:v>
                </c:pt>
              </c:strCache>
            </c:strRef>
          </c:cat>
          <c:val>
            <c:numRef>
              <c:f>'5.1'!$L$53:$O$53</c:f>
              <c:numCache>
                <c:formatCode>General</c:formatCode>
                <c:ptCount val="4"/>
                <c:pt idx="0">
                  <c:v>33929579</c:v>
                </c:pt>
                <c:pt idx="1">
                  <c:v>41736619</c:v>
                </c:pt>
                <c:pt idx="2">
                  <c:v>57649017</c:v>
                </c:pt>
                <c:pt idx="3">
                  <c:v>36530387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42570624"/>
        <c:axId val="-1942573888"/>
      </c:barChart>
      <c:catAx>
        <c:axId val="-1942570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942573888"/>
        <c:crosses val="autoZero"/>
        <c:auto val="1"/>
        <c:lblAlgn val="ctr"/>
        <c:lblOffset val="100"/>
        <c:noMultiLvlLbl val="0"/>
      </c:catAx>
      <c:valAx>
        <c:axId val="-1942573888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-1942570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457200</xdr:colOff>
      <xdr:row>16</xdr:row>
      <xdr:rowOff>9525</xdr:rowOff>
    </xdr:from>
    <xdr:to>
      <xdr:col>23</xdr:col>
      <xdr:colOff>228600</xdr:colOff>
      <xdr:row>31</xdr:row>
      <xdr:rowOff>38100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workbookViewId="0">
      <selection sqref="A1:E1048576"/>
    </sheetView>
  </sheetViews>
  <sheetFormatPr defaultRowHeight="14.25"/>
  <sheetData>
    <row r="1" spans="1:5">
      <c r="A1" t="s">
        <v>0</v>
      </c>
      <c r="B1">
        <v>1415007</v>
      </c>
      <c r="C1">
        <v>1397195</v>
      </c>
      <c r="D1">
        <v>1499070</v>
      </c>
      <c r="E1">
        <v>1481105</v>
      </c>
    </row>
    <row r="2" spans="1:5">
      <c r="A2" t="s">
        <v>1</v>
      </c>
      <c r="B2">
        <v>1711390</v>
      </c>
      <c r="C2">
        <v>1641773</v>
      </c>
      <c r="D2">
        <v>1522030</v>
      </c>
      <c r="E2">
        <v>1618733</v>
      </c>
    </row>
    <row r="3" spans="1:5">
      <c r="A3" t="s">
        <v>2</v>
      </c>
      <c r="B3">
        <v>1165105</v>
      </c>
      <c r="C3">
        <v>1278732</v>
      </c>
      <c r="D3">
        <v>1299953</v>
      </c>
      <c r="E3">
        <v>1191621</v>
      </c>
    </row>
    <row r="4" spans="1:5">
      <c r="A4" t="s">
        <v>3</v>
      </c>
      <c r="B4">
        <v>949065</v>
      </c>
      <c r="C4">
        <v>1026050</v>
      </c>
      <c r="D4">
        <v>688027</v>
      </c>
      <c r="E4">
        <v>723233</v>
      </c>
    </row>
    <row r="5" spans="1:5">
      <c r="A5" t="s">
        <v>4</v>
      </c>
      <c r="B5">
        <v>2436107</v>
      </c>
      <c r="C5">
        <v>2228622</v>
      </c>
      <c r="D5">
        <v>1831600</v>
      </c>
      <c r="E5">
        <v>1960624</v>
      </c>
    </row>
    <row r="6" spans="1:5">
      <c r="A6" t="s">
        <v>5</v>
      </c>
      <c r="B6">
        <v>1846928</v>
      </c>
      <c r="C6">
        <v>1851433</v>
      </c>
      <c r="D6">
        <v>2125113</v>
      </c>
      <c r="E6">
        <v>2028635</v>
      </c>
    </row>
    <row r="7" spans="1:5">
      <c r="A7" t="s">
        <v>6</v>
      </c>
      <c r="B7">
        <v>3841577</v>
      </c>
      <c r="C7">
        <v>3848394</v>
      </c>
      <c r="D7">
        <v>3595975</v>
      </c>
      <c r="E7">
        <v>3123039</v>
      </c>
    </row>
    <row r="8" spans="1:5">
      <c r="A8" t="s">
        <v>7</v>
      </c>
      <c r="B8">
        <v>679557</v>
      </c>
      <c r="C8">
        <v>655500</v>
      </c>
      <c r="D8">
        <v>1012012</v>
      </c>
      <c r="E8">
        <v>1067022</v>
      </c>
    </row>
    <row r="9" spans="1:5">
      <c r="A9" t="s">
        <v>8</v>
      </c>
      <c r="B9">
        <v>1660998</v>
      </c>
      <c r="C9">
        <v>1630345</v>
      </c>
      <c r="D9">
        <v>1130119</v>
      </c>
      <c r="E9">
        <v>1080238</v>
      </c>
    </row>
    <row r="10" spans="1:5">
      <c r="A10" t="s">
        <v>9</v>
      </c>
      <c r="B10">
        <v>1157622</v>
      </c>
      <c r="C10">
        <v>1182345</v>
      </c>
      <c r="D10">
        <v>830785</v>
      </c>
      <c r="E10">
        <v>833779</v>
      </c>
    </row>
    <row r="11" spans="1:5">
      <c r="A11" t="s">
        <v>10</v>
      </c>
      <c r="B11">
        <v>1987047</v>
      </c>
      <c r="C11">
        <v>1996208</v>
      </c>
      <c r="D11">
        <v>2053892</v>
      </c>
      <c r="E11">
        <v>1697247</v>
      </c>
    </row>
    <row r="12" spans="1:5">
      <c r="A12" t="s">
        <v>11</v>
      </c>
      <c r="B12">
        <v>3997724</v>
      </c>
      <c r="C12">
        <v>3690756</v>
      </c>
      <c r="D12">
        <v>4339393</v>
      </c>
      <c r="E12">
        <v>4639643</v>
      </c>
    </row>
    <row r="13" spans="1:5">
      <c r="A13" t="s">
        <v>12</v>
      </c>
      <c r="B13">
        <v>996113</v>
      </c>
      <c r="C13">
        <v>964279</v>
      </c>
      <c r="D13">
        <v>1012487</v>
      </c>
      <c r="E13">
        <v>1128940</v>
      </c>
    </row>
    <row r="14" spans="1:5">
      <c r="A14" t="s">
        <v>13</v>
      </c>
      <c r="B14">
        <v>1143634</v>
      </c>
      <c r="C14">
        <v>1033836</v>
      </c>
      <c r="D14">
        <v>909534</v>
      </c>
      <c r="E14">
        <v>856349</v>
      </c>
    </row>
    <row r="15" spans="1:5">
      <c r="A15" t="s">
        <v>14</v>
      </c>
      <c r="B15">
        <v>2549276</v>
      </c>
      <c r="C15">
        <v>2584751</v>
      </c>
      <c r="D15">
        <v>2033079</v>
      </c>
      <c r="E15">
        <v>2066918</v>
      </c>
    </row>
    <row r="16" spans="1:5">
      <c r="A16" t="s">
        <v>15</v>
      </c>
      <c r="B16">
        <v>1367212</v>
      </c>
      <c r="C16">
        <v>1361389</v>
      </c>
      <c r="D16">
        <v>1572320</v>
      </c>
      <c r="E16">
        <v>1836258</v>
      </c>
    </row>
    <row r="17" spans="1:5">
      <c r="A17" t="s">
        <v>16</v>
      </c>
      <c r="B17">
        <v>2567464</v>
      </c>
      <c r="C17">
        <v>2441857</v>
      </c>
      <c r="D17">
        <v>1524132</v>
      </c>
      <c r="E17">
        <v>1496810</v>
      </c>
    </row>
    <row r="18" spans="1:5">
      <c r="A18" t="s">
        <v>17</v>
      </c>
      <c r="B18">
        <v>1334060</v>
      </c>
      <c r="C18">
        <v>1395231</v>
      </c>
      <c r="D18">
        <v>578655</v>
      </c>
      <c r="E18">
        <v>677663</v>
      </c>
    </row>
    <row r="19" spans="1:5">
      <c r="A19" t="s">
        <v>18</v>
      </c>
      <c r="B19">
        <v>2976209</v>
      </c>
      <c r="C19">
        <v>3199665</v>
      </c>
      <c r="D19">
        <v>1666477</v>
      </c>
      <c r="E19">
        <v>1759240</v>
      </c>
    </row>
    <row r="20" spans="1:5">
      <c r="A20" t="s">
        <v>19</v>
      </c>
      <c r="B20">
        <v>1443351</v>
      </c>
      <c r="C20">
        <v>1565539</v>
      </c>
      <c r="D20">
        <v>1355276</v>
      </c>
      <c r="E20">
        <v>1423414</v>
      </c>
    </row>
    <row r="21" spans="1:5">
      <c r="A21" t="s">
        <v>20</v>
      </c>
      <c r="B21">
        <v>2486640</v>
      </c>
      <c r="C21">
        <v>2265936</v>
      </c>
      <c r="D21">
        <v>297424</v>
      </c>
      <c r="E21">
        <v>274759</v>
      </c>
    </row>
    <row r="22" spans="1:5">
      <c r="A22" t="s">
        <v>21</v>
      </c>
      <c r="B22">
        <v>685438</v>
      </c>
      <c r="C22">
        <v>749124</v>
      </c>
      <c r="D22">
        <v>2697677</v>
      </c>
      <c r="E22">
        <v>2821550</v>
      </c>
    </row>
    <row r="23" spans="1:5">
      <c r="A23" t="s">
        <v>22</v>
      </c>
      <c r="B23">
        <v>2166753</v>
      </c>
      <c r="C23">
        <v>2338698</v>
      </c>
      <c r="D23">
        <v>1681433</v>
      </c>
      <c r="E23">
        <v>1592443</v>
      </c>
    </row>
    <row r="24" spans="1:5">
      <c r="A24" t="s">
        <v>23</v>
      </c>
      <c r="B24">
        <v>643177</v>
      </c>
      <c r="C24">
        <v>684187</v>
      </c>
      <c r="D24">
        <v>796213</v>
      </c>
      <c r="E24">
        <v>867904</v>
      </c>
    </row>
    <row r="25" spans="1:5">
      <c r="A25" t="s">
        <v>24</v>
      </c>
      <c r="B25">
        <v>450192</v>
      </c>
      <c r="C25">
        <v>434755</v>
      </c>
      <c r="D25">
        <v>1656446</v>
      </c>
      <c r="E25">
        <v>1691000</v>
      </c>
    </row>
    <row r="26" spans="1:5">
      <c r="A26" t="s">
        <v>25</v>
      </c>
      <c r="B26">
        <v>1037774</v>
      </c>
      <c r="C26">
        <v>1113789</v>
      </c>
      <c r="D26">
        <v>877464</v>
      </c>
      <c r="E26">
        <v>990837</v>
      </c>
    </row>
    <row r="27" spans="1:5">
      <c r="A27" t="s">
        <v>26</v>
      </c>
      <c r="B27">
        <v>2351213</v>
      </c>
      <c r="C27">
        <v>2358482</v>
      </c>
      <c r="D27">
        <v>1098384</v>
      </c>
      <c r="E27">
        <v>1121488</v>
      </c>
    </row>
    <row r="28" spans="1:5">
      <c r="A28" t="s">
        <v>27</v>
      </c>
      <c r="B28">
        <v>2613354</v>
      </c>
      <c r="C28">
        <v>2837241</v>
      </c>
      <c r="D28">
        <v>431144</v>
      </c>
      <c r="E28">
        <v>434113</v>
      </c>
    </row>
    <row r="29" spans="1:5">
      <c r="A29" t="s">
        <v>28</v>
      </c>
      <c r="B29">
        <v>1859691</v>
      </c>
      <c r="C29">
        <v>1844250</v>
      </c>
      <c r="D29">
        <v>1460134</v>
      </c>
      <c r="E29">
        <v>1585258</v>
      </c>
    </row>
    <row r="30" spans="1:5">
      <c r="A30" t="s">
        <v>29</v>
      </c>
      <c r="B30">
        <v>2478386</v>
      </c>
      <c r="C30">
        <v>2562144</v>
      </c>
      <c r="D30">
        <v>30035</v>
      </c>
      <c r="E30">
        <v>29396</v>
      </c>
    </row>
    <row r="31" spans="1:5">
      <c r="A31" t="s">
        <v>30</v>
      </c>
      <c r="B31">
        <v>1938122</v>
      </c>
      <c r="C31">
        <v>1816647</v>
      </c>
      <c r="D31">
        <v>1602356</v>
      </c>
      <c r="E31">
        <v>1875221</v>
      </c>
    </row>
    <row r="32" spans="1:5">
      <c r="A32" t="s">
        <v>31</v>
      </c>
      <c r="B32">
        <v>992523</v>
      </c>
      <c r="C32">
        <v>1028501</v>
      </c>
      <c r="D32">
        <v>1995446</v>
      </c>
      <c r="E32">
        <v>1860524</v>
      </c>
    </row>
    <row r="33" spans="1:5">
      <c r="A33" t="s">
        <v>32</v>
      </c>
      <c r="B33">
        <v>2966291</v>
      </c>
      <c r="C33">
        <v>2889963</v>
      </c>
      <c r="D33">
        <v>462453</v>
      </c>
      <c r="E33">
        <v>486354</v>
      </c>
    </row>
    <row r="34" spans="1:5">
      <c r="A34" t="s">
        <v>33</v>
      </c>
      <c r="B34">
        <v>76648</v>
      </c>
      <c r="C34">
        <v>81385</v>
      </c>
      <c r="D34">
        <v>1374708</v>
      </c>
      <c r="E34">
        <v>1379567</v>
      </c>
    </row>
    <row r="35" spans="1:5">
      <c r="A35" t="s">
        <v>34</v>
      </c>
      <c r="B35">
        <v>2574432</v>
      </c>
      <c r="C35">
        <v>2409710</v>
      </c>
      <c r="D35">
        <v>987486</v>
      </c>
      <c r="E35">
        <v>999043</v>
      </c>
    </row>
    <row r="36" spans="1:5">
      <c r="A36" t="s">
        <v>35</v>
      </c>
      <c r="B36">
        <v>1778590</v>
      </c>
      <c r="C36">
        <v>1874844</v>
      </c>
      <c r="D36">
        <v>111191</v>
      </c>
      <c r="E36">
        <v>117846</v>
      </c>
    </row>
    <row r="37" spans="1:5">
      <c r="A37" t="s">
        <v>36</v>
      </c>
      <c r="B37">
        <v>1506541</v>
      </c>
      <c r="C37">
        <v>1414887</v>
      </c>
      <c r="D37">
        <v>1216612</v>
      </c>
      <c r="E37">
        <v>1166775</v>
      </c>
    </row>
    <row r="38" spans="1:5">
      <c r="A38" t="s">
        <v>37</v>
      </c>
      <c r="B38">
        <v>1598886</v>
      </c>
      <c r="C38">
        <v>1687917</v>
      </c>
      <c r="D38">
        <v>449788</v>
      </c>
      <c r="E38">
        <v>427615</v>
      </c>
    </row>
    <row r="39" spans="1:5">
      <c r="A39" t="s">
        <v>38</v>
      </c>
      <c r="B39">
        <v>548989</v>
      </c>
      <c r="C39">
        <v>514636</v>
      </c>
      <c r="D39">
        <v>2770344</v>
      </c>
      <c r="E39">
        <v>3187897</v>
      </c>
    </row>
    <row r="40" spans="1:5">
      <c r="A40" t="s">
        <v>39</v>
      </c>
      <c r="B40">
        <v>1175198</v>
      </c>
      <c r="C40">
        <v>1095440</v>
      </c>
      <c r="D40">
        <v>2657174</v>
      </c>
      <c r="E40">
        <v>2491947</v>
      </c>
    </row>
    <row r="41" spans="1:5">
      <c r="A41" t="s">
        <v>40</v>
      </c>
      <c r="B41">
        <v>2115336</v>
      </c>
      <c r="C41">
        <v>2202769</v>
      </c>
      <c r="D41">
        <v>15339</v>
      </c>
      <c r="E41">
        <v>14652</v>
      </c>
    </row>
    <row r="42" spans="1:5">
      <c r="A42" t="s">
        <v>41</v>
      </c>
      <c r="B42">
        <v>2346640</v>
      </c>
      <c r="C42">
        <v>2197559</v>
      </c>
      <c r="D42">
        <v>373470</v>
      </c>
      <c r="E42">
        <v>353365</v>
      </c>
    </row>
    <row r="43" spans="1:5">
      <c r="A43" t="s">
        <v>42</v>
      </c>
      <c r="B43">
        <v>2548438</v>
      </c>
      <c r="C43">
        <v>2577213</v>
      </c>
      <c r="D43">
        <v>37986</v>
      </c>
      <c r="E43">
        <v>37766</v>
      </c>
    </row>
    <row r="44" spans="1:5">
      <c r="A44" t="s">
        <v>43</v>
      </c>
      <c r="B44">
        <v>835495</v>
      </c>
      <c r="C44">
        <v>837746</v>
      </c>
      <c r="D44">
        <v>1106177</v>
      </c>
      <c r="E44">
        <v>917781</v>
      </c>
    </row>
    <row r="45" spans="1:5">
      <c r="A45" t="s">
        <v>44</v>
      </c>
      <c r="B45">
        <v>1187448</v>
      </c>
      <c r="C45">
        <v>1070426</v>
      </c>
      <c r="D45">
        <v>1504608</v>
      </c>
      <c r="E45">
        <v>1756990</v>
      </c>
    </row>
    <row r="46" spans="1:5">
      <c r="A46" t="s">
        <v>45</v>
      </c>
      <c r="B46">
        <v>140026</v>
      </c>
      <c r="C46">
        <v>146354</v>
      </c>
      <c r="D46">
        <v>2759991</v>
      </c>
      <c r="E46">
        <v>2742120</v>
      </c>
    </row>
    <row r="47" spans="1:5">
      <c r="A47" t="s">
        <v>46</v>
      </c>
      <c r="B47">
        <v>1198765</v>
      </c>
      <c r="C47">
        <v>1304945</v>
      </c>
      <c r="D47">
        <v>2786493</v>
      </c>
      <c r="E47">
        <v>2602643</v>
      </c>
    </row>
    <row r="48" spans="1:5">
      <c r="A48" t="s">
        <v>47</v>
      </c>
      <c r="B48">
        <v>2619776</v>
      </c>
      <c r="C48">
        <v>2749623</v>
      </c>
      <c r="D48">
        <v>2888215</v>
      </c>
      <c r="E48">
        <v>2800174</v>
      </c>
    </row>
    <row r="49" spans="1:5">
      <c r="A49" t="s">
        <v>48</v>
      </c>
      <c r="B49">
        <v>248398</v>
      </c>
      <c r="C49">
        <v>268511</v>
      </c>
      <c r="D49">
        <v>3110853</v>
      </c>
      <c r="E49">
        <v>2986411</v>
      </c>
    </row>
    <row r="50" spans="1:5">
      <c r="A50" t="s">
        <v>49</v>
      </c>
      <c r="B50">
        <v>2494207</v>
      </c>
      <c r="C50">
        <v>2625207</v>
      </c>
      <c r="D50">
        <v>1796293</v>
      </c>
      <c r="E50">
        <v>1853602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abSelected="1" workbookViewId="0">
      <selection activeCell="Z48" sqref="Z48"/>
    </sheetView>
  </sheetViews>
  <sheetFormatPr defaultRowHeight="14.25"/>
  <cols>
    <col min="6" max="6" width="9.25" bestFit="1" customWidth="1"/>
  </cols>
  <sheetData>
    <row r="1" spans="1:15">
      <c r="B1" t="s">
        <v>53</v>
      </c>
      <c r="C1" t="s">
        <v>50</v>
      </c>
      <c r="D1" t="s">
        <v>51</v>
      </c>
      <c r="E1" t="s">
        <v>52</v>
      </c>
      <c r="G1" t="s">
        <v>54</v>
      </c>
      <c r="H1" t="s">
        <v>55</v>
      </c>
      <c r="I1" t="s">
        <v>56</v>
      </c>
      <c r="J1" t="s">
        <v>57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</row>
    <row r="2" spans="1:15">
      <c r="A2" t="s">
        <v>0</v>
      </c>
      <c r="B2">
        <v>1415007</v>
      </c>
      <c r="C2">
        <v>1397195</v>
      </c>
      <c r="D2">
        <v>1499070</v>
      </c>
      <c r="E2">
        <v>1481105</v>
      </c>
      <c r="F2" t="str">
        <f>RIGHT(A2,1)</f>
        <v>D</v>
      </c>
      <c r="G2">
        <f>IF($F2="A",1,0)</f>
        <v>0</v>
      </c>
      <c r="H2">
        <f>IF($F2="B",1,0)</f>
        <v>0</v>
      </c>
      <c r="I2">
        <f>IF($F2="C",1,0)</f>
        <v>0</v>
      </c>
      <c r="J2">
        <f>IF($F2="D",1,0)</f>
        <v>1</v>
      </c>
      <c r="K2">
        <f>B2+C2</f>
        <v>2812202</v>
      </c>
      <c r="L2">
        <f>$K2*G2</f>
        <v>0</v>
      </c>
      <c r="M2">
        <f t="shared" ref="M2:O2" si="0">$K2*H2</f>
        <v>0</v>
      </c>
      <c r="N2">
        <f t="shared" si="0"/>
        <v>0</v>
      </c>
      <c r="O2">
        <f t="shared" si="0"/>
        <v>2812202</v>
      </c>
    </row>
    <row r="3" spans="1:15">
      <c r="A3" t="s">
        <v>1</v>
      </c>
      <c r="B3">
        <v>1711390</v>
      </c>
      <c r="C3">
        <v>1641773</v>
      </c>
      <c r="D3">
        <v>1522030</v>
      </c>
      <c r="E3">
        <v>1618733</v>
      </c>
      <c r="F3" t="str">
        <f t="shared" ref="F3:F51" si="1">RIGHT(A3,1)</f>
        <v>D</v>
      </c>
      <c r="G3">
        <f t="shared" ref="G3:G51" si="2">IF(F3="A",1,0)</f>
        <v>0</v>
      </c>
      <c r="H3">
        <f t="shared" ref="H3:H51" si="3">IF($F3="B",1,0)</f>
        <v>0</v>
      </c>
      <c r="I3">
        <f t="shared" ref="I3:I51" si="4">IF($F3="C",1,0)</f>
        <v>0</v>
      </c>
      <c r="J3">
        <f t="shared" ref="J3:J51" si="5">IF($F3="D",1,0)</f>
        <v>1</v>
      </c>
      <c r="K3">
        <f t="shared" ref="K3:K52" si="6">B3+C3</f>
        <v>3353163</v>
      </c>
      <c r="L3">
        <f t="shared" ref="L3:L52" si="7">$K3*G3</f>
        <v>0</v>
      </c>
      <c r="M3">
        <f t="shared" ref="M3:M52" si="8">$K3*H3</f>
        <v>0</v>
      </c>
      <c r="N3">
        <f t="shared" ref="N3:N52" si="9">$K3*I3</f>
        <v>0</v>
      </c>
      <c r="O3">
        <f t="shared" ref="O3:O52" si="10">$K3*J3</f>
        <v>3353163</v>
      </c>
    </row>
    <row r="4" spans="1:15">
      <c r="A4" t="s">
        <v>2</v>
      </c>
      <c r="B4">
        <v>1165105</v>
      </c>
      <c r="C4">
        <v>1278732</v>
      </c>
      <c r="D4">
        <v>1299953</v>
      </c>
      <c r="E4">
        <v>1191621</v>
      </c>
      <c r="F4" t="str">
        <f t="shared" si="1"/>
        <v>C</v>
      </c>
      <c r="G4">
        <f t="shared" si="2"/>
        <v>0</v>
      </c>
      <c r="H4">
        <f t="shared" si="3"/>
        <v>0</v>
      </c>
      <c r="I4">
        <f t="shared" si="4"/>
        <v>1</v>
      </c>
      <c r="J4">
        <f t="shared" si="5"/>
        <v>0</v>
      </c>
      <c r="K4">
        <f t="shared" si="6"/>
        <v>2443837</v>
      </c>
      <c r="L4">
        <f t="shared" si="7"/>
        <v>0</v>
      </c>
      <c r="M4">
        <f t="shared" si="8"/>
        <v>0</v>
      </c>
      <c r="N4">
        <f t="shared" si="9"/>
        <v>2443837</v>
      </c>
      <c r="O4">
        <f t="shared" si="10"/>
        <v>0</v>
      </c>
    </row>
    <row r="5" spans="1:15">
      <c r="A5" t="s">
        <v>3</v>
      </c>
      <c r="B5">
        <v>949065</v>
      </c>
      <c r="C5">
        <v>1026050</v>
      </c>
      <c r="D5">
        <v>688027</v>
      </c>
      <c r="E5">
        <v>723233</v>
      </c>
      <c r="F5" t="str">
        <f t="shared" si="1"/>
        <v>D</v>
      </c>
      <c r="G5">
        <f t="shared" si="2"/>
        <v>0</v>
      </c>
      <c r="H5">
        <f t="shared" si="3"/>
        <v>0</v>
      </c>
      <c r="I5">
        <f t="shared" si="4"/>
        <v>0</v>
      </c>
      <c r="J5">
        <f t="shared" si="5"/>
        <v>1</v>
      </c>
      <c r="K5">
        <f t="shared" si="6"/>
        <v>1975115</v>
      </c>
      <c r="L5">
        <f t="shared" si="7"/>
        <v>0</v>
      </c>
      <c r="M5">
        <f t="shared" si="8"/>
        <v>0</v>
      </c>
      <c r="N5">
        <f t="shared" si="9"/>
        <v>0</v>
      </c>
      <c r="O5">
        <f t="shared" si="10"/>
        <v>1975115</v>
      </c>
    </row>
    <row r="6" spans="1:15">
      <c r="A6" t="s">
        <v>4</v>
      </c>
      <c r="B6">
        <v>2436107</v>
      </c>
      <c r="C6">
        <v>2228622</v>
      </c>
      <c r="D6">
        <v>1831600</v>
      </c>
      <c r="E6">
        <v>1960624</v>
      </c>
      <c r="F6" t="str">
        <f t="shared" si="1"/>
        <v>A</v>
      </c>
      <c r="G6">
        <f t="shared" si="2"/>
        <v>1</v>
      </c>
      <c r="H6">
        <f t="shared" si="3"/>
        <v>0</v>
      </c>
      <c r="I6">
        <f t="shared" si="4"/>
        <v>0</v>
      </c>
      <c r="J6">
        <f t="shared" si="5"/>
        <v>0</v>
      </c>
      <c r="K6">
        <f t="shared" si="6"/>
        <v>4664729</v>
      </c>
      <c r="L6">
        <f t="shared" si="7"/>
        <v>4664729</v>
      </c>
      <c r="M6">
        <f t="shared" si="8"/>
        <v>0</v>
      </c>
      <c r="N6">
        <f t="shared" si="9"/>
        <v>0</v>
      </c>
      <c r="O6">
        <f t="shared" si="10"/>
        <v>0</v>
      </c>
    </row>
    <row r="7" spans="1:15">
      <c r="A7" t="s">
        <v>5</v>
      </c>
      <c r="B7">
        <v>1846928</v>
      </c>
      <c r="C7">
        <v>1851433</v>
      </c>
      <c r="D7">
        <v>2125113</v>
      </c>
      <c r="E7">
        <v>2028635</v>
      </c>
      <c r="F7" t="str">
        <f t="shared" si="1"/>
        <v>D</v>
      </c>
      <c r="G7">
        <f t="shared" si="2"/>
        <v>0</v>
      </c>
      <c r="H7">
        <f t="shared" si="3"/>
        <v>0</v>
      </c>
      <c r="I7">
        <f t="shared" si="4"/>
        <v>0</v>
      </c>
      <c r="J7">
        <f t="shared" si="5"/>
        <v>1</v>
      </c>
      <c r="K7">
        <f t="shared" si="6"/>
        <v>3698361</v>
      </c>
      <c r="L7">
        <f t="shared" si="7"/>
        <v>0</v>
      </c>
      <c r="M7">
        <f t="shared" si="8"/>
        <v>0</v>
      </c>
      <c r="N7">
        <f t="shared" si="9"/>
        <v>0</v>
      </c>
      <c r="O7">
        <f t="shared" si="10"/>
        <v>3698361</v>
      </c>
    </row>
    <row r="8" spans="1:15">
      <c r="A8" t="s">
        <v>6</v>
      </c>
      <c r="B8">
        <v>3841577</v>
      </c>
      <c r="C8">
        <v>3848394</v>
      </c>
      <c r="D8">
        <v>3595975</v>
      </c>
      <c r="E8">
        <v>3123039</v>
      </c>
      <c r="F8" t="str">
        <f t="shared" si="1"/>
        <v>B</v>
      </c>
      <c r="G8">
        <f t="shared" si="2"/>
        <v>0</v>
      </c>
      <c r="H8">
        <f t="shared" si="3"/>
        <v>1</v>
      </c>
      <c r="I8">
        <f t="shared" si="4"/>
        <v>0</v>
      </c>
      <c r="J8">
        <f t="shared" si="5"/>
        <v>0</v>
      </c>
      <c r="K8">
        <f t="shared" si="6"/>
        <v>7689971</v>
      </c>
      <c r="L8">
        <f t="shared" si="7"/>
        <v>0</v>
      </c>
      <c r="M8">
        <f t="shared" si="8"/>
        <v>7689971</v>
      </c>
      <c r="N8">
        <f t="shared" si="9"/>
        <v>0</v>
      </c>
      <c r="O8">
        <f t="shared" si="10"/>
        <v>0</v>
      </c>
    </row>
    <row r="9" spans="1:15">
      <c r="A9" t="s">
        <v>7</v>
      </c>
      <c r="B9">
        <v>679557</v>
      </c>
      <c r="C9">
        <v>655500</v>
      </c>
      <c r="D9">
        <v>1012012</v>
      </c>
      <c r="E9">
        <v>1067022</v>
      </c>
      <c r="F9" t="str">
        <f t="shared" si="1"/>
        <v>A</v>
      </c>
      <c r="G9">
        <f t="shared" si="2"/>
        <v>1</v>
      </c>
      <c r="H9">
        <f t="shared" si="3"/>
        <v>0</v>
      </c>
      <c r="I9">
        <f t="shared" si="4"/>
        <v>0</v>
      </c>
      <c r="J9">
        <f t="shared" si="5"/>
        <v>0</v>
      </c>
      <c r="K9">
        <f t="shared" si="6"/>
        <v>1335057</v>
      </c>
      <c r="L9">
        <f t="shared" si="7"/>
        <v>1335057</v>
      </c>
      <c r="M9">
        <f t="shared" si="8"/>
        <v>0</v>
      </c>
      <c r="N9">
        <f t="shared" si="9"/>
        <v>0</v>
      </c>
      <c r="O9">
        <f t="shared" si="10"/>
        <v>0</v>
      </c>
    </row>
    <row r="10" spans="1:15">
      <c r="A10" t="s">
        <v>8</v>
      </c>
      <c r="B10">
        <v>1660998</v>
      </c>
      <c r="C10">
        <v>1630345</v>
      </c>
      <c r="D10">
        <v>1130119</v>
      </c>
      <c r="E10">
        <v>1080238</v>
      </c>
      <c r="F10" t="str">
        <f t="shared" si="1"/>
        <v>C</v>
      </c>
      <c r="G10">
        <f t="shared" si="2"/>
        <v>0</v>
      </c>
      <c r="H10">
        <f t="shared" si="3"/>
        <v>0</v>
      </c>
      <c r="I10">
        <f t="shared" si="4"/>
        <v>1</v>
      </c>
      <c r="J10">
        <f t="shared" si="5"/>
        <v>0</v>
      </c>
      <c r="K10">
        <f t="shared" si="6"/>
        <v>3291343</v>
      </c>
      <c r="L10">
        <f t="shared" si="7"/>
        <v>0</v>
      </c>
      <c r="M10">
        <f t="shared" si="8"/>
        <v>0</v>
      </c>
      <c r="N10">
        <f t="shared" si="9"/>
        <v>3291343</v>
      </c>
      <c r="O10">
        <f t="shared" si="10"/>
        <v>0</v>
      </c>
    </row>
    <row r="11" spans="1:15">
      <c r="A11" t="s">
        <v>9</v>
      </c>
      <c r="B11">
        <v>1157622</v>
      </c>
      <c r="C11">
        <v>1182345</v>
      </c>
      <c r="D11">
        <v>830785</v>
      </c>
      <c r="E11">
        <v>833779</v>
      </c>
      <c r="F11" t="str">
        <f t="shared" si="1"/>
        <v>C</v>
      </c>
      <c r="G11">
        <f t="shared" si="2"/>
        <v>0</v>
      </c>
      <c r="H11">
        <f t="shared" si="3"/>
        <v>0</v>
      </c>
      <c r="I11">
        <f t="shared" si="4"/>
        <v>1</v>
      </c>
      <c r="J11">
        <f t="shared" si="5"/>
        <v>0</v>
      </c>
      <c r="K11">
        <f t="shared" si="6"/>
        <v>2339967</v>
      </c>
      <c r="L11">
        <f t="shared" si="7"/>
        <v>0</v>
      </c>
      <c r="M11">
        <f t="shared" si="8"/>
        <v>0</v>
      </c>
      <c r="N11">
        <f t="shared" si="9"/>
        <v>2339967</v>
      </c>
      <c r="O11">
        <f t="shared" si="10"/>
        <v>0</v>
      </c>
    </row>
    <row r="12" spans="1:15">
      <c r="A12" t="s">
        <v>10</v>
      </c>
      <c r="B12">
        <v>1987047</v>
      </c>
      <c r="C12">
        <v>1996208</v>
      </c>
      <c r="D12">
        <v>2053892</v>
      </c>
      <c r="E12">
        <v>1697247</v>
      </c>
      <c r="F12" t="str">
        <f t="shared" si="1"/>
        <v>D</v>
      </c>
      <c r="G12">
        <f t="shared" si="2"/>
        <v>0</v>
      </c>
      <c r="H12">
        <f t="shared" si="3"/>
        <v>0</v>
      </c>
      <c r="I12">
        <f t="shared" si="4"/>
        <v>0</v>
      </c>
      <c r="J12">
        <f t="shared" si="5"/>
        <v>1</v>
      </c>
      <c r="K12">
        <f t="shared" si="6"/>
        <v>3983255</v>
      </c>
      <c r="L12">
        <f t="shared" si="7"/>
        <v>0</v>
      </c>
      <c r="M12">
        <f t="shared" si="8"/>
        <v>0</v>
      </c>
      <c r="N12">
        <f t="shared" si="9"/>
        <v>0</v>
      </c>
      <c r="O12">
        <f t="shared" si="10"/>
        <v>3983255</v>
      </c>
    </row>
    <row r="13" spans="1:15">
      <c r="A13" t="s">
        <v>11</v>
      </c>
      <c r="B13">
        <v>3997724</v>
      </c>
      <c r="C13">
        <v>3690756</v>
      </c>
      <c r="D13">
        <v>4339393</v>
      </c>
      <c r="E13">
        <v>4639643</v>
      </c>
      <c r="F13" t="str">
        <f t="shared" si="1"/>
        <v>C</v>
      </c>
      <c r="G13">
        <f t="shared" si="2"/>
        <v>0</v>
      </c>
      <c r="H13">
        <f t="shared" si="3"/>
        <v>0</v>
      </c>
      <c r="I13">
        <f t="shared" si="4"/>
        <v>1</v>
      </c>
      <c r="J13">
        <f t="shared" si="5"/>
        <v>0</v>
      </c>
      <c r="K13">
        <f t="shared" si="6"/>
        <v>7688480</v>
      </c>
      <c r="L13">
        <f t="shared" si="7"/>
        <v>0</v>
      </c>
      <c r="M13">
        <f t="shared" si="8"/>
        <v>0</v>
      </c>
      <c r="N13">
        <f t="shared" si="9"/>
        <v>7688480</v>
      </c>
      <c r="O13">
        <f t="shared" si="10"/>
        <v>0</v>
      </c>
    </row>
    <row r="14" spans="1:15">
      <c r="A14" t="s">
        <v>12</v>
      </c>
      <c r="B14">
        <v>996113</v>
      </c>
      <c r="C14">
        <v>964279</v>
      </c>
      <c r="D14">
        <v>1012487</v>
      </c>
      <c r="E14">
        <v>1128940</v>
      </c>
      <c r="F14" t="str">
        <f t="shared" si="1"/>
        <v>A</v>
      </c>
      <c r="G14">
        <f t="shared" si="2"/>
        <v>1</v>
      </c>
      <c r="H14">
        <f t="shared" si="3"/>
        <v>0</v>
      </c>
      <c r="I14">
        <f t="shared" si="4"/>
        <v>0</v>
      </c>
      <c r="J14">
        <f t="shared" si="5"/>
        <v>0</v>
      </c>
      <c r="K14">
        <f t="shared" si="6"/>
        <v>1960392</v>
      </c>
      <c r="L14">
        <f t="shared" si="7"/>
        <v>1960392</v>
      </c>
      <c r="M14">
        <f t="shared" si="8"/>
        <v>0</v>
      </c>
      <c r="N14">
        <f t="shared" si="9"/>
        <v>0</v>
      </c>
      <c r="O14">
        <f t="shared" si="10"/>
        <v>0</v>
      </c>
    </row>
    <row r="15" spans="1:15">
      <c r="A15" t="s">
        <v>13</v>
      </c>
      <c r="B15">
        <v>1143634</v>
      </c>
      <c r="C15">
        <v>1033836</v>
      </c>
      <c r="D15">
        <v>909534</v>
      </c>
      <c r="E15">
        <v>856349</v>
      </c>
      <c r="F15" t="str">
        <f t="shared" si="1"/>
        <v>A</v>
      </c>
      <c r="G15">
        <f t="shared" si="2"/>
        <v>1</v>
      </c>
      <c r="H15">
        <f t="shared" si="3"/>
        <v>0</v>
      </c>
      <c r="I15">
        <f t="shared" si="4"/>
        <v>0</v>
      </c>
      <c r="J15">
        <f t="shared" si="5"/>
        <v>0</v>
      </c>
      <c r="K15">
        <f t="shared" si="6"/>
        <v>2177470</v>
      </c>
      <c r="L15">
        <f t="shared" si="7"/>
        <v>2177470</v>
      </c>
      <c r="M15">
        <f t="shared" si="8"/>
        <v>0</v>
      </c>
      <c r="N15">
        <f t="shared" si="9"/>
        <v>0</v>
      </c>
      <c r="O15">
        <f t="shared" si="10"/>
        <v>0</v>
      </c>
    </row>
    <row r="16" spans="1:15">
      <c r="A16" t="s">
        <v>14</v>
      </c>
      <c r="B16">
        <v>2549276</v>
      </c>
      <c r="C16">
        <v>2584751</v>
      </c>
      <c r="D16">
        <v>2033079</v>
      </c>
      <c r="E16">
        <v>2066918</v>
      </c>
      <c r="F16" t="str">
        <f t="shared" si="1"/>
        <v>A</v>
      </c>
      <c r="G16">
        <f t="shared" si="2"/>
        <v>1</v>
      </c>
      <c r="H16">
        <f t="shared" si="3"/>
        <v>0</v>
      </c>
      <c r="I16">
        <f t="shared" si="4"/>
        <v>0</v>
      </c>
      <c r="J16">
        <f t="shared" si="5"/>
        <v>0</v>
      </c>
      <c r="K16">
        <f t="shared" si="6"/>
        <v>5134027</v>
      </c>
      <c r="L16">
        <f t="shared" si="7"/>
        <v>5134027</v>
      </c>
      <c r="M16">
        <f t="shared" si="8"/>
        <v>0</v>
      </c>
      <c r="N16">
        <f t="shared" si="9"/>
        <v>0</v>
      </c>
      <c r="O16">
        <f t="shared" si="10"/>
        <v>0</v>
      </c>
    </row>
    <row r="17" spans="1:15">
      <c r="A17" t="s">
        <v>15</v>
      </c>
      <c r="B17">
        <v>1367212</v>
      </c>
      <c r="C17">
        <v>1361389</v>
      </c>
      <c r="D17">
        <v>1572320</v>
      </c>
      <c r="E17">
        <v>1836258</v>
      </c>
      <c r="F17" t="str">
        <f t="shared" si="1"/>
        <v>C</v>
      </c>
      <c r="G17">
        <f t="shared" si="2"/>
        <v>0</v>
      </c>
      <c r="H17">
        <f t="shared" si="3"/>
        <v>0</v>
      </c>
      <c r="I17">
        <f t="shared" si="4"/>
        <v>1</v>
      </c>
      <c r="J17">
        <f t="shared" si="5"/>
        <v>0</v>
      </c>
      <c r="K17">
        <f t="shared" si="6"/>
        <v>2728601</v>
      </c>
      <c r="L17">
        <f t="shared" si="7"/>
        <v>0</v>
      </c>
      <c r="M17">
        <f t="shared" si="8"/>
        <v>0</v>
      </c>
      <c r="N17">
        <f t="shared" si="9"/>
        <v>2728601</v>
      </c>
      <c r="O17">
        <f t="shared" si="10"/>
        <v>0</v>
      </c>
    </row>
    <row r="18" spans="1:15">
      <c r="A18" t="s">
        <v>16</v>
      </c>
      <c r="B18">
        <v>2567464</v>
      </c>
      <c r="C18">
        <v>2441857</v>
      </c>
      <c r="D18">
        <v>1524132</v>
      </c>
      <c r="E18">
        <v>1496810</v>
      </c>
      <c r="F18" t="str">
        <f t="shared" si="1"/>
        <v>A</v>
      </c>
      <c r="G18">
        <f t="shared" si="2"/>
        <v>1</v>
      </c>
      <c r="H18">
        <f t="shared" si="3"/>
        <v>0</v>
      </c>
      <c r="I18">
        <f t="shared" si="4"/>
        <v>0</v>
      </c>
      <c r="J18">
        <f t="shared" si="5"/>
        <v>0</v>
      </c>
      <c r="K18">
        <f t="shared" si="6"/>
        <v>5009321</v>
      </c>
      <c r="L18">
        <f t="shared" si="7"/>
        <v>5009321</v>
      </c>
      <c r="M18">
        <f t="shared" si="8"/>
        <v>0</v>
      </c>
      <c r="N18">
        <f t="shared" si="9"/>
        <v>0</v>
      </c>
      <c r="O18">
        <f t="shared" si="10"/>
        <v>0</v>
      </c>
    </row>
    <row r="19" spans="1:15">
      <c r="A19" t="s">
        <v>17</v>
      </c>
      <c r="B19">
        <v>1334060</v>
      </c>
      <c r="C19">
        <v>1395231</v>
      </c>
      <c r="D19">
        <v>578655</v>
      </c>
      <c r="E19">
        <v>677663</v>
      </c>
      <c r="F19" t="str">
        <f t="shared" si="1"/>
        <v>D</v>
      </c>
      <c r="G19">
        <f t="shared" si="2"/>
        <v>0</v>
      </c>
      <c r="H19">
        <f t="shared" si="3"/>
        <v>0</v>
      </c>
      <c r="I19">
        <f t="shared" si="4"/>
        <v>0</v>
      </c>
      <c r="J19">
        <f t="shared" si="5"/>
        <v>1</v>
      </c>
      <c r="K19">
        <f t="shared" si="6"/>
        <v>2729291</v>
      </c>
      <c r="L19">
        <f t="shared" si="7"/>
        <v>0</v>
      </c>
      <c r="M19">
        <f t="shared" si="8"/>
        <v>0</v>
      </c>
      <c r="N19">
        <f t="shared" si="9"/>
        <v>0</v>
      </c>
      <c r="O19">
        <f t="shared" si="10"/>
        <v>2729291</v>
      </c>
    </row>
    <row r="20" spans="1:15">
      <c r="A20" t="s">
        <v>18</v>
      </c>
      <c r="B20">
        <v>2976209</v>
      </c>
      <c r="C20">
        <v>3199665</v>
      </c>
      <c r="D20">
        <v>1666477</v>
      </c>
      <c r="E20">
        <v>1759240</v>
      </c>
      <c r="F20" t="str">
        <f t="shared" si="1"/>
        <v>C</v>
      </c>
      <c r="G20">
        <f t="shared" si="2"/>
        <v>0</v>
      </c>
      <c r="H20">
        <f t="shared" si="3"/>
        <v>0</v>
      </c>
      <c r="I20">
        <f t="shared" si="4"/>
        <v>1</v>
      </c>
      <c r="J20">
        <f t="shared" si="5"/>
        <v>0</v>
      </c>
      <c r="K20">
        <f t="shared" si="6"/>
        <v>6175874</v>
      </c>
      <c r="L20">
        <f t="shared" si="7"/>
        <v>0</v>
      </c>
      <c r="M20">
        <f t="shared" si="8"/>
        <v>0</v>
      </c>
      <c r="N20">
        <f t="shared" si="9"/>
        <v>6175874</v>
      </c>
      <c r="O20">
        <f t="shared" si="10"/>
        <v>0</v>
      </c>
    </row>
    <row r="21" spans="1:15">
      <c r="A21" t="s">
        <v>19</v>
      </c>
      <c r="B21">
        <v>1443351</v>
      </c>
      <c r="C21">
        <v>1565539</v>
      </c>
      <c r="D21">
        <v>1355276</v>
      </c>
      <c r="E21">
        <v>1423414</v>
      </c>
      <c r="F21" t="str">
        <f t="shared" si="1"/>
        <v>C</v>
      </c>
      <c r="G21">
        <f t="shared" si="2"/>
        <v>0</v>
      </c>
      <c r="H21">
        <f t="shared" si="3"/>
        <v>0</v>
      </c>
      <c r="I21">
        <f t="shared" si="4"/>
        <v>1</v>
      </c>
      <c r="J21">
        <f t="shared" si="5"/>
        <v>0</v>
      </c>
      <c r="K21">
        <f t="shared" si="6"/>
        <v>3008890</v>
      </c>
      <c r="L21">
        <f t="shared" si="7"/>
        <v>0</v>
      </c>
      <c r="M21">
        <f t="shared" si="8"/>
        <v>0</v>
      </c>
      <c r="N21">
        <f t="shared" si="9"/>
        <v>3008890</v>
      </c>
      <c r="O21">
        <f t="shared" si="10"/>
        <v>0</v>
      </c>
    </row>
    <row r="22" spans="1:15">
      <c r="A22" t="s">
        <v>20</v>
      </c>
      <c r="B22">
        <v>2486640</v>
      </c>
      <c r="C22">
        <v>2265936</v>
      </c>
      <c r="D22">
        <v>297424</v>
      </c>
      <c r="E22">
        <v>274759</v>
      </c>
      <c r="F22" t="str">
        <f t="shared" si="1"/>
        <v>A</v>
      </c>
      <c r="G22">
        <f t="shared" si="2"/>
        <v>1</v>
      </c>
      <c r="H22">
        <f t="shared" si="3"/>
        <v>0</v>
      </c>
      <c r="I22">
        <f t="shared" si="4"/>
        <v>0</v>
      </c>
      <c r="J22">
        <f t="shared" si="5"/>
        <v>0</v>
      </c>
      <c r="K22">
        <f t="shared" si="6"/>
        <v>4752576</v>
      </c>
      <c r="L22">
        <f t="shared" si="7"/>
        <v>4752576</v>
      </c>
      <c r="M22">
        <f t="shared" si="8"/>
        <v>0</v>
      </c>
      <c r="N22">
        <f t="shared" si="9"/>
        <v>0</v>
      </c>
      <c r="O22">
        <f t="shared" si="10"/>
        <v>0</v>
      </c>
    </row>
    <row r="23" spans="1:15">
      <c r="A23" t="s">
        <v>21</v>
      </c>
      <c r="B23">
        <v>685438</v>
      </c>
      <c r="C23">
        <v>749124</v>
      </c>
      <c r="D23">
        <v>2697677</v>
      </c>
      <c r="E23">
        <v>2821550</v>
      </c>
      <c r="F23" t="str">
        <f t="shared" si="1"/>
        <v>B</v>
      </c>
      <c r="G23">
        <f t="shared" si="2"/>
        <v>0</v>
      </c>
      <c r="H23">
        <f t="shared" si="3"/>
        <v>1</v>
      </c>
      <c r="I23">
        <f t="shared" si="4"/>
        <v>0</v>
      </c>
      <c r="J23">
        <f t="shared" si="5"/>
        <v>0</v>
      </c>
      <c r="K23">
        <f t="shared" si="6"/>
        <v>1434562</v>
      </c>
      <c r="L23">
        <f t="shared" si="7"/>
        <v>0</v>
      </c>
      <c r="M23">
        <f t="shared" si="8"/>
        <v>1434562</v>
      </c>
      <c r="N23">
        <f t="shared" si="9"/>
        <v>0</v>
      </c>
      <c r="O23">
        <f t="shared" si="10"/>
        <v>0</v>
      </c>
    </row>
    <row r="24" spans="1:15">
      <c r="A24" t="s">
        <v>22</v>
      </c>
      <c r="B24">
        <v>2166753</v>
      </c>
      <c r="C24">
        <v>2338698</v>
      </c>
      <c r="D24">
        <v>1681433</v>
      </c>
      <c r="E24">
        <v>1592443</v>
      </c>
      <c r="F24" t="str">
        <f t="shared" si="1"/>
        <v>B</v>
      </c>
      <c r="G24">
        <f t="shared" si="2"/>
        <v>0</v>
      </c>
      <c r="H24">
        <f t="shared" si="3"/>
        <v>1</v>
      </c>
      <c r="I24">
        <f t="shared" si="4"/>
        <v>0</v>
      </c>
      <c r="J24">
        <f t="shared" si="5"/>
        <v>0</v>
      </c>
      <c r="K24">
        <f t="shared" si="6"/>
        <v>4505451</v>
      </c>
      <c r="L24">
        <f t="shared" si="7"/>
        <v>0</v>
      </c>
      <c r="M24">
        <f t="shared" si="8"/>
        <v>4505451</v>
      </c>
      <c r="N24">
        <f t="shared" si="9"/>
        <v>0</v>
      </c>
      <c r="O24">
        <f t="shared" si="10"/>
        <v>0</v>
      </c>
    </row>
    <row r="25" spans="1:15">
      <c r="A25" t="s">
        <v>23</v>
      </c>
      <c r="B25">
        <v>643177</v>
      </c>
      <c r="C25">
        <v>684187</v>
      </c>
      <c r="D25">
        <v>796213</v>
      </c>
      <c r="E25">
        <v>867904</v>
      </c>
      <c r="F25" t="str">
        <f t="shared" si="1"/>
        <v>C</v>
      </c>
      <c r="G25">
        <f t="shared" si="2"/>
        <v>0</v>
      </c>
      <c r="H25">
        <f t="shared" si="3"/>
        <v>0</v>
      </c>
      <c r="I25">
        <f t="shared" si="4"/>
        <v>1</v>
      </c>
      <c r="J25">
        <f t="shared" si="5"/>
        <v>0</v>
      </c>
      <c r="K25">
        <f t="shared" si="6"/>
        <v>1327364</v>
      </c>
      <c r="L25">
        <f t="shared" si="7"/>
        <v>0</v>
      </c>
      <c r="M25">
        <f t="shared" si="8"/>
        <v>0</v>
      </c>
      <c r="N25">
        <f t="shared" si="9"/>
        <v>1327364</v>
      </c>
      <c r="O25">
        <f t="shared" si="10"/>
        <v>0</v>
      </c>
    </row>
    <row r="26" spans="1:15">
      <c r="A26" t="s">
        <v>24</v>
      </c>
      <c r="B26">
        <v>450192</v>
      </c>
      <c r="C26">
        <v>434755</v>
      </c>
      <c r="D26">
        <v>1656446</v>
      </c>
      <c r="E26">
        <v>1691000</v>
      </c>
      <c r="F26" t="str">
        <f t="shared" si="1"/>
        <v>B</v>
      </c>
      <c r="G26">
        <f t="shared" si="2"/>
        <v>0</v>
      </c>
      <c r="H26">
        <f t="shared" si="3"/>
        <v>1</v>
      </c>
      <c r="I26">
        <f t="shared" si="4"/>
        <v>0</v>
      </c>
      <c r="J26">
        <f t="shared" si="5"/>
        <v>0</v>
      </c>
      <c r="K26">
        <f t="shared" si="6"/>
        <v>884947</v>
      </c>
      <c r="L26">
        <f t="shared" si="7"/>
        <v>0</v>
      </c>
      <c r="M26">
        <f t="shared" si="8"/>
        <v>884947</v>
      </c>
      <c r="N26">
        <f t="shared" si="9"/>
        <v>0</v>
      </c>
      <c r="O26">
        <f t="shared" si="10"/>
        <v>0</v>
      </c>
    </row>
    <row r="27" spans="1:15">
      <c r="A27" t="s">
        <v>25</v>
      </c>
      <c r="B27">
        <v>1037774</v>
      </c>
      <c r="C27">
        <v>1113789</v>
      </c>
      <c r="D27">
        <v>877464</v>
      </c>
      <c r="E27">
        <v>990837</v>
      </c>
      <c r="F27" t="str">
        <f t="shared" si="1"/>
        <v>C</v>
      </c>
      <c r="G27">
        <f t="shared" si="2"/>
        <v>0</v>
      </c>
      <c r="H27">
        <f t="shared" si="3"/>
        <v>0</v>
      </c>
      <c r="I27">
        <f t="shared" si="4"/>
        <v>1</v>
      </c>
      <c r="J27">
        <f t="shared" si="5"/>
        <v>0</v>
      </c>
      <c r="K27">
        <f t="shared" si="6"/>
        <v>2151563</v>
      </c>
      <c r="L27">
        <f t="shared" si="7"/>
        <v>0</v>
      </c>
      <c r="M27">
        <f t="shared" si="8"/>
        <v>0</v>
      </c>
      <c r="N27">
        <f t="shared" si="9"/>
        <v>2151563</v>
      </c>
      <c r="O27">
        <f t="shared" si="10"/>
        <v>0</v>
      </c>
    </row>
    <row r="28" spans="1:15">
      <c r="A28" t="s">
        <v>26</v>
      </c>
      <c r="B28">
        <v>2351213</v>
      </c>
      <c r="C28">
        <v>2358482</v>
      </c>
      <c r="D28">
        <v>1098384</v>
      </c>
      <c r="E28">
        <v>1121488</v>
      </c>
      <c r="F28" t="str">
        <f t="shared" si="1"/>
        <v>C</v>
      </c>
      <c r="G28">
        <f t="shared" si="2"/>
        <v>0</v>
      </c>
      <c r="H28">
        <f t="shared" si="3"/>
        <v>0</v>
      </c>
      <c r="I28">
        <f t="shared" si="4"/>
        <v>1</v>
      </c>
      <c r="J28">
        <f t="shared" si="5"/>
        <v>0</v>
      </c>
      <c r="K28">
        <f t="shared" si="6"/>
        <v>4709695</v>
      </c>
      <c r="L28">
        <f t="shared" si="7"/>
        <v>0</v>
      </c>
      <c r="M28">
        <f t="shared" si="8"/>
        <v>0</v>
      </c>
      <c r="N28">
        <f t="shared" si="9"/>
        <v>4709695</v>
      </c>
      <c r="O28">
        <f t="shared" si="10"/>
        <v>0</v>
      </c>
    </row>
    <row r="29" spans="1:15">
      <c r="A29" t="s">
        <v>27</v>
      </c>
      <c r="B29">
        <v>2613354</v>
      </c>
      <c r="C29">
        <v>2837241</v>
      </c>
      <c r="D29">
        <v>431144</v>
      </c>
      <c r="E29">
        <v>434113</v>
      </c>
      <c r="F29" t="str">
        <f t="shared" si="1"/>
        <v>D</v>
      </c>
      <c r="G29">
        <f t="shared" si="2"/>
        <v>0</v>
      </c>
      <c r="H29">
        <f t="shared" si="3"/>
        <v>0</v>
      </c>
      <c r="I29">
        <f t="shared" si="4"/>
        <v>0</v>
      </c>
      <c r="J29">
        <f t="shared" si="5"/>
        <v>1</v>
      </c>
      <c r="K29">
        <f t="shared" si="6"/>
        <v>5450595</v>
      </c>
      <c r="L29">
        <f t="shared" si="7"/>
        <v>0</v>
      </c>
      <c r="M29">
        <f t="shared" si="8"/>
        <v>0</v>
      </c>
      <c r="N29">
        <f t="shared" si="9"/>
        <v>0</v>
      </c>
      <c r="O29">
        <f t="shared" si="10"/>
        <v>5450595</v>
      </c>
    </row>
    <row r="30" spans="1:15">
      <c r="A30" t="s">
        <v>28</v>
      </c>
      <c r="B30">
        <v>1859691</v>
      </c>
      <c r="C30">
        <v>1844250</v>
      </c>
      <c r="D30">
        <v>1460134</v>
      </c>
      <c r="E30">
        <v>1585258</v>
      </c>
      <c r="F30" t="str">
        <f t="shared" si="1"/>
        <v>A</v>
      </c>
      <c r="G30">
        <f t="shared" si="2"/>
        <v>1</v>
      </c>
      <c r="H30">
        <f t="shared" si="3"/>
        <v>0</v>
      </c>
      <c r="I30">
        <f t="shared" si="4"/>
        <v>0</v>
      </c>
      <c r="J30">
        <f t="shared" si="5"/>
        <v>0</v>
      </c>
      <c r="K30">
        <f t="shared" si="6"/>
        <v>3703941</v>
      </c>
      <c r="L30">
        <f t="shared" si="7"/>
        <v>3703941</v>
      </c>
      <c r="M30">
        <f t="shared" si="8"/>
        <v>0</v>
      </c>
      <c r="N30">
        <f t="shared" si="9"/>
        <v>0</v>
      </c>
      <c r="O30">
        <f t="shared" si="10"/>
        <v>0</v>
      </c>
    </row>
    <row r="31" spans="1:15">
      <c r="A31" t="s">
        <v>29</v>
      </c>
      <c r="B31">
        <v>2478386</v>
      </c>
      <c r="C31">
        <v>2562144</v>
      </c>
      <c r="D31">
        <v>30035</v>
      </c>
      <c r="E31">
        <v>29396</v>
      </c>
      <c r="F31" t="str">
        <f t="shared" si="1"/>
        <v>C</v>
      </c>
      <c r="G31">
        <f t="shared" si="2"/>
        <v>0</v>
      </c>
      <c r="H31">
        <f t="shared" si="3"/>
        <v>0</v>
      </c>
      <c r="I31">
        <f t="shared" si="4"/>
        <v>1</v>
      </c>
      <c r="J31">
        <f t="shared" si="5"/>
        <v>0</v>
      </c>
      <c r="K31">
        <f t="shared" si="6"/>
        <v>5040530</v>
      </c>
      <c r="L31">
        <f t="shared" si="7"/>
        <v>0</v>
      </c>
      <c r="M31">
        <f t="shared" si="8"/>
        <v>0</v>
      </c>
      <c r="N31">
        <f t="shared" si="9"/>
        <v>5040530</v>
      </c>
      <c r="O31">
        <f t="shared" si="10"/>
        <v>0</v>
      </c>
    </row>
    <row r="32" spans="1:15">
      <c r="A32" t="s">
        <v>30</v>
      </c>
      <c r="B32">
        <v>1938122</v>
      </c>
      <c r="C32">
        <v>1816647</v>
      </c>
      <c r="D32">
        <v>1602356</v>
      </c>
      <c r="E32">
        <v>1875221</v>
      </c>
      <c r="F32" t="str">
        <f t="shared" si="1"/>
        <v>C</v>
      </c>
      <c r="G32">
        <f t="shared" si="2"/>
        <v>0</v>
      </c>
      <c r="H32">
        <f t="shared" si="3"/>
        <v>0</v>
      </c>
      <c r="I32">
        <f t="shared" si="4"/>
        <v>1</v>
      </c>
      <c r="J32">
        <f t="shared" si="5"/>
        <v>0</v>
      </c>
      <c r="K32">
        <f t="shared" si="6"/>
        <v>3754769</v>
      </c>
      <c r="L32">
        <f t="shared" si="7"/>
        <v>0</v>
      </c>
      <c r="M32">
        <f t="shared" si="8"/>
        <v>0</v>
      </c>
      <c r="N32">
        <f t="shared" si="9"/>
        <v>3754769</v>
      </c>
      <c r="O32">
        <f t="shared" si="10"/>
        <v>0</v>
      </c>
    </row>
    <row r="33" spans="1:15">
      <c r="A33" t="s">
        <v>31</v>
      </c>
      <c r="B33">
        <v>992523</v>
      </c>
      <c r="C33">
        <v>1028501</v>
      </c>
      <c r="D33">
        <v>1995446</v>
      </c>
      <c r="E33">
        <v>1860524</v>
      </c>
      <c r="F33" t="str">
        <f t="shared" si="1"/>
        <v>D</v>
      </c>
      <c r="G33">
        <f t="shared" si="2"/>
        <v>0</v>
      </c>
      <c r="H33">
        <f t="shared" si="3"/>
        <v>0</v>
      </c>
      <c r="I33">
        <f t="shared" si="4"/>
        <v>0</v>
      </c>
      <c r="J33">
        <f t="shared" si="5"/>
        <v>1</v>
      </c>
      <c r="K33">
        <f t="shared" si="6"/>
        <v>2021024</v>
      </c>
      <c r="L33">
        <f t="shared" si="7"/>
        <v>0</v>
      </c>
      <c r="M33">
        <f t="shared" si="8"/>
        <v>0</v>
      </c>
      <c r="N33">
        <f t="shared" si="9"/>
        <v>0</v>
      </c>
      <c r="O33">
        <f t="shared" si="10"/>
        <v>2021024</v>
      </c>
    </row>
    <row r="34" spans="1:15">
      <c r="A34" t="s">
        <v>32</v>
      </c>
      <c r="B34">
        <v>2966291</v>
      </c>
      <c r="C34">
        <v>2889963</v>
      </c>
      <c r="D34">
        <v>462453</v>
      </c>
      <c r="E34">
        <v>486354</v>
      </c>
      <c r="F34" t="str">
        <f t="shared" si="1"/>
        <v>B</v>
      </c>
      <c r="G34">
        <f t="shared" si="2"/>
        <v>0</v>
      </c>
      <c r="H34">
        <f t="shared" si="3"/>
        <v>1</v>
      </c>
      <c r="I34">
        <f t="shared" si="4"/>
        <v>0</v>
      </c>
      <c r="J34">
        <f t="shared" si="5"/>
        <v>0</v>
      </c>
      <c r="K34">
        <f t="shared" si="6"/>
        <v>5856254</v>
      </c>
      <c r="L34">
        <f t="shared" si="7"/>
        <v>0</v>
      </c>
      <c r="M34">
        <f t="shared" si="8"/>
        <v>5856254</v>
      </c>
      <c r="N34">
        <f t="shared" si="9"/>
        <v>0</v>
      </c>
      <c r="O34">
        <f t="shared" si="10"/>
        <v>0</v>
      </c>
    </row>
    <row r="35" spans="1:15">
      <c r="A35" t="s">
        <v>33</v>
      </c>
      <c r="B35">
        <v>76648</v>
      </c>
      <c r="C35">
        <v>81385</v>
      </c>
      <c r="D35">
        <v>1374708</v>
      </c>
      <c r="E35">
        <v>1379567</v>
      </c>
      <c r="F35" t="str">
        <f t="shared" si="1"/>
        <v>C</v>
      </c>
      <c r="G35">
        <f t="shared" si="2"/>
        <v>0</v>
      </c>
      <c r="H35">
        <f t="shared" si="3"/>
        <v>0</v>
      </c>
      <c r="I35">
        <f t="shared" si="4"/>
        <v>1</v>
      </c>
      <c r="J35">
        <f t="shared" si="5"/>
        <v>0</v>
      </c>
      <c r="K35">
        <f t="shared" si="6"/>
        <v>158033</v>
      </c>
      <c r="L35">
        <f t="shared" si="7"/>
        <v>0</v>
      </c>
      <c r="M35">
        <f t="shared" si="8"/>
        <v>0</v>
      </c>
      <c r="N35">
        <f t="shared" si="9"/>
        <v>158033</v>
      </c>
      <c r="O35">
        <f t="shared" si="10"/>
        <v>0</v>
      </c>
    </row>
    <row r="36" spans="1:15">
      <c r="A36" t="s">
        <v>34</v>
      </c>
      <c r="B36">
        <v>2574432</v>
      </c>
      <c r="C36">
        <v>2409710</v>
      </c>
      <c r="D36">
        <v>987486</v>
      </c>
      <c r="E36">
        <v>999043</v>
      </c>
      <c r="F36" t="str">
        <f t="shared" si="1"/>
        <v>C</v>
      </c>
      <c r="G36">
        <f t="shared" si="2"/>
        <v>0</v>
      </c>
      <c r="H36">
        <f t="shared" si="3"/>
        <v>0</v>
      </c>
      <c r="I36">
        <f t="shared" si="4"/>
        <v>1</v>
      </c>
      <c r="J36">
        <f t="shared" si="5"/>
        <v>0</v>
      </c>
      <c r="K36">
        <f t="shared" si="6"/>
        <v>4984142</v>
      </c>
      <c r="L36">
        <f t="shared" si="7"/>
        <v>0</v>
      </c>
      <c r="M36">
        <f t="shared" si="8"/>
        <v>0</v>
      </c>
      <c r="N36">
        <f t="shared" si="9"/>
        <v>4984142</v>
      </c>
      <c r="O36">
        <f t="shared" si="10"/>
        <v>0</v>
      </c>
    </row>
    <row r="37" spans="1:15">
      <c r="A37" t="s">
        <v>35</v>
      </c>
      <c r="B37">
        <v>1778590</v>
      </c>
      <c r="C37">
        <v>1874844</v>
      </c>
      <c r="D37">
        <v>111191</v>
      </c>
      <c r="E37">
        <v>117846</v>
      </c>
      <c r="F37" t="str">
        <f t="shared" si="1"/>
        <v>B</v>
      </c>
      <c r="G37">
        <f t="shared" si="2"/>
        <v>0</v>
      </c>
      <c r="H37">
        <f t="shared" si="3"/>
        <v>1</v>
      </c>
      <c r="I37">
        <f t="shared" si="4"/>
        <v>0</v>
      </c>
      <c r="J37">
        <f t="shared" si="5"/>
        <v>0</v>
      </c>
      <c r="K37">
        <f t="shared" si="6"/>
        <v>3653434</v>
      </c>
      <c r="L37">
        <f t="shared" si="7"/>
        <v>0</v>
      </c>
      <c r="M37">
        <f t="shared" si="8"/>
        <v>3653434</v>
      </c>
      <c r="N37">
        <f t="shared" si="9"/>
        <v>0</v>
      </c>
      <c r="O37">
        <f t="shared" si="10"/>
        <v>0</v>
      </c>
    </row>
    <row r="38" spans="1:15">
      <c r="A38" t="s">
        <v>36</v>
      </c>
      <c r="B38">
        <v>1506541</v>
      </c>
      <c r="C38">
        <v>1414887</v>
      </c>
      <c r="D38">
        <v>1216612</v>
      </c>
      <c r="E38">
        <v>1166775</v>
      </c>
      <c r="F38" t="str">
        <f t="shared" si="1"/>
        <v>A</v>
      </c>
      <c r="G38">
        <f t="shared" si="2"/>
        <v>1</v>
      </c>
      <c r="H38">
        <f t="shared" si="3"/>
        <v>0</v>
      </c>
      <c r="I38">
        <f t="shared" si="4"/>
        <v>0</v>
      </c>
      <c r="J38">
        <f t="shared" si="5"/>
        <v>0</v>
      </c>
      <c r="K38">
        <f t="shared" si="6"/>
        <v>2921428</v>
      </c>
      <c r="L38">
        <f t="shared" si="7"/>
        <v>2921428</v>
      </c>
      <c r="M38">
        <f t="shared" si="8"/>
        <v>0</v>
      </c>
      <c r="N38">
        <f t="shared" si="9"/>
        <v>0</v>
      </c>
      <c r="O38">
        <f t="shared" si="10"/>
        <v>0</v>
      </c>
    </row>
    <row r="39" spans="1:15">
      <c r="A39" t="s">
        <v>37</v>
      </c>
      <c r="B39">
        <v>1598886</v>
      </c>
      <c r="C39">
        <v>1687917</v>
      </c>
      <c r="D39">
        <v>449788</v>
      </c>
      <c r="E39">
        <v>427615</v>
      </c>
      <c r="F39" t="str">
        <f t="shared" si="1"/>
        <v>B</v>
      </c>
      <c r="G39">
        <f t="shared" si="2"/>
        <v>0</v>
      </c>
      <c r="H39">
        <f t="shared" si="3"/>
        <v>1</v>
      </c>
      <c r="I39">
        <f t="shared" si="4"/>
        <v>0</v>
      </c>
      <c r="J39">
        <f t="shared" si="5"/>
        <v>0</v>
      </c>
      <c r="K39">
        <f t="shared" si="6"/>
        <v>3286803</v>
      </c>
      <c r="L39">
        <f t="shared" si="7"/>
        <v>0</v>
      </c>
      <c r="M39">
        <f t="shared" si="8"/>
        <v>3286803</v>
      </c>
      <c r="N39">
        <f t="shared" si="9"/>
        <v>0</v>
      </c>
      <c r="O39">
        <f t="shared" si="10"/>
        <v>0</v>
      </c>
    </row>
    <row r="40" spans="1:15">
      <c r="A40" t="s">
        <v>38</v>
      </c>
      <c r="B40">
        <v>548989</v>
      </c>
      <c r="C40">
        <v>514636</v>
      </c>
      <c r="D40">
        <v>2770344</v>
      </c>
      <c r="E40">
        <v>3187897</v>
      </c>
      <c r="F40" t="str">
        <f t="shared" si="1"/>
        <v>D</v>
      </c>
      <c r="G40">
        <f t="shared" si="2"/>
        <v>0</v>
      </c>
      <c r="H40">
        <f t="shared" si="3"/>
        <v>0</v>
      </c>
      <c r="I40">
        <f t="shared" si="4"/>
        <v>0</v>
      </c>
      <c r="J40">
        <f t="shared" si="5"/>
        <v>1</v>
      </c>
      <c r="K40">
        <f t="shared" si="6"/>
        <v>1063625</v>
      </c>
      <c r="L40">
        <f t="shared" si="7"/>
        <v>0</v>
      </c>
      <c r="M40">
        <f t="shared" si="8"/>
        <v>0</v>
      </c>
      <c r="N40">
        <f t="shared" si="9"/>
        <v>0</v>
      </c>
      <c r="O40">
        <f t="shared" si="10"/>
        <v>1063625</v>
      </c>
    </row>
    <row r="41" spans="1:15">
      <c r="A41" t="s">
        <v>39</v>
      </c>
      <c r="B41">
        <v>1175198</v>
      </c>
      <c r="C41">
        <v>1095440</v>
      </c>
      <c r="D41">
        <v>2657174</v>
      </c>
      <c r="E41">
        <v>2491947</v>
      </c>
      <c r="F41" t="str">
        <f t="shared" si="1"/>
        <v>A</v>
      </c>
      <c r="G41">
        <f t="shared" si="2"/>
        <v>1</v>
      </c>
      <c r="H41">
        <f t="shared" si="3"/>
        <v>0</v>
      </c>
      <c r="I41">
        <f t="shared" si="4"/>
        <v>0</v>
      </c>
      <c r="J41">
        <f t="shared" si="5"/>
        <v>0</v>
      </c>
      <c r="K41">
        <f t="shared" si="6"/>
        <v>2270638</v>
      </c>
      <c r="L41">
        <f t="shared" si="7"/>
        <v>2270638</v>
      </c>
      <c r="M41">
        <f t="shared" si="8"/>
        <v>0</v>
      </c>
      <c r="N41">
        <f t="shared" si="9"/>
        <v>0</v>
      </c>
      <c r="O41">
        <f t="shared" si="10"/>
        <v>0</v>
      </c>
    </row>
    <row r="42" spans="1:15">
      <c r="A42" t="s">
        <v>40</v>
      </c>
      <c r="B42">
        <v>2115336</v>
      </c>
      <c r="C42">
        <v>2202769</v>
      </c>
      <c r="D42">
        <v>15339</v>
      </c>
      <c r="E42">
        <v>14652</v>
      </c>
      <c r="F42" t="str">
        <f t="shared" si="1"/>
        <v>D</v>
      </c>
      <c r="G42">
        <f t="shared" si="2"/>
        <v>0</v>
      </c>
      <c r="H42">
        <f t="shared" si="3"/>
        <v>0</v>
      </c>
      <c r="I42">
        <f t="shared" si="4"/>
        <v>0</v>
      </c>
      <c r="J42">
        <f t="shared" si="5"/>
        <v>1</v>
      </c>
      <c r="K42">
        <f t="shared" si="6"/>
        <v>4318105</v>
      </c>
      <c r="L42">
        <f t="shared" si="7"/>
        <v>0</v>
      </c>
      <c r="M42">
        <f t="shared" si="8"/>
        <v>0</v>
      </c>
      <c r="N42">
        <f t="shared" si="9"/>
        <v>0</v>
      </c>
      <c r="O42">
        <f t="shared" si="10"/>
        <v>4318105</v>
      </c>
    </row>
    <row r="43" spans="1:15">
      <c r="A43" t="s">
        <v>41</v>
      </c>
      <c r="B43">
        <v>2346640</v>
      </c>
      <c r="C43">
        <v>2197559</v>
      </c>
      <c r="D43">
        <v>373470</v>
      </c>
      <c r="E43">
        <v>353365</v>
      </c>
      <c r="F43" t="str">
        <f t="shared" si="1"/>
        <v>B</v>
      </c>
      <c r="G43">
        <f t="shared" si="2"/>
        <v>0</v>
      </c>
      <c r="H43">
        <f t="shared" si="3"/>
        <v>1</v>
      </c>
      <c r="I43">
        <f t="shared" si="4"/>
        <v>0</v>
      </c>
      <c r="J43">
        <f t="shared" si="5"/>
        <v>0</v>
      </c>
      <c r="K43">
        <f t="shared" si="6"/>
        <v>4544199</v>
      </c>
      <c r="L43">
        <f t="shared" si="7"/>
        <v>0</v>
      </c>
      <c r="M43">
        <f t="shared" si="8"/>
        <v>4544199</v>
      </c>
      <c r="N43">
        <f t="shared" si="9"/>
        <v>0</v>
      </c>
      <c r="O43">
        <f t="shared" si="10"/>
        <v>0</v>
      </c>
    </row>
    <row r="44" spans="1:15">
      <c r="A44" t="s">
        <v>42</v>
      </c>
      <c r="B44">
        <v>2548438</v>
      </c>
      <c r="C44">
        <v>2577213</v>
      </c>
      <c r="D44">
        <v>37986</v>
      </c>
      <c r="E44">
        <v>37766</v>
      </c>
      <c r="F44" t="str">
        <f t="shared" si="1"/>
        <v>D</v>
      </c>
      <c r="G44">
        <f t="shared" si="2"/>
        <v>0</v>
      </c>
      <c r="H44">
        <f t="shared" si="3"/>
        <v>0</v>
      </c>
      <c r="I44">
        <f t="shared" si="4"/>
        <v>0</v>
      </c>
      <c r="J44">
        <f t="shared" si="5"/>
        <v>1</v>
      </c>
      <c r="K44">
        <f t="shared" si="6"/>
        <v>5125651</v>
      </c>
      <c r="L44">
        <f t="shared" si="7"/>
        <v>0</v>
      </c>
      <c r="M44">
        <f t="shared" si="8"/>
        <v>0</v>
      </c>
      <c r="N44">
        <f t="shared" si="9"/>
        <v>0</v>
      </c>
      <c r="O44">
        <f t="shared" si="10"/>
        <v>5125651</v>
      </c>
    </row>
    <row r="45" spans="1:15">
      <c r="A45" t="s">
        <v>43</v>
      </c>
      <c r="B45">
        <v>835495</v>
      </c>
      <c r="C45">
        <v>837746</v>
      </c>
      <c r="D45">
        <v>1106177</v>
      </c>
      <c r="E45">
        <v>917781</v>
      </c>
      <c r="F45" t="str">
        <f t="shared" si="1"/>
        <v>C</v>
      </c>
      <c r="G45">
        <f t="shared" si="2"/>
        <v>0</v>
      </c>
      <c r="H45">
        <f t="shared" si="3"/>
        <v>0</v>
      </c>
      <c r="I45">
        <f t="shared" si="4"/>
        <v>1</v>
      </c>
      <c r="J45">
        <f t="shared" si="5"/>
        <v>0</v>
      </c>
      <c r="K45">
        <f t="shared" si="6"/>
        <v>1673241</v>
      </c>
      <c r="L45">
        <f t="shared" si="7"/>
        <v>0</v>
      </c>
      <c r="M45">
        <f t="shared" si="8"/>
        <v>0</v>
      </c>
      <c r="N45">
        <f t="shared" si="9"/>
        <v>1673241</v>
      </c>
      <c r="O45">
        <f t="shared" si="10"/>
        <v>0</v>
      </c>
    </row>
    <row r="46" spans="1:15">
      <c r="A46" t="s">
        <v>44</v>
      </c>
      <c r="B46">
        <v>1187448</v>
      </c>
      <c r="C46">
        <v>1070426</v>
      </c>
      <c r="D46">
        <v>1504608</v>
      </c>
      <c r="E46">
        <v>1756990</v>
      </c>
      <c r="F46" t="str">
        <f t="shared" si="1"/>
        <v>B</v>
      </c>
      <c r="G46">
        <f t="shared" si="2"/>
        <v>0</v>
      </c>
      <c r="H46">
        <f t="shared" si="3"/>
        <v>1</v>
      </c>
      <c r="I46">
        <f t="shared" si="4"/>
        <v>0</v>
      </c>
      <c r="J46">
        <f t="shared" si="5"/>
        <v>0</v>
      </c>
      <c r="K46">
        <f t="shared" si="6"/>
        <v>2257874</v>
      </c>
      <c r="L46">
        <f t="shared" si="7"/>
        <v>0</v>
      </c>
      <c r="M46">
        <f t="shared" si="8"/>
        <v>2257874</v>
      </c>
      <c r="N46">
        <f t="shared" si="9"/>
        <v>0</v>
      </c>
      <c r="O46">
        <f t="shared" si="10"/>
        <v>0</v>
      </c>
    </row>
    <row r="47" spans="1:15">
      <c r="A47" t="s">
        <v>45</v>
      </c>
      <c r="B47">
        <v>140026</v>
      </c>
      <c r="C47">
        <v>146354</v>
      </c>
      <c r="D47">
        <v>2759991</v>
      </c>
      <c r="E47">
        <v>2742120</v>
      </c>
      <c r="F47" t="str">
        <f t="shared" si="1"/>
        <v>C</v>
      </c>
      <c r="G47">
        <f t="shared" si="2"/>
        <v>0</v>
      </c>
      <c r="H47">
        <f t="shared" si="3"/>
        <v>0</v>
      </c>
      <c r="I47">
        <f t="shared" si="4"/>
        <v>1</v>
      </c>
      <c r="J47">
        <f t="shared" si="5"/>
        <v>0</v>
      </c>
      <c r="K47">
        <f t="shared" si="6"/>
        <v>286380</v>
      </c>
      <c r="L47">
        <f t="shared" si="7"/>
        <v>0</v>
      </c>
      <c r="M47">
        <f t="shared" si="8"/>
        <v>0</v>
      </c>
      <c r="N47">
        <f t="shared" si="9"/>
        <v>286380</v>
      </c>
      <c r="O47">
        <f t="shared" si="10"/>
        <v>0</v>
      </c>
    </row>
    <row r="48" spans="1:15">
      <c r="A48" t="s">
        <v>46</v>
      </c>
      <c r="B48">
        <v>1198765</v>
      </c>
      <c r="C48">
        <v>1304945</v>
      </c>
      <c r="D48">
        <v>2786493</v>
      </c>
      <c r="E48">
        <v>2602643</v>
      </c>
      <c r="F48" t="str">
        <f t="shared" si="1"/>
        <v>B</v>
      </c>
      <c r="G48">
        <f t="shared" si="2"/>
        <v>0</v>
      </c>
      <c r="H48">
        <f t="shared" si="3"/>
        <v>1</v>
      </c>
      <c r="I48">
        <f t="shared" si="4"/>
        <v>0</v>
      </c>
      <c r="J48">
        <f t="shared" si="5"/>
        <v>0</v>
      </c>
      <c r="K48">
        <f t="shared" si="6"/>
        <v>2503710</v>
      </c>
      <c r="L48">
        <f t="shared" si="7"/>
        <v>0</v>
      </c>
      <c r="M48">
        <f t="shared" si="8"/>
        <v>2503710</v>
      </c>
      <c r="N48">
        <f t="shared" si="9"/>
        <v>0</v>
      </c>
      <c r="O48">
        <f t="shared" si="10"/>
        <v>0</v>
      </c>
    </row>
    <row r="49" spans="1:15">
      <c r="A49" t="s">
        <v>47</v>
      </c>
      <c r="B49">
        <v>2619776</v>
      </c>
      <c r="C49">
        <v>2749623</v>
      </c>
      <c r="D49">
        <v>2888215</v>
      </c>
      <c r="E49">
        <v>2800174</v>
      </c>
      <c r="F49" t="str">
        <f t="shared" si="1"/>
        <v>C</v>
      </c>
      <c r="G49">
        <f t="shared" si="2"/>
        <v>0</v>
      </c>
      <c r="H49">
        <f t="shared" si="3"/>
        <v>0</v>
      </c>
      <c r="I49">
        <f t="shared" si="4"/>
        <v>1</v>
      </c>
      <c r="J49">
        <f t="shared" si="5"/>
        <v>0</v>
      </c>
      <c r="K49">
        <f t="shared" si="6"/>
        <v>5369399</v>
      </c>
      <c r="L49">
        <f t="shared" si="7"/>
        <v>0</v>
      </c>
      <c r="M49">
        <f t="shared" si="8"/>
        <v>0</v>
      </c>
      <c r="N49">
        <f t="shared" si="9"/>
        <v>5369399</v>
      </c>
      <c r="O49">
        <f t="shared" si="10"/>
        <v>0</v>
      </c>
    </row>
    <row r="50" spans="1:15">
      <c r="A50" t="s">
        <v>48</v>
      </c>
      <c r="B50">
        <v>248398</v>
      </c>
      <c r="C50">
        <v>268511</v>
      </c>
      <c r="D50">
        <v>3110853</v>
      </c>
      <c r="E50">
        <v>2986411</v>
      </c>
      <c r="F50" t="str">
        <f t="shared" si="1"/>
        <v>C</v>
      </c>
      <c r="G50">
        <f t="shared" si="2"/>
        <v>0</v>
      </c>
      <c r="H50">
        <f t="shared" si="3"/>
        <v>0</v>
      </c>
      <c r="I50">
        <f t="shared" si="4"/>
        <v>1</v>
      </c>
      <c r="J50">
        <f t="shared" si="5"/>
        <v>0</v>
      </c>
      <c r="K50">
        <f t="shared" si="6"/>
        <v>516909</v>
      </c>
      <c r="L50">
        <f t="shared" si="7"/>
        <v>0</v>
      </c>
      <c r="M50">
        <f t="shared" si="8"/>
        <v>0</v>
      </c>
      <c r="N50">
        <f t="shared" si="9"/>
        <v>516909</v>
      </c>
      <c r="O50">
        <f t="shared" si="10"/>
        <v>0</v>
      </c>
    </row>
    <row r="51" spans="1:15">
      <c r="A51" t="s">
        <v>49</v>
      </c>
      <c r="B51">
        <v>2494207</v>
      </c>
      <c r="C51">
        <v>2625207</v>
      </c>
      <c r="D51">
        <v>1796293</v>
      </c>
      <c r="E51">
        <v>1853602</v>
      </c>
      <c r="F51" t="str">
        <f t="shared" si="1"/>
        <v>B</v>
      </c>
      <c r="G51">
        <f t="shared" si="2"/>
        <v>0</v>
      </c>
      <c r="H51">
        <f t="shared" si="3"/>
        <v>1</v>
      </c>
      <c r="I51">
        <f t="shared" si="4"/>
        <v>0</v>
      </c>
      <c r="J51">
        <f t="shared" si="5"/>
        <v>0</v>
      </c>
      <c r="K51">
        <f t="shared" si="6"/>
        <v>5119414</v>
      </c>
      <c r="L51">
        <f t="shared" si="7"/>
        <v>0</v>
      </c>
      <c r="M51">
        <f t="shared" si="8"/>
        <v>5119414</v>
      </c>
      <c r="N51">
        <f t="shared" si="9"/>
        <v>0</v>
      </c>
      <c r="O51">
        <f t="shared" si="10"/>
        <v>0</v>
      </c>
    </row>
    <row r="52" spans="1:15">
      <c r="G52">
        <f t="shared" ref="G52:J52" si="11">SUM(G2:G51)</f>
        <v>10</v>
      </c>
      <c r="H52">
        <f t="shared" si="11"/>
        <v>11</v>
      </c>
      <c r="I52">
        <f t="shared" si="11"/>
        <v>18</v>
      </c>
      <c r="J52">
        <f t="shared" si="11"/>
        <v>11</v>
      </c>
      <c r="K52">
        <f t="shared" si="6"/>
        <v>0</v>
      </c>
      <c r="L52">
        <f t="shared" si="7"/>
        <v>0</v>
      </c>
      <c r="M52">
        <f t="shared" si="8"/>
        <v>0</v>
      </c>
      <c r="N52">
        <f t="shared" si="9"/>
        <v>0</v>
      </c>
      <c r="O52">
        <f t="shared" si="10"/>
        <v>0</v>
      </c>
    </row>
    <row r="53" spans="1:15">
      <c r="L53">
        <f t="shared" ref="L53:O53" si="12">SUM(L2:L52)</f>
        <v>33929579</v>
      </c>
      <c r="M53">
        <f t="shared" si="12"/>
        <v>41736619</v>
      </c>
      <c r="N53">
        <f t="shared" si="12"/>
        <v>57649017</v>
      </c>
      <c r="O53">
        <f t="shared" si="12"/>
        <v>36530387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80"/>
  <sheetViews>
    <sheetView topLeftCell="A26" workbookViewId="0">
      <selection activeCell="B65" sqref="B65"/>
    </sheetView>
  </sheetViews>
  <sheetFormatPr defaultRowHeight="14.25"/>
  <cols>
    <col min="7" max="7" width="9.25" bestFit="1" customWidth="1"/>
    <col min="8" max="8" width="9.5" bestFit="1" customWidth="1"/>
  </cols>
  <sheetData>
    <row r="1" spans="2:9">
      <c r="C1" t="s">
        <v>53</v>
      </c>
      <c r="D1" t="s">
        <v>50</v>
      </c>
      <c r="E1" t="s">
        <v>51</v>
      </c>
      <c r="F1" t="s">
        <v>52</v>
      </c>
      <c r="H1" t="s">
        <v>58</v>
      </c>
      <c r="I1" t="s">
        <v>59</v>
      </c>
    </row>
    <row r="2" spans="2:9">
      <c r="B2" t="s">
        <v>0</v>
      </c>
      <c r="C2">
        <v>1415007</v>
      </c>
      <c r="D2">
        <v>1397195</v>
      </c>
      <c r="E2">
        <v>1499070</v>
      </c>
      <c r="F2">
        <v>1481105</v>
      </c>
      <c r="G2" t="str">
        <f>RIGHT(B2,1)</f>
        <v>D</v>
      </c>
      <c r="H2">
        <f>E2-C2</f>
        <v>84063</v>
      </c>
      <c r="I2">
        <f>F2-D2</f>
        <v>83910</v>
      </c>
    </row>
    <row r="3" spans="2:9" hidden="1">
      <c r="B3" t="s">
        <v>1</v>
      </c>
      <c r="C3">
        <v>1711390</v>
      </c>
      <c r="D3">
        <v>1641773</v>
      </c>
      <c r="E3">
        <v>1522030</v>
      </c>
      <c r="F3">
        <v>1618733</v>
      </c>
      <c r="G3" t="str">
        <f t="shared" ref="G3:G51" si="0">RIGHT(B3,1)</f>
        <v>D</v>
      </c>
      <c r="H3">
        <f t="shared" ref="H3:H51" si="1">E3-C3</f>
        <v>-189360</v>
      </c>
      <c r="I3">
        <f t="shared" ref="I3:I51" si="2">F3-D3</f>
        <v>-23040</v>
      </c>
    </row>
    <row r="4" spans="2:9" hidden="1">
      <c r="B4" t="s">
        <v>2</v>
      </c>
      <c r="C4">
        <v>1165105</v>
      </c>
      <c r="D4">
        <v>1278732</v>
      </c>
      <c r="E4">
        <v>1299953</v>
      </c>
      <c r="F4">
        <v>1191621</v>
      </c>
      <c r="G4" t="str">
        <f t="shared" si="0"/>
        <v>C</v>
      </c>
      <c r="H4">
        <f t="shared" si="1"/>
        <v>134848</v>
      </c>
      <c r="I4">
        <f t="shared" si="2"/>
        <v>-87111</v>
      </c>
    </row>
    <row r="5" spans="2:9" hidden="1">
      <c r="B5" t="s">
        <v>3</v>
      </c>
      <c r="C5">
        <v>949065</v>
      </c>
      <c r="D5">
        <v>1026050</v>
      </c>
      <c r="E5">
        <v>688027</v>
      </c>
      <c r="F5">
        <v>723233</v>
      </c>
      <c r="G5" t="str">
        <f t="shared" si="0"/>
        <v>D</v>
      </c>
      <c r="H5">
        <f t="shared" si="1"/>
        <v>-261038</v>
      </c>
      <c r="I5">
        <f t="shared" si="2"/>
        <v>-302817</v>
      </c>
    </row>
    <row r="6" spans="2:9" hidden="1">
      <c r="B6" t="s">
        <v>4</v>
      </c>
      <c r="C6">
        <v>2436107</v>
      </c>
      <c r="D6">
        <v>2228622</v>
      </c>
      <c r="E6">
        <v>1831600</v>
      </c>
      <c r="F6">
        <v>1960624</v>
      </c>
      <c r="G6" t="str">
        <f t="shared" si="0"/>
        <v>A</v>
      </c>
      <c r="H6">
        <f t="shared" si="1"/>
        <v>-604507</v>
      </c>
      <c r="I6">
        <f t="shared" si="2"/>
        <v>-267998</v>
      </c>
    </row>
    <row r="7" spans="2:9">
      <c r="B7" t="s">
        <v>5</v>
      </c>
      <c r="C7">
        <v>1846928</v>
      </c>
      <c r="D7">
        <v>1851433</v>
      </c>
      <c r="E7">
        <v>2125113</v>
      </c>
      <c r="F7">
        <v>2028635</v>
      </c>
      <c r="G7" t="str">
        <f t="shared" si="0"/>
        <v>D</v>
      </c>
      <c r="H7">
        <f t="shared" si="1"/>
        <v>278185</v>
      </c>
      <c r="I7">
        <f t="shared" si="2"/>
        <v>177202</v>
      </c>
    </row>
    <row r="8" spans="2:9" hidden="1">
      <c r="B8" t="s">
        <v>6</v>
      </c>
      <c r="C8">
        <v>3841577</v>
      </c>
      <c r="D8">
        <v>3848394</v>
      </c>
      <c r="E8">
        <v>3595975</v>
      </c>
      <c r="F8">
        <v>3123039</v>
      </c>
      <c r="G8" t="str">
        <f t="shared" si="0"/>
        <v>B</v>
      </c>
      <c r="H8">
        <f t="shared" si="1"/>
        <v>-245602</v>
      </c>
      <c r="I8">
        <f t="shared" si="2"/>
        <v>-725355</v>
      </c>
    </row>
    <row r="9" spans="2:9">
      <c r="B9" t="s">
        <v>7</v>
      </c>
      <c r="C9">
        <v>679557</v>
      </c>
      <c r="D9">
        <v>655500</v>
      </c>
      <c r="E9">
        <v>1012012</v>
      </c>
      <c r="F9">
        <v>1067022</v>
      </c>
      <c r="G9" t="str">
        <f t="shared" si="0"/>
        <v>A</v>
      </c>
      <c r="H9">
        <f t="shared" si="1"/>
        <v>332455</v>
      </c>
      <c r="I9">
        <f t="shared" si="2"/>
        <v>411522</v>
      </c>
    </row>
    <row r="10" spans="2:9" hidden="1">
      <c r="B10" t="s">
        <v>8</v>
      </c>
      <c r="C10">
        <v>1660998</v>
      </c>
      <c r="D10">
        <v>1630345</v>
      </c>
      <c r="E10">
        <v>1130119</v>
      </c>
      <c r="F10">
        <v>1080238</v>
      </c>
      <c r="G10" t="str">
        <f t="shared" si="0"/>
        <v>C</v>
      </c>
      <c r="H10">
        <f t="shared" si="1"/>
        <v>-530879</v>
      </c>
      <c r="I10">
        <f t="shared" si="2"/>
        <v>-550107</v>
      </c>
    </row>
    <row r="11" spans="2:9" hidden="1">
      <c r="B11" t="s">
        <v>9</v>
      </c>
      <c r="C11">
        <v>1157622</v>
      </c>
      <c r="D11">
        <v>1182345</v>
      </c>
      <c r="E11">
        <v>830785</v>
      </c>
      <c r="F11">
        <v>833779</v>
      </c>
      <c r="G11" t="str">
        <f t="shared" si="0"/>
        <v>C</v>
      </c>
      <c r="H11">
        <f t="shared" si="1"/>
        <v>-326837</v>
      </c>
      <c r="I11">
        <f t="shared" si="2"/>
        <v>-348566</v>
      </c>
    </row>
    <row r="12" spans="2:9" hidden="1">
      <c r="B12" t="s">
        <v>10</v>
      </c>
      <c r="C12">
        <v>1987047</v>
      </c>
      <c r="D12">
        <v>1996208</v>
      </c>
      <c r="E12">
        <v>2053892</v>
      </c>
      <c r="F12">
        <v>1697247</v>
      </c>
      <c r="G12" t="str">
        <f t="shared" si="0"/>
        <v>D</v>
      </c>
      <c r="H12">
        <f t="shared" si="1"/>
        <v>66845</v>
      </c>
      <c r="I12">
        <f t="shared" si="2"/>
        <v>-298961</v>
      </c>
    </row>
    <row r="13" spans="2:9">
      <c r="B13" t="s">
        <v>11</v>
      </c>
      <c r="C13">
        <v>3997724</v>
      </c>
      <c r="D13">
        <v>3690756</v>
      </c>
      <c r="E13">
        <v>4339393</v>
      </c>
      <c r="F13">
        <v>4639643</v>
      </c>
      <c r="G13" t="str">
        <f t="shared" si="0"/>
        <v>C</v>
      </c>
      <c r="H13">
        <f t="shared" si="1"/>
        <v>341669</v>
      </c>
      <c r="I13">
        <f t="shared" si="2"/>
        <v>948887</v>
      </c>
    </row>
    <row r="14" spans="2:9">
      <c r="B14" t="s">
        <v>12</v>
      </c>
      <c r="C14">
        <v>996113</v>
      </c>
      <c r="D14">
        <v>964279</v>
      </c>
      <c r="E14">
        <v>1012487</v>
      </c>
      <c r="F14">
        <v>1128940</v>
      </c>
      <c r="G14" t="str">
        <f t="shared" si="0"/>
        <v>A</v>
      </c>
      <c r="H14">
        <f t="shared" si="1"/>
        <v>16374</v>
      </c>
      <c r="I14">
        <f t="shared" si="2"/>
        <v>164661</v>
      </c>
    </row>
    <row r="15" spans="2:9" hidden="1">
      <c r="B15" t="s">
        <v>13</v>
      </c>
      <c r="C15">
        <v>1143634</v>
      </c>
      <c r="D15">
        <v>1033836</v>
      </c>
      <c r="E15">
        <v>909534</v>
      </c>
      <c r="F15">
        <v>856349</v>
      </c>
      <c r="G15" t="str">
        <f t="shared" si="0"/>
        <v>A</v>
      </c>
      <c r="H15">
        <f t="shared" si="1"/>
        <v>-234100</v>
      </c>
      <c r="I15">
        <f t="shared" si="2"/>
        <v>-177487</v>
      </c>
    </row>
    <row r="16" spans="2:9" hidden="1">
      <c r="B16" t="s">
        <v>14</v>
      </c>
      <c r="C16">
        <v>2549276</v>
      </c>
      <c r="D16">
        <v>2584751</v>
      </c>
      <c r="E16">
        <v>2033079</v>
      </c>
      <c r="F16">
        <v>2066918</v>
      </c>
      <c r="G16" t="str">
        <f t="shared" si="0"/>
        <v>A</v>
      </c>
      <c r="H16">
        <f t="shared" si="1"/>
        <v>-516197</v>
      </c>
      <c r="I16">
        <f t="shared" si="2"/>
        <v>-517833</v>
      </c>
    </row>
    <row r="17" spans="2:9">
      <c r="B17" t="s">
        <v>15</v>
      </c>
      <c r="C17">
        <v>1367212</v>
      </c>
      <c r="D17">
        <v>1361389</v>
      </c>
      <c r="E17">
        <v>1572320</v>
      </c>
      <c r="F17">
        <v>1836258</v>
      </c>
      <c r="G17" t="str">
        <f t="shared" si="0"/>
        <v>C</v>
      </c>
      <c r="H17">
        <f t="shared" si="1"/>
        <v>205108</v>
      </c>
      <c r="I17">
        <f t="shared" si="2"/>
        <v>474869</v>
      </c>
    </row>
    <row r="18" spans="2:9" hidden="1">
      <c r="B18" t="s">
        <v>16</v>
      </c>
      <c r="C18">
        <v>2567464</v>
      </c>
      <c r="D18">
        <v>2441857</v>
      </c>
      <c r="E18">
        <v>1524132</v>
      </c>
      <c r="F18">
        <v>1496810</v>
      </c>
      <c r="G18" t="str">
        <f t="shared" si="0"/>
        <v>A</v>
      </c>
      <c r="H18">
        <f t="shared" si="1"/>
        <v>-1043332</v>
      </c>
      <c r="I18">
        <f t="shared" si="2"/>
        <v>-945047</v>
      </c>
    </row>
    <row r="19" spans="2:9" hidden="1">
      <c r="B19" t="s">
        <v>17</v>
      </c>
      <c r="C19">
        <v>1334060</v>
      </c>
      <c r="D19">
        <v>1395231</v>
      </c>
      <c r="E19">
        <v>578655</v>
      </c>
      <c r="F19">
        <v>677663</v>
      </c>
      <c r="G19" t="str">
        <f t="shared" si="0"/>
        <v>D</v>
      </c>
      <c r="H19">
        <f t="shared" si="1"/>
        <v>-755405</v>
      </c>
      <c r="I19">
        <f t="shared" si="2"/>
        <v>-717568</v>
      </c>
    </row>
    <row r="20" spans="2:9" hidden="1">
      <c r="B20" t="s">
        <v>18</v>
      </c>
      <c r="C20">
        <v>2976209</v>
      </c>
      <c r="D20">
        <v>3199665</v>
      </c>
      <c r="E20">
        <v>1666477</v>
      </c>
      <c r="F20">
        <v>1759240</v>
      </c>
      <c r="G20" t="str">
        <f t="shared" si="0"/>
        <v>C</v>
      </c>
      <c r="H20">
        <f t="shared" si="1"/>
        <v>-1309732</v>
      </c>
      <c r="I20">
        <f t="shared" si="2"/>
        <v>-1440425</v>
      </c>
    </row>
    <row r="21" spans="2:9" hidden="1">
      <c r="B21" t="s">
        <v>19</v>
      </c>
      <c r="C21">
        <v>1443351</v>
      </c>
      <c r="D21">
        <v>1565539</v>
      </c>
      <c r="E21">
        <v>1355276</v>
      </c>
      <c r="F21">
        <v>1423414</v>
      </c>
      <c r="G21" t="str">
        <f t="shared" si="0"/>
        <v>C</v>
      </c>
      <c r="H21">
        <f t="shared" si="1"/>
        <v>-88075</v>
      </c>
      <c r="I21">
        <f t="shared" si="2"/>
        <v>-142125</v>
      </c>
    </row>
    <row r="22" spans="2:9" hidden="1">
      <c r="B22" t="s">
        <v>20</v>
      </c>
      <c r="C22">
        <v>2486640</v>
      </c>
      <c r="D22">
        <v>2265936</v>
      </c>
      <c r="E22">
        <v>297424</v>
      </c>
      <c r="F22">
        <v>274759</v>
      </c>
      <c r="G22" t="str">
        <f t="shared" si="0"/>
        <v>A</v>
      </c>
      <c r="H22">
        <f t="shared" si="1"/>
        <v>-2189216</v>
      </c>
      <c r="I22">
        <f t="shared" si="2"/>
        <v>-1991177</v>
      </c>
    </row>
    <row r="23" spans="2:9">
      <c r="B23" t="s">
        <v>21</v>
      </c>
      <c r="C23">
        <v>685438</v>
      </c>
      <c r="D23">
        <v>749124</v>
      </c>
      <c r="E23">
        <v>2697677</v>
      </c>
      <c r="F23">
        <v>2821550</v>
      </c>
      <c r="G23" t="str">
        <f t="shared" si="0"/>
        <v>B</v>
      </c>
      <c r="H23">
        <f t="shared" si="1"/>
        <v>2012239</v>
      </c>
      <c r="I23">
        <f t="shared" si="2"/>
        <v>2072426</v>
      </c>
    </row>
    <row r="24" spans="2:9" hidden="1">
      <c r="B24" t="s">
        <v>22</v>
      </c>
      <c r="C24">
        <v>2166753</v>
      </c>
      <c r="D24">
        <v>2338698</v>
      </c>
      <c r="E24">
        <v>1681433</v>
      </c>
      <c r="F24">
        <v>1592443</v>
      </c>
      <c r="G24" t="str">
        <f t="shared" si="0"/>
        <v>B</v>
      </c>
      <c r="H24">
        <f t="shared" si="1"/>
        <v>-485320</v>
      </c>
      <c r="I24">
        <f t="shared" si="2"/>
        <v>-746255</v>
      </c>
    </row>
    <row r="25" spans="2:9">
      <c r="B25" t="s">
        <v>23</v>
      </c>
      <c r="C25">
        <v>643177</v>
      </c>
      <c r="D25">
        <v>684187</v>
      </c>
      <c r="E25">
        <v>796213</v>
      </c>
      <c r="F25">
        <v>867904</v>
      </c>
      <c r="G25" t="str">
        <f t="shared" si="0"/>
        <v>C</v>
      </c>
      <c r="H25">
        <f t="shared" si="1"/>
        <v>153036</v>
      </c>
      <c r="I25">
        <f t="shared" si="2"/>
        <v>183717</v>
      </c>
    </row>
    <row r="26" spans="2:9">
      <c r="B26" t="s">
        <v>24</v>
      </c>
      <c r="C26">
        <v>450192</v>
      </c>
      <c r="D26">
        <v>434755</v>
      </c>
      <c r="E26">
        <v>1656446</v>
      </c>
      <c r="F26">
        <v>1691000</v>
      </c>
      <c r="G26" t="str">
        <f t="shared" si="0"/>
        <v>B</v>
      </c>
      <c r="H26">
        <f t="shared" si="1"/>
        <v>1206254</v>
      </c>
      <c r="I26">
        <f t="shared" si="2"/>
        <v>1256245</v>
      </c>
    </row>
    <row r="27" spans="2:9" hidden="1">
      <c r="B27" t="s">
        <v>25</v>
      </c>
      <c r="C27">
        <v>1037774</v>
      </c>
      <c r="D27">
        <v>1113789</v>
      </c>
      <c r="E27">
        <v>877464</v>
      </c>
      <c r="F27">
        <v>990837</v>
      </c>
      <c r="G27" t="str">
        <f t="shared" si="0"/>
        <v>C</v>
      </c>
      <c r="H27">
        <f t="shared" si="1"/>
        <v>-160310</v>
      </c>
      <c r="I27">
        <f t="shared" si="2"/>
        <v>-122952</v>
      </c>
    </row>
    <row r="28" spans="2:9" hidden="1">
      <c r="B28" t="s">
        <v>26</v>
      </c>
      <c r="C28">
        <v>2351213</v>
      </c>
      <c r="D28">
        <v>2358482</v>
      </c>
      <c r="E28">
        <v>1098384</v>
      </c>
      <c r="F28">
        <v>1121488</v>
      </c>
      <c r="G28" t="str">
        <f t="shared" si="0"/>
        <v>C</v>
      </c>
      <c r="H28">
        <f t="shared" si="1"/>
        <v>-1252829</v>
      </c>
      <c r="I28">
        <f t="shared" si="2"/>
        <v>-1236994</v>
      </c>
    </row>
    <row r="29" spans="2:9" hidden="1">
      <c r="B29" t="s">
        <v>27</v>
      </c>
      <c r="C29">
        <v>2613354</v>
      </c>
      <c r="D29">
        <v>2837241</v>
      </c>
      <c r="E29">
        <v>431144</v>
      </c>
      <c r="F29">
        <v>434113</v>
      </c>
      <c r="G29" t="str">
        <f t="shared" si="0"/>
        <v>D</v>
      </c>
      <c r="H29">
        <f t="shared" si="1"/>
        <v>-2182210</v>
      </c>
      <c r="I29">
        <f t="shared" si="2"/>
        <v>-2403128</v>
      </c>
    </row>
    <row r="30" spans="2:9" hidden="1">
      <c r="B30" t="s">
        <v>28</v>
      </c>
      <c r="C30">
        <v>1859691</v>
      </c>
      <c r="D30">
        <v>1844250</v>
      </c>
      <c r="E30">
        <v>1460134</v>
      </c>
      <c r="F30">
        <v>1585258</v>
      </c>
      <c r="G30" t="str">
        <f t="shared" si="0"/>
        <v>A</v>
      </c>
      <c r="H30">
        <f t="shared" si="1"/>
        <v>-399557</v>
      </c>
      <c r="I30">
        <f t="shared" si="2"/>
        <v>-258992</v>
      </c>
    </row>
    <row r="31" spans="2:9" hidden="1">
      <c r="B31" t="s">
        <v>29</v>
      </c>
      <c r="C31">
        <v>2478386</v>
      </c>
      <c r="D31">
        <v>2562144</v>
      </c>
      <c r="E31">
        <v>30035</v>
      </c>
      <c r="F31">
        <v>29396</v>
      </c>
      <c r="G31" t="str">
        <f t="shared" si="0"/>
        <v>C</v>
      </c>
      <c r="H31">
        <f t="shared" si="1"/>
        <v>-2448351</v>
      </c>
      <c r="I31">
        <f t="shared" si="2"/>
        <v>-2532748</v>
      </c>
    </row>
    <row r="32" spans="2:9" hidden="1">
      <c r="B32" t="s">
        <v>30</v>
      </c>
      <c r="C32">
        <v>1938122</v>
      </c>
      <c r="D32">
        <v>1816647</v>
      </c>
      <c r="E32">
        <v>1602356</v>
      </c>
      <c r="F32">
        <v>1875221</v>
      </c>
      <c r="G32" t="str">
        <f t="shared" si="0"/>
        <v>C</v>
      </c>
      <c r="H32">
        <f t="shared" si="1"/>
        <v>-335766</v>
      </c>
      <c r="I32">
        <f t="shared" si="2"/>
        <v>58574</v>
      </c>
    </row>
    <row r="33" spans="2:9">
      <c r="B33" t="s">
        <v>31</v>
      </c>
      <c r="C33">
        <v>992523</v>
      </c>
      <c r="D33">
        <v>1028501</v>
      </c>
      <c r="E33">
        <v>1995446</v>
      </c>
      <c r="F33">
        <v>1860524</v>
      </c>
      <c r="G33" t="str">
        <f t="shared" si="0"/>
        <v>D</v>
      </c>
      <c r="H33">
        <f t="shared" si="1"/>
        <v>1002923</v>
      </c>
      <c r="I33">
        <f t="shared" si="2"/>
        <v>832023</v>
      </c>
    </row>
    <row r="34" spans="2:9" hidden="1">
      <c r="B34" t="s">
        <v>32</v>
      </c>
      <c r="C34">
        <v>2966291</v>
      </c>
      <c r="D34">
        <v>2889963</v>
      </c>
      <c r="E34">
        <v>462453</v>
      </c>
      <c r="F34">
        <v>486354</v>
      </c>
      <c r="G34" t="str">
        <f t="shared" si="0"/>
        <v>B</v>
      </c>
      <c r="H34">
        <f t="shared" si="1"/>
        <v>-2503838</v>
      </c>
      <c r="I34">
        <f t="shared" si="2"/>
        <v>-2403609</v>
      </c>
    </row>
    <row r="35" spans="2:9">
      <c r="B35" t="s">
        <v>33</v>
      </c>
      <c r="C35">
        <v>76648</v>
      </c>
      <c r="D35">
        <v>81385</v>
      </c>
      <c r="E35">
        <v>1374708</v>
      </c>
      <c r="F35">
        <v>1379567</v>
      </c>
      <c r="G35" t="str">
        <f t="shared" si="0"/>
        <v>C</v>
      </c>
      <c r="H35">
        <f t="shared" si="1"/>
        <v>1298060</v>
      </c>
      <c r="I35">
        <f t="shared" si="2"/>
        <v>1298182</v>
      </c>
    </row>
    <row r="36" spans="2:9" hidden="1">
      <c r="B36" t="s">
        <v>34</v>
      </c>
      <c r="C36">
        <v>2574432</v>
      </c>
      <c r="D36">
        <v>2409710</v>
      </c>
      <c r="E36">
        <v>987486</v>
      </c>
      <c r="F36">
        <v>999043</v>
      </c>
      <c r="G36" t="str">
        <f t="shared" si="0"/>
        <v>C</v>
      </c>
      <c r="H36">
        <f t="shared" si="1"/>
        <v>-1586946</v>
      </c>
      <c r="I36">
        <f t="shared" si="2"/>
        <v>-1410667</v>
      </c>
    </row>
    <row r="37" spans="2:9" hidden="1">
      <c r="B37" t="s">
        <v>35</v>
      </c>
      <c r="C37">
        <v>1778590</v>
      </c>
      <c r="D37">
        <v>1874844</v>
      </c>
      <c r="E37">
        <v>111191</v>
      </c>
      <c r="F37">
        <v>117846</v>
      </c>
      <c r="G37" t="str">
        <f t="shared" si="0"/>
        <v>B</v>
      </c>
      <c r="H37">
        <f t="shared" si="1"/>
        <v>-1667399</v>
      </c>
      <c r="I37">
        <f t="shared" si="2"/>
        <v>-1756998</v>
      </c>
    </row>
    <row r="38" spans="2:9" hidden="1">
      <c r="B38" t="s">
        <v>36</v>
      </c>
      <c r="C38">
        <v>1506541</v>
      </c>
      <c r="D38">
        <v>1414887</v>
      </c>
      <c r="E38">
        <v>1216612</v>
      </c>
      <c r="F38">
        <v>1166775</v>
      </c>
      <c r="G38" t="str">
        <f t="shared" si="0"/>
        <v>A</v>
      </c>
      <c r="H38">
        <f t="shared" si="1"/>
        <v>-289929</v>
      </c>
      <c r="I38">
        <f t="shared" si="2"/>
        <v>-248112</v>
      </c>
    </row>
    <row r="39" spans="2:9" hidden="1">
      <c r="B39" t="s">
        <v>37</v>
      </c>
      <c r="C39">
        <v>1598886</v>
      </c>
      <c r="D39">
        <v>1687917</v>
      </c>
      <c r="E39">
        <v>449788</v>
      </c>
      <c r="F39">
        <v>427615</v>
      </c>
      <c r="G39" t="str">
        <f t="shared" si="0"/>
        <v>B</v>
      </c>
      <c r="H39">
        <f t="shared" si="1"/>
        <v>-1149098</v>
      </c>
      <c r="I39">
        <f t="shared" si="2"/>
        <v>-1260302</v>
      </c>
    </row>
    <row r="40" spans="2:9">
      <c r="B40" t="s">
        <v>38</v>
      </c>
      <c r="C40">
        <v>548989</v>
      </c>
      <c r="D40">
        <v>514636</v>
      </c>
      <c r="E40">
        <v>2770344</v>
      </c>
      <c r="F40">
        <v>3187897</v>
      </c>
      <c r="G40" t="str">
        <f t="shared" si="0"/>
        <v>D</v>
      </c>
      <c r="H40">
        <f t="shared" si="1"/>
        <v>2221355</v>
      </c>
      <c r="I40">
        <f t="shared" si="2"/>
        <v>2673261</v>
      </c>
    </row>
    <row r="41" spans="2:9">
      <c r="B41" t="s">
        <v>39</v>
      </c>
      <c r="C41">
        <v>1175198</v>
      </c>
      <c r="D41">
        <v>1095440</v>
      </c>
      <c r="E41">
        <v>2657174</v>
      </c>
      <c r="F41">
        <v>2491947</v>
      </c>
      <c r="G41" t="str">
        <f t="shared" si="0"/>
        <v>A</v>
      </c>
      <c r="H41">
        <f t="shared" si="1"/>
        <v>1481976</v>
      </c>
      <c r="I41">
        <f t="shared" si="2"/>
        <v>1396507</v>
      </c>
    </row>
    <row r="42" spans="2:9" hidden="1">
      <c r="B42" t="s">
        <v>40</v>
      </c>
      <c r="C42">
        <v>2115336</v>
      </c>
      <c r="D42">
        <v>2202769</v>
      </c>
      <c r="E42">
        <v>15339</v>
      </c>
      <c r="F42">
        <v>14652</v>
      </c>
      <c r="G42" t="str">
        <f t="shared" si="0"/>
        <v>D</v>
      </c>
      <c r="H42">
        <f t="shared" si="1"/>
        <v>-2099997</v>
      </c>
      <c r="I42">
        <f t="shared" si="2"/>
        <v>-2188117</v>
      </c>
    </row>
    <row r="43" spans="2:9" hidden="1">
      <c r="B43" t="s">
        <v>41</v>
      </c>
      <c r="C43">
        <v>2346640</v>
      </c>
      <c r="D43">
        <v>2197559</v>
      </c>
      <c r="E43">
        <v>373470</v>
      </c>
      <c r="F43">
        <v>353365</v>
      </c>
      <c r="G43" t="str">
        <f t="shared" si="0"/>
        <v>B</v>
      </c>
      <c r="H43">
        <f t="shared" si="1"/>
        <v>-1973170</v>
      </c>
      <c r="I43">
        <f t="shared" si="2"/>
        <v>-1844194</v>
      </c>
    </row>
    <row r="44" spans="2:9" hidden="1">
      <c r="B44" t="s">
        <v>42</v>
      </c>
      <c r="C44">
        <v>2548438</v>
      </c>
      <c r="D44">
        <v>2577213</v>
      </c>
      <c r="E44">
        <v>37986</v>
      </c>
      <c r="F44">
        <v>37766</v>
      </c>
      <c r="G44" t="str">
        <f t="shared" si="0"/>
        <v>D</v>
      </c>
      <c r="H44">
        <f t="shared" si="1"/>
        <v>-2510452</v>
      </c>
      <c r="I44">
        <f t="shared" si="2"/>
        <v>-2539447</v>
      </c>
    </row>
    <row r="45" spans="2:9">
      <c r="B45" t="s">
        <v>43</v>
      </c>
      <c r="C45">
        <v>835495</v>
      </c>
      <c r="D45">
        <v>837746</v>
      </c>
      <c r="E45">
        <v>1106177</v>
      </c>
      <c r="F45">
        <v>917781</v>
      </c>
      <c r="G45" t="str">
        <f t="shared" si="0"/>
        <v>C</v>
      </c>
      <c r="H45">
        <f t="shared" si="1"/>
        <v>270682</v>
      </c>
      <c r="I45">
        <f t="shared" si="2"/>
        <v>80035</v>
      </c>
    </row>
    <row r="46" spans="2:9">
      <c r="B46" t="s">
        <v>44</v>
      </c>
      <c r="C46">
        <v>1187448</v>
      </c>
      <c r="D46">
        <v>1070426</v>
      </c>
      <c r="E46">
        <v>1504608</v>
      </c>
      <c r="F46">
        <v>1756990</v>
      </c>
      <c r="G46" t="str">
        <f t="shared" si="0"/>
        <v>B</v>
      </c>
      <c r="H46">
        <f t="shared" si="1"/>
        <v>317160</v>
      </c>
      <c r="I46">
        <f t="shared" si="2"/>
        <v>686564</v>
      </c>
    </row>
    <row r="47" spans="2:9">
      <c r="B47" t="s">
        <v>45</v>
      </c>
      <c r="C47">
        <v>140026</v>
      </c>
      <c r="D47">
        <v>146354</v>
      </c>
      <c r="E47">
        <v>2759991</v>
      </c>
      <c r="F47">
        <v>2742120</v>
      </c>
      <c r="G47" t="str">
        <f t="shared" si="0"/>
        <v>C</v>
      </c>
      <c r="H47">
        <f t="shared" si="1"/>
        <v>2619965</v>
      </c>
      <c r="I47">
        <f t="shared" si="2"/>
        <v>2595766</v>
      </c>
    </row>
    <row r="48" spans="2:9">
      <c r="B48" t="s">
        <v>46</v>
      </c>
      <c r="C48">
        <v>1198765</v>
      </c>
      <c r="D48">
        <v>1304945</v>
      </c>
      <c r="E48">
        <v>2786493</v>
      </c>
      <c r="F48">
        <v>2602643</v>
      </c>
      <c r="G48" t="str">
        <f t="shared" si="0"/>
        <v>B</v>
      </c>
      <c r="H48">
        <f t="shared" si="1"/>
        <v>1587728</v>
      </c>
      <c r="I48">
        <f t="shared" si="2"/>
        <v>1297698</v>
      </c>
    </row>
    <row r="49" spans="1:9">
      <c r="B49" t="s">
        <v>47</v>
      </c>
      <c r="C49">
        <v>2619776</v>
      </c>
      <c r="D49">
        <v>2749623</v>
      </c>
      <c r="E49">
        <v>2888215</v>
      </c>
      <c r="F49">
        <v>2800174</v>
      </c>
      <c r="G49" t="str">
        <f t="shared" si="0"/>
        <v>C</v>
      </c>
      <c r="H49">
        <f t="shared" si="1"/>
        <v>268439</v>
      </c>
      <c r="I49">
        <f t="shared" si="2"/>
        <v>50551</v>
      </c>
    </row>
    <row r="50" spans="1:9">
      <c r="B50" t="s">
        <v>48</v>
      </c>
      <c r="C50">
        <v>248398</v>
      </c>
      <c r="D50">
        <v>268511</v>
      </c>
      <c r="E50">
        <v>3110853</v>
      </c>
      <c r="F50">
        <v>2986411</v>
      </c>
      <c r="G50" t="str">
        <f t="shared" si="0"/>
        <v>C</v>
      </c>
      <c r="H50">
        <f t="shared" si="1"/>
        <v>2862455</v>
      </c>
      <c r="I50">
        <f t="shared" si="2"/>
        <v>2717900</v>
      </c>
    </row>
    <row r="51" spans="1:9" hidden="1">
      <c r="B51" t="s">
        <v>49</v>
      </c>
      <c r="C51">
        <v>2494207</v>
      </c>
      <c r="D51">
        <v>2625207</v>
      </c>
      <c r="E51">
        <v>1796293</v>
      </c>
      <c r="F51">
        <v>1853602</v>
      </c>
      <c r="G51" t="str">
        <f t="shared" si="0"/>
        <v>B</v>
      </c>
      <c r="H51">
        <f t="shared" si="1"/>
        <v>-697914</v>
      </c>
      <c r="I51">
        <f t="shared" si="2"/>
        <v>-771605</v>
      </c>
    </row>
    <row r="52" spans="1:9" hidden="1"/>
    <row r="53" spans="1:9">
      <c r="G53" t="s">
        <v>60</v>
      </c>
      <c r="H53" s="2">
        <f>SUBTOTAL(2,H2:H50)</f>
        <v>19</v>
      </c>
    </row>
    <row r="57" spans="1:9">
      <c r="B57" t="s">
        <v>62</v>
      </c>
      <c r="C57">
        <v>332455</v>
      </c>
      <c r="D57">
        <v>411522</v>
      </c>
    </row>
    <row r="58" spans="1:9">
      <c r="B58" t="s">
        <v>62</v>
      </c>
      <c r="C58">
        <v>16374</v>
      </c>
      <c r="D58">
        <v>164661</v>
      </c>
    </row>
    <row r="59" spans="1:9">
      <c r="B59" t="s">
        <v>62</v>
      </c>
      <c r="C59">
        <v>1481976</v>
      </c>
      <c r="D59">
        <v>1396507</v>
      </c>
    </row>
    <row r="60" spans="1:9" ht="15">
      <c r="A60" s="3" t="s">
        <v>65</v>
      </c>
      <c r="B60" s="1">
        <v>3</v>
      </c>
    </row>
    <row r="61" spans="1:9">
      <c r="B61" t="s">
        <v>64</v>
      </c>
      <c r="C61">
        <v>2012239</v>
      </c>
      <c r="D61">
        <v>2072426</v>
      </c>
    </row>
    <row r="62" spans="1:9">
      <c r="B62" t="s">
        <v>64</v>
      </c>
      <c r="C62">
        <v>1206254</v>
      </c>
      <c r="D62">
        <v>1256245</v>
      </c>
    </row>
    <row r="63" spans="1:9">
      <c r="B63" t="s">
        <v>64</v>
      </c>
      <c r="C63">
        <v>317160</v>
      </c>
      <c r="D63">
        <v>686564</v>
      </c>
    </row>
    <row r="64" spans="1:9">
      <c r="B64" t="s">
        <v>64</v>
      </c>
      <c r="C64">
        <v>1587728</v>
      </c>
      <c r="D64">
        <v>1297698</v>
      </c>
    </row>
    <row r="65" spans="1:4" ht="15">
      <c r="A65" s="4" t="s">
        <v>66</v>
      </c>
      <c r="B65" s="1">
        <f>SUBTOTAL(3,B61:B64)</f>
        <v>4</v>
      </c>
    </row>
    <row r="66" spans="1:4">
      <c r="B66" t="s">
        <v>63</v>
      </c>
      <c r="C66">
        <v>341669</v>
      </c>
      <c r="D66">
        <v>948887</v>
      </c>
    </row>
    <row r="67" spans="1:4">
      <c r="B67" t="s">
        <v>63</v>
      </c>
      <c r="C67">
        <v>205108</v>
      </c>
      <c r="D67">
        <v>474869</v>
      </c>
    </row>
    <row r="68" spans="1:4">
      <c r="B68" t="s">
        <v>63</v>
      </c>
      <c r="C68">
        <v>153036</v>
      </c>
      <c r="D68">
        <v>183717</v>
      </c>
    </row>
    <row r="69" spans="1:4">
      <c r="B69" t="s">
        <v>63</v>
      </c>
      <c r="C69">
        <v>1298060</v>
      </c>
      <c r="D69">
        <v>1298182</v>
      </c>
    </row>
    <row r="70" spans="1:4">
      <c r="B70" t="s">
        <v>63</v>
      </c>
      <c r="C70">
        <v>270682</v>
      </c>
      <c r="D70">
        <v>80035</v>
      </c>
    </row>
    <row r="71" spans="1:4">
      <c r="B71" t="s">
        <v>63</v>
      </c>
      <c r="C71">
        <v>2619965</v>
      </c>
      <c r="D71">
        <v>2595766</v>
      </c>
    </row>
    <row r="72" spans="1:4">
      <c r="B72" t="s">
        <v>63</v>
      </c>
      <c r="C72">
        <v>268439</v>
      </c>
      <c r="D72">
        <v>50551</v>
      </c>
    </row>
    <row r="73" spans="1:4">
      <c r="B73" t="s">
        <v>63</v>
      </c>
      <c r="C73">
        <v>2862455</v>
      </c>
      <c r="D73">
        <v>2717900</v>
      </c>
    </row>
    <row r="74" spans="1:4" ht="15">
      <c r="A74" s="4" t="s">
        <v>67</v>
      </c>
      <c r="B74" s="1">
        <f>SUBTOTAL(3,B66:B73)</f>
        <v>8</v>
      </c>
    </row>
    <row r="75" spans="1:4">
      <c r="B75" t="s">
        <v>61</v>
      </c>
      <c r="C75">
        <v>84063</v>
      </c>
      <c r="D75">
        <v>83910</v>
      </c>
    </row>
    <row r="76" spans="1:4">
      <c r="B76" t="s">
        <v>61</v>
      </c>
      <c r="C76">
        <v>278185</v>
      </c>
      <c r="D76">
        <v>177202</v>
      </c>
    </row>
    <row r="77" spans="1:4">
      <c r="B77" t="s">
        <v>61</v>
      </c>
      <c r="C77">
        <v>1002923</v>
      </c>
      <c r="D77">
        <v>832023</v>
      </c>
    </row>
    <row r="78" spans="1:4">
      <c r="B78" t="s">
        <v>61</v>
      </c>
      <c r="C78">
        <v>2221355</v>
      </c>
      <c r="D78">
        <v>2673261</v>
      </c>
    </row>
    <row r="79" spans="1:4" ht="15">
      <c r="A79" s="4" t="s">
        <v>68</v>
      </c>
      <c r="B79" s="1">
        <f>SUBTOTAL(3,B75:B78)</f>
        <v>4</v>
      </c>
    </row>
    <row r="80" spans="1:4" ht="15">
      <c r="A80" s="4" t="s">
        <v>69</v>
      </c>
      <c r="B80">
        <f>SUBTOTAL(3,B58:B78)</f>
        <v>19</v>
      </c>
    </row>
  </sheetData>
  <autoFilter ref="H1:I52">
    <filterColumn colId="0">
      <colorFilter dxfId="2"/>
    </filterColumn>
    <filterColumn colId="1">
      <colorFilter dxfId="1"/>
    </filterColumn>
  </autoFilter>
  <sortState ref="B57:D75">
    <sortCondition ref="B57:B75"/>
  </sortState>
  <conditionalFormatting sqref="H1:I1048576 C57:D80"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  <rowBreaks count="4" manualBreakCount="4">
    <brk id="60" max="16383" man="1"/>
    <brk id="65" max="16383" man="1"/>
    <brk id="74" max="16383" man="1"/>
    <brk id="8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5"/>
  <sheetViews>
    <sheetView topLeftCell="T88" zoomScale="130" zoomScaleNormal="130" workbookViewId="0">
      <selection activeCell="AG104" sqref="AG104"/>
    </sheetView>
  </sheetViews>
  <sheetFormatPr defaultRowHeight="14.25" outlineLevelRow="2"/>
  <cols>
    <col min="6" max="6" width="9.25" bestFit="1" customWidth="1"/>
    <col min="32" max="32" width="9.875" bestFit="1" customWidth="1"/>
    <col min="34" max="34" width="12.375" bestFit="1" customWidth="1"/>
  </cols>
  <sheetData>
    <row r="1" spans="1:37" ht="15">
      <c r="B1" t="s">
        <v>53</v>
      </c>
      <c r="C1" t="s">
        <v>50</v>
      </c>
      <c r="D1" t="s">
        <v>51</v>
      </c>
      <c r="E1" t="s">
        <v>52</v>
      </c>
      <c r="G1" t="s">
        <v>73</v>
      </c>
      <c r="H1" t="s">
        <v>74</v>
      </c>
      <c r="I1" t="s">
        <v>86</v>
      </c>
      <c r="J1" s="8" t="s">
        <v>75</v>
      </c>
      <c r="K1" t="s">
        <v>85</v>
      </c>
      <c r="L1" t="s">
        <v>76</v>
      </c>
      <c r="M1" t="s">
        <v>85</v>
      </c>
      <c r="N1" t="s">
        <v>77</v>
      </c>
      <c r="O1" t="s">
        <v>85</v>
      </c>
      <c r="P1" t="s">
        <v>87</v>
      </c>
      <c r="Q1" t="s">
        <v>85</v>
      </c>
      <c r="R1" t="s">
        <v>88</v>
      </c>
      <c r="S1" t="s">
        <v>85</v>
      </c>
      <c r="T1" t="s">
        <v>89</v>
      </c>
      <c r="U1" t="s">
        <v>85</v>
      </c>
      <c r="V1" t="s">
        <v>90</v>
      </c>
      <c r="W1" t="s">
        <v>85</v>
      </c>
      <c r="X1" t="s">
        <v>91</v>
      </c>
      <c r="Y1" t="s">
        <v>85</v>
      </c>
      <c r="Z1" t="s">
        <v>92</v>
      </c>
      <c r="AA1" t="s">
        <v>85</v>
      </c>
      <c r="AB1" t="s">
        <v>93</v>
      </c>
      <c r="AC1" t="s">
        <v>85</v>
      </c>
      <c r="AD1" t="s">
        <v>94</v>
      </c>
      <c r="AE1" t="s">
        <v>85</v>
      </c>
      <c r="AF1" t="s">
        <v>95</v>
      </c>
      <c r="AG1" t="s">
        <v>85</v>
      </c>
      <c r="AI1" t="s">
        <v>95</v>
      </c>
    </row>
    <row r="2" spans="1:37" ht="15" outlineLevel="2">
      <c r="A2" t="s">
        <v>0</v>
      </c>
      <c r="B2">
        <v>1415007</v>
      </c>
      <c r="C2">
        <v>1397195</v>
      </c>
      <c r="D2">
        <v>1499070</v>
      </c>
      <c r="E2">
        <v>1481105</v>
      </c>
      <c r="F2" t="str">
        <f>RIGHT(A2,1)</f>
        <v>D</v>
      </c>
      <c r="G2">
        <f>B2+C2</f>
        <v>2812202</v>
      </c>
      <c r="H2">
        <f>D2+E2</f>
        <v>2980175</v>
      </c>
      <c r="I2">
        <f>H2/G2</f>
        <v>1.0597300620652428</v>
      </c>
      <c r="J2" s="8">
        <f>FLOOR(I2,0.0001)</f>
        <v>1.0597000000000001</v>
      </c>
      <c r="K2">
        <f>IF(H2/$G2&gt;2,0,1)</f>
        <v>1</v>
      </c>
      <c r="L2">
        <f>FLOOR(IF(K2,H2*J2,H2),1)</f>
        <v>3158091</v>
      </c>
      <c r="M2">
        <f>IF(L2/$G2&gt;2,0,1)</f>
        <v>1</v>
      </c>
      <c r="N2">
        <f>INT(IF(M2,$J2*L2,L2))</f>
        <v>3346629</v>
      </c>
      <c r="O2">
        <f t="shared" ref="O2" si="0">IF(N2/$G2&gt;2,0,1)</f>
        <v>1</v>
      </c>
      <c r="P2">
        <f t="shared" ref="P2:P100" si="1">INT(IF(O2,$J2*N2,N2))</f>
        <v>3546422</v>
      </c>
      <c r="Q2">
        <f t="shared" ref="Q2" si="2">IF(P2/$G2&gt;2,0,1)</f>
        <v>1</v>
      </c>
      <c r="R2">
        <f t="shared" ref="R2:R100" si="3">INT(IF(Q2,$J2*P2,P2))</f>
        <v>3758143</v>
      </c>
      <c r="S2">
        <f t="shared" ref="S2" si="4">IF(R2/$G2&gt;2,0,1)</f>
        <v>1</v>
      </c>
      <c r="T2">
        <f t="shared" ref="T2:T100" si="5">INT(IF(S2,$J2*R2,R2))</f>
        <v>3982504</v>
      </c>
      <c r="U2">
        <f t="shared" ref="U2" si="6">IF(T2/$G2&gt;2,0,1)</f>
        <v>1</v>
      </c>
      <c r="V2">
        <f t="shared" ref="V2:V100" si="7">INT(IF(U2,$J2*T2,T2))</f>
        <v>4220259</v>
      </c>
      <c r="W2">
        <f t="shared" ref="W2" si="8">IF(V2/$G2&gt;2,0,1)</f>
        <v>1</v>
      </c>
      <c r="X2">
        <f t="shared" ref="X2:X100" si="9">INT(IF(W2,$J2*V2,V2))</f>
        <v>4472208</v>
      </c>
      <c r="Y2">
        <f t="shared" ref="Y2" si="10">IF(X2/$G2&gt;2,0,1)</f>
        <v>1</v>
      </c>
      <c r="Z2">
        <f t="shared" ref="Z2:Z100" si="11">INT(IF(Y2,$J2*X2,X2))</f>
        <v>4739198</v>
      </c>
      <c r="AA2">
        <f t="shared" ref="AA2" si="12">IF(Z2/$G2&gt;2,0,1)</f>
        <v>1</v>
      </c>
      <c r="AB2">
        <f t="shared" ref="AB2:AB100" si="13">INT(IF(AA2,$J2*Z2,Z2))</f>
        <v>5022128</v>
      </c>
      <c r="AC2">
        <f t="shared" ref="AC2" si="14">IF(AB2/$G2&gt;2,0,1)</f>
        <v>1</v>
      </c>
      <c r="AD2">
        <f t="shared" ref="AD2:AD100" si="15">INT(IF(AC2,$J2*AB2,AB2))</f>
        <v>5321949</v>
      </c>
      <c r="AE2">
        <f t="shared" ref="AE2" si="16">IF(AD2/$G2&gt;2,0,1)</f>
        <v>1</v>
      </c>
      <c r="AF2">
        <f t="shared" ref="AF2:AF100" si="17">INT(IF(AE2,$J2*AD2,AD2))</f>
        <v>5639669</v>
      </c>
      <c r="AG2">
        <f t="shared" ref="AG2" si="18">IF(AF2/$G2&gt;2,0,1)</f>
        <v>0</v>
      </c>
      <c r="AH2" s="9"/>
      <c r="AI2">
        <v>0</v>
      </c>
      <c r="AJ2" t="s">
        <v>20</v>
      </c>
      <c r="AK2" t="str">
        <f>LEFT(AJ2,3)</f>
        <v>w21</v>
      </c>
    </row>
    <row r="3" spans="1:37" ht="15" outlineLevel="1">
      <c r="J3" s="8"/>
      <c r="AH3" s="9"/>
      <c r="AI3">
        <f>SUBTOTAL(9,AI2:AI2)</f>
        <v>0</v>
      </c>
      <c r="AK3" s="4" t="s">
        <v>118</v>
      </c>
    </row>
    <row r="4" spans="1:37" ht="15" outlineLevel="2">
      <c r="A4" t="s">
        <v>1</v>
      </c>
      <c r="B4">
        <v>1711390</v>
      </c>
      <c r="C4">
        <v>1641773</v>
      </c>
      <c r="D4">
        <v>1522030</v>
      </c>
      <c r="E4">
        <v>1618733</v>
      </c>
      <c r="F4" t="str">
        <f t="shared" ref="F4:F100" si="19">RIGHT(A4,1)</f>
        <v>D</v>
      </c>
      <c r="G4">
        <f t="shared" ref="G4:G100" si="20">B4+C4</f>
        <v>3353163</v>
      </c>
      <c r="H4">
        <f t="shared" ref="H4:H100" si="21">D4+E4</f>
        <v>3140763</v>
      </c>
      <c r="I4">
        <f t="shared" ref="I4:I100" si="22">H4/G4</f>
        <v>0.93665682223023461</v>
      </c>
      <c r="J4" s="8">
        <f>FLOOR(I4,0.0001)</f>
        <v>0.9366000000000001</v>
      </c>
      <c r="K4">
        <f t="shared" ref="K4:K100" si="23">IF(H4/$G4&gt;2,0,1)</f>
        <v>1</v>
      </c>
      <c r="L4">
        <f t="shared" ref="L4:L100" si="24">FLOOR(IF(K4,H4*J4,H4),1)</f>
        <v>2941638</v>
      </c>
      <c r="M4">
        <f>IF(L4/$G4&gt;2,0,1)</f>
        <v>1</v>
      </c>
      <c r="N4">
        <f t="shared" ref="N4:N100" si="25">INT(IF(M4,$J4*L4,L4))</f>
        <v>2755138</v>
      </c>
      <c r="O4">
        <f t="shared" ref="O4" si="26">IF(N4/$G4&gt;2,0,1)</f>
        <v>1</v>
      </c>
      <c r="P4">
        <f t="shared" si="1"/>
        <v>2580462</v>
      </c>
      <c r="Q4">
        <f t="shared" ref="Q4" si="27">IF(P4/$G4&gt;2,0,1)</f>
        <v>1</v>
      </c>
      <c r="R4">
        <f t="shared" si="3"/>
        <v>2416860</v>
      </c>
      <c r="S4">
        <f t="shared" ref="S4" si="28">IF(R4/$G4&gt;2,0,1)</f>
        <v>1</v>
      </c>
      <c r="T4">
        <f t="shared" si="5"/>
        <v>2263631</v>
      </c>
      <c r="U4">
        <f t="shared" ref="U4" si="29">IF(T4/$G4&gt;2,0,1)</f>
        <v>1</v>
      </c>
      <c r="V4">
        <f t="shared" si="7"/>
        <v>2120116</v>
      </c>
      <c r="W4">
        <f t="shared" ref="W4" si="30">IF(V4/$G4&gt;2,0,1)</f>
        <v>1</v>
      </c>
      <c r="X4">
        <f t="shared" si="9"/>
        <v>1985700</v>
      </c>
      <c r="Y4">
        <f t="shared" ref="Y4" si="31">IF(X4/$G4&gt;2,0,1)</f>
        <v>1</v>
      </c>
      <c r="Z4">
        <f t="shared" si="11"/>
        <v>1859806</v>
      </c>
      <c r="AA4">
        <f t="shared" ref="AA4" si="32">IF(Z4/$G4&gt;2,0,1)</f>
        <v>1</v>
      </c>
      <c r="AB4">
        <f t="shared" si="13"/>
        <v>1741894</v>
      </c>
      <c r="AC4">
        <f t="shared" ref="O4:AC34" si="33">IF(AB4/$G4&gt;2,0,1)</f>
        <v>1</v>
      </c>
      <c r="AD4">
        <f t="shared" si="15"/>
        <v>1631457</v>
      </c>
      <c r="AE4">
        <f t="shared" ref="AE4" si="34">IF(AD4/$G4&gt;2,0,1)</f>
        <v>1</v>
      </c>
      <c r="AF4">
        <f t="shared" si="17"/>
        <v>1528022</v>
      </c>
      <c r="AG4">
        <f t="shared" ref="AG4" si="35">IF(AF4/$G4&gt;2,0,1)</f>
        <v>1</v>
      </c>
      <c r="AH4" s="9"/>
      <c r="AI4">
        <v>0</v>
      </c>
      <c r="AJ4" t="s">
        <v>27</v>
      </c>
      <c r="AK4" t="str">
        <f>LEFT(AJ4,3)</f>
        <v>w28</v>
      </c>
    </row>
    <row r="5" spans="1:37" ht="15" outlineLevel="1">
      <c r="J5" s="8"/>
      <c r="AH5" s="9"/>
      <c r="AI5">
        <f>SUBTOTAL(9,AI4:AI4)</f>
        <v>0</v>
      </c>
      <c r="AK5" s="4" t="s">
        <v>125</v>
      </c>
    </row>
    <row r="6" spans="1:37" ht="15" outlineLevel="2">
      <c r="A6" t="s">
        <v>2</v>
      </c>
      <c r="B6">
        <v>1165105</v>
      </c>
      <c r="C6">
        <v>1278732</v>
      </c>
      <c r="D6">
        <v>1299953</v>
      </c>
      <c r="E6">
        <v>1191621</v>
      </c>
      <c r="F6" t="str">
        <f t="shared" si="19"/>
        <v>C</v>
      </c>
      <c r="G6">
        <f t="shared" si="20"/>
        <v>2443837</v>
      </c>
      <c r="H6">
        <f t="shared" si="21"/>
        <v>2491574</v>
      </c>
      <c r="I6">
        <f t="shared" si="22"/>
        <v>1.0195336268335409</v>
      </c>
      <c r="J6" s="8">
        <f>FLOOR(I6,0.0001)</f>
        <v>1.0195000000000001</v>
      </c>
      <c r="K6">
        <f t="shared" si="23"/>
        <v>1</v>
      </c>
      <c r="L6">
        <f t="shared" si="24"/>
        <v>2540159</v>
      </c>
      <c r="M6">
        <f t="shared" ref="M6:AA100" si="36">IF(L6/$G6&gt;2,0,1)</f>
        <v>1</v>
      </c>
      <c r="N6">
        <f t="shared" si="25"/>
        <v>2589692</v>
      </c>
      <c r="O6">
        <f t="shared" si="36"/>
        <v>1</v>
      </c>
      <c r="P6">
        <f t="shared" si="1"/>
        <v>2640190</v>
      </c>
      <c r="Q6">
        <f t="shared" si="36"/>
        <v>1</v>
      </c>
      <c r="R6">
        <f t="shared" si="3"/>
        <v>2691673</v>
      </c>
      <c r="S6">
        <f t="shared" si="36"/>
        <v>1</v>
      </c>
      <c r="T6">
        <f t="shared" si="5"/>
        <v>2744160</v>
      </c>
      <c r="U6">
        <f t="shared" si="36"/>
        <v>1</v>
      </c>
      <c r="V6">
        <f t="shared" si="7"/>
        <v>2797671</v>
      </c>
      <c r="W6">
        <f t="shared" si="36"/>
        <v>1</v>
      </c>
      <c r="X6">
        <f t="shared" si="9"/>
        <v>2852225</v>
      </c>
      <c r="Y6">
        <f t="shared" si="36"/>
        <v>1</v>
      </c>
      <c r="Z6">
        <f t="shared" si="11"/>
        <v>2907843</v>
      </c>
      <c r="AA6">
        <f t="shared" si="36"/>
        <v>1</v>
      </c>
      <c r="AB6">
        <f t="shared" si="13"/>
        <v>2964545</v>
      </c>
      <c r="AC6">
        <f t="shared" si="33"/>
        <v>1</v>
      </c>
      <c r="AD6">
        <f t="shared" si="15"/>
        <v>3022353</v>
      </c>
      <c r="AE6">
        <f t="shared" ref="AE6" si="37">IF(AD6/$G6&gt;2,0,1)</f>
        <v>1</v>
      </c>
      <c r="AF6">
        <f t="shared" si="17"/>
        <v>3081288</v>
      </c>
      <c r="AG6">
        <f t="shared" ref="AG6" si="38">IF(AF6/$G6&gt;2,0,1)</f>
        <v>1</v>
      </c>
      <c r="AH6" s="9"/>
      <c r="AI6">
        <v>0</v>
      </c>
      <c r="AJ6" t="s">
        <v>29</v>
      </c>
      <c r="AK6" t="str">
        <f>LEFT(AJ6,3)</f>
        <v>w30</v>
      </c>
    </row>
    <row r="7" spans="1:37" ht="15" outlineLevel="1">
      <c r="J7" s="8"/>
      <c r="AH7" s="9"/>
      <c r="AI7">
        <f>SUBTOTAL(9,AI6:AI6)</f>
        <v>0</v>
      </c>
      <c r="AK7" s="4" t="s">
        <v>127</v>
      </c>
    </row>
    <row r="8" spans="1:37" ht="15" outlineLevel="2">
      <c r="A8" t="s">
        <v>3</v>
      </c>
      <c r="B8">
        <v>949065</v>
      </c>
      <c r="C8">
        <v>1026050</v>
      </c>
      <c r="D8">
        <v>688027</v>
      </c>
      <c r="E8">
        <v>723233</v>
      </c>
      <c r="F8" t="str">
        <f t="shared" si="19"/>
        <v>D</v>
      </c>
      <c r="G8">
        <f t="shared" si="20"/>
        <v>1975115</v>
      </c>
      <c r="H8">
        <f t="shared" si="21"/>
        <v>1411260</v>
      </c>
      <c r="I8">
        <f t="shared" si="22"/>
        <v>0.71452042032995544</v>
      </c>
      <c r="J8" s="8">
        <f>FLOOR(I8,0.0001)</f>
        <v>0.71450000000000002</v>
      </c>
      <c r="K8">
        <f t="shared" si="23"/>
        <v>1</v>
      </c>
      <c r="L8">
        <f t="shared" si="24"/>
        <v>1008345</v>
      </c>
      <c r="M8">
        <f t="shared" si="36"/>
        <v>1</v>
      </c>
      <c r="N8">
        <f t="shared" si="25"/>
        <v>720462</v>
      </c>
      <c r="O8">
        <f t="shared" si="33"/>
        <v>1</v>
      </c>
      <c r="P8">
        <f t="shared" si="1"/>
        <v>514770</v>
      </c>
      <c r="Q8">
        <f t="shared" si="33"/>
        <v>1</v>
      </c>
      <c r="R8">
        <f t="shared" si="3"/>
        <v>367803</v>
      </c>
      <c r="S8">
        <f t="shared" si="33"/>
        <v>1</v>
      </c>
      <c r="T8">
        <f t="shared" si="5"/>
        <v>262795</v>
      </c>
      <c r="U8">
        <f t="shared" si="33"/>
        <v>1</v>
      </c>
      <c r="V8">
        <f t="shared" si="7"/>
        <v>187767</v>
      </c>
      <c r="W8">
        <f t="shared" si="33"/>
        <v>1</v>
      </c>
      <c r="X8">
        <f t="shared" si="9"/>
        <v>134159</v>
      </c>
      <c r="Y8">
        <f t="shared" si="33"/>
        <v>1</v>
      </c>
      <c r="Z8">
        <f t="shared" si="11"/>
        <v>95856</v>
      </c>
      <c r="AA8">
        <f t="shared" si="33"/>
        <v>1</v>
      </c>
      <c r="AB8">
        <f t="shared" si="13"/>
        <v>68489</v>
      </c>
      <c r="AC8">
        <f t="shared" si="33"/>
        <v>1</v>
      </c>
      <c r="AD8">
        <f t="shared" si="15"/>
        <v>48935</v>
      </c>
      <c r="AE8">
        <f t="shared" ref="AE8" si="39">IF(AD8/$G8&gt;2,0,1)</f>
        <v>1</v>
      </c>
      <c r="AF8">
        <f t="shared" si="17"/>
        <v>34964</v>
      </c>
      <c r="AG8">
        <f t="shared" ref="AG8" si="40">IF(AF8/$G8&gt;2,0,1)</f>
        <v>1</v>
      </c>
      <c r="AH8" s="9"/>
      <c r="AI8">
        <v>0</v>
      </c>
      <c r="AJ8" t="s">
        <v>32</v>
      </c>
      <c r="AK8" t="str">
        <f>LEFT(AJ8,3)</f>
        <v>w33</v>
      </c>
    </row>
    <row r="9" spans="1:37" ht="15" outlineLevel="1">
      <c r="J9" s="8"/>
      <c r="AH9" s="9"/>
      <c r="AI9">
        <f>SUBTOTAL(9,AI8:AI8)</f>
        <v>0</v>
      </c>
      <c r="AK9" s="4" t="s">
        <v>130</v>
      </c>
    </row>
    <row r="10" spans="1:37" ht="15" outlineLevel="2">
      <c r="A10" t="s">
        <v>4</v>
      </c>
      <c r="B10">
        <v>2436107</v>
      </c>
      <c r="C10">
        <v>2228622</v>
      </c>
      <c r="D10">
        <v>1831600</v>
      </c>
      <c r="E10">
        <v>1960624</v>
      </c>
      <c r="F10" t="str">
        <f t="shared" si="19"/>
        <v>A</v>
      </c>
      <c r="G10">
        <f t="shared" si="20"/>
        <v>4664729</v>
      </c>
      <c r="H10">
        <f t="shared" si="21"/>
        <v>3792224</v>
      </c>
      <c r="I10">
        <f t="shared" si="22"/>
        <v>0.81295697992316385</v>
      </c>
      <c r="J10" s="8">
        <f>FLOOR(I10,0.0001)</f>
        <v>0.81290000000000007</v>
      </c>
      <c r="K10">
        <f t="shared" si="23"/>
        <v>1</v>
      </c>
      <c r="L10">
        <f t="shared" si="24"/>
        <v>3082698</v>
      </c>
      <c r="M10">
        <f t="shared" si="36"/>
        <v>1</v>
      </c>
      <c r="N10">
        <f t="shared" si="25"/>
        <v>2505925</v>
      </c>
      <c r="O10">
        <f t="shared" si="33"/>
        <v>1</v>
      </c>
      <c r="P10">
        <f t="shared" si="1"/>
        <v>2037066</v>
      </c>
      <c r="Q10">
        <f t="shared" si="33"/>
        <v>1</v>
      </c>
      <c r="R10">
        <f t="shared" si="3"/>
        <v>1655930</v>
      </c>
      <c r="S10">
        <f t="shared" si="33"/>
        <v>1</v>
      </c>
      <c r="T10">
        <f t="shared" si="5"/>
        <v>1346105</v>
      </c>
      <c r="U10">
        <f t="shared" si="33"/>
        <v>1</v>
      </c>
      <c r="V10">
        <f t="shared" si="7"/>
        <v>1094248</v>
      </c>
      <c r="W10">
        <f t="shared" si="33"/>
        <v>1</v>
      </c>
      <c r="X10">
        <f t="shared" si="9"/>
        <v>889514</v>
      </c>
      <c r="Y10">
        <f t="shared" si="33"/>
        <v>1</v>
      </c>
      <c r="Z10">
        <f t="shared" si="11"/>
        <v>723085</v>
      </c>
      <c r="AA10">
        <f t="shared" si="33"/>
        <v>1</v>
      </c>
      <c r="AB10">
        <f t="shared" si="13"/>
        <v>587795</v>
      </c>
      <c r="AC10">
        <f t="shared" si="33"/>
        <v>1</v>
      </c>
      <c r="AD10">
        <f t="shared" si="15"/>
        <v>477818</v>
      </c>
      <c r="AE10">
        <f t="shared" ref="AE10" si="41">IF(AD10/$G10&gt;2,0,1)</f>
        <v>1</v>
      </c>
      <c r="AF10">
        <f t="shared" si="17"/>
        <v>388418</v>
      </c>
      <c r="AG10">
        <f t="shared" ref="AG10" si="42">IF(AF10/$G10&gt;2,0,1)</f>
        <v>1</v>
      </c>
      <c r="AH10" s="9"/>
      <c r="AI10">
        <v>0</v>
      </c>
      <c r="AJ10" t="s">
        <v>35</v>
      </c>
      <c r="AK10" t="str">
        <f>LEFT(AJ10,3)</f>
        <v>w36</v>
      </c>
    </row>
    <row r="11" spans="1:37" ht="15" outlineLevel="1">
      <c r="J11" s="8"/>
      <c r="AH11" s="9"/>
      <c r="AI11">
        <f>SUBTOTAL(9,AI10:AI10)</f>
        <v>0</v>
      </c>
      <c r="AK11" s="4" t="s">
        <v>133</v>
      </c>
    </row>
    <row r="12" spans="1:37" ht="15" outlineLevel="2">
      <c r="A12" t="s">
        <v>5</v>
      </c>
      <c r="B12">
        <v>1846928</v>
      </c>
      <c r="C12">
        <v>1851433</v>
      </c>
      <c r="D12">
        <v>2125113</v>
      </c>
      <c r="E12">
        <v>2028635</v>
      </c>
      <c r="F12" t="str">
        <f t="shared" si="19"/>
        <v>D</v>
      </c>
      <c r="G12">
        <f t="shared" si="20"/>
        <v>3698361</v>
      </c>
      <c r="H12">
        <f t="shared" si="21"/>
        <v>4153748</v>
      </c>
      <c r="I12">
        <f t="shared" si="22"/>
        <v>1.1231321117651847</v>
      </c>
      <c r="J12" s="8">
        <f>FLOOR(I12,0.0001)</f>
        <v>1.1231</v>
      </c>
      <c r="K12">
        <f t="shared" si="23"/>
        <v>1</v>
      </c>
      <c r="L12">
        <f t="shared" si="24"/>
        <v>4665074</v>
      </c>
      <c r="M12">
        <f t="shared" si="36"/>
        <v>1</v>
      </c>
      <c r="N12">
        <f t="shared" si="25"/>
        <v>5239344</v>
      </c>
      <c r="O12">
        <f t="shared" si="33"/>
        <v>1</v>
      </c>
      <c r="P12">
        <f t="shared" si="1"/>
        <v>5884307</v>
      </c>
      <c r="Q12">
        <f t="shared" si="33"/>
        <v>1</v>
      </c>
      <c r="R12">
        <f t="shared" si="3"/>
        <v>6608665</v>
      </c>
      <c r="S12">
        <f t="shared" si="33"/>
        <v>1</v>
      </c>
      <c r="T12">
        <f t="shared" si="5"/>
        <v>7422191</v>
      </c>
      <c r="U12">
        <f t="shared" si="33"/>
        <v>0</v>
      </c>
      <c r="V12">
        <f t="shared" si="7"/>
        <v>7422191</v>
      </c>
      <c r="W12">
        <f t="shared" si="33"/>
        <v>0</v>
      </c>
      <c r="X12">
        <f t="shared" si="9"/>
        <v>7422191</v>
      </c>
      <c r="Y12">
        <f t="shared" si="33"/>
        <v>0</v>
      </c>
      <c r="Z12">
        <f t="shared" si="11"/>
        <v>7422191</v>
      </c>
      <c r="AA12">
        <f t="shared" si="33"/>
        <v>0</v>
      </c>
      <c r="AB12">
        <f t="shared" si="13"/>
        <v>7422191</v>
      </c>
      <c r="AC12">
        <f t="shared" si="33"/>
        <v>0</v>
      </c>
      <c r="AD12">
        <f t="shared" si="15"/>
        <v>7422191</v>
      </c>
      <c r="AE12">
        <f t="shared" ref="AE12" si="43">IF(AD12/$G12&gt;2,0,1)</f>
        <v>0</v>
      </c>
      <c r="AF12">
        <f t="shared" si="17"/>
        <v>7422191</v>
      </c>
      <c r="AG12">
        <f t="shared" ref="AG12" si="44">IF(AF12/$G12&gt;2,0,1)</f>
        <v>0</v>
      </c>
      <c r="AH12" s="9"/>
      <c r="AI12">
        <v>0</v>
      </c>
      <c r="AJ12" t="s">
        <v>37</v>
      </c>
      <c r="AK12" t="str">
        <f>LEFT(AJ12,3)</f>
        <v>w38</v>
      </c>
    </row>
    <row r="13" spans="1:37" ht="15" outlineLevel="1">
      <c r="J13" s="8"/>
      <c r="AH13" s="9"/>
      <c r="AI13">
        <f>SUBTOTAL(9,AI12:AI12)</f>
        <v>0</v>
      </c>
      <c r="AK13" s="4" t="s">
        <v>135</v>
      </c>
    </row>
    <row r="14" spans="1:37" ht="15" outlineLevel="2">
      <c r="A14" t="s">
        <v>6</v>
      </c>
      <c r="B14">
        <v>3841577</v>
      </c>
      <c r="C14">
        <v>3848394</v>
      </c>
      <c r="D14">
        <v>3595975</v>
      </c>
      <c r="E14">
        <v>3123039</v>
      </c>
      <c r="F14" t="str">
        <f t="shared" si="19"/>
        <v>B</v>
      </c>
      <c r="G14">
        <f t="shared" si="20"/>
        <v>7689971</v>
      </c>
      <c r="H14">
        <f t="shared" si="21"/>
        <v>6719014</v>
      </c>
      <c r="I14">
        <f t="shared" si="22"/>
        <v>0.87373723515992452</v>
      </c>
      <c r="J14" s="8">
        <f>FLOOR(I14,0.0001)</f>
        <v>0.87370000000000003</v>
      </c>
      <c r="K14">
        <f t="shared" si="23"/>
        <v>1</v>
      </c>
      <c r="L14">
        <f t="shared" si="24"/>
        <v>5870402</v>
      </c>
      <c r="M14">
        <f t="shared" si="36"/>
        <v>1</v>
      </c>
      <c r="N14">
        <f t="shared" si="25"/>
        <v>5128970</v>
      </c>
      <c r="O14">
        <f t="shared" si="33"/>
        <v>1</v>
      </c>
      <c r="P14">
        <f t="shared" si="1"/>
        <v>4481181</v>
      </c>
      <c r="Q14">
        <f t="shared" si="33"/>
        <v>1</v>
      </c>
      <c r="R14">
        <f t="shared" si="3"/>
        <v>3915207</v>
      </c>
      <c r="S14">
        <f t="shared" si="33"/>
        <v>1</v>
      </c>
      <c r="T14">
        <f t="shared" si="5"/>
        <v>3420716</v>
      </c>
      <c r="U14">
        <f t="shared" si="33"/>
        <v>1</v>
      </c>
      <c r="V14">
        <f t="shared" si="7"/>
        <v>2988679</v>
      </c>
      <c r="W14">
        <f t="shared" si="33"/>
        <v>1</v>
      </c>
      <c r="X14">
        <f t="shared" si="9"/>
        <v>2611208</v>
      </c>
      <c r="Y14">
        <f t="shared" si="33"/>
        <v>1</v>
      </c>
      <c r="Z14">
        <f t="shared" si="11"/>
        <v>2281412</v>
      </c>
      <c r="AA14">
        <f t="shared" si="33"/>
        <v>1</v>
      </c>
      <c r="AB14">
        <f t="shared" si="13"/>
        <v>1993269</v>
      </c>
      <c r="AC14">
        <f t="shared" si="33"/>
        <v>1</v>
      </c>
      <c r="AD14">
        <f t="shared" si="15"/>
        <v>1741519</v>
      </c>
      <c r="AE14">
        <f t="shared" ref="AE14" si="45">IF(AD14/$G14&gt;2,0,1)</f>
        <v>1</v>
      </c>
      <c r="AF14">
        <f t="shared" si="17"/>
        <v>1521565</v>
      </c>
      <c r="AG14">
        <f t="shared" ref="AG14" si="46">IF(AF14/$G14&gt;2,0,1)</f>
        <v>1</v>
      </c>
      <c r="AH14" s="9"/>
      <c r="AI14">
        <v>0</v>
      </c>
      <c r="AJ14" t="s">
        <v>40</v>
      </c>
      <c r="AK14" t="str">
        <f>LEFT(AJ14,3)</f>
        <v>w41</v>
      </c>
    </row>
    <row r="15" spans="1:37" ht="15" outlineLevel="1">
      <c r="J15" s="8"/>
      <c r="AH15" s="9"/>
      <c r="AI15">
        <f>SUBTOTAL(9,AI14:AI14)</f>
        <v>0</v>
      </c>
      <c r="AK15" s="4" t="s">
        <v>138</v>
      </c>
    </row>
    <row r="16" spans="1:37" ht="15" outlineLevel="2">
      <c r="A16" t="s">
        <v>7</v>
      </c>
      <c r="B16">
        <v>679557</v>
      </c>
      <c r="C16">
        <v>655500</v>
      </c>
      <c r="D16">
        <v>1012012</v>
      </c>
      <c r="E16">
        <v>1067022</v>
      </c>
      <c r="F16" t="str">
        <f t="shared" si="19"/>
        <v>A</v>
      </c>
      <c r="G16">
        <f t="shared" si="20"/>
        <v>1335057</v>
      </c>
      <c r="H16">
        <f t="shared" si="21"/>
        <v>2079034</v>
      </c>
      <c r="I16">
        <f t="shared" si="22"/>
        <v>1.5572623490982034</v>
      </c>
      <c r="J16" s="8">
        <f>FLOOR(I16,0.0001)</f>
        <v>1.5572000000000001</v>
      </c>
      <c r="K16">
        <f t="shared" si="23"/>
        <v>1</v>
      </c>
      <c r="L16">
        <f t="shared" si="24"/>
        <v>3237471</v>
      </c>
      <c r="M16">
        <f t="shared" si="36"/>
        <v>0</v>
      </c>
      <c r="N16">
        <f t="shared" si="25"/>
        <v>3237471</v>
      </c>
      <c r="O16">
        <f t="shared" si="33"/>
        <v>0</v>
      </c>
      <c r="P16">
        <f t="shared" si="1"/>
        <v>3237471</v>
      </c>
      <c r="Q16">
        <f t="shared" si="33"/>
        <v>0</v>
      </c>
      <c r="R16">
        <f t="shared" si="3"/>
        <v>3237471</v>
      </c>
      <c r="S16">
        <f t="shared" si="33"/>
        <v>0</v>
      </c>
      <c r="T16">
        <f t="shared" si="5"/>
        <v>3237471</v>
      </c>
      <c r="U16">
        <f t="shared" si="33"/>
        <v>0</v>
      </c>
      <c r="V16">
        <f t="shared" si="7"/>
        <v>3237471</v>
      </c>
      <c r="W16">
        <f t="shared" si="33"/>
        <v>0</v>
      </c>
      <c r="X16">
        <f t="shared" si="9"/>
        <v>3237471</v>
      </c>
      <c r="Y16">
        <f t="shared" si="33"/>
        <v>0</v>
      </c>
      <c r="Z16">
        <f t="shared" si="11"/>
        <v>3237471</v>
      </c>
      <c r="AA16">
        <f t="shared" si="33"/>
        <v>0</v>
      </c>
      <c r="AB16">
        <f t="shared" si="13"/>
        <v>3237471</v>
      </c>
      <c r="AC16">
        <f t="shared" si="33"/>
        <v>0</v>
      </c>
      <c r="AD16">
        <f t="shared" si="15"/>
        <v>3237471</v>
      </c>
      <c r="AE16">
        <f t="shared" ref="AE16" si="47">IF(AD16/$G16&gt;2,0,1)</f>
        <v>0</v>
      </c>
      <c r="AF16">
        <f t="shared" si="17"/>
        <v>3237471</v>
      </c>
      <c r="AG16">
        <f t="shared" ref="AG16" si="48">IF(AF16/$G16&gt;2,0,1)</f>
        <v>0</v>
      </c>
      <c r="AH16" s="9"/>
      <c r="AI16">
        <v>0</v>
      </c>
      <c r="AJ16" t="s">
        <v>41</v>
      </c>
      <c r="AK16" t="str">
        <f>LEFT(AJ16,3)</f>
        <v>w42</v>
      </c>
    </row>
    <row r="17" spans="1:37" ht="15" outlineLevel="1">
      <c r="J17" s="8"/>
      <c r="AH17" s="9"/>
      <c r="AI17">
        <f>SUBTOTAL(9,AI16:AI16)</f>
        <v>0</v>
      </c>
      <c r="AK17" s="4" t="s">
        <v>139</v>
      </c>
    </row>
    <row r="18" spans="1:37" ht="15" outlineLevel="2">
      <c r="A18" t="s">
        <v>8</v>
      </c>
      <c r="B18">
        <v>1660998</v>
      </c>
      <c r="C18">
        <v>1630345</v>
      </c>
      <c r="D18">
        <v>1130119</v>
      </c>
      <c r="E18">
        <v>1080238</v>
      </c>
      <c r="F18" t="str">
        <f t="shared" si="19"/>
        <v>C</v>
      </c>
      <c r="G18">
        <f t="shared" si="20"/>
        <v>3291343</v>
      </c>
      <c r="H18">
        <f t="shared" si="21"/>
        <v>2210357</v>
      </c>
      <c r="I18">
        <f t="shared" si="22"/>
        <v>0.67156689533725289</v>
      </c>
      <c r="J18" s="8">
        <f>FLOOR(I18,0.0001)</f>
        <v>0.67149999999999999</v>
      </c>
      <c r="K18">
        <f t="shared" si="23"/>
        <v>1</v>
      </c>
      <c r="L18">
        <f t="shared" si="24"/>
        <v>1484254</v>
      </c>
      <c r="M18">
        <f t="shared" si="36"/>
        <v>1</v>
      </c>
      <c r="N18">
        <f t="shared" si="25"/>
        <v>996676</v>
      </c>
      <c r="O18">
        <f t="shared" si="33"/>
        <v>1</v>
      </c>
      <c r="P18">
        <f t="shared" si="1"/>
        <v>669267</v>
      </c>
      <c r="Q18">
        <f t="shared" si="33"/>
        <v>1</v>
      </c>
      <c r="R18">
        <f t="shared" si="3"/>
        <v>449412</v>
      </c>
      <c r="S18">
        <f t="shared" si="33"/>
        <v>1</v>
      </c>
      <c r="T18">
        <f t="shared" si="5"/>
        <v>301780</v>
      </c>
      <c r="U18">
        <f t="shared" si="33"/>
        <v>1</v>
      </c>
      <c r="V18">
        <f t="shared" si="7"/>
        <v>202645</v>
      </c>
      <c r="W18">
        <f t="shared" si="33"/>
        <v>1</v>
      </c>
      <c r="X18">
        <f t="shared" si="9"/>
        <v>136076</v>
      </c>
      <c r="Y18">
        <f t="shared" si="33"/>
        <v>1</v>
      </c>
      <c r="Z18">
        <f t="shared" si="11"/>
        <v>91375</v>
      </c>
      <c r="AA18">
        <f t="shared" si="33"/>
        <v>1</v>
      </c>
      <c r="AB18">
        <f t="shared" si="13"/>
        <v>61358</v>
      </c>
      <c r="AC18">
        <f t="shared" si="33"/>
        <v>1</v>
      </c>
      <c r="AD18">
        <f t="shared" si="15"/>
        <v>41201</v>
      </c>
      <c r="AE18">
        <f t="shared" ref="AE18" si="49">IF(AD18/$G18&gt;2,0,1)</f>
        <v>1</v>
      </c>
      <c r="AF18">
        <f t="shared" si="17"/>
        <v>27666</v>
      </c>
      <c r="AG18">
        <f t="shared" ref="AG18" si="50">IF(AF18/$G18&gt;2,0,1)</f>
        <v>1</v>
      </c>
      <c r="AH18" s="9"/>
      <c r="AI18">
        <v>0</v>
      </c>
      <c r="AJ18" t="s">
        <v>42</v>
      </c>
      <c r="AK18" t="str">
        <f>LEFT(AJ18,3)</f>
        <v>w43</v>
      </c>
    </row>
    <row r="19" spans="1:37" ht="15" outlineLevel="1">
      <c r="J19" s="8"/>
      <c r="AH19" s="9"/>
      <c r="AI19">
        <f>SUBTOTAL(9,AI18:AI18)</f>
        <v>0</v>
      </c>
      <c r="AK19" s="4" t="s">
        <v>140</v>
      </c>
    </row>
    <row r="20" spans="1:37" ht="15" outlineLevel="2">
      <c r="A20" t="s">
        <v>9</v>
      </c>
      <c r="B20">
        <v>1157622</v>
      </c>
      <c r="C20">
        <v>1182345</v>
      </c>
      <c r="D20">
        <v>830785</v>
      </c>
      <c r="E20">
        <v>833779</v>
      </c>
      <c r="F20" t="str">
        <f t="shared" si="19"/>
        <v>C</v>
      </c>
      <c r="G20">
        <f t="shared" si="20"/>
        <v>2339967</v>
      </c>
      <c r="H20">
        <f t="shared" si="21"/>
        <v>1664564</v>
      </c>
      <c r="I20">
        <f t="shared" si="22"/>
        <v>0.71136216878272218</v>
      </c>
      <c r="J20" s="8">
        <f>FLOOR(I20,0.0001)</f>
        <v>0.71130000000000004</v>
      </c>
      <c r="K20">
        <f t="shared" si="23"/>
        <v>1</v>
      </c>
      <c r="L20">
        <f t="shared" si="24"/>
        <v>1184004</v>
      </c>
      <c r="M20">
        <f t="shared" si="36"/>
        <v>1</v>
      </c>
      <c r="N20">
        <f t="shared" si="25"/>
        <v>842182</v>
      </c>
      <c r="O20">
        <f t="shared" si="33"/>
        <v>1</v>
      </c>
      <c r="P20">
        <f t="shared" si="1"/>
        <v>599044</v>
      </c>
      <c r="Q20">
        <f t="shared" si="33"/>
        <v>1</v>
      </c>
      <c r="R20">
        <f t="shared" si="3"/>
        <v>426099</v>
      </c>
      <c r="S20">
        <f t="shared" si="33"/>
        <v>1</v>
      </c>
      <c r="T20">
        <f t="shared" si="5"/>
        <v>303084</v>
      </c>
      <c r="U20">
        <f t="shared" si="33"/>
        <v>1</v>
      </c>
      <c r="V20">
        <f t="shared" si="7"/>
        <v>215583</v>
      </c>
      <c r="W20">
        <f t="shared" si="33"/>
        <v>1</v>
      </c>
      <c r="X20">
        <f t="shared" si="9"/>
        <v>153344</v>
      </c>
      <c r="Y20">
        <f t="shared" si="33"/>
        <v>1</v>
      </c>
      <c r="Z20">
        <f t="shared" si="11"/>
        <v>109073</v>
      </c>
      <c r="AA20">
        <f t="shared" si="33"/>
        <v>1</v>
      </c>
      <c r="AB20">
        <f t="shared" si="13"/>
        <v>77583</v>
      </c>
      <c r="AC20">
        <f t="shared" si="33"/>
        <v>1</v>
      </c>
      <c r="AD20">
        <f t="shared" si="15"/>
        <v>55184</v>
      </c>
      <c r="AE20">
        <f t="shared" ref="AE20" si="51">IF(AD20/$G20&gt;2,0,1)</f>
        <v>1</v>
      </c>
      <c r="AF20">
        <f t="shared" si="17"/>
        <v>39252</v>
      </c>
      <c r="AG20">
        <f t="shared" ref="AG20" si="52">IF(AF20/$G20&gt;2,0,1)</f>
        <v>1</v>
      </c>
      <c r="AH20" s="9"/>
      <c r="AI20">
        <v>79</v>
      </c>
      <c r="AJ20" t="s">
        <v>34</v>
      </c>
      <c r="AK20" t="str">
        <f>LEFT(AJ20,3)</f>
        <v>w35</v>
      </c>
    </row>
    <row r="21" spans="1:37" ht="15" outlineLevel="1">
      <c r="J21" s="8"/>
      <c r="AH21" s="9"/>
      <c r="AI21">
        <f>SUBTOTAL(9,AI20:AI20)</f>
        <v>79</v>
      </c>
      <c r="AK21" s="4" t="s">
        <v>132</v>
      </c>
    </row>
    <row r="22" spans="1:37" ht="15" outlineLevel="2">
      <c r="A22" t="s">
        <v>10</v>
      </c>
      <c r="B22">
        <v>1987047</v>
      </c>
      <c r="C22">
        <v>1996208</v>
      </c>
      <c r="D22">
        <v>2053892</v>
      </c>
      <c r="E22">
        <v>1697247</v>
      </c>
      <c r="F22" t="str">
        <f t="shared" si="19"/>
        <v>D</v>
      </c>
      <c r="G22">
        <f t="shared" si="20"/>
        <v>3983255</v>
      </c>
      <c r="H22">
        <f t="shared" si="21"/>
        <v>3751139</v>
      </c>
      <c r="I22">
        <f t="shared" si="22"/>
        <v>0.94172705488350605</v>
      </c>
      <c r="J22" s="8">
        <f>FLOOR(I22,0.0001)</f>
        <v>0.94170000000000009</v>
      </c>
      <c r="K22">
        <f t="shared" si="23"/>
        <v>1</v>
      </c>
      <c r="L22">
        <f t="shared" si="24"/>
        <v>3532447</v>
      </c>
      <c r="M22">
        <f t="shared" si="36"/>
        <v>1</v>
      </c>
      <c r="N22">
        <f t="shared" si="25"/>
        <v>3326505</v>
      </c>
      <c r="O22">
        <f t="shared" si="33"/>
        <v>1</v>
      </c>
      <c r="P22">
        <f t="shared" si="1"/>
        <v>3132569</v>
      </c>
      <c r="Q22">
        <f t="shared" si="33"/>
        <v>1</v>
      </c>
      <c r="R22">
        <f t="shared" si="3"/>
        <v>2949940</v>
      </c>
      <c r="S22">
        <f t="shared" si="33"/>
        <v>1</v>
      </c>
      <c r="T22">
        <f t="shared" si="5"/>
        <v>2777958</v>
      </c>
      <c r="U22">
        <f t="shared" si="33"/>
        <v>1</v>
      </c>
      <c r="V22">
        <f t="shared" si="7"/>
        <v>2616003</v>
      </c>
      <c r="W22">
        <f t="shared" si="33"/>
        <v>1</v>
      </c>
      <c r="X22">
        <f t="shared" si="9"/>
        <v>2463490</v>
      </c>
      <c r="Y22">
        <f t="shared" si="33"/>
        <v>1</v>
      </c>
      <c r="Z22">
        <f t="shared" si="11"/>
        <v>2319868</v>
      </c>
      <c r="AA22">
        <f t="shared" si="33"/>
        <v>1</v>
      </c>
      <c r="AB22">
        <f t="shared" si="13"/>
        <v>2184619</v>
      </c>
      <c r="AC22">
        <f t="shared" si="33"/>
        <v>1</v>
      </c>
      <c r="AD22">
        <f t="shared" si="15"/>
        <v>2057255</v>
      </c>
      <c r="AE22">
        <f t="shared" ref="AE22" si="53">IF(AD22/$G22&gt;2,0,1)</f>
        <v>1</v>
      </c>
      <c r="AF22">
        <f t="shared" si="17"/>
        <v>1937317</v>
      </c>
      <c r="AG22">
        <f t="shared" ref="AG22" si="54">IF(AF22/$G22&gt;2,0,1)</f>
        <v>1</v>
      </c>
      <c r="AH22" s="9"/>
      <c r="AI22">
        <v>246</v>
      </c>
      <c r="AJ22" t="s">
        <v>17</v>
      </c>
      <c r="AK22" t="str">
        <f>LEFT(AJ22,3)</f>
        <v>w18</v>
      </c>
    </row>
    <row r="23" spans="1:37" ht="15" outlineLevel="1">
      <c r="J23" s="8"/>
      <c r="AH23" s="9"/>
      <c r="AI23">
        <f>SUBTOTAL(9,AI22:AI22)</f>
        <v>246</v>
      </c>
      <c r="AK23" s="4" t="s">
        <v>115</v>
      </c>
    </row>
    <row r="24" spans="1:37" ht="15" outlineLevel="2">
      <c r="A24" t="s">
        <v>11</v>
      </c>
      <c r="B24">
        <v>3997724</v>
      </c>
      <c r="C24">
        <v>3690756</v>
      </c>
      <c r="D24">
        <v>4339393</v>
      </c>
      <c r="E24">
        <v>4639643</v>
      </c>
      <c r="F24" t="str">
        <f t="shared" si="19"/>
        <v>C</v>
      </c>
      <c r="G24">
        <f t="shared" si="20"/>
        <v>7688480</v>
      </c>
      <c r="H24">
        <f t="shared" si="21"/>
        <v>8979036</v>
      </c>
      <c r="I24">
        <f t="shared" si="22"/>
        <v>1.1678558050485921</v>
      </c>
      <c r="J24" s="8">
        <f>FLOOR(I24,0.0001)</f>
        <v>1.1677999999999999</v>
      </c>
      <c r="K24">
        <f t="shared" si="23"/>
        <v>1</v>
      </c>
      <c r="L24">
        <f t="shared" si="24"/>
        <v>10485718</v>
      </c>
      <c r="M24">
        <f t="shared" si="36"/>
        <v>1</v>
      </c>
      <c r="N24">
        <f t="shared" si="25"/>
        <v>12245221</v>
      </c>
      <c r="O24">
        <f t="shared" si="33"/>
        <v>1</v>
      </c>
      <c r="P24">
        <f t="shared" si="1"/>
        <v>14299969</v>
      </c>
      <c r="Q24">
        <f t="shared" si="33"/>
        <v>1</v>
      </c>
      <c r="R24">
        <f t="shared" si="3"/>
        <v>16699503</v>
      </c>
      <c r="S24">
        <f t="shared" si="33"/>
        <v>0</v>
      </c>
      <c r="T24">
        <f t="shared" si="5"/>
        <v>16699503</v>
      </c>
      <c r="U24">
        <f t="shared" si="33"/>
        <v>0</v>
      </c>
      <c r="V24">
        <f t="shared" si="7"/>
        <v>16699503</v>
      </c>
      <c r="W24">
        <f t="shared" si="33"/>
        <v>0</v>
      </c>
      <c r="X24">
        <f t="shared" si="9"/>
        <v>16699503</v>
      </c>
      <c r="Y24">
        <f t="shared" si="33"/>
        <v>0</v>
      </c>
      <c r="Z24">
        <f t="shared" si="11"/>
        <v>16699503</v>
      </c>
      <c r="AA24">
        <f t="shared" si="33"/>
        <v>0</v>
      </c>
      <c r="AB24">
        <f t="shared" si="13"/>
        <v>16699503</v>
      </c>
      <c r="AC24">
        <f t="shared" si="33"/>
        <v>0</v>
      </c>
      <c r="AD24">
        <f t="shared" si="15"/>
        <v>16699503</v>
      </c>
      <c r="AE24">
        <f t="shared" ref="AE24" si="55">IF(AD24/$G24&gt;2,0,1)</f>
        <v>0</v>
      </c>
      <c r="AF24">
        <f t="shared" si="17"/>
        <v>16699503</v>
      </c>
      <c r="AG24">
        <f t="shared" ref="AG24" si="56">IF(AF24/$G24&gt;2,0,1)</f>
        <v>0</v>
      </c>
      <c r="AH24" s="9"/>
      <c r="AI24">
        <v>565</v>
      </c>
      <c r="AJ24" t="s">
        <v>26</v>
      </c>
      <c r="AK24" t="str">
        <f>LEFT(AJ24,3)</f>
        <v>w27</v>
      </c>
    </row>
    <row r="25" spans="1:37" ht="15" outlineLevel="1">
      <c r="J25" s="8"/>
      <c r="AH25" s="9"/>
      <c r="AI25">
        <f>SUBTOTAL(9,AI24:AI24)</f>
        <v>565</v>
      </c>
      <c r="AK25" s="4" t="s">
        <v>124</v>
      </c>
    </row>
    <row r="26" spans="1:37" ht="15" outlineLevel="2">
      <c r="A26" t="s">
        <v>12</v>
      </c>
      <c r="B26">
        <v>996113</v>
      </c>
      <c r="C26">
        <v>964279</v>
      </c>
      <c r="D26">
        <v>1012487</v>
      </c>
      <c r="E26">
        <v>1128940</v>
      </c>
      <c r="F26" t="str">
        <f t="shared" si="19"/>
        <v>A</v>
      </c>
      <c r="G26">
        <f t="shared" si="20"/>
        <v>1960392</v>
      </c>
      <c r="H26">
        <f t="shared" si="21"/>
        <v>2141427</v>
      </c>
      <c r="I26">
        <f t="shared" si="22"/>
        <v>1.0923463266530367</v>
      </c>
      <c r="J26" s="8">
        <f>FLOOR(I26,0.0001)</f>
        <v>1.0923</v>
      </c>
      <c r="K26">
        <f t="shared" si="23"/>
        <v>1</v>
      </c>
      <c r="L26">
        <f t="shared" si="24"/>
        <v>2339080</v>
      </c>
      <c r="M26">
        <f t="shared" si="36"/>
        <v>1</v>
      </c>
      <c r="N26">
        <f t="shared" si="25"/>
        <v>2554977</v>
      </c>
      <c r="O26">
        <f t="shared" si="33"/>
        <v>1</v>
      </c>
      <c r="P26">
        <f t="shared" si="1"/>
        <v>2790801</v>
      </c>
      <c r="Q26">
        <f t="shared" si="33"/>
        <v>1</v>
      </c>
      <c r="R26">
        <f t="shared" si="3"/>
        <v>3048391</v>
      </c>
      <c r="S26">
        <f t="shared" si="33"/>
        <v>1</v>
      </c>
      <c r="T26">
        <f t="shared" si="5"/>
        <v>3329757</v>
      </c>
      <c r="U26">
        <f t="shared" si="33"/>
        <v>1</v>
      </c>
      <c r="V26">
        <f t="shared" si="7"/>
        <v>3637093</v>
      </c>
      <c r="W26">
        <f t="shared" si="33"/>
        <v>1</v>
      </c>
      <c r="X26">
        <f t="shared" si="9"/>
        <v>3972796</v>
      </c>
      <c r="Y26">
        <f t="shared" si="33"/>
        <v>0</v>
      </c>
      <c r="Z26">
        <f t="shared" si="11"/>
        <v>3972796</v>
      </c>
      <c r="AA26">
        <f t="shared" si="33"/>
        <v>0</v>
      </c>
      <c r="AB26">
        <f t="shared" si="13"/>
        <v>3972796</v>
      </c>
      <c r="AC26">
        <f t="shared" si="33"/>
        <v>0</v>
      </c>
      <c r="AD26">
        <f t="shared" si="15"/>
        <v>3972796</v>
      </c>
      <c r="AE26">
        <f t="shared" ref="AE26" si="57">IF(AD26/$G26&gt;2,0,1)</f>
        <v>0</v>
      </c>
      <c r="AF26">
        <f t="shared" si="17"/>
        <v>3972796</v>
      </c>
      <c r="AG26">
        <f t="shared" ref="AG26" si="58">IF(AF26/$G26&gt;2,0,1)</f>
        <v>0</v>
      </c>
      <c r="AH26" s="9"/>
      <c r="AI26">
        <v>5229</v>
      </c>
      <c r="AJ26" t="s">
        <v>18</v>
      </c>
      <c r="AK26" t="str">
        <f>LEFT(AJ26,3)</f>
        <v>w19</v>
      </c>
    </row>
    <row r="27" spans="1:37" ht="15" outlineLevel="1">
      <c r="J27" s="8"/>
      <c r="AH27" s="9"/>
      <c r="AI27">
        <f>SUBTOTAL(9,AI26:AI26)</f>
        <v>5229</v>
      </c>
      <c r="AK27" s="4" t="s">
        <v>116</v>
      </c>
    </row>
    <row r="28" spans="1:37" ht="15" outlineLevel="2">
      <c r="A28" t="s">
        <v>13</v>
      </c>
      <c r="B28">
        <v>1143634</v>
      </c>
      <c r="C28">
        <v>1033836</v>
      </c>
      <c r="D28">
        <v>909534</v>
      </c>
      <c r="E28">
        <v>856349</v>
      </c>
      <c r="F28" t="str">
        <f t="shared" si="19"/>
        <v>A</v>
      </c>
      <c r="G28">
        <f t="shared" si="20"/>
        <v>2177470</v>
      </c>
      <c r="H28">
        <f t="shared" si="21"/>
        <v>1765883</v>
      </c>
      <c r="I28">
        <f t="shared" si="22"/>
        <v>0.81097925574175533</v>
      </c>
      <c r="J28" s="8">
        <f>FLOOR(I28,0.0001)</f>
        <v>0.81090000000000007</v>
      </c>
      <c r="K28">
        <f t="shared" si="23"/>
        <v>1</v>
      </c>
      <c r="L28">
        <f t="shared" si="24"/>
        <v>1431954</v>
      </c>
      <c r="M28">
        <f t="shared" si="36"/>
        <v>1</v>
      </c>
      <c r="N28">
        <f t="shared" si="25"/>
        <v>1161171</v>
      </c>
      <c r="O28">
        <f t="shared" si="33"/>
        <v>1</v>
      </c>
      <c r="P28">
        <f t="shared" si="1"/>
        <v>941593</v>
      </c>
      <c r="Q28">
        <f t="shared" si="33"/>
        <v>1</v>
      </c>
      <c r="R28">
        <f t="shared" si="3"/>
        <v>763537</v>
      </c>
      <c r="S28">
        <f t="shared" si="33"/>
        <v>1</v>
      </c>
      <c r="T28">
        <f t="shared" si="5"/>
        <v>619152</v>
      </c>
      <c r="U28">
        <f t="shared" si="33"/>
        <v>1</v>
      </c>
      <c r="V28">
        <f t="shared" si="7"/>
        <v>502070</v>
      </c>
      <c r="W28">
        <f t="shared" si="33"/>
        <v>1</v>
      </c>
      <c r="X28">
        <f t="shared" si="9"/>
        <v>407128</v>
      </c>
      <c r="Y28">
        <f t="shared" si="33"/>
        <v>1</v>
      </c>
      <c r="Z28">
        <f t="shared" si="11"/>
        <v>330140</v>
      </c>
      <c r="AA28">
        <f t="shared" si="33"/>
        <v>1</v>
      </c>
      <c r="AB28">
        <f t="shared" si="13"/>
        <v>267710</v>
      </c>
      <c r="AC28">
        <f t="shared" si="33"/>
        <v>1</v>
      </c>
      <c r="AD28">
        <f t="shared" si="15"/>
        <v>217086</v>
      </c>
      <c r="AE28">
        <f t="shared" ref="AE28" si="59">IF(AD28/$G28&gt;2,0,1)</f>
        <v>1</v>
      </c>
      <c r="AF28">
        <f t="shared" si="17"/>
        <v>176035</v>
      </c>
      <c r="AG28">
        <f t="shared" ref="AG28" si="60">IF(AF28/$G28&gt;2,0,1)</f>
        <v>1</v>
      </c>
      <c r="AH28" s="9"/>
      <c r="AI28">
        <v>11576</v>
      </c>
      <c r="AJ28" t="s">
        <v>16</v>
      </c>
      <c r="AK28" t="str">
        <f>LEFT(AJ28,3)</f>
        <v>w17</v>
      </c>
    </row>
    <row r="29" spans="1:37" ht="15" outlineLevel="1">
      <c r="J29" s="8"/>
      <c r="AH29" s="9"/>
      <c r="AI29">
        <f>SUBTOTAL(9,AI28:AI28)</f>
        <v>11576</v>
      </c>
      <c r="AK29" s="4" t="s">
        <v>114</v>
      </c>
    </row>
    <row r="30" spans="1:37" ht="15" outlineLevel="2">
      <c r="A30" t="s">
        <v>14</v>
      </c>
      <c r="B30">
        <v>2549276</v>
      </c>
      <c r="C30">
        <v>2584751</v>
      </c>
      <c r="D30">
        <v>2033079</v>
      </c>
      <c r="E30">
        <v>2066918</v>
      </c>
      <c r="F30" t="str">
        <f t="shared" si="19"/>
        <v>A</v>
      </c>
      <c r="G30">
        <f t="shared" si="20"/>
        <v>5134027</v>
      </c>
      <c r="H30">
        <f t="shared" si="21"/>
        <v>4099997</v>
      </c>
      <c r="I30">
        <f t="shared" si="22"/>
        <v>0.79859280054429005</v>
      </c>
      <c r="J30" s="8">
        <f>FLOOR(I30,0.0001)</f>
        <v>0.79849999999999999</v>
      </c>
      <c r="K30">
        <f t="shared" si="23"/>
        <v>1</v>
      </c>
      <c r="L30">
        <f t="shared" si="24"/>
        <v>3273847</v>
      </c>
      <c r="M30">
        <f t="shared" si="36"/>
        <v>1</v>
      </c>
      <c r="N30">
        <f t="shared" si="25"/>
        <v>2614166</v>
      </c>
      <c r="O30">
        <f t="shared" si="33"/>
        <v>1</v>
      </c>
      <c r="P30">
        <f t="shared" si="1"/>
        <v>2087411</v>
      </c>
      <c r="Q30">
        <f t="shared" si="33"/>
        <v>1</v>
      </c>
      <c r="R30">
        <f t="shared" si="3"/>
        <v>1666797</v>
      </c>
      <c r="S30">
        <f t="shared" si="33"/>
        <v>1</v>
      </c>
      <c r="T30">
        <f t="shared" si="5"/>
        <v>1330937</v>
      </c>
      <c r="U30">
        <f t="shared" si="33"/>
        <v>1</v>
      </c>
      <c r="V30">
        <f t="shared" si="7"/>
        <v>1062753</v>
      </c>
      <c r="W30">
        <f t="shared" si="33"/>
        <v>1</v>
      </c>
      <c r="X30">
        <f t="shared" si="9"/>
        <v>848608</v>
      </c>
      <c r="Y30">
        <f t="shared" si="33"/>
        <v>1</v>
      </c>
      <c r="Z30">
        <f t="shared" si="11"/>
        <v>677613</v>
      </c>
      <c r="AA30">
        <f t="shared" si="33"/>
        <v>1</v>
      </c>
      <c r="AB30">
        <f t="shared" si="13"/>
        <v>541073</v>
      </c>
      <c r="AC30">
        <f t="shared" si="33"/>
        <v>1</v>
      </c>
      <c r="AD30">
        <f t="shared" si="15"/>
        <v>432046</v>
      </c>
      <c r="AE30">
        <f t="shared" ref="AE30" si="61">IF(AD30/$G30&gt;2,0,1)</f>
        <v>1</v>
      </c>
      <c r="AF30">
        <f t="shared" si="17"/>
        <v>344988</v>
      </c>
      <c r="AG30">
        <f t="shared" ref="AG30" si="62">IF(AF30/$G30&gt;2,0,1)</f>
        <v>1</v>
      </c>
      <c r="AH30" s="9"/>
      <c r="AI30">
        <v>27666</v>
      </c>
      <c r="AJ30" t="s">
        <v>8</v>
      </c>
      <c r="AK30" t="str">
        <f>LEFT(AJ30,3)</f>
        <v>w09</v>
      </c>
    </row>
    <row r="31" spans="1:37" ht="15" outlineLevel="1">
      <c r="J31" s="8"/>
      <c r="AH31" s="9"/>
      <c r="AI31">
        <f>SUBTOTAL(9,AI30:AI30)</f>
        <v>27666</v>
      </c>
      <c r="AK31" s="4" t="s">
        <v>106</v>
      </c>
    </row>
    <row r="32" spans="1:37" ht="15" outlineLevel="2">
      <c r="A32" t="s">
        <v>15</v>
      </c>
      <c r="B32">
        <v>1367212</v>
      </c>
      <c r="C32">
        <v>1361389</v>
      </c>
      <c r="D32">
        <v>1572320</v>
      </c>
      <c r="E32">
        <v>1836258</v>
      </c>
      <c r="F32" t="str">
        <f t="shared" si="19"/>
        <v>C</v>
      </c>
      <c r="G32">
        <f t="shared" si="20"/>
        <v>2728601</v>
      </c>
      <c r="H32">
        <f t="shared" si="21"/>
        <v>3408578</v>
      </c>
      <c r="I32">
        <f t="shared" si="22"/>
        <v>1.2492035295743129</v>
      </c>
      <c r="J32" s="8">
        <f>FLOOR(I32,0.0001)</f>
        <v>1.2492000000000001</v>
      </c>
      <c r="K32">
        <f t="shared" si="23"/>
        <v>1</v>
      </c>
      <c r="L32">
        <f t="shared" si="24"/>
        <v>4257995</v>
      </c>
      <c r="M32">
        <f t="shared" si="36"/>
        <v>1</v>
      </c>
      <c r="N32">
        <f t="shared" si="25"/>
        <v>5319087</v>
      </c>
      <c r="O32">
        <f t="shared" si="33"/>
        <v>1</v>
      </c>
      <c r="P32">
        <f t="shared" si="1"/>
        <v>6644603</v>
      </c>
      <c r="Q32">
        <f t="shared" si="33"/>
        <v>0</v>
      </c>
      <c r="R32">
        <f t="shared" si="3"/>
        <v>6644603</v>
      </c>
      <c r="S32">
        <f t="shared" si="33"/>
        <v>0</v>
      </c>
      <c r="T32">
        <f t="shared" si="5"/>
        <v>6644603</v>
      </c>
      <c r="U32">
        <f t="shared" si="33"/>
        <v>0</v>
      </c>
      <c r="V32">
        <f t="shared" si="7"/>
        <v>6644603</v>
      </c>
      <c r="W32">
        <f t="shared" si="33"/>
        <v>0</v>
      </c>
      <c r="X32">
        <f t="shared" si="9"/>
        <v>6644603</v>
      </c>
      <c r="Y32">
        <f t="shared" si="33"/>
        <v>0</v>
      </c>
      <c r="Z32">
        <f t="shared" si="11"/>
        <v>6644603</v>
      </c>
      <c r="AA32">
        <f t="shared" si="33"/>
        <v>0</v>
      </c>
      <c r="AB32">
        <f t="shared" si="13"/>
        <v>6644603</v>
      </c>
      <c r="AC32">
        <f t="shared" si="33"/>
        <v>0</v>
      </c>
      <c r="AD32">
        <f t="shared" si="15"/>
        <v>6644603</v>
      </c>
      <c r="AE32">
        <f t="shared" ref="AE32" si="63">IF(AD32/$G32&gt;2,0,1)</f>
        <v>0</v>
      </c>
      <c r="AF32">
        <f t="shared" si="17"/>
        <v>6644603</v>
      </c>
      <c r="AG32">
        <f t="shared" ref="AG32" si="64">IF(AF32/$G32&gt;2,0,1)</f>
        <v>0</v>
      </c>
      <c r="AH32" s="9"/>
      <c r="AI32">
        <v>34964</v>
      </c>
      <c r="AJ32" t="s">
        <v>3</v>
      </c>
      <c r="AK32" t="str">
        <f>LEFT(AJ32,3)</f>
        <v>w04</v>
      </c>
    </row>
    <row r="33" spans="1:37" ht="15" outlineLevel="1">
      <c r="J33" s="8"/>
      <c r="AH33" s="9"/>
      <c r="AI33">
        <f>SUBTOTAL(9,AI32:AI32)</f>
        <v>34964</v>
      </c>
      <c r="AK33" s="4" t="s">
        <v>101</v>
      </c>
    </row>
    <row r="34" spans="1:37" ht="15" outlineLevel="2">
      <c r="A34" t="s">
        <v>16</v>
      </c>
      <c r="B34">
        <v>2567464</v>
      </c>
      <c r="C34">
        <v>2441857</v>
      </c>
      <c r="D34">
        <v>1524132</v>
      </c>
      <c r="E34">
        <v>1496810</v>
      </c>
      <c r="F34" t="str">
        <f t="shared" si="19"/>
        <v>A</v>
      </c>
      <c r="G34">
        <f t="shared" si="20"/>
        <v>5009321</v>
      </c>
      <c r="H34">
        <f t="shared" si="21"/>
        <v>3020942</v>
      </c>
      <c r="I34">
        <f t="shared" si="22"/>
        <v>0.60306416777842742</v>
      </c>
      <c r="J34" s="8">
        <f>FLOOR(I34,0.0001)</f>
        <v>0.60299999999999998</v>
      </c>
      <c r="K34">
        <f t="shared" si="23"/>
        <v>1</v>
      </c>
      <c r="L34">
        <f t="shared" si="24"/>
        <v>1821628</v>
      </c>
      <c r="M34">
        <f t="shared" si="36"/>
        <v>1</v>
      </c>
      <c r="N34">
        <f t="shared" si="25"/>
        <v>1098441</v>
      </c>
      <c r="O34">
        <f t="shared" si="33"/>
        <v>1</v>
      </c>
      <c r="P34">
        <f t="shared" si="1"/>
        <v>662359</v>
      </c>
      <c r="Q34">
        <f t="shared" si="33"/>
        <v>1</v>
      </c>
      <c r="R34">
        <f t="shared" si="3"/>
        <v>399402</v>
      </c>
      <c r="S34">
        <f t="shared" si="33"/>
        <v>1</v>
      </c>
      <c r="T34">
        <f t="shared" si="5"/>
        <v>240839</v>
      </c>
      <c r="U34">
        <f t="shared" si="33"/>
        <v>1</v>
      </c>
      <c r="V34">
        <f t="shared" si="7"/>
        <v>145225</v>
      </c>
      <c r="W34">
        <f t="shared" si="33"/>
        <v>1</v>
      </c>
      <c r="X34">
        <f t="shared" si="9"/>
        <v>87570</v>
      </c>
      <c r="Y34">
        <f t="shared" si="33"/>
        <v>1</v>
      </c>
      <c r="Z34">
        <f t="shared" si="11"/>
        <v>52804</v>
      </c>
      <c r="AA34">
        <f t="shared" si="33"/>
        <v>1</v>
      </c>
      <c r="AB34">
        <f t="shared" si="13"/>
        <v>31840</v>
      </c>
      <c r="AC34">
        <f t="shared" si="33"/>
        <v>1</v>
      </c>
      <c r="AD34">
        <f t="shared" si="15"/>
        <v>19199</v>
      </c>
      <c r="AE34">
        <f t="shared" ref="AE34" si="65">IF(AD34/$G34&gt;2,0,1)</f>
        <v>1</v>
      </c>
      <c r="AF34">
        <f t="shared" si="17"/>
        <v>11576</v>
      </c>
      <c r="AG34">
        <f t="shared" ref="AG34" si="66">IF(AF34/$G34&gt;2,0,1)</f>
        <v>1</v>
      </c>
      <c r="AH34" s="9"/>
      <c r="AI34">
        <v>39252</v>
      </c>
      <c r="AJ34" t="s">
        <v>9</v>
      </c>
      <c r="AK34" t="str">
        <f>LEFT(AJ34,3)</f>
        <v>w10</v>
      </c>
    </row>
    <row r="35" spans="1:37" ht="15" outlineLevel="1">
      <c r="J35" s="8"/>
      <c r="AH35" s="9"/>
      <c r="AI35">
        <f>SUBTOTAL(9,AI34:AI34)</f>
        <v>39252</v>
      </c>
      <c r="AK35" s="4" t="s">
        <v>107</v>
      </c>
    </row>
    <row r="36" spans="1:37" ht="15" outlineLevel="2">
      <c r="A36" t="s">
        <v>17</v>
      </c>
      <c r="B36">
        <v>1334060</v>
      </c>
      <c r="C36">
        <v>1395231</v>
      </c>
      <c r="D36">
        <v>578655</v>
      </c>
      <c r="E36">
        <v>677663</v>
      </c>
      <c r="F36" t="str">
        <f t="shared" si="19"/>
        <v>D</v>
      </c>
      <c r="G36">
        <f t="shared" si="20"/>
        <v>2729291</v>
      </c>
      <c r="H36">
        <f t="shared" si="21"/>
        <v>1256318</v>
      </c>
      <c r="I36">
        <f t="shared" si="22"/>
        <v>0.4603092891157447</v>
      </c>
      <c r="J36" s="8">
        <f>FLOOR(I36,0.0001)</f>
        <v>0.46030000000000004</v>
      </c>
      <c r="K36">
        <f t="shared" si="23"/>
        <v>1</v>
      </c>
      <c r="L36">
        <f t="shared" si="24"/>
        <v>578283</v>
      </c>
      <c r="M36">
        <f t="shared" si="36"/>
        <v>1</v>
      </c>
      <c r="N36">
        <f t="shared" si="25"/>
        <v>266183</v>
      </c>
      <c r="O36">
        <f t="shared" ref="O36:AC66" si="67">IF(N36/$G36&gt;2,0,1)</f>
        <v>1</v>
      </c>
      <c r="P36">
        <f t="shared" si="1"/>
        <v>122524</v>
      </c>
      <c r="Q36">
        <f t="shared" si="67"/>
        <v>1</v>
      </c>
      <c r="R36">
        <f t="shared" si="3"/>
        <v>56397</v>
      </c>
      <c r="S36">
        <f t="shared" si="67"/>
        <v>1</v>
      </c>
      <c r="T36">
        <f t="shared" si="5"/>
        <v>25959</v>
      </c>
      <c r="U36">
        <f t="shared" si="67"/>
        <v>1</v>
      </c>
      <c r="V36">
        <f t="shared" si="7"/>
        <v>11948</v>
      </c>
      <c r="W36">
        <f t="shared" si="67"/>
        <v>1</v>
      </c>
      <c r="X36">
        <f t="shared" si="9"/>
        <v>5499</v>
      </c>
      <c r="Y36">
        <f t="shared" si="67"/>
        <v>1</v>
      </c>
      <c r="Z36">
        <f t="shared" si="11"/>
        <v>2531</v>
      </c>
      <c r="AA36">
        <f t="shared" si="67"/>
        <v>1</v>
      </c>
      <c r="AB36">
        <f t="shared" si="13"/>
        <v>1165</v>
      </c>
      <c r="AC36">
        <f t="shared" si="67"/>
        <v>1</v>
      </c>
      <c r="AD36">
        <f t="shared" si="15"/>
        <v>536</v>
      </c>
      <c r="AE36">
        <f t="shared" ref="AE36" si="68">IF(AD36/$G36&gt;2,0,1)</f>
        <v>1</v>
      </c>
      <c r="AF36">
        <f t="shared" si="17"/>
        <v>246</v>
      </c>
      <c r="AG36">
        <f t="shared" ref="AG36" si="69">IF(AF36/$G36&gt;2,0,1)</f>
        <v>1</v>
      </c>
      <c r="AH36" s="9"/>
      <c r="AI36">
        <v>88224</v>
      </c>
      <c r="AJ36" t="s">
        <v>49</v>
      </c>
      <c r="AK36" t="str">
        <f>LEFT(AJ36,3)</f>
        <v>w50</v>
      </c>
    </row>
    <row r="37" spans="1:37" ht="15" outlineLevel="1">
      <c r="J37" s="8"/>
      <c r="AH37" s="9"/>
      <c r="AI37">
        <f>SUBTOTAL(9,AI36:AI36)</f>
        <v>88224</v>
      </c>
      <c r="AK37" s="4" t="s">
        <v>147</v>
      </c>
    </row>
    <row r="38" spans="1:37" ht="15" outlineLevel="2">
      <c r="A38" t="s">
        <v>18</v>
      </c>
      <c r="B38">
        <v>2976209</v>
      </c>
      <c r="C38">
        <v>3199665</v>
      </c>
      <c r="D38">
        <v>1666477</v>
      </c>
      <c r="E38">
        <v>1759240</v>
      </c>
      <c r="F38" t="str">
        <f t="shared" si="19"/>
        <v>C</v>
      </c>
      <c r="G38">
        <f t="shared" si="20"/>
        <v>6175874</v>
      </c>
      <c r="H38">
        <f t="shared" si="21"/>
        <v>3425717</v>
      </c>
      <c r="I38">
        <f t="shared" si="22"/>
        <v>0.55469347334482533</v>
      </c>
      <c r="J38" s="8">
        <f>FLOOR(I38,0.0001)</f>
        <v>0.55459999999999998</v>
      </c>
      <c r="K38">
        <f t="shared" si="23"/>
        <v>1</v>
      </c>
      <c r="L38">
        <f t="shared" si="24"/>
        <v>1899902</v>
      </c>
      <c r="M38">
        <f t="shared" si="36"/>
        <v>1</v>
      </c>
      <c r="N38">
        <f t="shared" si="25"/>
        <v>1053685</v>
      </c>
      <c r="O38">
        <f t="shared" si="67"/>
        <v>1</v>
      </c>
      <c r="P38">
        <f t="shared" si="1"/>
        <v>584373</v>
      </c>
      <c r="Q38">
        <f t="shared" si="67"/>
        <v>1</v>
      </c>
      <c r="R38">
        <f t="shared" si="3"/>
        <v>324093</v>
      </c>
      <c r="S38">
        <f t="shared" si="67"/>
        <v>1</v>
      </c>
      <c r="T38">
        <f t="shared" si="5"/>
        <v>179741</v>
      </c>
      <c r="U38">
        <f t="shared" si="67"/>
        <v>1</v>
      </c>
      <c r="V38">
        <f t="shared" si="7"/>
        <v>99684</v>
      </c>
      <c r="W38">
        <f t="shared" si="67"/>
        <v>1</v>
      </c>
      <c r="X38">
        <f t="shared" si="9"/>
        <v>55284</v>
      </c>
      <c r="Y38">
        <f t="shared" si="67"/>
        <v>1</v>
      </c>
      <c r="Z38">
        <f t="shared" si="11"/>
        <v>30660</v>
      </c>
      <c r="AA38">
        <f t="shared" si="67"/>
        <v>1</v>
      </c>
      <c r="AB38">
        <f t="shared" si="13"/>
        <v>17004</v>
      </c>
      <c r="AC38">
        <f t="shared" si="67"/>
        <v>1</v>
      </c>
      <c r="AD38">
        <f t="shared" si="15"/>
        <v>9430</v>
      </c>
      <c r="AE38">
        <f t="shared" ref="AE38" si="70">IF(AD38/$G38&gt;2,0,1)</f>
        <v>1</v>
      </c>
      <c r="AF38">
        <f t="shared" si="17"/>
        <v>5229</v>
      </c>
      <c r="AG38">
        <f t="shared" ref="AG38" si="71">IF(AF38/$G38&gt;2,0,1)</f>
        <v>1</v>
      </c>
      <c r="AH38" s="9"/>
      <c r="AI38">
        <v>97567</v>
      </c>
      <c r="AJ38" t="s">
        <v>22</v>
      </c>
      <c r="AK38" t="str">
        <f>LEFT(AJ38,3)</f>
        <v>w23</v>
      </c>
    </row>
    <row r="39" spans="1:37" ht="15" outlineLevel="1">
      <c r="J39" s="8"/>
      <c r="AH39" s="9"/>
      <c r="AI39">
        <f>SUBTOTAL(9,AI38:AI38)</f>
        <v>97567</v>
      </c>
      <c r="AK39" s="4" t="s">
        <v>120</v>
      </c>
    </row>
    <row r="40" spans="1:37" ht="15" outlineLevel="2">
      <c r="A40" t="s">
        <v>19</v>
      </c>
      <c r="B40">
        <v>1443351</v>
      </c>
      <c r="C40">
        <v>1565539</v>
      </c>
      <c r="D40">
        <v>1355276</v>
      </c>
      <c r="E40">
        <v>1423414</v>
      </c>
      <c r="F40" t="str">
        <f t="shared" si="19"/>
        <v>C</v>
      </c>
      <c r="G40">
        <f t="shared" si="20"/>
        <v>3008890</v>
      </c>
      <c r="H40">
        <f t="shared" si="21"/>
        <v>2778690</v>
      </c>
      <c r="I40">
        <f t="shared" si="22"/>
        <v>0.9234933812801398</v>
      </c>
      <c r="J40" s="8">
        <f>FLOOR(I40,0.0001)</f>
        <v>0.9234</v>
      </c>
      <c r="K40">
        <f t="shared" si="23"/>
        <v>1</v>
      </c>
      <c r="L40">
        <f t="shared" si="24"/>
        <v>2565842</v>
      </c>
      <c r="M40">
        <f t="shared" si="36"/>
        <v>1</v>
      </c>
      <c r="N40">
        <f t="shared" si="25"/>
        <v>2369298</v>
      </c>
      <c r="O40">
        <f t="shared" si="67"/>
        <v>1</v>
      </c>
      <c r="P40">
        <f t="shared" si="1"/>
        <v>2187809</v>
      </c>
      <c r="Q40">
        <f t="shared" si="67"/>
        <v>1</v>
      </c>
      <c r="R40">
        <f t="shared" si="3"/>
        <v>2020222</v>
      </c>
      <c r="S40">
        <f t="shared" si="67"/>
        <v>1</v>
      </c>
      <c r="T40">
        <f t="shared" si="5"/>
        <v>1865472</v>
      </c>
      <c r="U40">
        <f t="shared" si="67"/>
        <v>1</v>
      </c>
      <c r="V40">
        <f t="shared" si="7"/>
        <v>1722576</v>
      </c>
      <c r="W40">
        <f t="shared" si="67"/>
        <v>1</v>
      </c>
      <c r="X40">
        <f t="shared" si="9"/>
        <v>1590626</v>
      </c>
      <c r="Y40">
        <f t="shared" si="67"/>
        <v>1</v>
      </c>
      <c r="Z40">
        <f t="shared" si="11"/>
        <v>1468784</v>
      </c>
      <c r="AA40">
        <f t="shared" si="67"/>
        <v>1</v>
      </c>
      <c r="AB40">
        <f t="shared" si="13"/>
        <v>1356275</v>
      </c>
      <c r="AC40">
        <f t="shared" si="67"/>
        <v>1</v>
      </c>
      <c r="AD40">
        <f t="shared" si="15"/>
        <v>1252384</v>
      </c>
      <c r="AE40">
        <f t="shared" ref="AE40" si="72">IF(AD40/$G40&gt;2,0,1)</f>
        <v>1</v>
      </c>
      <c r="AF40">
        <f t="shared" si="17"/>
        <v>1156451</v>
      </c>
      <c r="AG40">
        <f t="shared" ref="AG40" si="73">IF(AF40/$G40&gt;2,0,1)</f>
        <v>1</v>
      </c>
      <c r="AH40" s="9"/>
      <c r="AI40">
        <v>176035</v>
      </c>
      <c r="AJ40" t="s">
        <v>13</v>
      </c>
      <c r="AK40" t="str">
        <f>LEFT(AJ40,3)</f>
        <v>w14</v>
      </c>
    </row>
    <row r="41" spans="1:37" ht="15" outlineLevel="1">
      <c r="J41" s="8"/>
      <c r="AH41" s="9"/>
      <c r="AI41">
        <f>SUBTOTAL(9,AI40:AI40)</f>
        <v>176035</v>
      </c>
      <c r="AK41" s="4" t="s">
        <v>111</v>
      </c>
    </row>
    <row r="42" spans="1:37" ht="15" outlineLevel="2">
      <c r="A42" t="s">
        <v>20</v>
      </c>
      <c r="B42">
        <v>2486640</v>
      </c>
      <c r="C42">
        <v>2265936</v>
      </c>
      <c r="D42">
        <v>297424</v>
      </c>
      <c r="E42">
        <v>274759</v>
      </c>
      <c r="F42" t="str">
        <f t="shared" si="19"/>
        <v>A</v>
      </c>
      <c r="G42">
        <f t="shared" si="20"/>
        <v>4752576</v>
      </c>
      <c r="H42">
        <f t="shared" si="21"/>
        <v>572183</v>
      </c>
      <c r="I42">
        <f t="shared" si="22"/>
        <v>0.12039428722444417</v>
      </c>
      <c r="J42" s="8">
        <f>FLOOR(I42,0.0001)</f>
        <v>0.1203</v>
      </c>
      <c r="K42">
        <f t="shared" si="23"/>
        <v>1</v>
      </c>
      <c r="L42">
        <f t="shared" si="24"/>
        <v>68833</v>
      </c>
      <c r="M42">
        <f t="shared" si="36"/>
        <v>1</v>
      </c>
      <c r="N42">
        <f t="shared" si="25"/>
        <v>8280</v>
      </c>
      <c r="O42">
        <f t="shared" si="67"/>
        <v>1</v>
      </c>
      <c r="P42">
        <f t="shared" si="1"/>
        <v>996</v>
      </c>
      <c r="Q42">
        <f t="shared" si="67"/>
        <v>1</v>
      </c>
      <c r="R42">
        <f t="shared" si="3"/>
        <v>119</v>
      </c>
      <c r="S42">
        <f t="shared" si="67"/>
        <v>1</v>
      </c>
      <c r="T42">
        <f t="shared" si="5"/>
        <v>14</v>
      </c>
      <c r="U42">
        <f t="shared" si="67"/>
        <v>1</v>
      </c>
      <c r="V42">
        <f t="shared" si="7"/>
        <v>1</v>
      </c>
      <c r="W42">
        <f t="shared" si="67"/>
        <v>1</v>
      </c>
      <c r="X42">
        <f t="shared" si="9"/>
        <v>0</v>
      </c>
      <c r="Y42">
        <f t="shared" si="67"/>
        <v>1</v>
      </c>
      <c r="Z42">
        <f t="shared" si="11"/>
        <v>0</v>
      </c>
      <c r="AA42">
        <f t="shared" si="67"/>
        <v>1</v>
      </c>
      <c r="AB42">
        <f t="shared" si="13"/>
        <v>0</v>
      </c>
      <c r="AC42">
        <f t="shared" si="67"/>
        <v>1</v>
      </c>
      <c r="AD42">
        <f t="shared" si="15"/>
        <v>0</v>
      </c>
      <c r="AE42">
        <f t="shared" ref="AE42" si="74">IF(AD42/$G42&gt;2,0,1)</f>
        <v>1</v>
      </c>
      <c r="AF42">
        <f t="shared" si="17"/>
        <v>0</v>
      </c>
      <c r="AG42">
        <f t="shared" ref="AG42" si="75">IF(AF42/$G42&gt;2,0,1)</f>
        <v>1</v>
      </c>
      <c r="AH42" s="9"/>
      <c r="AI42">
        <v>253870</v>
      </c>
      <c r="AJ42" t="s">
        <v>36</v>
      </c>
      <c r="AK42" t="str">
        <f>LEFT(AJ42,3)</f>
        <v>w37</v>
      </c>
    </row>
    <row r="43" spans="1:37" ht="15" outlineLevel="1">
      <c r="J43" s="8"/>
      <c r="AH43" s="9"/>
      <c r="AI43">
        <f>SUBTOTAL(9,AI42:AI42)</f>
        <v>253870</v>
      </c>
      <c r="AK43" s="4" t="s">
        <v>134</v>
      </c>
    </row>
    <row r="44" spans="1:37" ht="15" outlineLevel="2">
      <c r="A44" t="s">
        <v>21</v>
      </c>
      <c r="B44">
        <v>685438</v>
      </c>
      <c r="C44">
        <v>749124</v>
      </c>
      <c r="D44">
        <v>2697677</v>
      </c>
      <c r="E44">
        <v>2821550</v>
      </c>
      <c r="F44" t="str">
        <f t="shared" si="19"/>
        <v>B</v>
      </c>
      <c r="G44">
        <f t="shared" si="20"/>
        <v>1434562</v>
      </c>
      <c r="H44">
        <f t="shared" si="21"/>
        <v>5519227</v>
      </c>
      <c r="I44">
        <f t="shared" si="22"/>
        <v>3.8473255251428657</v>
      </c>
      <c r="J44" s="8">
        <f>FLOOR(I44,0.0001)</f>
        <v>3.8473000000000002</v>
      </c>
      <c r="K44">
        <f t="shared" si="23"/>
        <v>0</v>
      </c>
      <c r="L44">
        <f t="shared" si="24"/>
        <v>5519227</v>
      </c>
      <c r="M44">
        <f t="shared" si="36"/>
        <v>0</v>
      </c>
      <c r="N44">
        <f t="shared" si="25"/>
        <v>5519227</v>
      </c>
      <c r="O44">
        <f t="shared" si="67"/>
        <v>0</v>
      </c>
      <c r="P44">
        <f t="shared" si="1"/>
        <v>5519227</v>
      </c>
      <c r="Q44">
        <f t="shared" si="67"/>
        <v>0</v>
      </c>
      <c r="R44">
        <f t="shared" si="3"/>
        <v>5519227</v>
      </c>
      <c r="S44">
        <f t="shared" si="67"/>
        <v>0</v>
      </c>
      <c r="T44">
        <f t="shared" si="5"/>
        <v>5519227</v>
      </c>
      <c r="U44">
        <f t="shared" si="67"/>
        <v>0</v>
      </c>
      <c r="V44">
        <f t="shared" si="7"/>
        <v>5519227</v>
      </c>
      <c r="W44">
        <f t="shared" si="67"/>
        <v>0</v>
      </c>
      <c r="X44">
        <f t="shared" si="9"/>
        <v>5519227</v>
      </c>
      <c r="Y44">
        <f t="shared" si="67"/>
        <v>0</v>
      </c>
      <c r="Z44">
        <f t="shared" si="11"/>
        <v>5519227</v>
      </c>
      <c r="AA44">
        <f t="shared" si="67"/>
        <v>0</v>
      </c>
      <c r="AB44">
        <f t="shared" si="13"/>
        <v>5519227</v>
      </c>
      <c r="AC44">
        <f t="shared" si="67"/>
        <v>0</v>
      </c>
      <c r="AD44">
        <f t="shared" si="15"/>
        <v>5519227</v>
      </c>
      <c r="AE44">
        <f t="shared" ref="AE44" si="76">IF(AD44/$G44&gt;2,0,1)</f>
        <v>0</v>
      </c>
      <c r="AF44">
        <f t="shared" si="17"/>
        <v>5519227</v>
      </c>
      <c r="AG44">
        <f t="shared" ref="AG44" si="77">IF(AF44/$G44&gt;2,0,1)</f>
        <v>0</v>
      </c>
      <c r="AH44" s="9"/>
      <c r="AI44">
        <v>344988</v>
      </c>
      <c r="AJ44" t="s">
        <v>14</v>
      </c>
      <c r="AK44" t="str">
        <f>LEFT(AJ44,3)</f>
        <v>w15</v>
      </c>
    </row>
    <row r="45" spans="1:37" ht="15" outlineLevel="1">
      <c r="J45" s="8"/>
      <c r="AH45" s="9"/>
      <c r="AI45">
        <f>SUBTOTAL(9,AI44:AI44)</f>
        <v>344988</v>
      </c>
      <c r="AK45" s="4" t="s">
        <v>112</v>
      </c>
    </row>
    <row r="46" spans="1:37" ht="15" outlineLevel="2">
      <c r="A46" t="s">
        <v>22</v>
      </c>
      <c r="B46">
        <v>2166753</v>
      </c>
      <c r="C46">
        <v>2338698</v>
      </c>
      <c r="D46">
        <v>1681433</v>
      </c>
      <c r="E46">
        <v>1592443</v>
      </c>
      <c r="F46" t="str">
        <f t="shared" si="19"/>
        <v>B</v>
      </c>
      <c r="G46">
        <f t="shared" si="20"/>
        <v>4505451</v>
      </c>
      <c r="H46">
        <f t="shared" si="21"/>
        <v>3273876</v>
      </c>
      <c r="I46">
        <f t="shared" si="22"/>
        <v>0.72664778731363411</v>
      </c>
      <c r="J46" s="8">
        <f>FLOOR(I46,0.0001)</f>
        <v>0.72660000000000002</v>
      </c>
      <c r="K46">
        <f t="shared" si="23"/>
        <v>1</v>
      </c>
      <c r="L46">
        <f t="shared" si="24"/>
        <v>2378798</v>
      </c>
      <c r="M46">
        <f t="shared" si="36"/>
        <v>1</v>
      </c>
      <c r="N46">
        <f t="shared" si="25"/>
        <v>1728434</v>
      </c>
      <c r="O46">
        <f t="shared" si="67"/>
        <v>1</v>
      </c>
      <c r="P46">
        <f t="shared" si="1"/>
        <v>1255880</v>
      </c>
      <c r="Q46">
        <f t="shared" si="67"/>
        <v>1</v>
      </c>
      <c r="R46">
        <f t="shared" si="3"/>
        <v>912522</v>
      </c>
      <c r="S46">
        <f t="shared" si="67"/>
        <v>1</v>
      </c>
      <c r="T46">
        <f t="shared" si="5"/>
        <v>663038</v>
      </c>
      <c r="U46">
        <f t="shared" si="67"/>
        <v>1</v>
      </c>
      <c r="V46">
        <f t="shared" si="7"/>
        <v>481763</v>
      </c>
      <c r="W46">
        <f t="shared" si="67"/>
        <v>1</v>
      </c>
      <c r="X46">
        <f t="shared" si="9"/>
        <v>350048</v>
      </c>
      <c r="Y46">
        <f t="shared" si="67"/>
        <v>1</v>
      </c>
      <c r="Z46">
        <f t="shared" si="11"/>
        <v>254344</v>
      </c>
      <c r="AA46">
        <f t="shared" si="67"/>
        <v>1</v>
      </c>
      <c r="AB46">
        <f t="shared" si="13"/>
        <v>184806</v>
      </c>
      <c r="AC46">
        <f t="shared" si="67"/>
        <v>1</v>
      </c>
      <c r="AD46">
        <f t="shared" si="15"/>
        <v>134280</v>
      </c>
      <c r="AE46">
        <f t="shared" ref="AE46" si="78">IF(AD46/$G46&gt;2,0,1)</f>
        <v>1</v>
      </c>
      <c r="AF46">
        <f t="shared" si="17"/>
        <v>97567</v>
      </c>
      <c r="AG46">
        <f t="shared" ref="AG46" si="79">IF(AF46/$G46&gt;2,0,1)</f>
        <v>1</v>
      </c>
      <c r="AH46" s="9"/>
      <c r="AI46">
        <v>353503</v>
      </c>
      <c r="AJ46" t="s">
        <v>28</v>
      </c>
      <c r="AK46" t="str">
        <f>LEFT(AJ46,3)</f>
        <v>w29</v>
      </c>
    </row>
    <row r="47" spans="1:37" ht="15" outlineLevel="1">
      <c r="J47" s="8"/>
      <c r="AH47" s="9"/>
      <c r="AI47">
        <f>SUBTOTAL(9,AI46:AI46)</f>
        <v>353503</v>
      </c>
      <c r="AK47" s="4" t="s">
        <v>126</v>
      </c>
    </row>
    <row r="48" spans="1:37" ht="15" outlineLevel="2">
      <c r="A48" t="s">
        <v>23</v>
      </c>
      <c r="B48">
        <v>643177</v>
      </c>
      <c r="C48">
        <v>684187</v>
      </c>
      <c r="D48">
        <v>796213</v>
      </c>
      <c r="E48">
        <v>867904</v>
      </c>
      <c r="F48" t="str">
        <f t="shared" si="19"/>
        <v>C</v>
      </c>
      <c r="G48">
        <f t="shared" si="20"/>
        <v>1327364</v>
      </c>
      <c r="H48">
        <f t="shared" si="21"/>
        <v>1664117</v>
      </c>
      <c r="I48">
        <f t="shared" si="22"/>
        <v>1.2537005674404309</v>
      </c>
      <c r="J48" s="8">
        <f>FLOOR(I48,0.0001)</f>
        <v>1.2537</v>
      </c>
      <c r="K48">
        <f t="shared" si="23"/>
        <v>1</v>
      </c>
      <c r="L48">
        <f t="shared" si="24"/>
        <v>2086303</v>
      </c>
      <c r="M48">
        <f t="shared" si="36"/>
        <v>1</v>
      </c>
      <c r="N48">
        <f t="shared" si="25"/>
        <v>2615598</v>
      </c>
      <c r="O48">
        <f t="shared" si="67"/>
        <v>1</v>
      </c>
      <c r="P48">
        <f t="shared" si="1"/>
        <v>3279175</v>
      </c>
      <c r="Q48">
        <f t="shared" si="67"/>
        <v>0</v>
      </c>
      <c r="R48">
        <f t="shared" si="3"/>
        <v>3279175</v>
      </c>
      <c r="S48">
        <f t="shared" si="67"/>
        <v>0</v>
      </c>
      <c r="T48">
        <f t="shared" si="5"/>
        <v>3279175</v>
      </c>
      <c r="U48">
        <f t="shared" si="67"/>
        <v>0</v>
      </c>
      <c r="V48">
        <f t="shared" si="7"/>
        <v>3279175</v>
      </c>
      <c r="W48">
        <f t="shared" si="67"/>
        <v>0</v>
      </c>
      <c r="X48">
        <f t="shared" si="9"/>
        <v>3279175</v>
      </c>
      <c r="Y48">
        <f t="shared" si="67"/>
        <v>0</v>
      </c>
      <c r="Z48">
        <f t="shared" si="11"/>
        <v>3279175</v>
      </c>
      <c r="AA48">
        <f t="shared" si="67"/>
        <v>0</v>
      </c>
      <c r="AB48">
        <f t="shared" si="13"/>
        <v>3279175</v>
      </c>
      <c r="AC48">
        <f t="shared" si="67"/>
        <v>0</v>
      </c>
      <c r="AD48">
        <f t="shared" si="15"/>
        <v>3279175</v>
      </c>
      <c r="AE48">
        <f t="shared" ref="AE48" si="80">IF(AD48/$G48&gt;2,0,1)</f>
        <v>0</v>
      </c>
      <c r="AF48">
        <f t="shared" si="17"/>
        <v>3279175</v>
      </c>
      <c r="AG48">
        <f t="shared" ref="AG48" si="81">IF(AF48/$G48&gt;2,0,1)</f>
        <v>0</v>
      </c>
      <c r="AH48" s="9"/>
      <c r="AI48">
        <v>388418</v>
      </c>
      <c r="AJ48" t="s">
        <v>4</v>
      </c>
      <c r="AK48" t="str">
        <f>LEFT(AJ48,3)</f>
        <v>w05</v>
      </c>
    </row>
    <row r="49" spans="1:37" ht="15" outlineLevel="1">
      <c r="J49" s="8"/>
      <c r="AH49" s="9"/>
      <c r="AI49">
        <f>SUBTOTAL(9,AI48:AI48)</f>
        <v>388418</v>
      </c>
      <c r="AK49" s="4" t="s">
        <v>102</v>
      </c>
    </row>
    <row r="50" spans="1:37" ht="15" outlineLevel="2">
      <c r="A50" t="s">
        <v>24</v>
      </c>
      <c r="B50">
        <v>450192</v>
      </c>
      <c r="C50">
        <v>434755</v>
      </c>
      <c r="D50">
        <v>1656446</v>
      </c>
      <c r="E50">
        <v>1691000</v>
      </c>
      <c r="F50" t="str">
        <f t="shared" si="19"/>
        <v>B</v>
      </c>
      <c r="G50">
        <f t="shared" si="20"/>
        <v>884947</v>
      </c>
      <c r="H50">
        <f t="shared" si="21"/>
        <v>3347446</v>
      </c>
      <c r="I50">
        <f t="shared" si="22"/>
        <v>3.7826513904222514</v>
      </c>
      <c r="J50" s="8">
        <f>FLOOR(I50,0.0001)</f>
        <v>3.7826</v>
      </c>
      <c r="K50">
        <f t="shared" si="23"/>
        <v>0</v>
      </c>
      <c r="L50">
        <f t="shared" si="24"/>
        <v>3347446</v>
      </c>
      <c r="M50">
        <f t="shared" si="36"/>
        <v>0</v>
      </c>
      <c r="N50">
        <f t="shared" si="25"/>
        <v>3347446</v>
      </c>
      <c r="O50">
        <f t="shared" si="67"/>
        <v>0</v>
      </c>
      <c r="P50">
        <f t="shared" si="1"/>
        <v>3347446</v>
      </c>
      <c r="Q50">
        <f t="shared" si="67"/>
        <v>0</v>
      </c>
      <c r="R50">
        <f t="shared" si="3"/>
        <v>3347446</v>
      </c>
      <c r="S50">
        <f t="shared" si="67"/>
        <v>0</v>
      </c>
      <c r="T50">
        <f t="shared" si="5"/>
        <v>3347446</v>
      </c>
      <c r="U50">
        <f t="shared" si="67"/>
        <v>0</v>
      </c>
      <c r="V50">
        <f t="shared" si="7"/>
        <v>3347446</v>
      </c>
      <c r="W50">
        <f t="shared" si="67"/>
        <v>0</v>
      </c>
      <c r="X50">
        <f t="shared" si="9"/>
        <v>3347446</v>
      </c>
      <c r="Y50">
        <f t="shared" si="67"/>
        <v>0</v>
      </c>
      <c r="Z50">
        <f t="shared" si="11"/>
        <v>3347446</v>
      </c>
      <c r="AA50">
        <f t="shared" si="67"/>
        <v>0</v>
      </c>
      <c r="AB50">
        <f t="shared" si="13"/>
        <v>3347446</v>
      </c>
      <c r="AC50">
        <f t="shared" si="67"/>
        <v>0</v>
      </c>
      <c r="AD50">
        <f t="shared" si="15"/>
        <v>3347446</v>
      </c>
      <c r="AE50">
        <f t="shared" ref="AE50" si="82">IF(AD50/$G50&gt;2,0,1)</f>
        <v>0</v>
      </c>
      <c r="AF50">
        <f t="shared" si="17"/>
        <v>3347446</v>
      </c>
      <c r="AG50">
        <f t="shared" ref="AG50" si="83">IF(AF50/$G50&gt;2,0,1)</f>
        <v>0</v>
      </c>
      <c r="AH50" s="9"/>
      <c r="AI50">
        <v>395195</v>
      </c>
      <c r="AJ50" t="s">
        <v>25</v>
      </c>
      <c r="AK50" t="str">
        <f>LEFT(AJ50,3)</f>
        <v>w26</v>
      </c>
    </row>
    <row r="51" spans="1:37" ht="15" outlineLevel="1">
      <c r="J51" s="8"/>
      <c r="AH51" s="9"/>
      <c r="AI51">
        <f>SUBTOTAL(9,AI50:AI50)</f>
        <v>395195</v>
      </c>
      <c r="AK51" s="4" t="s">
        <v>123</v>
      </c>
    </row>
    <row r="52" spans="1:37" ht="15" outlineLevel="2">
      <c r="A52" t="s">
        <v>25</v>
      </c>
      <c r="B52">
        <v>1037774</v>
      </c>
      <c r="C52">
        <v>1113789</v>
      </c>
      <c r="D52">
        <v>877464</v>
      </c>
      <c r="E52">
        <v>990837</v>
      </c>
      <c r="F52" t="str">
        <f t="shared" si="19"/>
        <v>C</v>
      </c>
      <c r="G52">
        <f t="shared" si="20"/>
        <v>2151563</v>
      </c>
      <c r="H52">
        <f t="shared" si="21"/>
        <v>1868301</v>
      </c>
      <c r="I52">
        <f t="shared" si="22"/>
        <v>0.86834594199658577</v>
      </c>
      <c r="J52" s="8">
        <f>FLOOR(I52,0.0001)</f>
        <v>0.86830000000000007</v>
      </c>
      <c r="K52">
        <f t="shared" si="23"/>
        <v>1</v>
      </c>
      <c r="L52">
        <f t="shared" si="24"/>
        <v>1622245</v>
      </c>
      <c r="M52">
        <f t="shared" si="36"/>
        <v>1</v>
      </c>
      <c r="N52">
        <f t="shared" si="25"/>
        <v>1408595</v>
      </c>
      <c r="O52">
        <f t="shared" si="67"/>
        <v>1</v>
      </c>
      <c r="P52">
        <f t="shared" si="1"/>
        <v>1223083</v>
      </c>
      <c r="Q52">
        <f t="shared" si="67"/>
        <v>1</v>
      </c>
      <c r="R52">
        <f t="shared" si="3"/>
        <v>1062002</v>
      </c>
      <c r="S52">
        <f t="shared" si="67"/>
        <v>1</v>
      </c>
      <c r="T52">
        <f t="shared" si="5"/>
        <v>922136</v>
      </c>
      <c r="U52">
        <f t="shared" si="67"/>
        <v>1</v>
      </c>
      <c r="V52">
        <f t="shared" si="7"/>
        <v>800690</v>
      </c>
      <c r="W52">
        <f t="shared" si="67"/>
        <v>1</v>
      </c>
      <c r="X52">
        <f t="shared" si="9"/>
        <v>695239</v>
      </c>
      <c r="Y52">
        <f t="shared" si="67"/>
        <v>1</v>
      </c>
      <c r="Z52">
        <f t="shared" si="11"/>
        <v>603676</v>
      </c>
      <c r="AA52">
        <f t="shared" si="67"/>
        <v>1</v>
      </c>
      <c r="AB52">
        <f t="shared" si="13"/>
        <v>524171</v>
      </c>
      <c r="AC52">
        <f t="shared" si="67"/>
        <v>1</v>
      </c>
      <c r="AD52">
        <f t="shared" si="15"/>
        <v>455137</v>
      </c>
      <c r="AE52">
        <f t="shared" ref="AE52" si="84">IF(AD52/$G52&gt;2,0,1)</f>
        <v>1</v>
      </c>
      <c r="AF52">
        <f t="shared" si="17"/>
        <v>395195</v>
      </c>
      <c r="AG52">
        <f t="shared" ref="AG52" si="85">IF(AF52/$G52&gt;2,0,1)</f>
        <v>1</v>
      </c>
      <c r="AH52" s="9"/>
      <c r="AI52">
        <v>1156451</v>
      </c>
      <c r="AJ52" t="s">
        <v>19</v>
      </c>
      <c r="AK52" t="str">
        <f>LEFT(AJ52,3)</f>
        <v>w20</v>
      </c>
    </row>
    <row r="53" spans="1:37" ht="15" outlineLevel="1">
      <c r="J53" s="8"/>
      <c r="AH53" s="9"/>
      <c r="AI53">
        <f>SUBTOTAL(9,AI52:AI52)</f>
        <v>1156451</v>
      </c>
      <c r="AK53" s="4" t="s">
        <v>117</v>
      </c>
    </row>
    <row r="54" spans="1:37" ht="15" outlineLevel="2">
      <c r="A54" t="s">
        <v>26</v>
      </c>
      <c r="B54">
        <v>2351213</v>
      </c>
      <c r="C54">
        <v>2358482</v>
      </c>
      <c r="D54">
        <v>1098384</v>
      </c>
      <c r="E54">
        <v>1121488</v>
      </c>
      <c r="F54" t="str">
        <f t="shared" si="19"/>
        <v>C</v>
      </c>
      <c r="G54">
        <f t="shared" si="20"/>
        <v>4709695</v>
      </c>
      <c r="H54">
        <f t="shared" si="21"/>
        <v>2219872</v>
      </c>
      <c r="I54">
        <f t="shared" si="22"/>
        <v>0.47134092547394257</v>
      </c>
      <c r="J54" s="8">
        <f>FLOOR(I54,0.0001)</f>
        <v>0.4713</v>
      </c>
      <c r="K54">
        <f t="shared" si="23"/>
        <v>1</v>
      </c>
      <c r="L54">
        <f t="shared" si="24"/>
        <v>1046225</v>
      </c>
      <c r="M54">
        <f t="shared" si="36"/>
        <v>1</v>
      </c>
      <c r="N54">
        <f t="shared" si="25"/>
        <v>493085</v>
      </c>
      <c r="O54">
        <f t="shared" si="67"/>
        <v>1</v>
      </c>
      <c r="P54">
        <f t="shared" si="1"/>
        <v>232390</v>
      </c>
      <c r="Q54">
        <f t="shared" si="67"/>
        <v>1</v>
      </c>
      <c r="R54">
        <f t="shared" si="3"/>
        <v>109525</v>
      </c>
      <c r="S54">
        <f t="shared" si="67"/>
        <v>1</v>
      </c>
      <c r="T54">
        <f t="shared" si="5"/>
        <v>51619</v>
      </c>
      <c r="U54">
        <f t="shared" si="67"/>
        <v>1</v>
      </c>
      <c r="V54">
        <f t="shared" si="7"/>
        <v>24328</v>
      </c>
      <c r="W54">
        <f t="shared" si="67"/>
        <v>1</v>
      </c>
      <c r="X54">
        <f t="shared" si="9"/>
        <v>11465</v>
      </c>
      <c r="Y54">
        <f t="shared" si="67"/>
        <v>1</v>
      </c>
      <c r="Z54">
        <f t="shared" si="11"/>
        <v>5403</v>
      </c>
      <c r="AA54">
        <f t="shared" si="67"/>
        <v>1</v>
      </c>
      <c r="AB54">
        <f t="shared" si="13"/>
        <v>2546</v>
      </c>
      <c r="AC54">
        <f t="shared" si="67"/>
        <v>1</v>
      </c>
      <c r="AD54">
        <f t="shared" si="15"/>
        <v>1199</v>
      </c>
      <c r="AE54">
        <f t="shared" ref="AE54" si="86">IF(AD54/$G54&gt;2,0,1)</f>
        <v>1</v>
      </c>
      <c r="AF54">
        <f t="shared" si="17"/>
        <v>565</v>
      </c>
      <c r="AG54">
        <f t="shared" ref="AG54" si="87">IF(AF54/$G54&gt;2,0,1)</f>
        <v>1</v>
      </c>
      <c r="AH54" s="9"/>
      <c r="AI54">
        <v>1494556</v>
      </c>
      <c r="AJ54" t="s">
        <v>30</v>
      </c>
      <c r="AK54" t="str">
        <f>LEFT(AJ54,3)</f>
        <v>w31</v>
      </c>
    </row>
    <row r="55" spans="1:37" ht="15" outlineLevel="1">
      <c r="J55" s="8"/>
      <c r="AH55" s="9"/>
      <c r="AI55">
        <f>SUBTOTAL(9,AI54:AI54)</f>
        <v>1494556</v>
      </c>
      <c r="AK55" s="4" t="s">
        <v>128</v>
      </c>
    </row>
    <row r="56" spans="1:37" ht="15" outlineLevel="2">
      <c r="A56" t="s">
        <v>27</v>
      </c>
      <c r="B56">
        <v>2613354</v>
      </c>
      <c r="C56">
        <v>2837241</v>
      </c>
      <c r="D56">
        <v>431144</v>
      </c>
      <c r="E56">
        <v>434113</v>
      </c>
      <c r="F56" t="str">
        <f t="shared" si="19"/>
        <v>D</v>
      </c>
      <c r="G56">
        <f t="shared" si="20"/>
        <v>5450595</v>
      </c>
      <c r="H56">
        <f t="shared" si="21"/>
        <v>865257</v>
      </c>
      <c r="I56">
        <f t="shared" si="22"/>
        <v>0.15874542137142825</v>
      </c>
      <c r="J56" s="8">
        <f>FLOOR(I56,0.0001)</f>
        <v>0.15870000000000001</v>
      </c>
      <c r="K56">
        <f t="shared" si="23"/>
        <v>1</v>
      </c>
      <c r="L56">
        <f t="shared" si="24"/>
        <v>137316</v>
      </c>
      <c r="M56">
        <f t="shared" si="36"/>
        <v>1</v>
      </c>
      <c r="N56">
        <f t="shared" si="25"/>
        <v>21792</v>
      </c>
      <c r="O56">
        <f t="shared" si="67"/>
        <v>1</v>
      </c>
      <c r="P56">
        <f t="shared" si="1"/>
        <v>3458</v>
      </c>
      <c r="Q56">
        <f t="shared" si="67"/>
        <v>1</v>
      </c>
      <c r="R56">
        <f t="shared" si="3"/>
        <v>548</v>
      </c>
      <c r="S56">
        <f t="shared" si="67"/>
        <v>1</v>
      </c>
      <c r="T56">
        <f t="shared" si="5"/>
        <v>86</v>
      </c>
      <c r="U56">
        <f t="shared" si="67"/>
        <v>1</v>
      </c>
      <c r="V56">
        <f t="shared" si="7"/>
        <v>13</v>
      </c>
      <c r="W56">
        <f t="shared" si="67"/>
        <v>1</v>
      </c>
      <c r="X56">
        <f t="shared" si="9"/>
        <v>2</v>
      </c>
      <c r="Y56">
        <f t="shared" si="67"/>
        <v>1</v>
      </c>
      <c r="Z56">
        <f t="shared" si="11"/>
        <v>0</v>
      </c>
      <c r="AA56">
        <f t="shared" si="67"/>
        <v>1</v>
      </c>
      <c r="AB56">
        <f t="shared" si="13"/>
        <v>0</v>
      </c>
      <c r="AC56">
        <f t="shared" si="67"/>
        <v>1</v>
      </c>
      <c r="AD56">
        <f t="shared" si="15"/>
        <v>0</v>
      </c>
      <c r="AE56">
        <f t="shared" ref="AE56" si="88">IF(AD56/$G56&gt;2,0,1)</f>
        <v>1</v>
      </c>
      <c r="AF56">
        <f t="shared" si="17"/>
        <v>0</v>
      </c>
      <c r="AG56">
        <f t="shared" ref="AG56" si="89">IF(AF56/$G56&gt;2,0,1)</f>
        <v>1</v>
      </c>
      <c r="AH56" s="9"/>
      <c r="AI56">
        <v>1521565</v>
      </c>
      <c r="AJ56" t="s">
        <v>6</v>
      </c>
      <c r="AK56" t="str">
        <f>LEFT(AJ56,3)</f>
        <v>w07</v>
      </c>
    </row>
    <row r="57" spans="1:37" ht="15" outlineLevel="1">
      <c r="J57" s="8"/>
      <c r="AH57" s="9"/>
      <c r="AI57">
        <f>SUBTOTAL(9,AI56:AI56)</f>
        <v>1521565</v>
      </c>
      <c r="AK57" s="4" t="s">
        <v>104</v>
      </c>
    </row>
    <row r="58" spans="1:37" ht="15" outlineLevel="2">
      <c r="A58" t="s">
        <v>28</v>
      </c>
      <c r="B58">
        <v>1859691</v>
      </c>
      <c r="C58">
        <v>1844250</v>
      </c>
      <c r="D58">
        <v>1460134</v>
      </c>
      <c r="E58">
        <v>1585258</v>
      </c>
      <c r="F58" t="str">
        <f t="shared" si="19"/>
        <v>A</v>
      </c>
      <c r="G58">
        <f t="shared" si="20"/>
        <v>3703941</v>
      </c>
      <c r="H58">
        <f t="shared" si="21"/>
        <v>3045392</v>
      </c>
      <c r="I58">
        <f t="shared" si="22"/>
        <v>0.8222031614434463</v>
      </c>
      <c r="J58" s="8">
        <f>FLOOR(I58,0.0001)</f>
        <v>0.82220000000000004</v>
      </c>
      <c r="K58">
        <f t="shared" si="23"/>
        <v>1</v>
      </c>
      <c r="L58">
        <f t="shared" si="24"/>
        <v>2503921</v>
      </c>
      <c r="M58">
        <f t="shared" si="36"/>
        <v>1</v>
      </c>
      <c r="N58">
        <f t="shared" si="25"/>
        <v>2058723</v>
      </c>
      <c r="O58">
        <f t="shared" si="67"/>
        <v>1</v>
      </c>
      <c r="P58">
        <f t="shared" si="1"/>
        <v>1692682</v>
      </c>
      <c r="Q58">
        <f t="shared" si="67"/>
        <v>1</v>
      </c>
      <c r="R58">
        <f t="shared" si="3"/>
        <v>1391723</v>
      </c>
      <c r="S58">
        <f t="shared" si="67"/>
        <v>1</v>
      </c>
      <c r="T58">
        <f t="shared" si="5"/>
        <v>1144274</v>
      </c>
      <c r="U58">
        <f t="shared" si="67"/>
        <v>1</v>
      </c>
      <c r="V58">
        <f t="shared" si="7"/>
        <v>940822</v>
      </c>
      <c r="W58">
        <f t="shared" si="67"/>
        <v>1</v>
      </c>
      <c r="X58">
        <f t="shared" si="9"/>
        <v>773543</v>
      </c>
      <c r="Y58">
        <f t="shared" si="67"/>
        <v>1</v>
      </c>
      <c r="Z58">
        <f t="shared" si="11"/>
        <v>636007</v>
      </c>
      <c r="AA58">
        <f t="shared" si="67"/>
        <v>1</v>
      </c>
      <c r="AB58">
        <f t="shared" si="13"/>
        <v>522924</v>
      </c>
      <c r="AC58">
        <f t="shared" si="67"/>
        <v>1</v>
      </c>
      <c r="AD58">
        <f t="shared" si="15"/>
        <v>429948</v>
      </c>
      <c r="AE58">
        <f t="shared" ref="AE58" si="90">IF(AD58/$G58&gt;2,0,1)</f>
        <v>1</v>
      </c>
      <c r="AF58">
        <f t="shared" si="17"/>
        <v>353503</v>
      </c>
      <c r="AG58">
        <f t="shared" ref="AG58" si="91">IF(AF58/$G58&gt;2,0,1)</f>
        <v>1</v>
      </c>
      <c r="AH58" s="9"/>
      <c r="AI58">
        <v>1528022</v>
      </c>
      <c r="AJ58" t="s">
        <v>1</v>
      </c>
      <c r="AK58" t="str">
        <f>LEFT(AJ58,3)</f>
        <v>w02</v>
      </c>
    </row>
    <row r="59" spans="1:37" ht="15" outlineLevel="1">
      <c r="J59" s="8"/>
      <c r="AH59" s="9"/>
      <c r="AI59">
        <f>SUBTOTAL(9,AI58:AI58)</f>
        <v>1528022</v>
      </c>
      <c r="AK59" s="4" t="s">
        <v>99</v>
      </c>
    </row>
    <row r="60" spans="1:37" ht="15" outlineLevel="2">
      <c r="A60" t="s">
        <v>29</v>
      </c>
      <c r="B60">
        <v>2478386</v>
      </c>
      <c r="C60">
        <v>2562144</v>
      </c>
      <c r="D60">
        <v>30035</v>
      </c>
      <c r="E60">
        <v>29396</v>
      </c>
      <c r="F60" t="str">
        <f t="shared" si="19"/>
        <v>C</v>
      </c>
      <c r="G60">
        <f t="shared" si="20"/>
        <v>5040530</v>
      </c>
      <c r="H60">
        <f t="shared" si="21"/>
        <v>59431</v>
      </c>
      <c r="I60">
        <f t="shared" si="22"/>
        <v>1.1790625192192091E-2</v>
      </c>
      <c r="J60" s="8">
        <f>FLOOR(I60,0.0001)</f>
        <v>1.17E-2</v>
      </c>
      <c r="K60">
        <f t="shared" si="23"/>
        <v>1</v>
      </c>
      <c r="L60">
        <f t="shared" si="24"/>
        <v>695</v>
      </c>
      <c r="M60">
        <f t="shared" si="36"/>
        <v>1</v>
      </c>
      <c r="N60">
        <f t="shared" si="25"/>
        <v>8</v>
      </c>
      <c r="O60">
        <f t="shared" si="67"/>
        <v>1</v>
      </c>
      <c r="P60">
        <f t="shared" si="1"/>
        <v>0</v>
      </c>
      <c r="Q60">
        <f t="shared" si="67"/>
        <v>1</v>
      </c>
      <c r="R60">
        <f t="shared" si="3"/>
        <v>0</v>
      </c>
      <c r="S60">
        <f t="shared" si="67"/>
        <v>1</v>
      </c>
      <c r="T60">
        <f t="shared" si="5"/>
        <v>0</v>
      </c>
      <c r="U60">
        <f t="shared" si="67"/>
        <v>1</v>
      </c>
      <c r="V60">
        <f t="shared" si="7"/>
        <v>0</v>
      </c>
      <c r="W60">
        <f t="shared" si="67"/>
        <v>1</v>
      </c>
      <c r="X60">
        <f t="shared" si="9"/>
        <v>0</v>
      </c>
      <c r="Y60">
        <f t="shared" si="67"/>
        <v>1</v>
      </c>
      <c r="Z60">
        <f t="shared" si="11"/>
        <v>0</v>
      </c>
      <c r="AA60">
        <f t="shared" si="67"/>
        <v>1</v>
      </c>
      <c r="AB60">
        <f t="shared" si="13"/>
        <v>0</v>
      </c>
      <c r="AC60">
        <f t="shared" si="67"/>
        <v>1</v>
      </c>
      <c r="AD60">
        <f t="shared" si="15"/>
        <v>0</v>
      </c>
      <c r="AE60">
        <f t="shared" ref="AE60" si="92">IF(AD60/$G60&gt;2,0,1)</f>
        <v>1</v>
      </c>
      <c r="AF60">
        <f t="shared" si="17"/>
        <v>0</v>
      </c>
      <c r="AG60">
        <f t="shared" ref="AG60" si="93">IF(AF60/$G60&gt;2,0,1)</f>
        <v>1</v>
      </c>
      <c r="AH60" s="9"/>
      <c r="AI60">
        <v>1937317</v>
      </c>
      <c r="AJ60" t="s">
        <v>10</v>
      </c>
      <c r="AK60" t="str">
        <f>LEFT(AJ60,3)</f>
        <v>w11</v>
      </c>
    </row>
    <row r="61" spans="1:37" ht="15" outlineLevel="1">
      <c r="J61" s="8"/>
      <c r="AH61" s="9"/>
      <c r="AI61">
        <f>SUBTOTAL(9,AI60:AI60)</f>
        <v>1937317</v>
      </c>
      <c r="AK61" s="4" t="s">
        <v>108</v>
      </c>
    </row>
    <row r="62" spans="1:37" ht="15" outlineLevel="2">
      <c r="A62" t="s">
        <v>30</v>
      </c>
      <c r="B62">
        <v>1938122</v>
      </c>
      <c r="C62">
        <v>1816647</v>
      </c>
      <c r="D62">
        <v>1602356</v>
      </c>
      <c r="E62">
        <v>1875221</v>
      </c>
      <c r="F62" t="str">
        <f t="shared" si="19"/>
        <v>C</v>
      </c>
      <c r="G62">
        <f t="shared" si="20"/>
        <v>3754769</v>
      </c>
      <c r="H62">
        <f t="shared" si="21"/>
        <v>3477577</v>
      </c>
      <c r="I62">
        <f t="shared" si="22"/>
        <v>0.92617601775235703</v>
      </c>
      <c r="J62" s="8">
        <f>FLOOR(I62,0.0001)</f>
        <v>0.92610000000000003</v>
      </c>
      <c r="K62">
        <f t="shared" si="23"/>
        <v>1</v>
      </c>
      <c r="L62">
        <f t="shared" si="24"/>
        <v>3220584</v>
      </c>
      <c r="M62">
        <f t="shared" si="36"/>
        <v>1</v>
      </c>
      <c r="N62">
        <f t="shared" si="25"/>
        <v>2982582</v>
      </c>
      <c r="O62">
        <f t="shared" si="67"/>
        <v>1</v>
      </c>
      <c r="P62">
        <f t="shared" si="1"/>
        <v>2762169</v>
      </c>
      <c r="Q62">
        <f t="shared" si="67"/>
        <v>1</v>
      </c>
      <c r="R62">
        <f t="shared" si="3"/>
        <v>2558044</v>
      </c>
      <c r="S62">
        <f t="shared" si="67"/>
        <v>1</v>
      </c>
      <c r="T62">
        <f t="shared" si="5"/>
        <v>2369004</v>
      </c>
      <c r="U62">
        <f t="shared" si="67"/>
        <v>1</v>
      </c>
      <c r="V62">
        <f t="shared" si="7"/>
        <v>2193934</v>
      </c>
      <c r="W62">
        <f t="shared" si="67"/>
        <v>1</v>
      </c>
      <c r="X62">
        <f t="shared" si="9"/>
        <v>2031802</v>
      </c>
      <c r="Y62">
        <f t="shared" si="67"/>
        <v>1</v>
      </c>
      <c r="Z62">
        <f t="shared" si="11"/>
        <v>1881651</v>
      </c>
      <c r="AA62">
        <f t="shared" si="67"/>
        <v>1</v>
      </c>
      <c r="AB62">
        <f t="shared" si="13"/>
        <v>1742596</v>
      </c>
      <c r="AC62">
        <f t="shared" si="67"/>
        <v>1</v>
      </c>
      <c r="AD62">
        <f t="shared" si="15"/>
        <v>1613818</v>
      </c>
      <c r="AE62">
        <f t="shared" ref="AE62" si="94">IF(AD62/$G62&gt;2,0,1)</f>
        <v>1</v>
      </c>
      <c r="AF62">
        <f t="shared" si="17"/>
        <v>1494556</v>
      </c>
      <c r="AG62">
        <f t="shared" ref="AG62" si="95">IF(AF62/$G62&gt;2,0,1)</f>
        <v>1</v>
      </c>
      <c r="AH62" s="9"/>
      <c r="AI62">
        <v>2754275</v>
      </c>
      <c r="AJ62" t="s">
        <v>33</v>
      </c>
      <c r="AK62" t="str">
        <f>LEFT(AJ62,3)</f>
        <v>w34</v>
      </c>
    </row>
    <row r="63" spans="1:37" ht="15" outlineLevel="1">
      <c r="J63" s="8"/>
      <c r="AH63" s="9"/>
      <c r="AI63">
        <f>SUBTOTAL(9,AI62:AI62)</f>
        <v>2754275</v>
      </c>
      <c r="AK63" s="4" t="s">
        <v>131</v>
      </c>
    </row>
    <row r="64" spans="1:37" ht="15" outlineLevel="2">
      <c r="A64" t="s">
        <v>31</v>
      </c>
      <c r="B64">
        <v>992523</v>
      </c>
      <c r="C64">
        <v>1028501</v>
      </c>
      <c r="D64">
        <v>1995446</v>
      </c>
      <c r="E64">
        <v>1860524</v>
      </c>
      <c r="F64" t="str">
        <f t="shared" si="19"/>
        <v>D</v>
      </c>
      <c r="G64">
        <f t="shared" si="20"/>
        <v>2021024</v>
      </c>
      <c r="H64">
        <f t="shared" si="21"/>
        <v>3855970</v>
      </c>
      <c r="I64">
        <f t="shared" si="22"/>
        <v>1.9079288519087354</v>
      </c>
      <c r="J64" s="8">
        <f>FLOOR(I64,0.0001)</f>
        <v>1.9079000000000002</v>
      </c>
      <c r="K64">
        <f t="shared" si="23"/>
        <v>1</v>
      </c>
      <c r="L64">
        <f t="shared" si="24"/>
        <v>7356805</v>
      </c>
      <c r="M64">
        <f t="shared" si="36"/>
        <v>0</v>
      </c>
      <c r="N64">
        <f t="shared" si="25"/>
        <v>7356805</v>
      </c>
      <c r="O64">
        <f t="shared" si="67"/>
        <v>0</v>
      </c>
      <c r="P64">
        <f t="shared" si="1"/>
        <v>7356805</v>
      </c>
      <c r="Q64">
        <f t="shared" si="67"/>
        <v>0</v>
      </c>
      <c r="R64">
        <f t="shared" si="3"/>
        <v>7356805</v>
      </c>
      <c r="S64">
        <f t="shared" si="67"/>
        <v>0</v>
      </c>
      <c r="T64">
        <f t="shared" si="5"/>
        <v>7356805</v>
      </c>
      <c r="U64">
        <f t="shared" si="67"/>
        <v>0</v>
      </c>
      <c r="V64">
        <f t="shared" si="7"/>
        <v>7356805</v>
      </c>
      <c r="W64">
        <f t="shared" si="67"/>
        <v>0</v>
      </c>
      <c r="X64">
        <f t="shared" si="9"/>
        <v>7356805</v>
      </c>
      <c r="Y64">
        <f t="shared" si="67"/>
        <v>0</v>
      </c>
      <c r="Z64">
        <f t="shared" si="11"/>
        <v>7356805</v>
      </c>
      <c r="AA64">
        <f t="shared" si="67"/>
        <v>0</v>
      </c>
      <c r="AB64">
        <f t="shared" si="13"/>
        <v>7356805</v>
      </c>
      <c r="AC64">
        <f t="shared" si="67"/>
        <v>0</v>
      </c>
      <c r="AD64">
        <f t="shared" si="15"/>
        <v>7356805</v>
      </c>
      <c r="AE64">
        <f t="shared" ref="AE64" si="96">IF(AD64/$G64&gt;2,0,1)</f>
        <v>0</v>
      </c>
      <c r="AF64">
        <f t="shared" si="17"/>
        <v>7356805</v>
      </c>
      <c r="AG64">
        <f t="shared" ref="AG64" si="97">IF(AF64/$G64&gt;2,0,1)</f>
        <v>0</v>
      </c>
      <c r="AH64" s="9"/>
      <c r="AI64">
        <v>3081288</v>
      </c>
      <c r="AJ64" t="s">
        <v>2</v>
      </c>
      <c r="AK64" t="str">
        <f>LEFT(AJ64,3)</f>
        <v>w03</v>
      </c>
    </row>
    <row r="65" spans="1:37" ht="15" outlineLevel="1">
      <c r="J65" s="8"/>
      <c r="AH65" s="9"/>
      <c r="AI65">
        <f>SUBTOTAL(9,AI64:AI64)</f>
        <v>3081288</v>
      </c>
      <c r="AK65" s="4" t="s">
        <v>100</v>
      </c>
    </row>
    <row r="66" spans="1:37" ht="15" outlineLevel="2">
      <c r="A66" t="s">
        <v>32</v>
      </c>
      <c r="B66">
        <v>2966291</v>
      </c>
      <c r="C66">
        <v>2889963</v>
      </c>
      <c r="D66">
        <v>462453</v>
      </c>
      <c r="E66">
        <v>486354</v>
      </c>
      <c r="F66" t="str">
        <f t="shared" si="19"/>
        <v>B</v>
      </c>
      <c r="G66">
        <f t="shared" si="20"/>
        <v>5856254</v>
      </c>
      <c r="H66">
        <f t="shared" si="21"/>
        <v>948807</v>
      </c>
      <c r="I66">
        <f t="shared" si="22"/>
        <v>0.16201602594422987</v>
      </c>
      <c r="J66" s="8">
        <f>FLOOR(I66,0.0001)</f>
        <v>0.16200000000000001</v>
      </c>
      <c r="K66">
        <f t="shared" si="23"/>
        <v>1</v>
      </c>
      <c r="L66">
        <f t="shared" si="24"/>
        <v>153706</v>
      </c>
      <c r="M66">
        <f t="shared" si="36"/>
        <v>1</v>
      </c>
      <c r="N66">
        <f t="shared" si="25"/>
        <v>24900</v>
      </c>
      <c r="O66">
        <f t="shared" si="67"/>
        <v>1</v>
      </c>
      <c r="P66">
        <f t="shared" si="1"/>
        <v>4033</v>
      </c>
      <c r="Q66">
        <f t="shared" si="67"/>
        <v>1</v>
      </c>
      <c r="R66">
        <f t="shared" si="3"/>
        <v>653</v>
      </c>
      <c r="S66">
        <f t="shared" si="67"/>
        <v>1</v>
      </c>
      <c r="T66">
        <f t="shared" si="5"/>
        <v>105</v>
      </c>
      <c r="U66">
        <f t="shared" si="67"/>
        <v>1</v>
      </c>
      <c r="V66">
        <f t="shared" si="7"/>
        <v>17</v>
      </c>
      <c r="W66">
        <f t="shared" si="67"/>
        <v>1</v>
      </c>
      <c r="X66">
        <f t="shared" si="9"/>
        <v>2</v>
      </c>
      <c r="Y66">
        <f t="shared" si="67"/>
        <v>1</v>
      </c>
      <c r="Z66">
        <f t="shared" si="11"/>
        <v>0</v>
      </c>
      <c r="AA66">
        <f t="shared" si="67"/>
        <v>1</v>
      </c>
      <c r="AB66">
        <f t="shared" si="13"/>
        <v>0</v>
      </c>
      <c r="AC66">
        <f t="shared" si="67"/>
        <v>1</v>
      </c>
      <c r="AD66">
        <f t="shared" si="15"/>
        <v>0</v>
      </c>
      <c r="AE66">
        <f t="shared" ref="AE66" si="98">IF(AD66/$G66&gt;2,0,1)</f>
        <v>1</v>
      </c>
      <c r="AF66">
        <f t="shared" si="17"/>
        <v>0</v>
      </c>
      <c r="AG66">
        <f t="shared" ref="AG66" si="99">IF(AF66/$G66&gt;2,0,1)</f>
        <v>1</v>
      </c>
      <c r="AH66" s="9"/>
      <c r="AI66">
        <v>3237471</v>
      </c>
      <c r="AJ66" t="s">
        <v>7</v>
      </c>
      <c r="AK66" t="str">
        <f>LEFT(AJ66,3)</f>
        <v>w08</v>
      </c>
    </row>
    <row r="67" spans="1:37" ht="15" outlineLevel="1">
      <c r="J67" s="8"/>
      <c r="AH67" s="9"/>
      <c r="AI67">
        <f>SUBTOTAL(9,AI66:AI66)</f>
        <v>3237471</v>
      </c>
      <c r="AK67" s="4" t="s">
        <v>105</v>
      </c>
    </row>
    <row r="68" spans="1:37" ht="15" outlineLevel="2">
      <c r="A68" t="s">
        <v>33</v>
      </c>
      <c r="B68">
        <v>76648</v>
      </c>
      <c r="C68">
        <v>81385</v>
      </c>
      <c r="D68">
        <v>1374708</v>
      </c>
      <c r="E68">
        <v>1379567</v>
      </c>
      <c r="F68" t="str">
        <f t="shared" si="19"/>
        <v>C</v>
      </c>
      <c r="G68">
        <f t="shared" si="20"/>
        <v>158033</v>
      </c>
      <c r="H68">
        <f t="shared" si="21"/>
        <v>2754275</v>
      </c>
      <c r="I68">
        <f t="shared" si="22"/>
        <v>17.428480127568292</v>
      </c>
      <c r="J68" s="8">
        <f>FLOOR(I68,0.0001)</f>
        <v>17.4284</v>
      </c>
      <c r="K68">
        <f t="shared" si="23"/>
        <v>0</v>
      </c>
      <c r="L68">
        <f t="shared" si="24"/>
        <v>2754275</v>
      </c>
      <c r="M68">
        <f t="shared" si="36"/>
        <v>0</v>
      </c>
      <c r="N68">
        <f t="shared" si="25"/>
        <v>2754275</v>
      </c>
      <c r="O68">
        <f t="shared" ref="O68:AC98" si="100">IF(N68/$G68&gt;2,0,1)</f>
        <v>0</v>
      </c>
      <c r="P68">
        <f t="shared" si="1"/>
        <v>2754275</v>
      </c>
      <c r="Q68">
        <f t="shared" si="100"/>
        <v>0</v>
      </c>
      <c r="R68">
        <f t="shared" si="3"/>
        <v>2754275</v>
      </c>
      <c r="S68">
        <f t="shared" si="100"/>
        <v>0</v>
      </c>
      <c r="T68">
        <f t="shared" si="5"/>
        <v>2754275</v>
      </c>
      <c r="U68">
        <f t="shared" si="100"/>
        <v>0</v>
      </c>
      <c r="V68">
        <f t="shared" si="7"/>
        <v>2754275</v>
      </c>
      <c r="W68">
        <f t="shared" si="100"/>
        <v>0</v>
      </c>
      <c r="X68">
        <f t="shared" si="9"/>
        <v>2754275</v>
      </c>
      <c r="Y68">
        <f t="shared" si="100"/>
        <v>0</v>
      </c>
      <c r="Z68">
        <f t="shared" si="11"/>
        <v>2754275</v>
      </c>
      <c r="AA68">
        <f t="shared" si="100"/>
        <v>0</v>
      </c>
      <c r="AB68">
        <f t="shared" si="13"/>
        <v>2754275</v>
      </c>
      <c r="AC68">
        <f t="shared" si="100"/>
        <v>0</v>
      </c>
      <c r="AD68">
        <f t="shared" si="15"/>
        <v>2754275</v>
      </c>
      <c r="AE68">
        <f t="shared" ref="AE68" si="101">IF(AD68/$G68&gt;2,0,1)</f>
        <v>0</v>
      </c>
      <c r="AF68">
        <f t="shared" si="17"/>
        <v>2754275</v>
      </c>
      <c r="AG68">
        <f t="shared" ref="AG68" si="102">IF(AF68/$G68&gt;2,0,1)</f>
        <v>0</v>
      </c>
      <c r="AH68" s="9"/>
      <c r="AI68">
        <v>3279175</v>
      </c>
      <c r="AJ68" t="s">
        <v>23</v>
      </c>
      <c r="AK68" t="str">
        <f>LEFT(AJ68,3)</f>
        <v>w24</v>
      </c>
    </row>
    <row r="69" spans="1:37" ht="15" outlineLevel="1">
      <c r="J69" s="8"/>
      <c r="AH69" s="9"/>
      <c r="AI69">
        <f>SUBTOTAL(9,AI68:AI68)</f>
        <v>3279175</v>
      </c>
      <c r="AK69" s="4" t="s">
        <v>121</v>
      </c>
    </row>
    <row r="70" spans="1:37" ht="15" outlineLevel="2">
      <c r="A70" t="s">
        <v>34</v>
      </c>
      <c r="B70">
        <v>2574432</v>
      </c>
      <c r="C70">
        <v>2409710</v>
      </c>
      <c r="D70">
        <v>987486</v>
      </c>
      <c r="E70">
        <v>999043</v>
      </c>
      <c r="F70" t="str">
        <f t="shared" si="19"/>
        <v>C</v>
      </c>
      <c r="G70">
        <f t="shared" si="20"/>
        <v>4984142</v>
      </c>
      <c r="H70">
        <f t="shared" si="21"/>
        <v>1986529</v>
      </c>
      <c r="I70">
        <f t="shared" si="22"/>
        <v>0.39856990430850486</v>
      </c>
      <c r="J70" s="8">
        <f>FLOOR(I70,0.0001)</f>
        <v>0.39850000000000002</v>
      </c>
      <c r="K70">
        <f t="shared" si="23"/>
        <v>1</v>
      </c>
      <c r="L70">
        <f t="shared" si="24"/>
        <v>791631</v>
      </c>
      <c r="M70">
        <f t="shared" si="36"/>
        <v>1</v>
      </c>
      <c r="N70">
        <f t="shared" si="25"/>
        <v>315464</v>
      </c>
      <c r="O70">
        <f t="shared" si="100"/>
        <v>1</v>
      </c>
      <c r="P70">
        <f t="shared" si="1"/>
        <v>125712</v>
      </c>
      <c r="Q70">
        <f t="shared" si="100"/>
        <v>1</v>
      </c>
      <c r="R70">
        <f t="shared" si="3"/>
        <v>50096</v>
      </c>
      <c r="S70">
        <f t="shared" si="100"/>
        <v>1</v>
      </c>
      <c r="T70">
        <f t="shared" si="5"/>
        <v>19963</v>
      </c>
      <c r="U70">
        <f t="shared" si="100"/>
        <v>1</v>
      </c>
      <c r="V70">
        <f t="shared" si="7"/>
        <v>7955</v>
      </c>
      <c r="W70">
        <f t="shared" si="100"/>
        <v>1</v>
      </c>
      <c r="X70">
        <f t="shared" si="9"/>
        <v>3170</v>
      </c>
      <c r="Y70">
        <f t="shared" si="100"/>
        <v>1</v>
      </c>
      <c r="Z70">
        <f t="shared" si="11"/>
        <v>1263</v>
      </c>
      <c r="AA70">
        <f t="shared" si="100"/>
        <v>1</v>
      </c>
      <c r="AB70">
        <f t="shared" si="13"/>
        <v>503</v>
      </c>
      <c r="AC70">
        <f t="shared" si="100"/>
        <v>1</v>
      </c>
      <c r="AD70">
        <f t="shared" si="15"/>
        <v>200</v>
      </c>
      <c r="AE70">
        <f t="shared" ref="AE70" si="103">IF(AD70/$G70&gt;2,0,1)</f>
        <v>1</v>
      </c>
      <c r="AF70">
        <f t="shared" si="17"/>
        <v>79</v>
      </c>
      <c r="AG70">
        <f t="shared" ref="AG70" si="104">IF(AF70/$G70&gt;2,0,1)</f>
        <v>1</v>
      </c>
      <c r="AH70" s="9"/>
      <c r="AI70">
        <v>3347446</v>
      </c>
      <c r="AJ70" t="s">
        <v>24</v>
      </c>
      <c r="AK70" t="str">
        <f>LEFT(AJ70,3)</f>
        <v>w25</v>
      </c>
    </row>
    <row r="71" spans="1:37" ht="15" outlineLevel="1">
      <c r="J71" s="8"/>
      <c r="AH71" s="9"/>
      <c r="AI71">
        <f>SUBTOTAL(9,AI70:AI70)</f>
        <v>3347446</v>
      </c>
      <c r="AK71" s="4" t="s">
        <v>122</v>
      </c>
    </row>
    <row r="72" spans="1:37" ht="15" outlineLevel="2">
      <c r="A72" t="s">
        <v>35</v>
      </c>
      <c r="B72">
        <v>1778590</v>
      </c>
      <c r="C72">
        <v>1874844</v>
      </c>
      <c r="D72">
        <v>111191</v>
      </c>
      <c r="E72">
        <v>117846</v>
      </c>
      <c r="F72" t="str">
        <f t="shared" si="19"/>
        <v>B</v>
      </c>
      <c r="G72">
        <f t="shared" si="20"/>
        <v>3653434</v>
      </c>
      <c r="H72">
        <f t="shared" si="21"/>
        <v>229037</v>
      </c>
      <c r="I72">
        <f t="shared" si="22"/>
        <v>6.2690882057811911E-2</v>
      </c>
      <c r="J72" s="8">
        <f>FLOOR(I72,0.0001)</f>
        <v>6.2600000000000003E-2</v>
      </c>
      <c r="K72">
        <f t="shared" si="23"/>
        <v>1</v>
      </c>
      <c r="L72">
        <f t="shared" si="24"/>
        <v>14337</v>
      </c>
      <c r="M72">
        <f t="shared" si="36"/>
        <v>1</v>
      </c>
      <c r="N72">
        <f t="shared" si="25"/>
        <v>897</v>
      </c>
      <c r="O72">
        <f t="shared" si="100"/>
        <v>1</v>
      </c>
      <c r="P72">
        <f t="shared" si="1"/>
        <v>56</v>
      </c>
      <c r="Q72">
        <f t="shared" si="100"/>
        <v>1</v>
      </c>
      <c r="R72">
        <f t="shared" si="3"/>
        <v>3</v>
      </c>
      <c r="S72">
        <f t="shared" si="100"/>
        <v>1</v>
      </c>
      <c r="T72">
        <f t="shared" si="5"/>
        <v>0</v>
      </c>
      <c r="U72">
        <f t="shared" si="100"/>
        <v>1</v>
      </c>
      <c r="V72">
        <f t="shared" si="7"/>
        <v>0</v>
      </c>
      <c r="W72">
        <f t="shared" si="100"/>
        <v>1</v>
      </c>
      <c r="X72">
        <f t="shared" si="9"/>
        <v>0</v>
      </c>
      <c r="Y72">
        <f t="shared" si="100"/>
        <v>1</v>
      </c>
      <c r="Z72">
        <f t="shared" si="11"/>
        <v>0</v>
      </c>
      <c r="AA72">
        <f t="shared" si="100"/>
        <v>1</v>
      </c>
      <c r="AB72">
        <f t="shared" si="13"/>
        <v>0</v>
      </c>
      <c r="AC72">
        <f t="shared" si="100"/>
        <v>1</v>
      </c>
      <c r="AD72">
        <f t="shared" si="15"/>
        <v>0</v>
      </c>
      <c r="AE72">
        <f t="shared" ref="AE72" si="105">IF(AD72/$G72&gt;2,0,1)</f>
        <v>1</v>
      </c>
      <c r="AF72">
        <f t="shared" si="17"/>
        <v>0</v>
      </c>
      <c r="AG72">
        <f t="shared" ref="AG72" si="106">IF(AF72/$G72&gt;2,0,1)</f>
        <v>1</v>
      </c>
      <c r="AH72" s="9"/>
      <c r="AI72">
        <v>3582009</v>
      </c>
      <c r="AJ72" t="s">
        <v>43</v>
      </c>
      <c r="AK72" t="str">
        <f>LEFT(AJ72,3)</f>
        <v>w44</v>
      </c>
    </row>
    <row r="73" spans="1:37" ht="15" outlineLevel="1">
      <c r="J73" s="8"/>
      <c r="AH73" s="9"/>
      <c r="AI73">
        <f>SUBTOTAL(9,AI72:AI72)</f>
        <v>3582009</v>
      </c>
      <c r="AK73" s="4" t="s">
        <v>141</v>
      </c>
    </row>
    <row r="74" spans="1:37" ht="15" outlineLevel="2">
      <c r="A74" t="s">
        <v>36</v>
      </c>
      <c r="B74">
        <v>1506541</v>
      </c>
      <c r="C74">
        <v>1414887</v>
      </c>
      <c r="D74">
        <v>1216612</v>
      </c>
      <c r="E74">
        <v>1166775</v>
      </c>
      <c r="F74" t="str">
        <f t="shared" si="19"/>
        <v>A</v>
      </c>
      <c r="G74">
        <f t="shared" si="20"/>
        <v>2921428</v>
      </c>
      <c r="H74">
        <f t="shared" si="21"/>
        <v>2383387</v>
      </c>
      <c r="I74">
        <f t="shared" si="22"/>
        <v>0.81582945052898792</v>
      </c>
      <c r="J74" s="8">
        <f>FLOOR(I74,0.0001)</f>
        <v>0.81580000000000008</v>
      </c>
      <c r="K74">
        <f t="shared" si="23"/>
        <v>1</v>
      </c>
      <c r="L74">
        <f t="shared" si="24"/>
        <v>1944367</v>
      </c>
      <c r="M74">
        <f t="shared" si="36"/>
        <v>1</v>
      </c>
      <c r="N74">
        <f t="shared" si="25"/>
        <v>1586214</v>
      </c>
      <c r="O74">
        <f t="shared" si="100"/>
        <v>1</v>
      </c>
      <c r="P74">
        <f t="shared" si="1"/>
        <v>1294033</v>
      </c>
      <c r="Q74">
        <f t="shared" si="100"/>
        <v>1</v>
      </c>
      <c r="R74">
        <f t="shared" si="3"/>
        <v>1055672</v>
      </c>
      <c r="S74">
        <f t="shared" si="100"/>
        <v>1</v>
      </c>
      <c r="T74">
        <f t="shared" si="5"/>
        <v>861217</v>
      </c>
      <c r="U74">
        <f t="shared" si="100"/>
        <v>1</v>
      </c>
      <c r="V74">
        <f t="shared" si="7"/>
        <v>702580</v>
      </c>
      <c r="W74">
        <f t="shared" si="100"/>
        <v>1</v>
      </c>
      <c r="X74">
        <f t="shared" si="9"/>
        <v>573164</v>
      </c>
      <c r="Y74">
        <f t="shared" si="100"/>
        <v>1</v>
      </c>
      <c r="Z74">
        <f t="shared" si="11"/>
        <v>467587</v>
      </c>
      <c r="AA74">
        <f t="shared" si="100"/>
        <v>1</v>
      </c>
      <c r="AB74">
        <f t="shared" si="13"/>
        <v>381457</v>
      </c>
      <c r="AC74">
        <f t="shared" si="100"/>
        <v>1</v>
      </c>
      <c r="AD74">
        <f t="shared" si="15"/>
        <v>311192</v>
      </c>
      <c r="AE74">
        <f t="shared" ref="AE74" si="107">IF(AD74/$G74&gt;2,0,1)</f>
        <v>1</v>
      </c>
      <c r="AF74">
        <f t="shared" si="17"/>
        <v>253870</v>
      </c>
      <c r="AG74">
        <f t="shared" ref="AG74" si="108">IF(AF74/$G74&gt;2,0,1)</f>
        <v>1</v>
      </c>
      <c r="AH74" s="9"/>
      <c r="AI74">
        <v>3972796</v>
      </c>
      <c r="AJ74" t="s">
        <v>12</v>
      </c>
      <c r="AK74" t="str">
        <f>LEFT(AJ74,3)</f>
        <v>w13</v>
      </c>
    </row>
    <row r="75" spans="1:37" ht="15" outlineLevel="1">
      <c r="J75" s="8"/>
      <c r="AH75" s="9"/>
      <c r="AI75">
        <f>SUBTOTAL(9,AI74:AI74)</f>
        <v>3972796</v>
      </c>
      <c r="AK75" s="4" t="s">
        <v>110</v>
      </c>
    </row>
    <row r="76" spans="1:37" ht="15" outlineLevel="2">
      <c r="A76" t="s">
        <v>37</v>
      </c>
      <c r="B76">
        <v>1598886</v>
      </c>
      <c r="C76">
        <v>1687917</v>
      </c>
      <c r="D76">
        <v>449788</v>
      </c>
      <c r="E76">
        <v>427615</v>
      </c>
      <c r="F76" t="str">
        <f t="shared" si="19"/>
        <v>B</v>
      </c>
      <c r="G76">
        <f t="shared" si="20"/>
        <v>3286803</v>
      </c>
      <c r="H76">
        <f t="shared" si="21"/>
        <v>877403</v>
      </c>
      <c r="I76">
        <f t="shared" si="22"/>
        <v>0.26694724326343866</v>
      </c>
      <c r="J76" s="8">
        <f>FLOOR(I76,0.0001)</f>
        <v>0.26690000000000003</v>
      </c>
      <c r="K76">
        <f t="shared" si="23"/>
        <v>1</v>
      </c>
      <c r="L76">
        <f t="shared" si="24"/>
        <v>234178</v>
      </c>
      <c r="M76">
        <f t="shared" si="36"/>
        <v>1</v>
      </c>
      <c r="N76">
        <f t="shared" si="25"/>
        <v>62502</v>
      </c>
      <c r="O76">
        <f t="shared" si="100"/>
        <v>1</v>
      </c>
      <c r="P76">
        <f t="shared" si="1"/>
        <v>16681</v>
      </c>
      <c r="Q76">
        <f t="shared" si="100"/>
        <v>1</v>
      </c>
      <c r="R76">
        <f t="shared" si="3"/>
        <v>4452</v>
      </c>
      <c r="S76">
        <f t="shared" si="100"/>
        <v>1</v>
      </c>
      <c r="T76">
        <f t="shared" si="5"/>
        <v>1188</v>
      </c>
      <c r="U76">
        <f t="shared" si="100"/>
        <v>1</v>
      </c>
      <c r="V76">
        <f t="shared" si="7"/>
        <v>317</v>
      </c>
      <c r="W76">
        <f t="shared" si="100"/>
        <v>1</v>
      </c>
      <c r="X76">
        <f t="shared" si="9"/>
        <v>84</v>
      </c>
      <c r="Y76">
        <f t="shared" si="100"/>
        <v>1</v>
      </c>
      <c r="Z76">
        <f t="shared" si="11"/>
        <v>22</v>
      </c>
      <c r="AA76">
        <f t="shared" si="100"/>
        <v>1</v>
      </c>
      <c r="AB76">
        <f t="shared" si="13"/>
        <v>5</v>
      </c>
      <c r="AC76">
        <f t="shared" si="100"/>
        <v>1</v>
      </c>
      <c r="AD76">
        <f t="shared" si="15"/>
        <v>1</v>
      </c>
      <c r="AE76">
        <f t="shared" ref="AE76" si="109">IF(AD76/$G76&gt;2,0,1)</f>
        <v>1</v>
      </c>
      <c r="AF76">
        <f t="shared" si="17"/>
        <v>0</v>
      </c>
      <c r="AG76">
        <f t="shared" ref="AG76" si="110">IF(AF76/$G76&gt;2,0,1)</f>
        <v>1</v>
      </c>
      <c r="AH76" s="9"/>
      <c r="AI76">
        <v>4711378</v>
      </c>
      <c r="AJ76" t="s">
        <v>44</v>
      </c>
      <c r="AK76" t="str">
        <f>LEFT(AJ76,3)</f>
        <v>w45</v>
      </c>
    </row>
    <row r="77" spans="1:37" ht="15" outlineLevel="1">
      <c r="J77" s="8"/>
      <c r="AH77" s="9"/>
      <c r="AI77">
        <f>SUBTOTAL(9,AI76:AI76)</f>
        <v>4711378</v>
      </c>
      <c r="AK77" s="4" t="s">
        <v>142</v>
      </c>
    </row>
    <row r="78" spans="1:37" ht="15" outlineLevel="2">
      <c r="A78" t="s">
        <v>38</v>
      </c>
      <c r="B78">
        <v>548989</v>
      </c>
      <c r="C78">
        <v>514636</v>
      </c>
      <c r="D78">
        <v>2770344</v>
      </c>
      <c r="E78">
        <v>3187897</v>
      </c>
      <c r="F78" t="str">
        <f t="shared" si="19"/>
        <v>D</v>
      </c>
      <c r="G78">
        <f t="shared" si="20"/>
        <v>1063625</v>
      </c>
      <c r="H78">
        <f t="shared" si="21"/>
        <v>5958241</v>
      </c>
      <c r="I78">
        <f t="shared" si="22"/>
        <v>5.6018248912915736</v>
      </c>
      <c r="J78" s="8">
        <f>FLOOR(I78,0.0001)</f>
        <v>5.6017999999999999</v>
      </c>
      <c r="K78">
        <f t="shared" si="23"/>
        <v>0</v>
      </c>
      <c r="L78">
        <f t="shared" si="24"/>
        <v>5958241</v>
      </c>
      <c r="M78">
        <f t="shared" si="36"/>
        <v>0</v>
      </c>
      <c r="N78">
        <f t="shared" si="25"/>
        <v>5958241</v>
      </c>
      <c r="O78">
        <f t="shared" si="100"/>
        <v>0</v>
      </c>
      <c r="P78">
        <f t="shared" si="1"/>
        <v>5958241</v>
      </c>
      <c r="Q78">
        <f t="shared" si="100"/>
        <v>0</v>
      </c>
      <c r="R78">
        <f t="shared" si="3"/>
        <v>5958241</v>
      </c>
      <c r="S78">
        <f t="shared" si="100"/>
        <v>0</v>
      </c>
      <c r="T78">
        <f t="shared" si="5"/>
        <v>5958241</v>
      </c>
      <c r="U78">
        <f t="shared" si="100"/>
        <v>0</v>
      </c>
      <c r="V78">
        <f t="shared" si="7"/>
        <v>5958241</v>
      </c>
      <c r="W78">
        <f t="shared" si="100"/>
        <v>0</v>
      </c>
      <c r="X78">
        <f t="shared" si="9"/>
        <v>5958241</v>
      </c>
      <c r="Y78">
        <f t="shared" si="100"/>
        <v>0</v>
      </c>
      <c r="Z78">
        <f t="shared" si="11"/>
        <v>5958241</v>
      </c>
      <c r="AA78">
        <f t="shared" si="100"/>
        <v>0</v>
      </c>
      <c r="AB78">
        <f t="shared" si="13"/>
        <v>5958241</v>
      </c>
      <c r="AC78">
        <f t="shared" si="100"/>
        <v>0</v>
      </c>
      <c r="AD78">
        <f t="shared" si="15"/>
        <v>5958241</v>
      </c>
      <c r="AE78">
        <f t="shared" ref="AE78" si="111">IF(AD78/$G78&gt;2,0,1)</f>
        <v>0</v>
      </c>
      <c r="AF78">
        <f t="shared" si="17"/>
        <v>5958241</v>
      </c>
      <c r="AG78">
        <f t="shared" ref="AG78" si="112">IF(AF78/$G78&gt;2,0,1)</f>
        <v>0</v>
      </c>
      <c r="AH78" s="9"/>
      <c r="AI78">
        <v>5149121</v>
      </c>
      <c r="AJ78" t="s">
        <v>39</v>
      </c>
      <c r="AK78" t="str">
        <f>LEFT(AJ78,3)</f>
        <v>w40</v>
      </c>
    </row>
    <row r="79" spans="1:37" ht="15" outlineLevel="1">
      <c r="J79" s="8"/>
      <c r="AH79" s="9"/>
      <c r="AI79">
        <f>SUBTOTAL(9,AI78:AI78)</f>
        <v>5149121</v>
      </c>
      <c r="AK79" s="4" t="s">
        <v>137</v>
      </c>
    </row>
    <row r="80" spans="1:37" ht="15" outlineLevel="2">
      <c r="A80" t="s">
        <v>39</v>
      </c>
      <c r="B80">
        <v>1175198</v>
      </c>
      <c r="C80">
        <v>1095440</v>
      </c>
      <c r="D80">
        <v>2657174</v>
      </c>
      <c r="E80">
        <v>2491947</v>
      </c>
      <c r="F80" t="str">
        <f t="shared" si="19"/>
        <v>A</v>
      </c>
      <c r="G80">
        <f t="shared" si="20"/>
        <v>2270638</v>
      </c>
      <c r="H80">
        <f t="shared" si="21"/>
        <v>5149121</v>
      </c>
      <c r="I80">
        <f t="shared" si="22"/>
        <v>2.2676978893156901</v>
      </c>
      <c r="J80" s="8">
        <f>FLOOR(I80,0.0001)</f>
        <v>2.2676000000000003</v>
      </c>
      <c r="K80">
        <f t="shared" si="23"/>
        <v>0</v>
      </c>
      <c r="L80">
        <f t="shared" si="24"/>
        <v>5149121</v>
      </c>
      <c r="M80">
        <f t="shared" si="36"/>
        <v>0</v>
      </c>
      <c r="N80">
        <f t="shared" si="25"/>
        <v>5149121</v>
      </c>
      <c r="O80">
        <f t="shared" si="100"/>
        <v>0</v>
      </c>
      <c r="P80">
        <f t="shared" si="1"/>
        <v>5149121</v>
      </c>
      <c r="Q80">
        <f t="shared" si="100"/>
        <v>0</v>
      </c>
      <c r="R80">
        <f t="shared" si="3"/>
        <v>5149121</v>
      </c>
      <c r="S80">
        <f t="shared" si="100"/>
        <v>0</v>
      </c>
      <c r="T80">
        <f t="shared" si="5"/>
        <v>5149121</v>
      </c>
      <c r="U80">
        <f t="shared" si="100"/>
        <v>0</v>
      </c>
      <c r="V80">
        <f t="shared" si="7"/>
        <v>5149121</v>
      </c>
      <c r="W80">
        <f t="shared" si="100"/>
        <v>0</v>
      </c>
      <c r="X80">
        <f t="shared" si="9"/>
        <v>5149121</v>
      </c>
      <c r="Y80">
        <f t="shared" si="100"/>
        <v>0</v>
      </c>
      <c r="Z80">
        <f t="shared" si="11"/>
        <v>5149121</v>
      </c>
      <c r="AA80">
        <f t="shared" si="100"/>
        <v>0</v>
      </c>
      <c r="AB80">
        <f t="shared" si="13"/>
        <v>5149121</v>
      </c>
      <c r="AC80">
        <f t="shared" si="100"/>
        <v>0</v>
      </c>
      <c r="AD80">
        <f t="shared" si="15"/>
        <v>5149121</v>
      </c>
      <c r="AE80">
        <f t="shared" ref="AE80" si="113">IF(AD80/$G80&gt;2,0,1)</f>
        <v>0</v>
      </c>
      <c r="AF80">
        <f t="shared" si="17"/>
        <v>5149121</v>
      </c>
      <c r="AG80">
        <f t="shared" ref="AG80" si="114">IF(AF80/$G80&gt;2,0,1)</f>
        <v>0</v>
      </c>
      <c r="AH80" s="9"/>
      <c r="AI80">
        <v>5389136</v>
      </c>
      <c r="AJ80" t="s">
        <v>46</v>
      </c>
      <c r="AK80" t="str">
        <f>LEFT(AJ80,3)</f>
        <v>w47</v>
      </c>
    </row>
    <row r="81" spans="1:37" ht="15" outlineLevel="1">
      <c r="J81" s="8"/>
      <c r="AH81" s="9"/>
      <c r="AI81">
        <f>SUBTOTAL(9,AI80:AI80)</f>
        <v>5389136</v>
      </c>
      <c r="AK81" s="4" t="s">
        <v>144</v>
      </c>
    </row>
    <row r="82" spans="1:37" ht="15" outlineLevel="2">
      <c r="A82" t="s">
        <v>40</v>
      </c>
      <c r="B82">
        <v>2115336</v>
      </c>
      <c r="C82">
        <v>2202769</v>
      </c>
      <c r="D82">
        <v>15339</v>
      </c>
      <c r="E82">
        <v>14652</v>
      </c>
      <c r="F82" t="str">
        <f t="shared" si="19"/>
        <v>D</v>
      </c>
      <c r="G82">
        <f t="shared" si="20"/>
        <v>4318105</v>
      </c>
      <c r="H82">
        <f t="shared" si="21"/>
        <v>29991</v>
      </c>
      <c r="I82">
        <f t="shared" si="22"/>
        <v>6.9454077656749894E-3</v>
      </c>
      <c r="J82" s="8">
        <f>FLOOR(I82,0.0001)</f>
        <v>6.9000000000000008E-3</v>
      </c>
      <c r="K82">
        <f t="shared" si="23"/>
        <v>1</v>
      </c>
      <c r="L82">
        <f t="shared" si="24"/>
        <v>206</v>
      </c>
      <c r="M82">
        <f t="shared" si="36"/>
        <v>1</v>
      </c>
      <c r="N82">
        <f t="shared" si="25"/>
        <v>1</v>
      </c>
      <c r="O82">
        <f t="shared" si="100"/>
        <v>1</v>
      </c>
      <c r="P82">
        <f t="shared" si="1"/>
        <v>0</v>
      </c>
      <c r="Q82">
        <f t="shared" si="100"/>
        <v>1</v>
      </c>
      <c r="R82">
        <f t="shared" si="3"/>
        <v>0</v>
      </c>
      <c r="S82">
        <f t="shared" si="100"/>
        <v>1</v>
      </c>
      <c r="T82">
        <f t="shared" si="5"/>
        <v>0</v>
      </c>
      <c r="U82">
        <f t="shared" si="100"/>
        <v>1</v>
      </c>
      <c r="V82">
        <f t="shared" si="7"/>
        <v>0</v>
      </c>
      <c r="W82">
        <f t="shared" si="100"/>
        <v>1</v>
      </c>
      <c r="X82">
        <f t="shared" si="9"/>
        <v>0</v>
      </c>
      <c r="Y82">
        <f t="shared" si="100"/>
        <v>1</v>
      </c>
      <c r="Z82">
        <f t="shared" si="11"/>
        <v>0</v>
      </c>
      <c r="AA82">
        <f t="shared" si="100"/>
        <v>1</v>
      </c>
      <c r="AB82">
        <f t="shared" si="13"/>
        <v>0</v>
      </c>
      <c r="AC82">
        <f t="shared" si="100"/>
        <v>1</v>
      </c>
      <c r="AD82">
        <f t="shared" si="15"/>
        <v>0</v>
      </c>
      <c r="AE82">
        <f t="shared" ref="AE82" si="115">IF(AD82/$G82&gt;2,0,1)</f>
        <v>1</v>
      </c>
      <c r="AF82">
        <f t="shared" si="17"/>
        <v>0</v>
      </c>
      <c r="AG82">
        <f t="shared" ref="AG82" si="116">IF(AF82/$G82&gt;2,0,1)</f>
        <v>1</v>
      </c>
      <c r="AH82" s="9"/>
      <c r="AI82">
        <v>5502111</v>
      </c>
      <c r="AJ82" t="s">
        <v>45</v>
      </c>
      <c r="AK82" t="str">
        <f>LEFT(AJ82,3)</f>
        <v>w46</v>
      </c>
    </row>
    <row r="83" spans="1:37" ht="15" outlineLevel="1">
      <c r="J83" s="8"/>
      <c r="AH83" s="9"/>
      <c r="AI83">
        <f>SUBTOTAL(9,AI82:AI82)</f>
        <v>5502111</v>
      </c>
      <c r="AK83" s="4" t="s">
        <v>143</v>
      </c>
    </row>
    <row r="84" spans="1:37" ht="15" outlineLevel="2">
      <c r="A84" t="s">
        <v>41</v>
      </c>
      <c r="B84">
        <v>2346640</v>
      </c>
      <c r="C84">
        <v>2197559</v>
      </c>
      <c r="D84">
        <v>373470</v>
      </c>
      <c r="E84">
        <v>353365</v>
      </c>
      <c r="F84" t="str">
        <f t="shared" si="19"/>
        <v>B</v>
      </c>
      <c r="G84">
        <f t="shared" si="20"/>
        <v>4544199</v>
      </c>
      <c r="H84">
        <f t="shared" si="21"/>
        <v>726835</v>
      </c>
      <c r="I84">
        <f t="shared" si="22"/>
        <v>0.15994788080363559</v>
      </c>
      <c r="J84" s="8">
        <f>FLOOR(I84,0.0001)</f>
        <v>0.15990000000000001</v>
      </c>
      <c r="K84">
        <f t="shared" si="23"/>
        <v>1</v>
      </c>
      <c r="L84">
        <f t="shared" si="24"/>
        <v>116220</v>
      </c>
      <c r="M84">
        <f t="shared" si="36"/>
        <v>1</v>
      </c>
      <c r="N84">
        <f t="shared" si="25"/>
        <v>18583</v>
      </c>
      <c r="O84">
        <f t="shared" si="100"/>
        <v>1</v>
      </c>
      <c r="P84">
        <f t="shared" si="1"/>
        <v>2971</v>
      </c>
      <c r="Q84">
        <f t="shared" si="100"/>
        <v>1</v>
      </c>
      <c r="R84">
        <f t="shared" si="3"/>
        <v>475</v>
      </c>
      <c r="S84">
        <f t="shared" si="100"/>
        <v>1</v>
      </c>
      <c r="T84">
        <f t="shared" si="5"/>
        <v>75</v>
      </c>
      <c r="U84">
        <f t="shared" si="100"/>
        <v>1</v>
      </c>
      <c r="V84">
        <f t="shared" si="7"/>
        <v>11</v>
      </c>
      <c r="W84">
        <f t="shared" si="100"/>
        <v>1</v>
      </c>
      <c r="X84">
        <f t="shared" si="9"/>
        <v>1</v>
      </c>
      <c r="Y84">
        <f t="shared" si="100"/>
        <v>1</v>
      </c>
      <c r="Z84">
        <f t="shared" si="11"/>
        <v>0</v>
      </c>
      <c r="AA84">
        <f t="shared" si="100"/>
        <v>1</v>
      </c>
      <c r="AB84">
        <f t="shared" si="13"/>
        <v>0</v>
      </c>
      <c r="AC84">
        <f t="shared" si="100"/>
        <v>1</v>
      </c>
      <c r="AD84">
        <f t="shared" si="15"/>
        <v>0</v>
      </c>
      <c r="AE84">
        <f t="shared" ref="AE84" si="117">IF(AD84/$G84&gt;2,0,1)</f>
        <v>1</v>
      </c>
      <c r="AF84">
        <f t="shared" si="17"/>
        <v>0</v>
      </c>
      <c r="AG84">
        <f t="shared" ref="AG84" si="118">IF(AF84/$G84&gt;2,0,1)</f>
        <v>1</v>
      </c>
      <c r="AH84" s="9"/>
      <c r="AI84">
        <v>5519227</v>
      </c>
      <c r="AJ84" t="s">
        <v>21</v>
      </c>
      <c r="AK84" t="str">
        <f>LEFT(AJ84,3)</f>
        <v>w22</v>
      </c>
    </row>
    <row r="85" spans="1:37" ht="15" outlineLevel="1">
      <c r="J85" s="8"/>
      <c r="AH85" s="9"/>
      <c r="AI85">
        <f>SUBTOTAL(9,AI84:AI84)</f>
        <v>5519227</v>
      </c>
      <c r="AK85" s="4" t="s">
        <v>119</v>
      </c>
    </row>
    <row r="86" spans="1:37" ht="15" outlineLevel="2">
      <c r="A86" t="s">
        <v>42</v>
      </c>
      <c r="B86">
        <v>2548438</v>
      </c>
      <c r="C86">
        <v>2577213</v>
      </c>
      <c r="D86">
        <v>37986</v>
      </c>
      <c r="E86">
        <v>37766</v>
      </c>
      <c r="F86" t="str">
        <f t="shared" si="19"/>
        <v>D</v>
      </c>
      <c r="G86">
        <f t="shared" si="20"/>
        <v>5125651</v>
      </c>
      <c r="H86">
        <f t="shared" si="21"/>
        <v>75752</v>
      </c>
      <c r="I86">
        <f t="shared" si="22"/>
        <v>1.4779000755221141E-2</v>
      </c>
      <c r="J86" s="8">
        <f>FLOOR(I86,0.0001)</f>
        <v>1.4700000000000001E-2</v>
      </c>
      <c r="K86">
        <f t="shared" si="23"/>
        <v>1</v>
      </c>
      <c r="L86">
        <f t="shared" si="24"/>
        <v>1113</v>
      </c>
      <c r="M86">
        <f t="shared" si="36"/>
        <v>1</v>
      </c>
      <c r="N86">
        <f t="shared" si="25"/>
        <v>16</v>
      </c>
      <c r="O86">
        <f t="shared" si="100"/>
        <v>1</v>
      </c>
      <c r="P86">
        <f t="shared" si="1"/>
        <v>0</v>
      </c>
      <c r="Q86">
        <f t="shared" si="100"/>
        <v>1</v>
      </c>
      <c r="R86">
        <f t="shared" si="3"/>
        <v>0</v>
      </c>
      <c r="S86">
        <f t="shared" si="100"/>
        <v>1</v>
      </c>
      <c r="T86">
        <f t="shared" si="5"/>
        <v>0</v>
      </c>
      <c r="U86">
        <f t="shared" si="100"/>
        <v>1</v>
      </c>
      <c r="V86">
        <f t="shared" si="7"/>
        <v>0</v>
      </c>
      <c r="W86">
        <f t="shared" si="100"/>
        <v>1</v>
      </c>
      <c r="X86">
        <f t="shared" si="9"/>
        <v>0</v>
      </c>
      <c r="Y86">
        <f t="shared" si="100"/>
        <v>1</v>
      </c>
      <c r="Z86">
        <f t="shared" si="11"/>
        <v>0</v>
      </c>
      <c r="AA86">
        <f t="shared" si="100"/>
        <v>1</v>
      </c>
      <c r="AB86">
        <f t="shared" si="13"/>
        <v>0</v>
      </c>
      <c r="AC86">
        <f t="shared" si="100"/>
        <v>1</v>
      </c>
      <c r="AD86">
        <f t="shared" si="15"/>
        <v>0</v>
      </c>
      <c r="AE86">
        <f t="shared" ref="AE86" si="119">IF(AD86/$G86&gt;2,0,1)</f>
        <v>1</v>
      </c>
      <c r="AF86">
        <f t="shared" si="17"/>
        <v>0</v>
      </c>
      <c r="AG86">
        <f t="shared" ref="AG86" si="120">IF(AF86/$G86&gt;2,0,1)</f>
        <v>1</v>
      </c>
      <c r="AH86" s="9"/>
      <c r="AI86">
        <v>5639669</v>
      </c>
      <c r="AJ86" t="s">
        <v>0</v>
      </c>
      <c r="AK86" t="str">
        <f>LEFT(AJ86,3)</f>
        <v>w01</v>
      </c>
    </row>
    <row r="87" spans="1:37" ht="15" outlineLevel="1">
      <c r="J87" s="8"/>
      <c r="AH87" s="9"/>
      <c r="AI87">
        <f>SUBTOTAL(9,AI86:AI86)</f>
        <v>5639669</v>
      </c>
      <c r="AK87" s="4" t="s">
        <v>98</v>
      </c>
    </row>
    <row r="88" spans="1:37" ht="15" outlineLevel="2">
      <c r="A88" t="s">
        <v>43</v>
      </c>
      <c r="B88">
        <v>835495</v>
      </c>
      <c r="C88">
        <v>837746</v>
      </c>
      <c r="D88">
        <v>1106177</v>
      </c>
      <c r="E88">
        <v>917781</v>
      </c>
      <c r="F88" t="str">
        <f t="shared" si="19"/>
        <v>C</v>
      </c>
      <c r="G88">
        <f t="shared" si="20"/>
        <v>1673241</v>
      </c>
      <c r="H88">
        <f t="shared" si="21"/>
        <v>2023958</v>
      </c>
      <c r="I88">
        <f t="shared" si="22"/>
        <v>1.2096033984345351</v>
      </c>
      <c r="J88" s="8">
        <f>FLOOR(I88,0.0001)</f>
        <v>1.2096</v>
      </c>
      <c r="K88">
        <f t="shared" si="23"/>
        <v>1</v>
      </c>
      <c r="L88">
        <f t="shared" si="24"/>
        <v>2448179</v>
      </c>
      <c r="M88">
        <f t="shared" si="36"/>
        <v>1</v>
      </c>
      <c r="N88">
        <f t="shared" si="25"/>
        <v>2961317</v>
      </c>
      <c r="O88">
        <f t="shared" si="100"/>
        <v>1</v>
      </c>
      <c r="P88">
        <f t="shared" si="1"/>
        <v>3582009</v>
      </c>
      <c r="Q88">
        <f t="shared" si="100"/>
        <v>0</v>
      </c>
      <c r="R88">
        <f t="shared" si="3"/>
        <v>3582009</v>
      </c>
      <c r="S88">
        <f t="shared" si="100"/>
        <v>0</v>
      </c>
      <c r="T88">
        <f t="shared" si="5"/>
        <v>3582009</v>
      </c>
      <c r="U88">
        <f t="shared" si="100"/>
        <v>0</v>
      </c>
      <c r="V88">
        <f t="shared" si="7"/>
        <v>3582009</v>
      </c>
      <c r="W88">
        <f t="shared" si="100"/>
        <v>0</v>
      </c>
      <c r="X88">
        <f t="shared" si="9"/>
        <v>3582009</v>
      </c>
      <c r="Y88">
        <f t="shared" si="100"/>
        <v>0</v>
      </c>
      <c r="Z88">
        <f t="shared" si="11"/>
        <v>3582009</v>
      </c>
      <c r="AA88">
        <f t="shared" si="100"/>
        <v>0</v>
      </c>
      <c r="AB88">
        <f t="shared" si="13"/>
        <v>3582009</v>
      </c>
      <c r="AC88">
        <f t="shared" si="100"/>
        <v>0</v>
      </c>
      <c r="AD88">
        <f t="shared" si="15"/>
        <v>3582009</v>
      </c>
      <c r="AE88">
        <f t="shared" ref="AE88" si="121">IF(AD88/$G88&gt;2,0,1)</f>
        <v>0</v>
      </c>
      <c r="AF88">
        <f t="shared" si="17"/>
        <v>3582009</v>
      </c>
      <c r="AG88">
        <f t="shared" ref="AG88" si="122">IF(AF88/$G88&gt;2,0,1)</f>
        <v>0</v>
      </c>
      <c r="AH88" s="9"/>
      <c r="AI88">
        <v>5958241</v>
      </c>
      <c r="AJ88" t="s">
        <v>38</v>
      </c>
      <c r="AK88" t="str">
        <f>LEFT(AJ88,3)</f>
        <v>w39</v>
      </c>
    </row>
    <row r="89" spans="1:37" ht="15" outlineLevel="1">
      <c r="J89" s="8"/>
      <c r="AH89" s="9"/>
      <c r="AI89">
        <f>SUBTOTAL(9,AI88:AI88)</f>
        <v>5958241</v>
      </c>
      <c r="AK89" s="4" t="s">
        <v>136</v>
      </c>
    </row>
    <row r="90" spans="1:37" ht="15" outlineLevel="2">
      <c r="A90" t="s">
        <v>44</v>
      </c>
      <c r="B90">
        <v>1187448</v>
      </c>
      <c r="C90">
        <v>1070426</v>
      </c>
      <c r="D90">
        <v>1504608</v>
      </c>
      <c r="E90">
        <v>1756990</v>
      </c>
      <c r="F90" t="str">
        <f t="shared" si="19"/>
        <v>B</v>
      </c>
      <c r="G90">
        <f t="shared" si="20"/>
        <v>2257874</v>
      </c>
      <c r="H90">
        <f t="shared" si="21"/>
        <v>3261598</v>
      </c>
      <c r="I90">
        <f t="shared" si="22"/>
        <v>1.444543849656801</v>
      </c>
      <c r="J90" s="8">
        <f>FLOOR(I90,0.0001)</f>
        <v>1.4445000000000001</v>
      </c>
      <c r="K90">
        <f t="shared" si="23"/>
        <v>1</v>
      </c>
      <c r="L90">
        <f t="shared" si="24"/>
        <v>4711378</v>
      </c>
      <c r="M90">
        <f t="shared" si="36"/>
        <v>0</v>
      </c>
      <c r="N90">
        <f t="shared" si="25"/>
        <v>4711378</v>
      </c>
      <c r="O90">
        <f t="shared" si="100"/>
        <v>0</v>
      </c>
      <c r="P90">
        <f t="shared" si="1"/>
        <v>4711378</v>
      </c>
      <c r="Q90">
        <f t="shared" si="100"/>
        <v>0</v>
      </c>
      <c r="R90">
        <f t="shared" si="3"/>
        <v>4711378</v>
      </c>
      <c r="S90">
        <f t="shared" si="100"/>
        <v>0</v>
      </c>
      <c r="T90">
        <f t="shared" si="5"/>
        <v>4711378</v>
      </c>
      <c r="U90">
        <f t="shared" si="100"/>
        <v>0</v>
      </c>
      <c r="V90">
        <f t="shared" si="7"/>
        <v>4711378</v>
      </c>
      <c r="W90">
        <f t="shared" si="100"/>
        <v>0</v>
      </c>
      <c r="X90">
        <f t="shared" si="9"/>
        <v>4711378</v>
      </c>
      <c r="Y90">
        <f t="shared" si="100"/>
        <v>0</v>
      </c>
      <c r="Z90">
        <f t="shared" si="11"/>
        <v>4711378</v>
      </c>
      <c r="AA90">
        <f t="shared" si="100"/>
        <v>0</v>
      </c>
      <c r="AB90">
        <f t="shared" si="13"/>
        <v>4711378</v>
      </c>
      <c r="AC90">
        <f t="shared" si="100"/>
        <v>0</v>
      </c>
      <c r="AD90">
        <f t="shared" si="15"/>
        <v>4711378</v>
      </c>
      <c r="AE90">
        <f t="shared" ref="AE90" si="123">IF(AD90/$G90&gt;2,0,1)</f>
        <v>0</v>
      </c>
      <c r="AF90">
        <f t="shared" si="17"/>
        <v>4711378</v>
      </c>
      <c r="AG90">
        <f t="shared" ref="AG90" si="124">IF(AF90/$G90&gt;2,0,1)</f>
        <v>0</v>
      </c>
      <c r="AH90" s="9"/>
      <c r="AI90">
        <v>6097264</v>
      </c>
      <c r="AJ90" t="s">
        <v>48</v>
      </c>
      <c r="AK90" t="str">
        <f>LEFT(AJ90,3)</f>
        <v>w49</v>
      </c>
    </row>
    <row r="91" spans="1:37" ht="15" outlineLevel="1">
      <c r="J91" s="8"/>
      <c r="AH91" s="9"/>
      <c r="AI91">
        <f>SUBTOTAL(9,AI90:AI90)</f>
        <v>6097264</v>
      </c>
      <c r="AK91" s="4" t="s">
        <v>146</v>
      </c>
    </row>
    <row r="92" spans="1:37" ht="15" outlineLevel="2">
      <c r="A92" t="s">
        <v>45</v>
      </c>
      <c r="B92">
        <v>140026</v>
      </c>
      <c r="C92">
        <v>146354</v>
      </c>
      <c r="D92">
        <v>2759991</v>
      </c>
      <c r="E92">
        <v>2742120</v>
      </c>
      <c r="F92" t="str">
        <f t="shared" si="19"/>
        <v>C</v>
      </c>
      <c r="G92">
        <f t="shared" si="20"/>
        <v>286380</v>
      </c>
      <c r="H92">
        <f t="shared" si="21"/>
        <v>5502111</v>
      </c>
      <c r="I92">
        <f t="shared" si="22"/>
        <v>19.212623088204484</v>
      </c>
      <c r="J92" s="8">
        <f>FLOOR(I92,0.0001)</f>
        <v>19.212600000000002</v>
      </c>
      <c r="K92">
        <f t="shared" si="23"/>
        <v>0</v>
      </c>
      <c r="L92">
        <f t="shared" si="24"/>
        <v>5502111</v>
      </c>
      <c r="M92">
        <f t="shared" si="36"/>
        <v>0</v>
      </c>
      <c r="N92">
        <f t="shared" si="25"/>
        <v>5502111</v>
      </c>
      <c r="O92">
        <f t="shared" si="100"/>
        <v>0</v>
      </c>
      <c r="P92">
        <f t="shared" si="1"/>
        <v>5502111</v>
      </c>
      <c r="Q92">
        <f t="shared" si="100"/>
        <v>0</v>
      </c>
      <c r="R92">
        <f t="shared" si="3"/>
        <v>5502111</v>
      </c>
      <c r="S92">
        <f t="shared" si="100"/>
        <v>0</v>
      </c>
      <c r="T92">
        <f t="shared" si="5"/>
        <v>5502111</v>
      </c>
      <c r="U92">
        <f t="shared" si="100"/>
        <v>0</v>
      </c>
      <c r="V92">
        <f t="shared" si="7"/>
        <v>5502111</v>
      </c>
      <c r="W92">
        <f t="shared" si="100"/>
        <v>0</v>
      </c>
      <c r="X92">
        <f t="shared" si="9"/>
        <v>5502111</v>
      </c>
      <c r="Y92">
        <f t="shared" si="100"/>
        <v>0</v>
      </c>
      <c r="Z92">
        <f t="shared" si="11"/>
        <v>5502111</v>
      </c>
      <c r="AA92">
        <f t="shared" si="100"/>
        <v>0</v>
      </c>
      <c r="AB92">
        <f t="shared" si="13"/>
        <v>5502111</v>
      </c>
      <c r="AC92">
        <f t="shared" si="100"/>
        <v>0</v>
      </c>
      <c r="AD92">
        <f t="shared" si="15"/>
        <v>5502111</v>
      </c>
      <c r="AE92">
        <f t="shared" ref="AE92" si="125">IF(AD92/$G92&gt;2,0,1)</f>
        <v>0</v>
      </c>
      <c r="AF92">
        <f t="shared" si="17"/>
        <v>5502111</v>
      </c>
      <c r="AG92">
        <f t="shared" ref="AG92" si="126">IF(AF92/$G92&gt;2,0,1)</f>
        <v>0</v>
      </c>
      <c r="AH92" s="9"/>
      <c r="AI92">
        <v>6644603</v>
      </c>
      <c r="AJ92" t="s">
        <v>15</v>
      </c>
      <c r="AK92" t="str">
        <f>LEFT(AJ92,3)</f>
        <v>w16</v>
      </c>
    </row>
    <row r="93" spans="1:37" ht="15" outlineLevel="1">
      <c r="J93" s="8"/>
      <c r="AH93" s="9"/>
      <c r="AI93">
        <f>SUBTOTAL(9,AI92:AI92)</f>
        <v>6644603</v>
      </c>
      <c r="AK93" s="4" t="s">
        <v>113</v>
      </c>
    </row>
    <row r="94" spans="1:37" ht="15" outlineLevel="2">
      <c r="A94" t="s">
        <v>46</v>
      </c>
      <c r="B94">
        <v>1198765</v>
      </c>
      <c r="C94">
        <v>1304945</v>
      </c>
      <c r="D94">
        <v>2786493</v>
      </c>
      <c r="E94">
        <v>2602643</v>
      </c>
      <c r="F94" t="str">
        <f t="shared" si="19"/>
        <v>B</v>
      </c>
      <c r="G94">
        <f t="shared" si="20"/>
        <v>2503710</v>
      </c>
      <c r="H94">
        <f t="shared" si="21"/>
        <v>5389136</v>
      </c>
      <c r="I94">
        <f t="shared" si="22"/>
        <v>2.1524601491386783</v>
      </c>
      <c r="J94" s="8">
        <f>FLOOR(I94,0.0001)</f>
        <v>2.1524000000000001</v>
      </c>
      <c r="K94">
        <f t="shared" si="23"/>
        <v>0</v>
      </c>
      <c r="L94">
        <f t="shared" si="24"/>
        <v>5389136</v>
      </c>
      <c r="M94">
        <f t="shared" si="36"/>
        <v>0</v>
      </c>
      <c r="N94">
        <f t="shared" si="25"/>
        <v>5389136</v>
      </c>
      <c r="O94">
        <f t="shared" si="100"/>
        <v>0</v>
      </c>
      <c r="P94">
        <f t="shared" si="1"/>
        <v>5389136</v>
      </c>
      <c r="Q94">
        <f t="shared" si="100"/>
        <v>0</v>
      </c>
      <c r="R94">
        <f t="shared" si="3"/>
        <v>5389136</v>
      </c>
      <c r="S94">
        <f t="shared" si="100"/>
        <v>0</v>
      </c>
      <c r="T94">
        <f t="shared" si="5"/>
        <v>5389136</v>
      </c>
      <c r="U94">
        <f t="shared" si="100"/>
        <v>0</v>
      </c>
      <c r="V94">
        <f t="shared" si="7"/>
        <v>5389136</v>
      </c>
      <c r="W94">
        <f t="shared" si="100"/>
        <v>0</v>
      </c>
      <c r="X94">
        <f t="shared" si="9"/>
        <v>5389136</v>
      </c>
      <c r="Y94">
        <f t="shared" si="100"/>
        <v>0</v>
      </c>
      <c r="Z94">
        <f t="shared" si="11"/>
        <v>5389136</v>
      </c>
      <c r="AA94">
        <f t="shared" si="100"/>
        <v>0</v>
      </c>
      <c r="AB94">
        <f t="shared" si="13"/>
        <v>5389136</v>
      </c>
      <c r="AC94">
        <f t="shared" si="100"/>
        <v>0</v>
      </c>
      <c r="AD94">
        <f t="shared" si="15"/>
        <v>5389136</v>
      </c>
      <c r="AE94">
        <f t="shared" ref="AE94" si="127">IF(AD94/$G94&gt;2,0,1)</f>
        <v>0</v>
      </c>
      <c r="AF94">
        <f t="shared" si="17"/>
        <v>5389136</v>
      </c>
      <c r="AG94">
        <f t="shared" ref="AG94" si="128">IF(AF94/$G94&gt;2,0,1)</f>
        <v>0</v>
      </c>
      <c r="AH94" s="9"/>
      <c r="AI94">
        <v>7356805</v>
      </c>
      <c r="AJ94" t="s">
        <v>31</v>
      </c>
      <c r="AK94" t="str">
        <f>LEFT(AJ94,3)</f>
        <v>w32</v>
      </c>
    </row>
    <row r="95" spans="1:37" ht="15" outlineLevel="1">
      <c r="J95" s="8"/>
      <c r="AH95" s="9"/>
      <c r="AI95">
        <f>SUBTOTAL(9,AI94:AI94)</f>
        <v>7356805</v>
      </c>
      <c r="AK95" s="4" t="s">
        <v>129</v>
      </c>
    </row>
    <row r="96" spans="1:37" ht="15" outlineLevel="2">
      <c r="A96" t="s">
        <v>47</v>
      </c>
      <c r="B96">
        <v>2619776</v>
      </c>
      <c r="C96">
        <v>2749623</v>
      </c>
      <c r="D96">
        <v>2888215</v>
      </c>
      <c r="E96">
        <v>2800174</v>
      </c>
      <c r="F96" t="str">
        <f t="shared" si="19"/>
        <v>C</v>
      </c>
      <c r="G96">
        <f t="shared" si="20"/>
        <v>5369399</v>
      </c>
      <c r="H96">
        <f t="shared" si="21"/>
        <v>5688389</v>
      </c>
      <c r="I96">
        <f t="shared" si="22"/>
        <v>1.0594088835640636</v>
      </c>
      <c r="J96" s="8">
        <f>FLOOR(I96,0.0001)</f>
        <v>1.0594000000000001</v>
      </c>
      <c r="K96">
        <f t="shared" si="23"/>
        <v>1</v>
      </c>
      <c r="L96">
        <f t="shared" si="24"/>
        <v>6026279</v>
      </c>
      <c r="M96">
        <f t="shared" si="36"/>
        <v>1</v>
      </c>
      <c r="N96">
        <f t="shared" si="25"/>
        <v>6384239</v>
      </c>
      <c r="O96">
        <f t="shared" si="100"/>
        <v>1</v>
      </c>
      <c r="P96">
        <f t="shared" si="1"/>
        <v>6763462</v>
      </c>
      <c r="Q96">
        <f t="shared" si="100"/>
        <v>1</v>
      </c>
      <c r="R96">
        <f t="shared" si="3"/>
        <v>7165211</v>
      </c>
      <c r="S96">
        <f t="shared" si="100"/>
        <v>1</v>
      </c>
      <c r="T96">
        <f t="shared" si="5"/>
        <v>7590824</v>
      </c>
      <c r="U96">
        <f t="shared" si="100"/>
        <v>1</v>
      </c>
      <c r="V96">
        <f t="shared" si="7"/>
        <v>8041718</v>
      </c>
      <c r="W96">
        <f t="shared" si="100"/>
        <v>1</v>
      </c>
      <c r="X96">
        <f t="shared" si="9"/>
        <v>8519396</v>
      </c>
      <c r="Y96">
        <f t="shared" si="100"/>
        <v>1</v>
      </c>
      <c r="Z96">
        <f t="shared" si="11"/>
        <v>9025448</v>
      </c>
      <c r="AA96">
        <f t="shared" si="100"/>
        <v>1</v>
      </c>
      <c r="AB96">
        <f t="shared" si="13"/>
        <v>9561559</v>
      </c>
      <c r="AC96">
        <f t="shared" si="100"/>
        <v>1</v>
      </c>
      <c r="AD96">
        <f t="shared" si="15"/>
        <v>10129515</v>
      </c>
      <c r="AE96">
        <f t="shared" ref="AE96" si="129">IF(AD96/$G96&gt;2,0,1)</f>
        <v>1</v>
      </c>
      <c r="AF96">
        <f t="shared" si="17"/>
        <v>10731208</v>
      </c>
      <c r="AG96">
        <f t="shared" ref="AG96" si="130">IF(AF96/$G96&gt;2,0,1)</f>
        <v>1</v>
      </c>
      <c r="AH96" s="9"/>
      <c r="AI96">
        <v>7422191</v>
      </c>
      <c r="AJ96" t="s">
        <v>5</v>
      </c>
      <c r="AK96" t="str">
        <f>LEFT(AJ96,3)</f>
        <v>w06</v>
      </c>
    </row>
    <row r="97" spans="1:37" ht="15" outlineLevel="1">
      <c r="J97" s="8"/>
      <c r="AH97" s="9"/>
      <c r="AI97">
        <f>SUBTOTAL(9,AI96:AI96)</f>
        <v>7422191</v>
      </c>
      <c r="AK97" s="4" t="s">
        <v>103</v>
      </c>
    </row>
    <row r="98" spans="1:37" ht="15" outlineLevel="2">
      <c r="A98" t="s">
        <v>48</v>
      </c>
      <c r="B98">
        <v>248398</v>
      </c>
      <c r="C98">
        <v>268511</v>
      </c>
      <c r="D98">
        <v>3110853</v>
      </c>
      <c r="E98">
        <v>2986411</v>
      </c>
      <c r="F98" t="str">
        <f t="shared" si="19"/>
        <v>C</v>
      </c>
      <c r="G98">
        <f t="shared" si="20"/>
        <v>516909</v>
      </c>
      <c r="H98">
        <f t="shared" si="21"/>
        <v>6097264</v>
      </c>
      <c r="I98">
        <f t="shared" si="22"/>
        <v>11.795623601059374</v>
      </c>
      <c r="J98" s="8">
        <f>FLOOR(I98,0.0001)</f>
        <v>11.7956</v>
      </c>
      <c r="K98">
        <f t="shared" si="23"/>
        <v>0</v>
      </c>
      <c r="L98">
        <f t="shared" si="24"/>
        <v>6097264</v>
      </c>
      <c r="M98">
        <f t="shared" si="36"/>
        <v>0</v>
      </c>
      <c r="N98">
        <f t="shared" si="25"/>
        <v>6097264</v>
      </c>
      <c r="O98">
        <f t="shared" si="100"/>
        <v>0</v>
      </c>
      <c r="P98">
        <f t="shared" si="1"/>
        <v>6097264</v>
      </c>
      <c r="Q98">
        <f t="shared" si="100"/>
        <v>0</v>
      </c>
      <c r="R98">
        <f t="shared" si="3"/>
        <v>6097264</v>
      </c>
      <c r="S98">
        <f t="shared" si="100"/>
        <v>0</v>
      </c>
      <c r="T98">
        <f t="shared" si="5"/>
        <v>6097264</v>
      </c>
      <c r="U98">
        <f t="shared" si="100"/>
        <v>0</v>
      </c>
      <c r="V98">
        <f t="shared" si="7"/>
        <v>6097264</v>
      </c>
      <c r="W98">
        <f t="shared" si="100"/>
        <v>0</v>
      </c>
      <c r="X98">
        <f t="shared" si="9"/>
        <v>6097264</v>
      </c>
      <c r="Y98">
        <f t="shared" si="100"/>
        <v>0</v>
      </c>
      <c r="Z98">
        <f t="shared" si="11"/>
        <v>6097264</v>
      </c>
      <c r="AA98">
        <f t="shared" si="100"/>
        <v>0</v>
      </c>
      <c r="AB98">
        <f t="shared" si="13"/>
        <v>6097264</v>
      </c>
      <c r="AC98">
        <f t="shared" si="100"/>
        <v>0</v>
      </c>
      <c r="AD98">
        <f t="shared" si="15"/>
        <v>6097264</v>
      </c>
      <c r="AE98">
        <f t="shared" ref="AE98" si="131">IF(AD98/$G98&gt;2,0,1)</f>
        <v>0</v>
      </c>
      <c r="AF98">
        <f t="shared" si="17"/>
        <v>6097264</v>
      </c>
      <c r="AG98">
        <f t="shared" ref="AG98" si="132">IF(AF98/$G98&gt;2,0,1)</f>
        <v>0</v>
      </c>
      <c r="AH98" s="9"/>
      <c r="AI98">
        <v>10731208</v>
      </c>
      <c r="AJ98" t="s">
        <v>47</v>
      </c>
      <c r="AK98" t="str">
        <f>LEFT(AJ98,3)</f>
        <v>w48</v>
      </c>
    </row>
    <row r="99" spans="1:37" ht="15" outlineLevel="1">
      <c r="J99" s="8"/>
      <c r="AH99" s="9"/>
      <c r="AI99">
        <f>SUBTOTAL(9,AI98:AI98)</f>
        <v>10731208</v>
      </c>
      <c r="AK99" s="4" t="s">
        <v>145</v>
      </c>
    </row>
    <row r="100" spans="1:37" ht="15" outlineLevel="2">
      <c r="A100" t="s">
        <v>49</v>
      </c>
      <c r="B100">
        <v>2494207</v>
      </c>
      <c r="C100">
        <v>2625207</v>
      </c>
      <c r="D100">
        <v>1796293</v>
      </c>
      <c r="E100">
        <v>1853602</v>
      </c>
      <c r="F100" t="str">
        <f t="shared" si="19"/>
        <v>B</v>
      </c>
      <c r="G100">
        <f t="shared" si="20"/>
        <v>5119414</v>
      </c>
      <c r="H100">
        <f t="shared" si="21"/>
        <v>3649895</v>
      </c>
      <c r="I100">
        <f t="shared" si="22"/>
        <v>0.7129517167394549</v>
      </c>
      <c r="J100" s="8">
        <f>FLOOR(I100,0.0001)</f>
        <v>0.71290000000000009</v>
      </c>
      <c r="K100">
        <f t="shared" si="23"/>
        <v>1</v>
      </c>
      <c r="L100">
        <f t="shared" si="24"/>
        <v>2602010</v>
      </c>
      <c r="M100">
        <f t="shared" si="36"/>
        <v>1</v>
      </c>
      <c r="N100">
        <f t="shared" si="25"/>
        <v>1854972</v>
      </c>
      <c r="O100">
        <f t="shared" ref="O100:AC100" si="133">IF(N100/$G100&gt;2,0,1)</f>
        <v>1</v>
      </c>
      <c r="P100">
        <f t="shared" si="1"/>
        <v>1322409</v>
      </c>
      <c r="Q100">
        <f t="shared" si="133"/>
        <v>1</v>
      </c>
      <c r="R100">
        <f t="shared" si="3"/>
        <v>942745</v>
      </c>
      <c r="S100">
        <f t="shared" si="133"/>
        <v>1</v>
      </c>
      <c r="T100">
        <f t="shared" si="5"/>
        <v>672082</v>
      </c>
      <c r="U100">
        <f t="shared" si="133"/>
        <v>1</v>
      </c>
      <c r="V100">
        <f t="shared" si="7"/>
        <v>479127</v>
      </c>
      <c r="W100">
        <f t="shared" si="133"/>
        <v>1</v>
      </c>
      <c r="X100">
        <f t="shared" si="9"/>
        <v>341569</v>
      </c>
      <c r="Y100">
        <f t="shared" si="133"/>
        <v>1</v>
      </c>
      <c r="Z100">
        <f t="shared" si="11"/>
        <v>243504</v>
      </c>
      <c r="AA100">
        <f t="shared" si="133"/>
        <v>1</v>
      </c>
      <c r="AB100">
        <f t="shared" si="13"/>
        <v>173594</v>
      </c>
      <c r="AC100">
        <f t="shared" si="133"/>
        <v>1</v>
      </c>
      <c r="AD100">
        <f t="shared" si="15"/>
        <v>123755</v>
      </c>
      <c r="AE100">
        <f t="shared" ref="AE100" si="134">IF(AD100/$G100&gt;2,0,1)</f>
        <v>1</v>
      </c>
      <c r="AF100">
        <f t="shared" si="17"/>
        <v>88224</v>
      </c>
      <c r="AG100">
        <f t="shared" ref="AG100" si="135">IF(AF100/$G100&gt;2,0,1)</f>
        <v>1</v>
      </c>
      <c r="AH100" s="9"/>
      <c r="AI100">
        <v>16699503</v>
      </c>
      <c r="AJ100" s="7" t="s">
        <v>11</v>
      </c>
      <c r="AK100" t="str">
        <f>LEFT(AJ100,3)</f>
        <v>w12</v>
      </c>
    </row>
    <row r="101" spans="1:37" outlineLevel="1">
      <c r="AH101" s="9"/>
      <c r="AI101">
        <f>SUBTOTAL(9,AI100:AI100)</f>
        <v>16699503</v>
      </c>
      <c r="AK101" t="s">
        <v>109</v>
      </c>
    </row>
    <row r="102" spans="1:37" ht="15" outlineLevel="1">
      <c r="AF102" s="7">
        <f>SUM(AF2:AF100)</f>
        <v>125930205</v>
      </c>
      <c r="AG102">
        <f>SUBTOTAL(2,AG2:AG100)</f>
        <v>50</v>
      </c>
    </row>
    <row r="103" spans="1:37" outlineLevel="1">
      <c r="AG103">
        <f>SUM(AG2:AG100)</f>
        <v>32</v>
      </c>
    </row>
    <row r="104" spans="1:37" ht="15" outlineLevel="1">
      <c r="AE104" t="s">
        <v>96</v>
      </c>
      <c r="AG104" s="7">
        <f t="shared" ref="AG104" si="136">AG102-AG103</f>
        <v>18</v>
      </c>
    </row>
    <row r="105" spans="1:37" ht="15" outlineLevel="1">
      <c r="AI105">
        <f>SUBTOTAL(9,AI2:AI104)</f>
        <v>125930205</v>
      </c>
      <c r="AK105" s="4" t="s">
        <v>97</v>
      </c>
    </row>
  </sheetData>
  <sortState ref="AI2:AK101">
    <sortCondition ref="AI2:AI10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F10" sqref="F10"/>
    </sheetView>
  </sheetViews>
  <sheetFormatPr defaultRowHeight="14.25"/>
  <cols>
    <col min="1" max="1" width="9.875" bestFit="1" customWidth="1"/>
  </cols>
  <sheetData>
    <row r="1" spans="1:1">
      <c r="A1" s="5" t="s">
        <v>70</v>
      </c>
    </row>
    <row r="2" spans="1:1">
      <c r="A2" s="5" t="s">
        <v>84</v>
      </c>
    </row>
    <row r="3" spans="1:1">
      <c r="A3" s="5" t="s">
        <v>71</v>
      </c>
    </row>
    <row r="4" spans="1:1">
      <c r="A4" s="6" t="s">
        <v>83</v>
      </c>
    </row>
    <row r="5" spans="1:1">
      <c r="A5" s="1">
        <v>3</v>
      </c>
    </row>
    <row r="6" spans="1:1">
      <c r="A6" s="1">
        <v>4</v>
      </c>
    </row>
    <row r="7" spans="1:1">
      <c r="A7" s="1">
        <v>8</v>
      </c>
    </row>
    <row r="8" spans="1:1">
      <c r="A8" s="1">
        <v>4</v>
      </c>
    </row>
    <row r="9" spans="1:1">
      <c r="A9" s="5" t="s">
        <v>72</v>
      </c>
    </row>
    <row r="10" spans="1:1">
      <c r="A10" s="10">
        <v>125930205</v>
      </c>
    </row>
    <row r="11" spans="1:1">
      <c r="A11" s="10" t="s">
        <v>11</v>
      </c>
    </row>
    <row r="12" spans="1:1">
      <c r="A12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kraina.txt</vt:lpstr>
      <vt:lpstr>5.1</vt:lpstr>
      <vt:lpstr>5.2</vt:lpstr>
      <vt:lpstr>5.3</vt:lpstr>
      <vt:lpstr>wyniki_5.txt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2018-03-13T15:07:08Z</dcterms:created>
  <dcterms:modified xsi:type="dcterms:W3CDTF">2018-03-13T22:38:52Z</dcterms:modified>
</cp:coreProperties>
</file>