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D:\Daten\KUEM\"/>
    </mc:Choice>
  </mc:AlternateContent>
  <bookViews>
    <workbookView xWindow="840" yWindow="330" windowWidth="13785" windowHeight="8175"/>
  </bookViews>
  <sheets>
    <sheet name="Datenblatt" sheetId="3" r:id="rId1"/>
    <sheet name="Beispiel" sheetId="6" r:id="rId2"/>
    <sheet name="Kalibrieranweisung" sheetId="4" r:id="rId3"/>
    <sheet name="Fehlergrenzen" sheetId="5" r:id="rId4"/>
    <sheet name="Messmitteldatenbank" sheetId="7" r:id="rId5"/>
  </sheets>
  <definedNames>
    <definedName name="_xlnm._FilterDatabase" localSheetId="4" hidden="1">Messmitteldatenbank!$A$2:$P$6</definedName>
  </definedNames>
  <calcPr calcId="152511"/>
</workbook>
</file>

<file path=xl/calcChain.xml><?xml version="1.0" encoding="utf-8"?>
<calcChain xmlns="http://schemas.openxmlformats.org/spreadsheetml/2006/main">
  <c r="M1" i="7" l="1"/>
  <c r="B32" i="6" l="1"/>
  <c r="B33" i="6" s="1"/>
  <c r="C33" i="6" s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N25" i="6"/>
  <c r="M25" i="6"/>
  <c r="M30" i="6" s="1"/>
  <c r="L25" i="6"/>
  <c r="K25" i="6"/>
  <c r="J25" i="6"/>
  <c r="I25" i="6"/>
  <c r="I30" i="6" s="1"/>
  <c r="H25" i="6"/>
  <c r="G25" i="6"/>
  <c r="F25" i="6"/>
  <c r="E25" i="6"/>
  <c r="E30" i="6" s="1"/>
  <c r="D25" i="6"/>
  <c r="C25" i="6"/>
  <c r="B25" i="6"/>
  <c r="D26" i="3"/>
  <c r="D25" i="3"/>
  <c r="B25" i="3"/>
  <c r="C25" i="3"/>
  <c r="E25" i="3"/>
  <c r="E30" i="3" s="1"/>
  <c r="F25" i="3"/>
  <c r="G25" i="3"/>
  <c r="H25" i="3"/>
  <c r="H31" i="3" s="1"/>
  <c r="I25" i="3"/>
  <c r="I30" i="3" s="1"/>
  <c r="J25" i="3"/>
  <c r="K25" i="3"/>
  <c r="L25" i="3"/>
  <c r="L31" i="3" s="1"/>
  <c r="M25" i="3"/>
  <c r="M30" i="3" s="1"/>
  <c r="N25" i="3"/>
  <c r="B26" i="3"/>
  <c r="C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F30" i="3" s="1"/>
  <c r="G27" i="3"/>
  <c r="G30" i="3" s="1"/>
  <c r="G31" i="3" s="1"/>
  <c r="H27" i="3"/>
  <c r="I27" i="3"/>
  <c r="J27" i="3"/>
  <c r="J30" i="3" s="1"/>
  <c r="K27" i="3"/>
  <c r="K30" i="3" s="1"/>
  <c r="K31" i="3" s="1"/>
  <c r="L27" i="3"/>
  <c r="M27" i="3"/>
  <c r="N27" i="3"/>
  <c r="N30" i="3" s="1"/>
  <c r="B28" i="3"/>
  <c r="C28" i="3"/>
  <c r="D28" i="3"/>
  <c r="E28" i="3"/>
  <c r="F28" i="3"/>
  <c r="F31" i="3" s="1"/>
  <c r="G28" i="3"/>
  <c r="H28" i="3"/>
  <c r="I28" i="3"/>
  <c r="J28" i="3"/>
  <c r="J31" i="3" s="1"/>
  <c r="K28" i="3"/>
  <c r="L28" i="3"/>
  <c r="M28" i="3"/>
  <c r="N28" i="3"/>
  <c r="N31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H30" i="3"/>
  <c r="L30" i="3"/>
  <c r="B32" i="3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D30" i="3" l="1"/>
  <c r="C30" i="3"/>
  <c r="C31" i="3" s="1"/>
  <c r="C31" i="6"/>
  <c r="B31" i="6"/>
  <c r="F31" i="6"/>
  <c r="N31" i="6"/>
  <c r="E31" i="6"/>
  <c r="I31" i="6"/>
  <c r="M31" i="6"/>
  <c r="B30" i="6"/>
  <c r="F30" i="6"/>
  <c r="J30" i="6"/>
  <c r="J31" i="6" s="1"/>
  <c r="N30" i="6"/>
  <c r="C30" i="6"/>
  <c r="G30" i="6"/>
  <c r="G31" i="6" s="1"/>
  <c r="K30" i="6"/>
  <c r="K31" i="6" s="1"/>
  <c r="D30" i="6"/>
  <c r="D31" i="6" s="1"/>
  <c r="H30" i="6"/>
  <c r="H31" i="6" s="1"/>
  <c r="L30" i="6"/>
  <c r="L31" i="6" s="1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B30" i="3"/>
  <c r="B31" i="3" s="1"/>
  <c r="D31" i="3"/>
  <c r="M31" i="3"/>
  <c r="I31" i="3"/>
  <c r="E31" i="3"/>
  <c r="B33" i="3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</calcChain>
</file>

<file path=xl/sharedStrings.xml><?xml version="1.0" encoding="utf-8"?>
<sst xmlns="http://schemas.openxmlformats.org/spreadsheetml/2006/main" count="286" uniqueCount="138">
  <si>
    <t>Art</t>
  </si>
  <si>
    <t>Messbereich</t>
  </si>
  <si>
    <t>Hersteller</t>
  </si>
  <si>
    <t>Lieferant</t>
  </si>
  <si>
    <t>Preis</t>
  </si>
  <si>
    <t>BMS</t>
  </si>
  <si>
    <t>WEIN</t>
  </si>
  <si>
    <t>.</t>
  </si>
  <si>
    <t>Suchbegriff</t>
  </si>
  <si>
    <t>Werk</t>
  </si>
  <si>
    <t>Lagerort</t>
  </si>
  <si>
    <t>x</t>
  </si>
  <si>
    <t>Stammdatenblatt für Messmittel</t>
  </si>
  <si>
    <t>SAP-Buchungen</t>
  </si>
  <si>
    <t>externe Nr.</t>
  </si>
  <si>
    <t>Materialstamm</t>
  </si>
  <si>
    <t>interne Nr.</t>
  </si>
  <si>
    <t>Charge</t>
  </si>
  <si>
    <t>SAP-Bestand</t>
  </si>
  <si>
    <t>Wartung</t>
  </si>
  <si>
    <t>VDI-Richtl</t>
  </si>
  <si>
    <t>Fehlergrenze</t>
  </si>
  <si>
    <t>Kalibrierung</t>
  </si>
  <si>
    <t>April</t>
  </si>
  <si>
    <t>Oktober</t>
  </si>
  <si>
    <t>Datum</t>
  </si>
  <si>
    <t>SOLL1</t>
  </si>
  <si>
    <t>SOLL2</t>
  </si>
  <si>
    <t>SOLL3</t>
  </si>
  <si>
    <t>SOLL4</t>
  </si>
  <si>
    <t>SOLL5</t>
  </si>
  <si>
    <t>IST1</t>
  </si>
  <si>
    <t>IST2</t>
  </si>
  <si>
    <t>IST3</t>
  </si>
  <si>
    <t>IST4</t>
  </si>
  <si>
    <t>IST5</t>
  </si>
  <si>
    <t>ABW1</t>
  </si>
  <si>
    <t>ABW2</t>
  </si>
  <si>
    <t>ABW3</t>
  </si>
  <si>
    <t>ABW4</t>
  </si>
  <si>
    <t>ABW5</t>
  </si>
  <si>
    <t>Mittelwert x</t>
  </si>
  <si>
    <t>Streuung R</t>
  </si>
  <si>
    <t>f max</t>
  </si>
  <si>
    <t>OWG</t>
  </si>
  <si>
    <t>OK</t>
  </si>
  <si>
    <t>Kalibriervorgabe nach VDI/VDE/DGQ in der jeweils gültigen Fassung</t>
  </si>
  <si>
    <t>x = bei jeder Kalibrierung</t>
  </si>
  <si>
    <t>x = Eingangsprüfung</t>
  </si>
  <si>
    <t>2618 Blatt 9.1</t>
  </si>
  <si>
    <t>2618 Blatt 10.1</t>
  </si>
  <si>
    <t>2618 Blatt 13</t>
  </si>
  <si>
    <t>lfd. Nr</t>
  </si>
  <si>
    <t>Arbeitsgang</t>
  </si>
  <si>
    <t>Messschieber</t>
  </si>
  <si>
    <t>Bügelmessschraube</t>
  </si>
  <si>
    <t>Taster</t>
  </si>
  <si>
    <t>sonstige</t>
  </si>
  <si>
    <t>1</t>
  </si>
  <si>
    <t xml:space="preserve">Beschriftung und Identnummer - </t>
  </si>
  <si>
    <t>2</t>
  </si>
  <si>
    <t>Stammdatenblatt anlegen</t>
  </si>
  <si>
    <t>3</t>
  </si>
  <si>
    <t>extrene Nummer erfassen</t>
  </si>
  <si>
    <t>4</t>
  </si>
  <si>
    <t>oder interne Nummer vergeben</t>
  </si>
  <si>
    <t>5</t>
  </si>
  <si>
    <t>Reinigung (speziell der Messflächen)</t>
  </si>
  <si>
    <t>6</t>
  </si>
  <si>
    <t>Sichtprüfung (Beschädigungen, Korrosion usw). Wenn möglich nacharbeiten oder sofort der Verwendung entziehen (ext. Reparatur klären)</t>
  </si>
  <si>
    <t>7</t>
  </si>
  <si>
    <t>Temperieren (nur bei größeren Temperaturunterschieden als ca. 5 °C zwischen Raum- und Verwendungstemperatur)</t>
  </si>
  <si>
    <t>8</t>
  </si>
  <si>
    <t>Funktionsprüfung (Gängigkeit, Sichtspalt, Skalenlesbarkeit, Anzeige, Batterie usw.)</t>
  </si>
  <si>
    <t>9</t>
  </si>
  <si>
    <t>Auswahl der Endmaße (mindestens 4 Stk in gleichmäßigen Abständen auf den Messbereich aufgeteilt - die zuletzt Verwendeten nicht sofort wieder verwenden)</t>
  </si>
  <si>
    <t>10</t>
  </si>
  <si>
    <t>5 Messungen an EINEM Endmaß</t>
  </si>
  <si>
    <t>11</t>
  </si>
  <si>
    <t>Festgestellte Maße ins Protokoll eintragen</t>
  </si>
  <si>
    <t>12</t>
  </si>
  <si>
    <t>Ergebnis bewerten und Entscheid treffen (OK = wenn Fehlergrenzen nicht überschritten werden, NIO =  wenn Fehlergrenzen überschritten werden, SO = Sonderfreigabe durch QM)</t>
  </si>
  <si>
    <t>13</t>
  </si>
  <si>
    <t>Prüfplakette (mit eingestanztem nächsten Kalibrierungsdatum) aufkleben</t>
  </si>
  <si>
    <t>14</t>
  </si>
  <si>
    <t>Messmittel (samt Behälter) aus- der zurück geben</t>
  </si>
  <si>
    <t>15</t>
  </si>
  <si>
    <t>SAP-Bestand buchen</t>
  </si>
  <si>
    <t>Fehlergrenzen (DIN 863-1)</t>
  </si>
  <si>
    <t>0 - 25</t>
  </si>
  <si>
    <t>25 - 50</t>
  </si>
  <si>
    <t>50 - 75</t>
  </si>
  <si>
    <t>75 - 100</t>
  </si>
  <si>
    <t>100 - 125</t>
  </si>
  <si>
    <t>125 - 150</t>
  </si>
  <si>
    <t>150 - 175</t>
  </si>
  <si>
    <t>175 - 200</t>
  </si>
  <si>
    <t>in mü</t>
  </si>
  <si>
    <t>?</t>
  </si>
  <si>
    <t>PAV</t>
  </si>
  <si>
    <t>Gruber</t>
  </si>
  <si>
    <t>LOGO</t>
  </si>
  <si>
    <t>F O T O</t>
  </si>
  <si>
    <t>IT-Buchungen</t>
  </si>
  <si>
    <t>IT-Bestand</t>
  </si>
  <si>
    <t>bedingt OK</t>
  </si>
  <si>
    <t>nicht OK</t>
  </si>
  <si>
    <t>WE</t>
  </si>
  <si>
    <t>Monat</t>
  </si>
  <si>
    <t>6 Monate</t>
  </si>
  <si>
    <t>HUBER WERKZEUG</t>
  </si>
  <si>
    <t>MITUTOYO</t>
  </si>
  <si>
    <t>---</t>
  </si>
  <si>
    <t>0 - 20 mm</t>
  </si>
  <si>
    <t>TASTER</t>
  </si>
  <si>
    <t>1 Jahr</t>
  </si>
  <si>
    <t>Preisser</t>
  </si>
  <si>
    <t>0 - 1000 mm</t>
  </si>
  <si>
    <t>MS</t>
  </si>
  <si>
    <t>Spiral</t>
  </si>
  <si>
    <t>B002</t>
  </si>
  <si>
    <t>0 - 25 mm</t>
  </si>
  <si>
    <t xml:space="preserve">DIGI-BMS </t>
  </si>
  <si>
    <t>GRUBER</t>
  </si>
  <si>
    <t>neuer Link</t>
  </si>
  <si>
    <t>Wartungskosten</t>
  </si>
  <si>
    <t>nächste Prüfung</t>
  </si>
  <si>
    <t>Prüf-intervall</t>
  </si>
  <si>
    <t>SAP-Lagerort</t>
  </si>
  <si>
    <t>Benutzer</t>
  </si>
  <si>
    <t>SAP-WERK</t>
  </si>
  <si>
    <t>Standort</t>
  </si>
  <si>
    <t>interne Nummer</t>
  </si>
  <si>
    <t>externe Mummer</t>
  </si>
  <si>
    <t>Bemerkungen</t>
  </si>
  <si>
    <t>Messmitteldatenbank</t>
  </si>
  <si>
    <t>#Beispiel!A1</t>
  </si>
  <si>
    <t>Entscheid / Verifizierung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</si>
</sst>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d/m/yy"/>
  </numFmts>
  <fonts count="12">
    <font>
      <sz val="11"/>
      <name val="Arial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6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sz val="18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0" borderId="1" xfId="1" applyFont="1" applyBorder="1"/>
    <xf numFmtId="0" fontId="1" fillId="0" borderId="1" xfId="1" applyBorder="1"/>
    <xf numFmtId="0" fontId="5" fillId="0" borderId="0" xfId="1" applyFont="1"/>
    <xf numFmtId="17" fontId="1" fillId="0" borderId="2" xfId="1" applyNumberFormat="1" applyBorder="1"/>
    <xf numFmtId="164" fontId="1" fillId="2" borderId="2" xfId="1" applyNumberFormat="1" applyFill="1" applyBorder="1"/>
    <xf numFmtId="164" fontId="1" fillId="3" borderId="2" xfId="1" applyNumberFormat="1" applyFill="1" applyBorder="1"/>
    <xf numFmtId="1" fontId="1" fillId="0" borderId="0" xfId="1" applyNumberFormat="1"/>
    <xf numFmtId="164" fontId="1" fillId="0" borderId="0" xfId="1" applyNumberFormat="1"/>
    <xf numFmtId="0" fontId="1" fillId="0" borderId="0" xfId="1" applyAlignment="1">
      <alignment wrapText="1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49" fontId="1" fillId="0" borderId="0" xfId="1" applyNumberFormat="1"/>
    <xf numFmtId="166" fontId="1" fillId="0" borderId="2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0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  <xf numFmtId="0" fontId="7" fillId="0" borderId="0" xfId="1" applyFont="1"/>
    <xf numFmtId="0" fontId="1" fillId="4" borderId="3" xfId="1" applyFont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3" fontId="1" fillId="4" borderId="3" xfId="1" applyNumberFormat="1" applyFill="1" applyBorder="1" applyAlignment="1">
      <alignment horizontal="center"/>
    </xf>
    <xf numFmtId="49" fontId="1" fillId="4" borderId="3" xfId="1" applyNumberFormat="1" applyFill="1" applyBorder="1" applyAlignment="1">
      <alignment horizontal="center"/>
    </xf>
    <xf numFmtId="49" fontId="1" fillId="4" borderId="4" xfId="1" applyNumberFormat="1" applyFill="1" applyBorder="1" applyAlignment="1">
      <alignment horizontal="center"/>
    </xf>
    <xf numFmtId="165" fontId="1" fillId="4" borderId="5" xfId="1" applyNumberFormat="1" applyFill="1" applyBorder="1" applyAlignment="1">
      <alignment horizontal="center"/>
    </xf>
    <xf numFmtId="165" fontId="1" fillId="4" borderId="6" xfId="1" applyNumberForma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2"/>
    <xf numFmtId="0" fontId="8" fillId="5" borderId="0" xfId="2" applyFill="1" applyAlignment="1">
      <alignment horizontal="center"/>
    </xf>
    <xf numFmtId="0" fontId="8" fillId="0" borderId="0" xfId="2" applyAlignment="1">
      <alignment horizontal="center"/>
    </xf>
    <xf numFmtId="0" fontId="8" fillId="0" borderId="0" xfId="2" applyAlignment="1">
      <alignment wrapText="1"/>
    </xf>
    <xf numFmtId="0" fontId="9" fillId="5" borderId="0" xfId="3" applyFill="1" applyAlignment="1" applyProtection="1">
      <alignment horizontal="center"/>
    </xf>
    <xf numFmtId="14" fontId="8" fillId="0" borderId="0" xfId="2" applyNumberFormat="1"/>
    <xf numFmtId="0" fontId="10" fillId="0" borderId="0" xfId="2" applyFont="1" applyAlignment="1">
      <alignment wrapText="1"/>
    </xf>
    <xf numFmtId="0" fontId="10" fillId="5" borderId="0" xfId="2" applyFont="1" applyFill="1" applyAlignment="1">
      <alignment horizontal="center" wrapText="1"/>
    </xf>
    <xf numFmtId="0" fontId="10" fillId="4" borderId="0" xfId="2" applyFont="1" applyFill="1" applyAlignment="1">
      <alignment wrapText="1"/>
    </xf>
    <xf numFmtId="0" fontId="10" fillId="4" borderId="0" xfId="2" applyFont="1" applyFill="1" applyAlignment="1">
      <alignment horizontal="center" wrapText="1"/>
    </xf>
    <xf numFmtId="0" fontId="11" fillId="0" borderId="0" xfId="2" applyFont="1" applyAlignment="1">
      <alignment horizontal="center" wrapText="1"/>
    </xf>
    <xf numFmtId="0" fontId="1" fillId="6" borderId="2" xfId="1" applyFill="1" applyBorder="1" applyAlignment="1">
      <alignment wrapText="1"/>
    </xf>
    <xf numFmtId="0" fontId="1" fillId="6" borderId="2" xfId="1" applyFill="1" applyBorder="1"/>
  </cellXfs>
  <cellStyles count="4">
    <cellStyle name="Link" xfId="3" builtinId="8"/>
    <cellStyle name="Standard" xfId="0" builtinId="0"/>
    <cellStyle name="Standard 2" xfId="2"/>
    <cellStyle name="Standard_Stammdatemblatt_Messmittel_dez05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66721767905442E-2"/>
          <c:y val="9.15754191542867E-2"/>
          <c:w val="0.8312508455920874"/>
          <c:h val="0.75824447059749389"/>
        </c:manualLayout>
      </c:layout>
      <c:lineChart>
        <c:grouping val="standard"/>
        <c:varyColors val="0"/>
        <c:ser>
          <c:idx val="0"/>
          <c:order val="0"/>
          <c:tx>
            <c:strRef>
              <c:f>Datenblatt!$A$30</c:f>
              <c:strCache>
                <c:ptCount val="1"/>
                <c:pt idx="0">
                  <c:v>Mittelwert x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Datenblatt!$B$14:$O$14</c:f>
              <c:strCache>
                <c:ptCount val="13"/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Datenblatt!$B$30:$O$30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Datenblatt!$A$31</c:f>
              <c:strCache>
                <c:ptCount val="1"/>
                <c:pt idx="0">
                  <c:v>Streuung 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Datenblatt!$B$14:$O$14</c:f>
              <c:strCache>
                <c:ptCount val="13"/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Datenblatt!$B$31:$O$31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Datenblatt!$A$32</c:f>
              <c:strCache>
                <c:ptCount val="1"/>
                <c:pt idx="0">
                  <c:v>f 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Datenblatt!$B$14:$O$14</c:f>
              <c:strCache>
                <c:ptCount val="13"/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Datenblatt!$B$32:$O$32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Datenblatt!$A$33</c:f>
              <c:strCache>
                <c:ptCount val="1"/>
                <c:pt idx="0">
                  <c:v>OWG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Datenblatt!$B$14:$O$14</c:f>
              <c:strCache>
                <c:ptCount val="13"/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Datenblatt!$B$33:$O$33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61984"/>
        <c:axId val="254345776"/>
      </c:lineChart>
      <c:catAx>
        <c:axId val="376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5434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434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676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87591234935748"/>
          <c:y val="0.32967150895543212"/>
          <c:w val="9.4791763093834525E-2"/>
          <c:h val="0.28205229099520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66721767905442E-2"/>
          <c:y val="9.15754191542867E-2"/>
          <c:w val="0.8312508455920874"/>
          <c:h val="0.75824447059749389"/>
        </c:manualLayout>
      </c:layout>
      <c:lineChart>
        <c:grouping val="standard"/>
        <c:varyColors val="0"/>
        <c:ser>
          <c:idx val="0"/>
          <c:order val="0"/>
          <c:tx>
            <c:strRef>
              <c:f>Beispiel!$A$30</c:f>
              <c:strCache>
                <c:ptCount val="1"/>
                <c:pt idx="0">
                  <c:v>Mittelwert x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Beispiel!$B$14:$O$14</c:f>
              <c:strCache>
                <c:ptCount val="13"/>
                <c:pt idx="0">
                  <c:v>Jul.13</c:v>
                </c:pt>
                <c:pt idx="1">
                  <c:v>17.10.13</c:v>
                </c:pt>
                <c:pt idx="2">
                  <c:v>Apr.14</c:v>
                </c:pt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Beispiel!$B$30:$O$30</c:f>
              <c:numCache>
                <c:formatCode>0.000</c:formatCode>
                <c:ptCount val="14"/>
                <c:pt idx="0">
                  <c:v>0.74999999999958433</c:v>
                </c:pt>
                <c:pt idx="1">
                  <c:v>1.8000000000000682</c:v>
                </c:pt>
                <c:pt idx="2">
                  <c:v>1.399999999999757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Beispiel!$A$31</c:f>
              <c:strCache>
                <c:ptCount val="1"/>
                <c:pt idx="0">
                  <c:v>Streuung 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Beispiel!$B$14:$O$14</c:f>
              <c:strCache>
                <c:ptCount val="13"/>
                <c:pt idx="0">
                  <c:v>Jul.13</c:v>
                </c:pt>
                <c:pt idx="1">
                  <c:v>17.10.13</c:v>
                </c:pt>
                <c:pt idx="2">
                  <c:v>Apr.14</c:v>
                </c:pt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Beispiel!$B$31:$O$31</c:f>
              <c:numCache>
                <c:formatCode>0.000</c:formatCode>
                <c:ptCount val="14"/>
                <c:pt idx="0">
                  <c:v>1.9999999999988916</c:v>
                </c:pt>
                <c:pt idx="1">
                  <c:v>3.0000000000001137</c:v>
                </c:pt>
                <c:pt idx="2">
                  <c:v>2.0000000000006679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Beispiel!$A$32</c:f>
              <c:strCache>
                <c:ptCount val="1"/>
                <c:pt idx="0">
                  <c:v>f 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Beispiel!$B$14:$O$14</c:f>
              <c:strCache>
                <c:ptCount val="13"/>
                <c:pt idx="0">
                  <c:v>Jul.13</c:v>
                </c:pt>
                <c:pt idx="1">
                  <c:v>17.10.13</c:v>
                </c:pt>
                <c:pt idx="2">
                  <c:v>Apr.14</c:v>
                </c:pt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Beispiel!$B$32:$O$32</c:f>
              <c:numCache>
                <c:formatCode>0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Beispiel!$A$33</c:f>
              <c:strCache>
                <c:ptCount val="1"/>
                <c:pt idx="0">
                  <c:v>OWG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Beispiel!$B$14:$O$14</c:f>
              <c:strCache>
                <c:ptCount val="13"/>
                <c:pt idx="0">
                  <c:v>Jul.13</c:v>
                </c:pt>
                <c:pt idx="1">
                  <c:v>17.10.13</c:v>
                </c:pt>
                <c:pt idx="2">
                  <c:v>Apr.14</c:v>
                </c:pt>
                <c:pt idx="3">
                  <c:v>.</c:v>
                </c:pt>
                <c:pt idx="4">
                  <c:v>.</c:v>
                </c:pt>
                <c:pt idx="5">
                  <c:v>.</c:v>
                </c:pt>
                <c:pt idx="6">
                  <c:v>.</c:v>
                </c:pt>
                <c:pt idx="7">
                  <c:v>.</c:v>
                </c:pt>
                <c:pt idx="8">
                  <c:v>.</c:v>
                </c:pt>
                <c:pt idx="9">
                  <c:v>.</c:v>
                </c:pt>
                <c:pt idx="10">
                  <c:v>.</c:v>
                </c:pt>
                <c:pt idx="11">
                  <c:v>.</c:v>
                </c:pt>
                <c:pt idx="12">
                  <c:v>.</c:v>
                </c:pt>
              </c:strCache>
            </c:strRef>
          </c:cat>
          <c:val>
            <c:numRef>
              <c:f>Beispiel!$B$33:$O$33</c:f>
              <c:numCache>
                <c:formatCode>General</c:formatCode>
                <c:ptCount val="14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19200"/>
        <c:axId val="389919760"/>
      </c:lineChart>
      <c:catAx>
        <c:axId val="3899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991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1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991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87591234935748"/>
          <c:y val="0.32967150895543212"/>
          <c:w val="9.4791763093834525E-2"/>
          <c:h val="0.28205229099520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9525</xdr:rowOff>
    </xdr:from>
    <xdr:to>
      <xdr:col>15</xdr:col>
      <xdr:colOff>0</xdr:colOff>
      <xdr:row>51</xdr:row>
      <xdr:rowOff>19050</xdr:rowOff>
    </xdr:to>
    <xdr:graphicFrame macro="">
      <xdr:nvGraphicFramePr>
        <xdr:cNvPr id="307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448519</xdr:colOff>
      <xdr:row>0</xdr:row>
      <xdr:rowOff>1</xdr:rowOff>
    </xdr:from>
    <xdr:to>
      <xdr:col>12</xdr:col>
      <xdr:colOff>552450</xdr:colOff>
      <xdr:row>1</xdr:row>
      <xdr:rowOff>38101</xdr:rowOff>
    </xdr:to>
    <xdr:pic>
      <xdr:nvPicPr>
        <xdr:cNvPr id="4" name="Picture 18" descr="WK_RGB_klei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06419" y="1"/>
          <a:ext cx="1265981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85725</xdr:rowOff>
    </xdr:from>
    <xdr:to>
      <xdr:col>15</xdr:col>
      <xdr:colOff>0</xdr:colOff>
      <xdr:row>50</xdr:row>
      <xdr:rowOff>95250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133350</xdr:colOff>
      <xdr:row>1</xdr:row>
      <xdr:rowOff>28575</xdr:rowOff>
    </xdr:from>
    <xdr:to>
      <xdr:col>7</xdr:col>
      <xdr:colOff>57150</xdr:colOff>
      <xdr:row>10</xdr:row>
      <xdr:rowOff>85725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657225"/>
          <a:ext cx="2247900" cy="1514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448519</xdr:colOff>
      <xdr:row>0</xdr:row>
      <xdr:rowOff>1</xdr:rowOff>
    </xdr:from>
    <xdr:to>
      <xdr:col>12</xdr:col>
      <xdr:colOff>552450</xdr:colOff>
      <xdr:row>1</xdr:row>
      <xdr:rowOff>38101</xdr:rowOff>
    </xdr:to>
    <xdr:pic>
      <xdr:nvPicPr>
        <xdr:cNvPr id="4" name="Picture 18" descr="WK_RGB_klei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06419" y="1"/>
          <a:ext cx="1265981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7" workbookViewId="0">
      <selection activeCell="R31" sqref="R31"/>
    </sheetView>
  </sheetViews>
  <sheetFormatPr baseColWidth="10" defaultColWidth="10" defaultRowHeight="12.75"/>
  <cols>
    <col min="1" max="1" width="10.875" style="2" customWidth="1"/>
    <col min="2" max="14" width="7.625" style="2" customWidth="1"/>
    <col min="15" max="16384" width="10" style="2"/>
  </cols>
  <sheetData>
    <row r="1" spans="1:14" ht="49.5" customHeight="1">
      <c r="A1" s="1" t="s">
        <v>12</v>
      </c>
      <c r="G1" s="2" t="s">
        <v>101</v>
      </c>
    </row>
    <row r="2" spans="1:14">
      <c r="A2" s="3" t="s">
        <v>0</v>
      </c>
      <c r="B2" s="29"/>
      <c r="C2" s="30"/>
      <c r="J2" s="4" t="s">
        <v>103</v>
      </c>
    </row>
    <row r="3" spans="1:14">
      <c r="A3" s="3" t="s">
        <v>1</v>
      </c>
      <c r="B3" s="29"/>
      <c r="C3" s="30"/>
      <c r="E3" s="19"/>
      <c r="F3" s="20"/>
      <c r="G3" s="21"/>
      <c r="J3" s="3" t="s">
        <v>8</v>
      </c>
      <c r="K3" s="3"/>
      <c r="L3" s="37"/>
      <c r="M3" s="37"/>
    </row>
    <row r="4" spans="1:14">
      <c r="A4" s="3" t="s">
        <v>14</v>
      </c>
      <c r="B4" s="31"/>
      <c r="C4" s="30"/>
      <c r="E4" s="22"/>
      <c r="F4" s="23"/>
      <c r="G4" s="24"/>
      <c r="J4" s="3" t="s">
        <v>15</v>
      </c>
      <c r="K4" s="3"/>
      <c r="L4" s="37"/>
      <c r="M4" s="37"/>
    </row>
    <row r="5" spans="1:14">
      <c r="A5" s="3" t="s">
        <v>16</v>
      </c>
      <c r="B5" s="29"/>
      <c r="C5" s="30"/>
      <c r="E5" s="22"/>
      <c r="F5" s="23"/>
      <c r="G5" s="24"/>
      <c r="J5" s="3" t="s">
        <v>17</v>
      </c>
      <c r="K5" s="3"/>
      <c r="L5" s="37"/>
      <c r="M5" s="37"/>
    </row>
    <row r="6" spans="1:14">
      <c r="A6" s="3" t="s">
        <v>2</v>
      </c>
      <c r="B6" s="29"/>
      <c r="C6" s="30"/>
      <c r="E6" s="22"/>
      <c r="F6" s="23" t="s">
        <v>102</v>
      </c>
      <c r="G6" s="24"/>
      <c r="J6" s="3" t="s">
        <v>9</v>
      </c>
      <c r="K6" s="3"/>
      <c r="L6" s="37"/>
      <c r="M6" s="37"/>
    </row>
    <row r="7" spans="1:14">
      <c r="A7" s="3" t="s">
        <v>3</v>
      </c>
      <c r="B7" s="29"/>
      <c r="C7" s="30"/>
      <c r="E7" s="22"/>
      <c r="F7" s="23"/>
      <c r="G7" s="24"/>
      <c r="J7" s="3" t="s">
        <v>10</v>
      </c>
      <c r="K7" s="3"/>
      <c r="L7" s="37"/>
      <c r="M7" s="37"/>
    </row>
    <row r="8" spans="1:14">
      <c r="A8" s="3" t="s">
        <v>4</v>
      </c>
      <c r="B8" s="29"/>
      <c r="C8" s="30"/>
      <c r="E8" s="22"/>
      <c r="F8" s="23"/>
      <c r="G8" s="24"/>
      <c r="J8" s="3" t="s">
        <v>104</v>
      </c>
      <c r="K8" s="3"/>
      <c r="L8" s="37"/>
      <c r="M8" s="37"/>
    </row>
    <row r="9" spans="1:14">
      <c r="A9" s="3" t="s">
        <v>19</v>
      </c>
      <c r="B9" s="36"/>
      <c r="C9" s="30"/>
      <c r="E9" s="22"/>
      <c r="F9" s="23"/>
      <c r="G9" s="24"/>
    </row>
    <row r="10" spans="1:14">
      <c r="A10" s="3" t="s">
        <v>20</v>
      </c>
      <c r="B10" s="32"/>
      <c r="C10" s="33"/>
      <c r="E10" s="25"/>
      <c r="F10" s="26"/>
      <c r="G10" s="27"/>
    </row>
    <row r="11" spans="1:14" s="6" customFormat="1" ht="13.5" thickBot="1">
      <c r="A11" s="5" t="s">
        <v>21</v>
      </c>
      <c r="B11" s="34"/>
      <c r="C11" s="35"/>
    </row>
    <row r="12" spans="1:14" ht="18">
      <c r="A12" s="7" t="s">
        <v>22</v>
      </c>
    </row>
    <row r="13" spans="1:14">
      <c r="B13" s="2" t="s">
        <v>107</v>
      </c>
      <c r="C13" s="2" t="s">
        <v>108</v>
      </c>
    </row>
    <row r="14" spans="1:14">
      <c r="A14" s="2" t="s">
        <v>25</v>
      </c>
      <c r="B14" s="8"/>
      <c r="C14" s="18"/>
      <c r="D14" s="8"/>
      <c r="E14" s="8" t="s">
        <v>7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8" t="s">
        <v>7</v>
      </c>
    </row>
    <row r="15" spans="1:14">
      <c r="A15" s="2" t="s">
        <v>26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2" t="s">
        <v>27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5">
      <c r="A17" s="2" t="s">
        <v>28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5">
      <c r="A18" s="2" t="s">
        <v>29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5">
      <c r="A19" s="2" t="s">
        <v>30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5">
      <c r="A20" s="2" t="s">
        <v>31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5">
      <c r="A21" s="2" t="s">
        <v>32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5">
      <c r="A22" s="2" t="s">
        <v>33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5">
      <c r="A23" s="2" t="s">
        <v>34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5">
      <c r="A24" s="2" t="s">
        <v>35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5">
      <c r="A25" s="2" t="s">
        <v>36</v>
      </c>
      <c r="B25" s="11">
        <f>(B20-B15)*1000</f>
        <v>0</v>
      </c>
      <c r="C25" s="11">
        <f t="shared" ref="C25:M25" si="0">(C20-C15)*1000</f>
        <v>0</v>
      </c>
      <c r="D25" s="11">
        <f>(D20-D15)*1000</f>
        <v>0</v>
      </c>
      <c r="E25" s="11">
        <f t="shared" si="0"/>
        <v>0</v>
      </c>
      <c r="F25" s="11">
        <f t="shared" si="0"/>
        <v>0</v>
      </c>
      <c r="G25" s="11">
        <f t="shared" si="0"/>
        <v>0</v>
      </c>
      <c r="H25" s="11">
        <f t="shared" si="0"/>
        <v>0</v>
      </c>
      <c r="I25" s="11">
        <f t="shared" si="0"/>
        <v>0</v>
      </c>
      <c r="J25" s="11">
        <f t="shared" si="0"/>
        <v>0</v>
      </c>
      <c r="K25" s="11">
        <f t="shared" si="0"/>
        <v>0</v>
      </c>
      <c r="L25" s="11">
        <f t="shared" si="0"/>
        <v>0</v>
      </c>
      <c r="M25" s="11">
        <f t="shared" si="0"/>
        <v>0</v>
      </c>
      <c r="N25" s="11">
        <f>(N20-N15)*1000</f>
        <v>0</v>
      </c>
    </row>
    <row r="26" spans="1:15">
      <c r="A26" s="2" t="s">
        <v>37</v>
      </c>
      <c r="B26" s="11">
        <f t="shared" ref="B26:M29" si="1">(B21-B16)*1000</f>
        <v>0</v>
      </c>
      <c r="C26" s="11">
        <f t="shared" si="1"/>
        <v>0</v>
      </c>
      <c r="D26" s="11">
        <f>(D21-D16)*1000</f>
        <v>0</v>
      </c>
      <c r="E26" s="11">
        <f t="shared" si="1"/>
        <v>0</v>
      </c>
      <c r="F26" s="11">
        <f t="shared" si="1"/>
        <v>0</v>
      </c>
      <c r="G26" s="11">
        <f t="shared" si="1"/>
        <v>0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  <c r="N26" s="11">
        <f>(N21-N16)*1000</f>
        <v>0</v>
      </c>
    </row>
    <row r="27" spans="1:15">
      <c r="A27" s="2" t="s">
        <v>38</v>
      </c>
      <c r="B27" s="11">
        <f t="shared" si="1"/>
        <v>0</v>
      </c>
      <c r="C27" s="11">
        <f t="shared" si="1"/>
        <v>0</v>
      </c>
      <c r="D27" s="11">
        <f t="shared" si="1"/>
        <v>0</v>
      </c>
      <c r="E27" s="11">
        <f t="shared" si="1"/>
        <v>0</v>
      </c>
      <c r="F27" s="11">
        <f t="shared" si="1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  <c r="N27" s="11">
        <f>(N22-N17)*1000</f>
        <v>0</v>
      </c>
    </row>
    <row r="28" spans="1:15">
      <c r="A28" s="2" t="s">
        <v>39</v>
      </c>
      <c r="B28" s="11">
        <f t="shared" si="1"/>
        <v>0</v>
      </c>
      <c r="C28" s="11">
        <f t="shared" si="1"/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>(N23-N18)*1000</f>
        <v>0</v>
      </c>
    </row>
    <row r="29" spans="1:15">
      <c r="A29" s="2" t="s">
        <v>40</v>
      </c>
      <c r="B29" s="11">
        <f t="shared" si="1"/>
        <v>0</v>
      </c>
      <c r="C29" s="11">
        <f t="shared" si="1"/>
        <v>0</v>
      </c>
      <c r="D29" s="11">
        <f t="shared" si="1"/>
        <v>0</v>
      </c>
      <c r="E29" s="11">
        <f t="shared" si="1"/>
        <v>0</v>
      </c>
      <c r="F29" s="11">
        <f t="shared" si="1"/>
        <v>0</v>
      </c>
      <c r="G29" s="11">
        <f t="shared" si="1"/>
        <v>0</v>
      </c>
      <c r="H29" s="11">
        <f t="shared" si="1"/>
        <v>0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  <c r="N29" s="11">
        <f>(N24-N19)*1000</f>
        <v>0</v>
      </c>
    </row>
    <row r="30" spans="1:15">
      <c r="A30" s="2" t="s">
        <v>41</v>
      </c>
      <c r="B30" s="12">
        <f>AVERAGE(B25:B28)</f>
        <v>0</v>
      </c>
      <c r="C30" s="12">
        <f t="shared" ref="C30:N30" si="2">AVERAGE(C25:C29)</f>
        <v>0</v>
      </c>
      <c r="D30" s="12">
        <f>AVERAGE(D25:D29)</f>
        <v>0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2">
        <f t="shared" si="2"/>
        <v>0</v>
      </c>
      <c r="K30" s="12">
        <f t="shared" si="2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</row>
    <row r="31" spans="1:15">
      <c r="A31" s="2" t="s">
        <v>42</v>
      </c>
      <c r="B31" s="12">
        <f>MAX(B25:B30)-MIN(B25:B30)</f>
        <v>0</v>
      </c>
      <c r="C31" s="12">
        <f t="shared" ref="C31:N31" si="3">MAX(C25:C30)-MIN(C25:C30)</f>
        <v>0</v>
      </c>
      <c r="D31" s="12">
        <f t="shared" si="3"/>
        <v>0</v>
      </c>
      <c r="E31" s="12">
        <f t="shared" si="3"/>
        <v>0</v>
      </c>
      <c r="F31" s="12">
        <f t="shared" si="3"/>
        <v>0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2">
        <f t="shared" si="3"/>
        <v>0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0</v>
      </c>
    </row>
    <row r="32" spans="1:15">
      <c r="A32" s="2" t="s">
        <v>43</v>
      </c>
      <c r="B32" s="11">
        <f>B11</f>
        <v>0</v>
      </c>
      <c r="C32" s="11">
        <f>B32</f>
        <v>0</v>
      </c>
      <c r="D32" s="11">
        <f t="shared" ref="D32:N32" si="4">C32</f>
        <v>0</v>
      </c>
      <c r="E32" s="11">
        <f t="shared" si="4"/>
        <v>0</v>
      </c>
      <c r="F32" s="11">
        <f t="shared" si="4"/>
        <v>0</v>
      </c>
      <c r="G32" s="11">
        <f t="shared" si="4"/>
        <v>0</v>
      </c>
      <c r="H32" s="11">
        <f t="shared" si="4"/>
        <v>0</v>
      </c>
      <c r="I32" s="11">
        <f t="shared" si="4"/>
        <v>0</v>
      </c>
      <c r="J32" s="11">
        <f t="shared" si="4"/>
        <v>0</v>
      </c>
      <c r="K32" s="11">
        <f t="shared" si="4"/>
        <v>0</v>
      </c>
      <c r="L32" s="11">
        <f t="shared" si="4"/>
        <v>0</v>
      </c>
      <c r="M32" s="11">
        <f t="shared" si="4"/>
        <v>0</v>
      </c>
      <c r="N32" s="11">
        <f t="shared" si="4"/>
        <v>0</v>
      </c>
      <c r="O32" s="11"/>
    </row>
    <row r="33" spans="1:14">
      <c r="A33" s="2" t="s">
        <v>44</v>
      </c>
      <c r="B33" s="2">
        <f>B32*80%</f>
        <v>0</v>
      </c>
      <c r="C33" s="2">
        <f>B33</f>
        <v>0</v>
      </c>
      <c r="D33" s="2">
        <f t="shared" ref="D33:N33" si="5">C33</f>
        <v>0</v>
      </c>
      <c r="E33" s="2">
        <f t="shared" si="5"/>
        <v>0</v>
      </c>
      <c r="F33" s="2">
        <f t="shared" si="5"/>
        <v>0</v>
      </c>
      <c r="G33" s="2">
        <f t="shared" si="5"/>
        <v>0</v>
      </c>
      <c r="H33" s="2">
        <f t="shared" si="5"/>
        <v>0</v>
      </c>
      <c r="I33" s="2">
        <f t="shared" si="5"/>
        <v>0</v>
      </c>
      <c r="J33" s="2">
        <f t="shared" si="5"/>
        <v>0</v>
      </c>
      <c r="K33" s="2">
        <f t="shared" si="5"/>
        <v>0</v>
      </c>
      <c r="L33" s="2">
        <f t="shared" si="5"/>
        <v>0</v>
      </c>
      <c r="M33" s="2">
        <f t="shared" si="5"/>
        <v>0</v>
      </c>
      <c r="N33" s="2">
        <f t="shared" si="5"/>
        <v>0</v>
      </c>
    </row>
    <row r="34" spans="1:14" ht="25.5">
      <c r="A34" s="51" t="s">
        <v>137</v>
      </c>
      <c r="B34" s="52" t="s">
        <v>45</v>
      </c>
      <c r="C34" s="52" t="s">
        <v>45</v>
      </c>
      <c r="D34" s="52" t="s">
        <v>45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</row>
    <row r="35" spans="1:14">
      <c r="B35" s="28" t="s">
        <v>45</v>
      </c>
      <c r="C35" s="28" t="s">
        <v>105</v>
      </c>
      <c r="D35" s="28" t="s">
        <v>106</v>
      </c>
    </row>
  </sheetData>
  <mergeCells count="16">
    <mergeCell ref="L7:M7"/>
    <mergeCell ref="L8:M8"/>
    <mergeCell ref="L3:M3"/>
    <mergeCell ref="L4:M4"/>
    <mergeCell ref="L5:M5"/>
    <mergeCell ref="L6:M6"/>
    <mergeCell ref="B11:C11"/>
    <mergeCell ref="B6:C6"/>
    <mergeCell ref="B7:C7"/>
    <mergeCell ref="B8:C8"/>
    <mergeCell ref="B9:C9"/>
    <mergeCell ref="B2:C2"/>
    <mergeCell ref="B3:C3"/>
    <mergeCell ref="B4:C4"/>
    <mergeCell ref="B5:C5"/>
    <mergeCell ref="B10:C10"/>
  </mergeCells>
  <phoneticPr fontId="1" type="noConversion"/>
  <dataValidations count="1">
    <dataValidation type="list" allowBlank="1" showInputMessage="1" showErrorMessage="1" sqref="B34:N34">
      <formula1>$B$35:$D$35</formula1>
    </dataValidation>
  </dataValidation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&amp;L&amp;F&amp;A&amp;C&amp;D&amp;T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0" workbookViewId="0">
      <selection activeCell="A34" sqref="A34:N34"/>
    </sheetView>
  </sheetViews>
  <sheetFormatPr baseColWidth="10" defaultColWidth="10" defaultRowHeight="12.75"/>
  <cols>
    <col min="1" max="1" width="10.875" style="2" customWidth="1"/>
    <col min="2" max="14" width="7.625" style="2" customWidth="1"/>
    <col min="15" max="16384" width="10" style="2"/>
  </cols>
  <sheetData>
    <row r="1" spans="1:14" ht="49.5" customHeight="1">
      <c r="A1" s="1" t="s">
        <v>12</v>
      </c>
      <c r="G1" s="2" t="s">
        <v>101</v>
      </c>
    </row>
    <row r="2" spans="1:14">
      <c r="A2" s="3" t="s">
        <v>0</v>
      </c>
      <c r="B2" s="29" t="s">
        <v>5</v>
      </c>
      <c r="C2" s="30"/>
      <c r="J2" s="4" t="s">
        <v>13</v>
      </c>
    </row>
    <row r="3" spans="1:14">
      <c r="A3" s="3" t="s">
        <v>1</v>
      </c>
      <c r="B3" s="29" t="s">
        <v>89</v>
      </c>
      <c r="C3" s="30"/>
      <c r="J3" s="3" t="s">
        <v>8</v>
      </c>
      <c r="K3" s="3"/>
      <c r="L3" s="37"/>
      <c r="M3" s="37"/>
    </row>
    <row r="4" spans="1:14">
      <c r="A4" s="3" t="s">
        <v>14</v>
      </c>
      <c r="B4" s="31"/>
      <c r="C4" s="30"/>
      <c r="J4" s="3" t="s">
        <v>15</v>
      </c>
      <c r="K4" s="3"/>
      <c r="L4" s="37"/>
      <c r="M4" s="37"/>
    </row>
    <row r="5" spans="1:14">
      <c r="A5" s="3" t="s">
        <v>16</v>
      </c>
      <c r="B5" s="29">
        <v>85658</v>
      </c>
      <c r="C5" s="30"/>
      <c r="J5" s="3" t="s">
        <v>17</v>
      </c>
      <c r="K5" s="3"/>
      <c r="L5" s="37"/>
      <c r="M5" s="37"/>
    </row>
    <row r="6" spans="1:14">
      <c r="A6" s="3" t="s">
        <v>2</v>
      </c>
      <c r="B6" s="29" t="s">
        <v>99</v>
      </c>
      <c r="C6" s="30"/>
      <c r="J6" s="3" t="s">
        <v>9</v>
      </c>
      <c r="K6" s="3"/>
      <c r="L6" s="37"/>
      <c r="M6" s="37"/>
    </row>
    <row r="7" spans="1:14">
      <c r="A7" s="3" t="s">
        <v>3</v>
      </c>
      <c r="B7" s="29" t="s">
        <v>100</v>
      </c>
      <c r="C7" s="30"/>
      <c r="J7" s="3" t="s">
        <v>10</v>
      </c>
      <c r="K7" s="3"/>
      <c r="L7" s="37"/>
      <c r="M7" s="37"/>
    </row>
    <row r="8" spans="1:14">
      <c r="A8" s="3" t="s">
        <v>4</v>
      </c>
      <c r="B8" s="29" t="s">
        <v>98</v>
      </c>
      <c r="C8" s="30"/>
      <c r="J8" s="3" t="s">
        <v>18</v>
      </c>
      <c r="K8" s="3"/>
      <c r="L8" s="37"/>
      <c r="M8" s="37"/>
    </row>
    <row r="9" spans="1:14">
      <c r="A9" s="3" t="s">
        <v>19</v>
      </c>
      <c r="B9" s="36"/>
      <c r="C9" s="30"/>
    </row>
    <row r="10" spans="1:14">
      <c r="A10" s="3" t="s">
        <v>20</v>
      </c>
      <c r="B10" s="32" t="s">
        <v>50</v>
      </c>
      <c r="C10" s="33"/>
    </row>
    <row r="11" spans="1:14" s="6" customFormat="1" ht="13.5" thickBot="1">
      <c r="A11" s="5" t="s">
        <v>21</v>
      </c>
      <c r="B11" s="34">
        <v>4</v>
      </c>
      <c r="C11" s="35"/>
    </row>
    <row r="12" spans="1:14" ht="18">
      <c r="A12" s="7" t="s">
        <v>22</v>
      </c>
    </row>
    <row r="13" spans="1:14">
      <c r="B13" s="2" t="s">
        <v>6</v>
      </c>
      <c r="C13" s="2" t="s">
        <v>24</v>
      </c>
      <c r="D13" s="2" t="s">
        <v>23</v>
      </c>
      <c r="E13" s="2" t="s">
        <v>24</v>
      </c>
      <c r="F13" s="2" t="s">
        <v>23</v>
      </c>
      <c r="G13" s="2" t="s">
        <v>24</v>
      </c>
      <c r="H13" s="2" t="s">
        <v>23</v>
      </c>
      <c r="I13" s="2" t="s">
        <v>24</v>
      </c>
      <c r="J13" s="2" t="s">
        <v>23</v>
      </c>
      <c r="K13" s="2" t="s">
        <v>24</v>
      </c>
      <c r="L13" s="2" t="s">
        <v>23</v>
      </c>
      <c r="M13" s="2" t="s">
        <v>24</v>
      </c>
      <c r="N13" s="2" t="s">
        <v>23</v>
      </c>
    </row>
    <row r="14" spans="1:14">
      <c r="A14" s="2" t="s">
        <v>25</v>
      </c>
      <c r="B14" s="8">
        <v>41456</v>
      </c>
      <c r="C14" s="18">
        <v>41564</v>
      </c>
      <c r="D14" s="8">
        <v>41730</v>
      </c>
      <c r="E14" s="8" t="s">
        <v>7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8" t="s">
        <v>7</v>
      </c>
    </row>
    <row r="15" spans="1:14">
      <c r="A15" s="2" t="s">
        <v>26</v>
      </c>
      <c r="B15" s="9">
        <v>0</v>
      </c>
      <c r="C15" s="9">
        <v>0</v>
      </c>
      <c r="D15" s="9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2" t="s">
        <v>27</v>
      </c>
      <c r="B16" s="9">
        <v>7</v>
      </c>
      <c r="C16" s="9">
        <v>7</v>
      </c>
      <c r="D16" s="9">
        <v>7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5">
      <c r="A17" s="2" t="s">
        <v>28</v>
      </c>
      <c r="B17" s="9">
        <v>13</v>
      </c>
      <c r="C17" s="9">
        <v>13</v>
      </c>
      <c r="D17" s="9">
        <v>13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5">
      <c r="A18" s="2" t="s">
        <v>29</v>
      </c>
      <c r="B18" s="9">
        <v>19</v>
      </c>
      <c r="C18" s="9">
        <v>19</v>
      </c>
      <c r="D18" s="9">
        <v>19</v>
      </c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5">
      <c r="A19" s="2" t="s">
        <v>30</v>
      </c>
      <c r="B19" s="9">
        <v>25</v>
      </c>
      <c r="C19" s="9">
        <v>25</v>
      </c>
      <c r="D19" s="9">
        <v>25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5">
      <c r="A20" s="2" t="s">
        <v>31</v>
      </c>
      <c r="B20" s="10">
        <v>0</v>
      </c>
      <c r="C20" s="10">
        <v>0</v>
      </c>
      <c r="D20" s="10">
        <v>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5">
      <c r="A21" s="2" t="s">
        <v>32</v>
      </c>
      <c r="B21" s="10">
        <v>7</v>
      </c>
      <c r="C21" s="10">
        <v>7</v>
      </c>
      <c r="D21" s="10">
        <v>7.0010000000000003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5">
      <c r="A22" s="2" t="s">
        <v>33</v>
      </c>
      <c r="B22" s="10">
        <v>13.000999999999999</v>
      </c>
      <c r="C22" s="10">
        <v>13.003</v>
      </c>
      <c r="D22" s="10">
        <v>13.002000000000001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5">
      <c r="A23" s="2" t="s">
        <v>34</v>
      </c>
      <c r="B23" s="10">
        <v>19.001999999999999</v>
      </c>
      <c r="C23" s="10">
        <v>19.003</v>
      </c>
      <c r="D23" s="10">
        <v>19.001999999999999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5">
      <c r="A24" s="2" t="s">
        <v>35</v>
      </c>
      <c r="B24" s="10">
        <v>25.001000000000001</v>
      </c>
      <c r="C24" s="10">
        <v>25.003</v>
      </c>
      <c r="D24" s="10">
        <v>25.001999999999999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5">
      <c r="A25" s="2" t="s">
        <v>36</v>
      </c>
      <c r="B25" s="11">
        <f>(B20-B15)*1000</f>
        <v>0</v>
      </c>
      <c r="C25" s="11">
        <f t="shared" ref="C25:M25" si="0">(C20-C15)*1000</f>
        <v>0</v>
      </c>
      <c r="D25" s="11">
        <f>(D20-D15)*1000</f>
        <v>0</v>
      </c>
      <c r="E25" s="11">
        <f t="shared" si="0"/>
        <v>0</v>
      </c>
      <c r="F25" s="11">
        <f t="shared" si="0"/>
        <v>0</v>
      </c>
      <c r="G25" s="11">
        <f t="shared" si="0"/>
        <v>0</v>
      </c>
      <c r="H25" s="11">
        <f t="shared" si="0"/>
        <v>0</v>
      </c>
      <c r="I25" s="11">
        <f t="shared" si="0"/>
        <v>0</v>
      </c>
      <c r="J25" s="11">
        <f t="shared" si="0"/>
        <v>0</v>
      </c>
      <c r="K25" s="11">
        <f t="shared" si="0"/>
        <v>0</v>
      </c>
      <c r="L25" s="11">
        <f t="shared" si="0"/>
        <v>0</v>
      </c>
      <c r="M25" s="11">
        <f t="shared" si="0"/>
        <v>0</v>
      </c>
      <c r="N25" s="11">
        <f>(N20-N15)*1000</f>
        <v>0</v>
      </c>
    </row>
    <row r="26" spans="1:15">
      <c r="A26" s="2" t="s">
        <v>37</v>
      </c>
      <c r="B26" s="11">
        <f t="shared" ref="B26:M29" si="1">(B21-B16)*1000</f>
        <v>0</v>
      </c>
      <c r="C26" s="11">
        <f t="shared" si="1"/>
        <v>0</v>
      </c>
      <c r="D26" s="11">
        <f>(D21-D16)*1000</f>
        <v>1.000000000000334</v>
      </c>
      <c r="E26" s="11">
        <f t="shared" si="1"/>
        <v>0</v>
      </c>
      <c r="F26" s="11">
        <f t="shared" si="1"/>
        <v>0</v>
      </c>
      <c r="G26" s="11">
        <f t="shared" si="1"/>
        <v>0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  <c r="N26" s="11">
        <f>(N21-N16)*1000</f>
        <v>0</v>
      </c>
    </row>
    <row r="27" spans="1:15">
      <c r="A27" s="2" t="s">
        <v>38</v>
      </c>
      <c r="B27" s="11">
        <f t="shared" si="1"/>
        <v>0.99999999999944578</v>
      </c>
      <c r="C27" s="11">
        <f t="shared" si="1"/>
        <v>3.0000000000001137</v>
      </c>
      <c r="D27" s="11">
        <f t="shared" si="1"/>
        <v>2.0000000000006679</v>
      </c>
      <c r="E27" s="11">
        <f t="shared" si="1"/>
        <v>0</v>
      </c>
      <c r="F27" s="11">
        <f t="shared" si="1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  <c r="N27" s="11">
        <f>(N22-N17)*1000</f>
        <v>0</v>
      </c>
    </row>
    <row r="28" spans="1:15">
      <c r="A28" s="2" t="s">
        <v>39</v>
      </c>
      <c r="B28" s="11">
        <f t="shared" si="1"/>
        <v>1.9999999999988916</v>
      </c>
      <c r="C28" s="11">
        <f t="shared" si="1"/>
        <v>3.0000000000001137</v>
      </c>
      <c r="D28" s="11">
        <f t="shared" si="1"/>
        <v>1.9999999999988916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>(N23-N18)*1000</f>
        <v>0</v>
      </c>
    </row>
    <row r="29" spans="1:15">
      <c r="A29" s="2" t="s">
        <v>40</v>
      </c>
      <c r="B29" s="11">
        <f t="shared" si="1"/>
        <v>1.0000000000012221</v>
      </c>
      <c r="C29" s="11">
        <f t="shared" si="1"/>
        <v>3.0000000000001137</v>
      </c>
      <c r="D29" s="11">
        <f t="shared" si="1"/>
        <v>1.9999999999988916</v>
      </c>
      <c r="E29" s="11">
        <f t="shared" si="1"/>
        <v>0</v>
      </c>
      <c r="F29" s="11">
        <f t="shared" si="1"/>
        <v>0</v>
      </c>
      <c r="G29" s="11">
        <f t="shared" si="1"/>
        <v>0</v>
      </c>
      <c r="H29" s="11">
        <f t="shared" si="1"/>
        <v>0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  <c r="N29" s="11">
        <f>(N24-N19)*1000</f>
        <v>0</v>
      </c>
    </row>
    <row r="30" spans="1:15">
      <c r="A30" s="2" t="s">
        <v>41</v>
      </c>
      <c r="B30" s="12">
        <f>AVERAGE(B25:B28)</f>
        <v>0.74999999999958433</v>
      </c>
      <c r="C30" s="12">
        <f t="shared" ref="C30:N30" si="2">AVERAGE(C25:C29)</f>
        <v>1.8000000000000682</v>
      </c>
      <c r="D30" s="12">
        <f>AVERAGE(D25:D29)</f>
        <v>1.399999999999757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2">
        <f t="shared" si="2"/>
        <v>0</v>
      </c>
      <c r="K30" s="12">
        <f t="shared" si="2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</row>
    <row r="31" spans="1:15">
      <c r="A31" s="2" t="s">
        <v>42</v>
      </c>
      <c r="B31" s="12">
        <f>MAX(B25:B30)-MIN(B25:B30)</f>
        <v>1.9999999999988916</v>
      </c>
      <c r="C31" s="12">
        <f t="shared" ref="C31:N31" si="3">MAX(C25:C30)-MIN(C25:C30)</f>
        <v>3.0000000000001137</v>
      </c>
      <c r="D31" s="12">
        <f t="shared" si="3"/>
        <v>2.0000000000006679</v>
      </c>
      <c r="E31" s="12">
        <f t="shared" si="3"/>
        <v>0</v>
      </c>
      <c r="F31" s="12">
        <f t="shared" si="3"/>
        <v>0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2">
        <f t="shared" si="3"/>
        <v>0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0</v>
      </c>
    </row>
    <row r="32" spans="1:15">
      <c r="A32" s="2" t="s">
        <v>43</v>
      </c>
      <c r="B32" s="11">
        <f>B11</f>
        <v>4</v>
      </c>
      <c r="C32" s="11">
        <f>B32</f>
        <v>4</v>
      </c>
      <c r="D32" s="11">
        <f t="shared" ref="D32:N33" si="4">C32</f>
        <v>4</v>
      </c>
      <c r="E32" s="11">
        <f t="shared" si="4"/>
        <v>4</v>
      </c>
      <c r="F32" s="11">
        <f t="shared" si="4"/>
        <v>4</v>
      </c>
      <c r="G32" s="11">
        <f t="shared" si="4"/>
        <v>4</v>
      </c>
      <c r="H32" s="11">
        <f t="shared" si="4"/>
        <v>4</v>
      </c>
      <c r="I32" s="11">
        <f t="shared" si="4"/>
        <v>4</v>
      </c>
      <c r="J32" s="11">
        <f t="shared" si="4"/>
        <v>4</v>
      </c>
      <c r="K32" s="11">
        <f t="shared" si="4"/>
        <v>4</v>
      </c>
      <c r="L32" s="11">
        <f t="shared" si="4"/>
        <v>4</v>
      </c>
      <c r="M32" s="11">
        <f t="shared" si="4"/>
        <v>4</v>
      </c>
      <c r="N32" s="11">
        <f t="shared" si="4"/>
        <v>4</v>
      </c>
      <c r="O32" s="11"/>
    </row>
    <row r="33" spans="1:14">
      <c r="A33" s="2" t="s">
        <v>44</v>
      </c>
      <c r="B33" s="2">
        <f>B32*80%</f>
        <v>3.2</v>
      </c>
      <c r="C33" s="2">
        <f>B33</f>
        <v>3.2</v>
      </c>
      <c r="D33" s="2">
        <f t="shared" si="4"/>
        <v>3.2</v>
      </c>
      <c r="E33" s="2">
        <f t="shared" si="4"/>
        <v>3.2</v>
      </c>
      <c r="F33" s="2">
        <f t="shared" si="4"/>
        <v>3.2</v>
      </c>
      <c r="G33" s="2">
        <f t="shared" si="4"/>
        <v>3.2</v>
      </c>
      <c r="H33" s="2">
        <f t="shared" si="4"/>
        <v>3.2</v>
      </c>
      <c r="I33" s="2">
        <f t="shared" si="4"/>
        <v>3.2</v>
      </c>
      <c r="J33" s="2">
        <f t="shared" si="4"/>
        <v>3.2</v>
      </c>
      <c r="K33" s="2">
        <f t="shared" si="4"/>
        <v>3.2</v>
      </c>
      <c r="L33" s="2">
        <f t="shared" si="4"/>
        <v>3.2</v>
      </c>
      <c r="M33" s="2">
        <f t="shared" si="4"/>
        <v>3.2</v>
      </c>
      <c r="N33" s="2">
        <f t="shared" si="4"/>
        <v>3.2</v>
      </c>
    </row>
    <row r="34" spans="1:14" ht="24" customHeight="1">
      <c r="A34" s="51" t="s">
        <v>137</v>
      </c>
      <c r="B34" s="52" t="s">
        <v>45</v>
      </c>
      <c r="C34" s="52" t="s">
        <v>45</v>
      </c>
      <c r="D34" s="52" t="s">
        <v>45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</row>
  </sheetData>
  <mergeCells count="16">
    <mergeCell ref="B5:C5"/>
    <mergeCell ref="L5:M5"/>
    <mergeCell ref="B2:C2"/>
    <mergeCell ref="B3:C3"/>
    <mergeCell ref="L3:M3"/>
    <mergeCell ref="B4:C4"/>
    <mergeCell ref="L4:M4"/>
    <mergeCell ref="B9:C9"/>
    <mergeCell ref="B10:C10"/>
    <mergeCell ref="B11:C11"/>
    <mergeCell ref="B6:C6"/>
    <mergeCell ref="L6:M6"/>
    <mergeCell ref="B7:C7"/>
    <mergeCell ref="L7:M7"/>
    <mergeCell ref="B8:C8"/>
    <mergeCell ref="L8:M8"/>
  </mergeCells>
  <dataValidations count="1">
    <dataValidation type="list" allowBlank="1" showInputMessage="1" showErrorMessage="1" sqref="B34:N34">
      <formula1>$B$35:$D$35</formula1>
    </dataValidation>
  </dataValidation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&amp;L&amp;F&amp;A&amp;C&amp;D&amp;T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ColWidth="10" defaultRowHeight="12.75"/>
  <cols>
    <col min="1" max="1" width="10" style="17" customWidth="1"/>
    <col min="2" max="2" width="46.625" style="13" customWidth="1"/>
    <col min="3" max="3" width="11" style="14" bestFit="1" customWidth="1"/>
    <col min="4" max="4" width="15.75" style="14" bestFit="1" customWidth="1"/>
    <col min="5" max="5" width="10.5" style="14" bestFit="1" customWidth="1"/>
    <col min="6" max="6" width="10" style="2" customWidth="1"/>
    <col min="7" max="7" width="28.125" style="2" customWidth="1"/>
    <col min="8" max="16384" width="10" style="2"/>
  </cols>
  <sheetData>
    <row r="1" spans="1:6">
      <c r="A1" s="4" t="s">
        <v>46</v>
      </c>
      <c r="C1" s="38" t="s">
        <v>47</v>
      </c>
      <c r="D1" s="38"/>
      <c r="E1" s="15"/>
    </row>
    <row r="2" spans="1:6">
      <c r="A2" s="2"/>
      <c r="C2" s="39" t="s">
        <v>48</v>
      </c>
      <c r="D2" s="39"/>
      <c r="E2" s="15"/>
    </row>
    <row r="3" spans="1:6">
      <c r="A3" s="2"/>
      <c r="C3" s="15" t="s">
        <v>49</v>
      </c>
      <c r="D3" s="15" t="s">
        <v>50</v>
      </c>
      <c r="E3" s="15" t="s">
        <v>51</v>
      </c>
    </row>
    <row r="4" spans="1:6">
      <c r="A4" s="2" t="s">
        <v>52</v>
      </c>
      <c r="B4" s="13" t="s">
        <v>53</v>
      </c>
      <c r="C4" s="15" t="s">
        <v>54</v>
      </c>
      <c r="D4" s="15" t="s">
        <v>55</v>
      </c>
      <c r="E4" s="15" t="s">
        <v>56</v>
      </c>
      <c r="F4" s="15" t="s">
        <v>57</v>
      </c>
    </row>
    <row r="5" spans="1:6">
      <c r="A5" s="17" t="s">
        <v>58</v>
      </c>
      <c r="B5" s="13" t="s">
        <v>59</v>
      </c>
      <c r="C5" s="14" t="s">
        <v>11</v>
      </c>
      <c r="D5" s="14" t="s">
        <v>11</v>
      </c>
      <c r="E5" s="14" t="s">
        <v>11</v>
      </c>
      <c r="F5" s="14" t="s">
        <v>11</v>
      </c>
    </row>
    <row r="6" spans="1:6">
      <c r="A6" s="17" t="s">
        <v>60</v>
      </c>
      <c r="B6" s="13" t="s">
        <v>61</v>
      </c>
      <c r="C6" s="16" t="s">
        <v>11</v>
      </c>
      <c r="D6" s="16" t="s">
        <v>11</v>
      </c>
      <c r="E6" s="16" t="s">
        <v>11</v>
      </c>
      <c r="F6" s="16" t="s">
        <v>11</v>
      </c>
    </row>
    <row r="7" spans="1:6">
      <c r="A7" s="17" t="s">
        <v>62</v>
      </c>
      <c r="B7" s="13" t="s">
        <v>63</v>
      </c>
      <c r="C7" s="16" t="s">
        <v>11</v>
      </c>
      <c r="D7" s="16" t="s">
        <v>11</v>
      </c>
      <c r="E7" s="16" t="s">
        <v>11</v>
      </c>
      <c r="F7" s="16" t="s">
        <v>11</v>
      </c>
    </row>
    <row r="8" spans="1:6">
      <c r="A8" s="17" t="s">
        <v>64</v>
      </c>
      <c r="B8" s="13" t="s">
        <v>65</v>
      </c>
      <c r="C8" s="16" t="s">
        <v>11</v>
      </c>
      <c r="D8" s="16" t="s">
        <v>11</v>
      </c>
      <c r="E8" s="16" t="s">
        <v>11</v>
      </c>
      <c r="F8" s="16" t="s">
        <v>11</v>
      </c>
    </row>
    <row r="9" spans="1:6">
      <c r="A9" s="17" t="s">
        <v>66</v>
      </c>
      <c r="B9" s="13" t="s">
        <v>67</v>
      </c>
      <c r="C9" s="14" t="s">
        <v>11</v>
      </c>
      <c r="D9" s="14" t="s">
        <v>11</v>
      </c>
      <c r="E9" s="14" t="s">
        <v>11</v>
      </c>
      <c r="F9" s="14" t="s">
        <v>11</v>
      </c>
    </row>
    <row r="10" spans="1:6" ht="38.25">
      <c r="A10" s="17" t="s">
        <v>68</v>
      </c>
      <c r="B10" s="13" t="s">
        <v>69</v>
      </c>
      <c r="C10" s="14" t="s">
        <v>11</v>
      </c>
      <c r="D10" s="14" t="s">
        <v>11</v>
      </c>
      <c r="E10" s="14" t="s">
        <v>11</v>
      </c>
      <c r="F10" s="14" t="s">
        <v>11</v>
      </c>
    </row>
    <row r="11" spans="1:6" ht="25.5">
      <c r="A11" s="17" t="s">
        <v>70</v>
      </c>
      <c r="B11" s="13" t="s">
        <v>71</v>
      </c>
      <c r="C11" s="14" t="s">
        <v>11</v>
      </c>
      <c r="D11" s="14" t="s">
        <v>11</v>
      </c>
      <c r="E11" s="14" t="s">
        <v>11</v>
      </c>
      <c r="F11" s="14" t="s">
        <v>11</v>
      </c>
    </row>
    <row r="12" spans="1:6" ht="25.5">
      <c r="A12" s="17" t="s">
        <v>72</v>
      </c>
      <c r="B12" s="13" t="s">
        <v>73</v>
      </c>
      <c r="C12" s="14" t="s">
        <v>11</v>
      </c>
      <c r="D12" s="14" t="s">
        <v>11</v>
      </c>
      <c r="E12" s="14" t="s">
        <v>11</v>
      </c>
      <c r="F12" s="14" t="s">
        <v>11</v>
      </c>
    </row>
    <row r="13" spans="1:6" ht="38.25">
      <c r="A13" s="17" t="s">
        <v>74</v>
      </c>
      <c r="B13" s="13" t="s">
        <v>75</v>
      </c>
      <c r="C13" s="14" t="s">
        <v>11</v>
      </c>
      <c r="D13" s="14" t="s">
        <v>11</v>
      </c>
      <c r="F13" s="14" t="s">
        <v>11</v>
      </c>
    </row>
    <row r="14" spans="1:6">
      <c r="A14" s="17" t="s">
        <v>76</v>
      </c>
      <c r="B14" s="13" t="s">
        <v>77</v>
      </c>
      <c r="E14" s="14" t="s">
        <v>11</v>
      </c>
      <c r="F14" s="14"/>
    </row>
    <row r="15" spans="1:6">
      <c r="A15" s="17" t="s">
        <v>78</v>
      </c>
      <c r="B15" s="13" t="s">
        <v>79</v>
      </c>
      <c r="C15" s="14" t="s">
        <v>11</v>
      </c>
      <c r="D15" s="14" t="s">
        <v>11</v>
      </c>
      <c r="E15" s="14" t="s">
        <v>11</v>
      </c>
      <c r="F15" s="14" t="s">
        <v>11</v>
      </c>
    </row>
    <row r="16" spans="1:6" ht="51">
      <c r="A16" s="17" t="s">
        <v>80</v>
      </c>
      <c r="B16" s="13" t="s">
        <v>81</v>
      </c>
      <c r="C16" s="14" t="s">
        <v>11</v>
      </c>
      <c r="D16" s="14" t="s">
        <v>11</v>
      </c>
      <c r="E16" s="14" t="s">
        <v>11</v>
      </c>
      <c r="F16" s="14" t="s">
        <v>11</v>
      </c>
    </row>
    <row r="17" spans="1:6" ht="25.5">
      <c r="A17" s="17" t="s">
        <v>82</v>
      </c>
      <c r="B17" s="13" t="s">
        <v>83</v>
      </c>
      <c r="C17" s="14" t="s">
        <v>11</v>
      </c>
      <c r="D17" s="14" t="s">
        <v>11</v>
      </c>
      <c r="E17" s="14" t="s">
        <v>11</v>
      </c>
      <c r="F17" s="14" t="s">
        <v>11</v>
      </c>
    </row>
    <row r="18" spans="1:6">
      <c r="A18" s="17" t="s">
        <v>84</v>
      </c>
      <c r="B18" s="13" t="s">
        <v>85</v>
      </c>
      <c r="C18" s="14" t="s">
        <v>11</v>
      </c>
      <c r="D18" s="14" t="s">
        <v>11</v>
      </c>
      <c r="E18" s="14" t="s">
        <v>11</v>
      </c>
      <c r="F18" s="14" t="s">
        <v>11</v>
      </c>
    </row>
    <row r="19" spans="1:6">
      <c r="A19" s="17" t="s">
        <v>86</v>
      </c>
      <c r="B19" s="13" t="s">
        <v>87</v>
      </c>
      <c r="C19" s="16" t="s">
        <v>11</v>
      </c>
      <c r="D19" s="16" t="s">
        <v>11</v>
      </c>
      <c r="E19" s="16" t="s">
        <v>11</v>
      </c>
      <c r="F19" s="16" t="s">
        <v>11</v>
      </c>
    </row>
  </sheetData>
  <mergeCells count="2">
    <mergeCell ref="C1:D1"/>
    <mergeCell ref="C2:D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I30" sqref="I30"/>
    </sheetView>
  </sheetViews>
  <sheetFormatPr baseColWidth="10" defaultColWidth="10" defaultRowHeight="12.75"/>
  <cols>
    <col min="1" max="16384" width="10" style="2"/>
  </cols>
  <sheetData>
    <row r="1" spans="1:2">
      <c r="A1" s="2" t="s">
        <v>55</v>
      </c>
    </row>
    <row r="2" spans="1:2">
      <c r="A2" s="2" t="s">
        <v>1</v>
      </c>
      <c r="B2" s="2" t="s">
        <v>88</v>
      </c>
    </row>
    <row r="3" spans="1:2">
      <c r="A3" s="2" t="s">
        <v>89</v>
      </c>
      <c r="B3" s="2">
        <v>4</v>
      </c>
    </row>
    <row r="4" spans="1:2">
      <c r="A4" s="2" t="s">
        <v>90</v>
      </c>
      <c r="B4" s="2">
        <v>4</v>
      </c>
    </row>
    <row r="5" spans="1:2">
      <c r="A5" s="2" t="s">
        <v>91</v>
      </c>
      <c r="B5" s="2">
        <v>5</v>
      </c>
    </row>
    <row r="6" spans="1:2">
      <c r="A6" s="2" t="s">
        <v>92</v>
      </c>
      <c r="B6" s="2">
        <v>5</v>
      </c>
    </row>
    <row r="7" spans="1:2">
      <c r="A7" s="2" t="s">
        <v>93</v>
      </c>
      <c r="B7" s="2">
        <v>6</v>
      </c>
    </row>
    <row r="8" spans="1:2">
      <c r="A8" s="2" t="s">
        <v>94</v>
      </c>
      <c r="B8" s="2">
        <v>6</v>
      </c>
    </row>
    <row r="9" spans="1:2">
      <c r="A9" s="2" t="s">
        <v>95</v>
      </c>
      <c r="B9" s="2">
        <v>7</v>
      </c>
    </row>
    <row r="10" spans="1:2">
      <c r="A10" s="2" t="s">
        <v>96</v>
      </c>
      <c r="B10" s="2">
        <v>7</v>
      </c>
    </row>
    <row r="11" spans="1:2">
      <c r="B11" s="2" t="s">
        <v>97</v>
      </c>
    </row>
    <row r="14" spans="1:2">
      <c r="A14" s="2" t="s">
        <v>54</v>
      </c>
    </row>
    <row r="15" spans="1:2">
      <c r="A15" s="2">
        <v>50</v>
      </c>
      <c r="B15" s="2">
        <v>50</v>
      </c>
    </row>
    <row r="16" spans="1:2">
      <c r="A16" s="2">
        <v>100</v>
      </c>
      <c r="B16" s="2">
        <v>50</v>
      </c>
    </row>
    <row r="17" spans="1:2">
      <c r="A17" s="2">
        <v>200</v>
      </c>
      <c r="B17" s="2">
        <v>50</v>
      </c>
    </row>
    <row r="18" spans="1:2">
      <c r="A18" s="2">
        <v>300</v>
      </c>
      <c r="B18" s="2">
        <v>50</v>
      </c>
    </row>
    <row r="19" spans="1:2">
      <c r="A19" s="2">
        <v>400</v>
      </c>
      <c r="B19" s="2">
        <v>60</v>
      </c>
    </row>
    <row r="20" spans="1:2">
      <c r="A20" s="2">
        <v>500</v>
      </c>
      <c r="B20" s="2">
        <v>70</v>
      </c>
    </row>
    <row r="21" spans="1:2">
      <c r="A21" s="2">
        <v>600</v>
      </c>
      <c r="B21" s="2">
        <v>80</v>
      </c>
    </row>
    <row r="22" spans="1:2">
      <c r="A22" s="2">
        <v>700</v>
      </c>
      <c r="B22" s="2">
        <v>90</v>
      </c>
    </row>
    <row r="23" spans="1:2">
      <c r="A23" s="2">
        <v>800</v>
      </c>
      <c r="B23" s="2">
        <v>100</v>
      </c>
    </row>
    <row r="24" spans="1:2">
      <c r="A24" s="2">
        <v>900</v>
      </c>
      <c r="B24" s="2">
        <v>110</v>
      </c>
    </row>
    <row r="25" spans="1:2">
      <c r="A25" s="2">
        <v>1000</v>
      </c>
      <c r="B25" s="2">
        <v>120</v>
      </c>
    </row>
    <row r="26" spans="1:2">
      <c r="A26" s="2">
        <v>1200</v>
      </c>
      <c r="B26" s="2">
        <v>140</v>
      </c>
    </row>
    <row r="27" spans="1:2">
      <c r="A27" s="2">
        <v>1400</v>
      </c>
      <c r="B27" s="2">
        <v>160</v>
      </c>
    </row>
    <row r="28" spans="1:2">
      <c r="A28" s="2">
        <v>1600</v>
      </c>
      <c r="B28" s="2">
        <v>180</v>
      </c>
    </row>
    <row r="29" spans="1:2">
      <c r="A29" s="2">
        <v>1800</v>
      </c>
      <c r="B29" s="2">
        <v>200</v>
      </c>
    </row>
    <row r="30" spans="1:2">
      <c r="A30" s="2">
        <v>2000</v>
      </c>
      <c r="B30" s="2">
        <v>220</v>
      </c>
    </row>
    <row r="31" spans="1:2">
      <c r="B31" s="2" t="s">
        <v>97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"/>
  <sheetViews>
    <sheetView zoomScaleNormal="100" workbookViewId="0">
      <pane ySplit="2" topLeftCell="A3" activePane="bottomLeft" state="frozen"/>
      <selection pane="bottomLeft" activeCell="Q11" sqref="Q11"/>
    </sheetView>
  </sheetViews>
  <sheetFormatPr baseColWidth="10" defaultColWidth="9.625" defaultRowHeight="14.25"/>
  <cols>
    <col min="1" max="1" width="9.625" style="43" customWidth="1"/>
    <col min="2" max="2" width="12.75" style="40" bestFit="1" customWidth="1"/>
    <col min="3" max="3" width="12.5" style="42" bestFit="1" customWidth="1"/>
    <col min="4" max="4" width="17.75" style="42" bestFit="1" customWidth="1"/>
    <col min="5" max="5" width="17.625" style="40" bestFit="1" customWidth="1"/>
    <col min="6" max="6" width="18.5" style="40" bestFit="1" customWidth="1"/>
    <col min="7" max="7" width="12.875" style="40" bestFit="1" customWidth="1"/>
    <col min="8" max="8" width="8.5" style="40" bestFit="1" customWidth="1"/>
    <col min="9" max="9" width="11.125" style="40" bestFit="1" customWidth="1"/>
    <col min="10" max="10" width="10.5" style="40" bestFit="1" customWidth="1"/>
    <col min="11" max="11" width="10.125" style="40" bestFit="1" customWidth="1"/>
    <col min="12" max="12" width="14.5" style="40" bestFit="1" customWidth="1"/>
    <col min="13" max="13" width="7.875" style="40" bestFit="1" customWidth="1"/>
    <col min="14" max="14" width="11.25" style="40" hidden="1" customWidth="1"/>
    <col min="15" max="15" width="10.125" style="41" bestFit="1" customWidth="1"/>
    <col min="16" max="16" width="20.25" style="40" customWidth="1"/>
    <col min="17" max="16384" width="9.625" style="40"/>
  </cols>
  <sheetData>
    <row r="1" spans="1:16" ht="28.5" customHeight="1">
      <c r="A1" s="50" t="s">
        <v>135</v>
      </c>
      <c r="B1" s="50"/>
      <c r="C1" s="50"/>
      <c r="M1" s="40">
        <f>SUM(M3:M65536)</f>
        <v>0</v>
      </c>
    </row>
    <row r="2" spans="1:16" s="46" customFormat="1" ht="30">
      <c r="A2" s="48" t="s">
        <v>0</v>
      </c>
      <c r="B2" s="48" t="s">
        <v>1</v>
      </c>
      <c r="C2" s="49" t="s">
        <v>133</v>
      </c>
      <c r="D2" s="49" t="s">
        <v>132</v>
      </c>
      <c r="E2" s="48" t="s">
        <v>2</v>
      </c>
      <c r="F2" s="48" t="s">
        <v>3</v>
      </c>
      <c r="G2" s="48" t="s">
        <v>131</v>
      </c>
      <c r="H2" s="48" t="s">
        <v>130</v>
      </c>
      <c r="I2" s="48" t="s">
        <v>129</v>
      </c>
      <c r="J2" s="48" t="s">
        <v>128</v>
      </c>
      <c r="K2" s="48" t="s">
        <v>127</v>
      </c>
      <c r="L2" s="48" t="s">
        <v>126</v>
      </c>
      <c r="M2" s="48" t="s">
        <v>4</v>
      </c>
      <c r="N2" s="48" t="s">
        <v>125</v>
      </c>
      <c r="O2" s="47" t="s">
        <v>124</v>
      </c>
      <c r="P2" s="48" t="s">
        <v>134</v>
      </c>
    </row>
    <row r="3" spans="1:16">
      <c r="A3" s="43" t="s">
        <v>5</v>
      </c>
      <c r="B3" s="40" t="s">
        <v>121</v>
      </c>
      <c r="C3" s="42">
        <v>85658</v>
      </c>
      <c r="D3" s="42" t="s">
        <v>112</v>
      </c>
      <c r="E3" s="40" t="s">
        <v>99</v>
      </c>
      <c r="F3" s="40" t="s">
        <v>123</v>
      </c>
      <c r="K3" s="40" t="s">
        <v>109</v>
      </c>
      <c r="L3" s="45"/>
      <c r="O3" s="44" t="s">
        <v>136</v>
      </c>
    </row>
    <row r="4" spans="1:16">
      <c r="A4" s="43" t="s">
        <v>122</v>
      </c>
      <c r="B4" s="40" t="s">
        <v>121</v>
      </c>
      <c r="C4" s="42" t="s">
        <v>112</v>
      </c>
      <c r="D4" s="42" t="s">
        <v>120</v>
      </c>
      <c r="F4" s="40" t="s">
        <v>119</v>
      </c>
      <c r="K4" s="40" t="s">
        <v>109</v>
      </c>
      <c r="L4" s="45"/>
    </row>
    <row r="5" spans="1:16">
      <c r="A5" s="43" t="s">
        <v>118</v>
      </c>
      <c r="B5" s="40" t="s">
        <v>117</v>
      </c>
      <c r="C5" s="42">
        <v>300542002</v>
      </c>
      <c r="D5" s="42" t="s">
        <v>112</v>
      </c>
      <c r="E5" s="40" t="s">
        <v>116</v>
      </c>
      <c r="K5" s="40" t="s">
        <v>115</v>
      </c>
      <c r="L5" s="45"/>
    </row>
    <row r="6" spans="1:16">
      <c r="A6" s="43" t="s">
        <v>114</v>
      </c>
      <c r="B6" s="40" t="s">
        <v>113</v>
      </c>
      <c r="C6" s="42">
        <v>7305</v>
      </c>
      <c r="D6" s="42" t="s">
        <v>112</v>
      </c>
      <c r="E6" s="40" t="s">
        <v>111</v>
      </c>
      <c r="F6" s="40" t="s">
        <v>110</v>
      </c>
      <c r="K6" s="40" t="s">
        <v>109</v>
      </c>
      <c r="L6" s="45"/>
      <c r="O6" s="44"/>
    </row>
  </sheetData>
  <autoFilter ref="A2:P6"/>
  <mergeCells count="1">
    <mergeCell ref="A1:C1"/>
  </mergeCells>
  <hyperlinks>
    <hyperlink ref="O3" location="Beispiel!A1" display="#Beispiel!A1"/>
  </hyperlinks>
  <printOptions gridLines="1"/>
  <pageMargins left="0.48" right="0.32" top="0.41" bottom="0.28999999999999998" header="0.25" footer="0.25"/>
  <pageSetup paperSize="9" scale="59" fitToHeight="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Datenblatt</vt:lpstr>
      <vt:lpstr>Beispiel</vt:lpstr>
      <vt:lpstr>Kalibrieranweisung</vt:lpstr>
      <vt:lpstr>Fehlergrenzen</vt:lpstr>
      <vt:lpstr>Messmitteldatenbank</vt:lpstr>
    </vt:vector>
  </TitlesOfParts>
  <Company>Bogner Edelstahl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Bogner Edelstahl</dc:creator>
  <cp:lastModifiedBy>kalcher</cp:lastModifiedBy>
  <cp:lastPrinted>2005-12-29T10:13:16Z</cp:lastPrinted>
  <dcterms:created xsi:type="dcterms:W3CDTF">2003-07-21T11:02:57Z</dcterms:created>
  <dcterms:modified xsi:type="dcterms:W3CDTF">2014-02-06T13:21:46Z</dcterms:modified>
</cp:coreProperties>
</file>