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interactin_5.4\DOCUMENTOS\"/>
    </mc:Choice>
  </mc:AlternateContent>
  <bookViews>
    <workbookView xWindow="0" yWindow="0" windowWidth="28800" windowHeight="12435" activeTab="3"/>
  </bookViews>
  <sheets>
    <sheet name="Hoja1" sheetId="1" r:id="rId1"/>
    <sheet name="Hoja2" sheetId="2" r:id="rId2"/>
    <sheet name="Hoja3" sheetId="4" r:id="rId3"/>
    <sheet name="Hoja4" sheetId="5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5" l="1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10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I3" i="2" l="1"/>
  <c r="I4" i="2"/>
  <c r="I5" i="2"/>
  <c r="I6" i="2"/>
  <c r="I7" i="2"/>
  <c r="I8" i="2"/>
  <c r="B16" i="2"/>
  <c r="B83" i="2"/>
  <c r="B87" i="2"/>
  <c r="B90" i="2"/>
  <c r="B91" i="2"/>
  <c r="B92" i="2"/>
  <c r="B93" i="2"/>
  <c r="B94" i="2"/>
  <c r="B95" i="2"/>
  <c r="B96" i="2"/>
  <c r="B97" i="2"/>
  <c r="B98" i="2"/>
  <c r="B99" i="2"/>
  <c r="B107" i="2"/>
  <c r="B115" i="2"/>
  <c r="B125" i="2"/>
  <c r="B128" i="2"/>
  <c r="B129" i="2"/>
  <c r="B130" i="2"/>
  <c r="B131" i="2"/>
  <c r="B132" i="2"/>
  <c r="B137" i="2"/>
  <c r="B141" i="2"/>
  <c r="B156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9" i="2"/>
  <c r="B190" i="2"/>
  <c r="B191" i="2"/>
  <c r="B192" i="2"/>
  <c r="B193" i="2"/>
  <c r="B198" i="2"/>
  <c r="B202" i="2"/>
  <c r="B216" i="2"/>
  <c r="B219" i="2"/>
  <c r="B220" i="2"/>
  <c r="B221" i="2"/>
  <c r="B222" i="2"/>
  <c r="B224" i="2"/>
  <c r="B228" i="2"/>
  <c r="B241" i="2"/>
  <c r="B242" i="2"/>
  <c r="B266" i="2"/>
  <c r="B269" i="2"/>
  <c r="B272" i="2"/>
  <c r="B276" i="2"/>
  <c r="B277" i="2"/>
  <c r="B304" i="2"/>
  <c r="B312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55" i="2"/>
  <c r="B356" i="2"/>
  <c r="B357" i="2"/>
  <c r="B358" i="2"/>
  <c r="B359" i="2"/>
  <c r="B360" i="2"/>
  <c r="B362" i="2"/>
  <c r="B363" i="2"/>
  <c r="B368" i="2"/>
  <c r="B374" i="2"/>
  <c r="B377" i="2"/>
  <c r="B378" i="2"/>
  <c r="B387" i="2"/>
  <c r="B410" i="2"/>
  <c r="B411" i="2"/>
  <c r="B416" i="2"/>
  <c r="B15" i="2"/>
  <c r="B88" i="2"/>
  <c r="B89" i="2"/>
  <c r="B133" i="2"/>
  <c r="B238" i="2"/>
  <c r="B305" i="2"/>
  <c r="B385" i="2"/>
  <c r="B407" i="2"/>
  <c r="B5" i="2"/>
  <c r="B14" i="2"/>
  <c r="B22" i="2"/>
  <c r="B213" i="2"/>
  <c r="B386" i="2"/>
  <c r="B10" i="2"/>
  <c r="B19" i="2"/>
  <c r="B86" i="2"/>
  <c r="B105" i="2"/>
  <c r="B118" i="2"/>
  <c r="B120" i="2"/>
  <c r="B121" i="2"/>
  <c r="B181" i="2"/>
  <c r="B186" i="2"/>
  <c r="B196" i="2"/>
  <c r="B205" i="2"/>
  <c r="B210" i="2"/>
  <c r="B212" i="2"/>
  <c r="B233" i="2"/>
  <c r="B237" i="2"/>
  <c r="B258" i="2"/>
  <c r="B369" i="2"/>
  <c r="B384" i="2"/>
  <c r="B400" i="2"/>
  <c r="B414" i="2"/>
  <c r="B415" i="2"/>
  <c r="B412" i="2"/>
  <c r="B109" i="2"/>
  <c r="B111" i="2"/>
  <c r="B113" i="2"/>
  <c r="B117" i="2"/>
  <c r="B119" i="2"/>
  <c r="B126" i="2"/>
  <c r="B150" i="2"/>
  <c r="B153" i="2"/>
  <c r="B157" i="2"/>
  <c r="B251" i="2"/>
  <c r="B264" i="2"/>
  <c r="B268" i="2"/>
  <c r="B271" i="2"/>
  <c r="B310" i="2"/>
  <c r="B80" i="2"/>
  <c r="B82" i="2"/>
  <c r="B26" i="2"/>
  <c r="B74" i="2"/>
  <c r="B110" i="2"/>
  <c r="B143" i="2"/>
  <c r="B144" i="2"/>
  <c r="B152" i="2"/>
  <c r="B223" i="2"/>
  <c r="B230" i="2"/>
  <c r="B243" i="2"/>
  <c r="B252" i="2"/>
  <c r="B306" i="2"/>
  <c r="B308" i="2"/>
  <c r="B309" i="2"/>
  <c r="B311" i="2"/>
  <c r="B353" i="2"/>
  <c r="B396" i="2"/>
  <c r="B149" i="2"/>
  <c r="B13" i="2"/>
  <c r="B18" i="2"/>
  <c r="B21" i="2"/>
  <c r="B25" i="2"/>
  <c r="B70" i="2"/>
  <c r="B81" i="2"/>
  <c r="B116" i="2"/>
  <c r="B145" i="2"/>
  <c r="B147" i="2"/>
  <c r="B148" i="2"/>
  <c r="B151" i="2"/>
  <c r="B183" i="2"/>
  <c r="B194" i="2"/>
  <c r="B199" i="2"/>
  <c r="B203" i="2"/>
  <c r="B207" i="2"/>
  <c r="B211" i="2"/>
  <c r="B231" i="2"/>
  <c r="B234" i="2"/>
  <c r="B236" i="2"/>
  <c r="B239" i="2"/>
  <c r="B247" i="2"/>
  <c r="B248" i="2"/>
  <c r="B253" i="2"/>
  <c r="B255" i="2"/>
  <c r="B260" i="2"/>
  <c r="B262" i="2"/>
  <c r="B345" i="2"/>
  <c r="B346" i="2"/>
  <c r="B348" i="2"/>
  <c r="B350" i="2"/>
  <c r="B351" i="2"/>
  <c r="B364" i="2"/>
  <c r="B365" i="2"/>
  <c r="B371" i="2"/>
  <c r="B397" i="2"/>
  <c r="B399" i="2"/>
  <c r="B403" i="2"/>
  <c r="B406" i="2"/>
  <c r="B417" i="2"/>
  <c r="B418" i="2"/>
  <c r="B188" i="2"/>
  <c r="B349" i="2"/>
  <c r="B388" i="2"/>
  <c r="B226" i="2"/>
  <c r="B366" i="2"/>
  <c r="B259" i="2"/>
  <c r="B390" i="2"/>
  <c r="B182" i="2"/>
  <c r="B71" i="2"/>
  <c r="B78" i="2"/>
  <c r="B154" i="2"/>
  <c r="B246" i="2"/>
  <c r="B303" i="2"/>
  <c r="B352" i="2"/>
  <c r="B394" i="2"/>
  <c r="B315" i="2"/>
  <c r="B245" i="2"/>
  <c r="B354" i="2"/>
  <c r="B392" i="2"/>
  <c r="B402" i="2"/>
  <c r="B28" i="2"/>
  <c r="B2" i="2"/>
  <c r="B3" i="2"/>
  <c r="B4" i="2"/>
  <c r="B6" i="2"/>
  <c r="B7" i="2"/>
  <c r="B8" i="2"/>
  <c r="B9" i="2"/>
  <c r="B11" i="2"/>
  <c r="B12" i="2"/>
  <c r="B17" i="2"/>
  <c r="B20" i="2"/>
  <c r="B23" i="2"/>
  <c r="B24" i="2"/>
  <c r="B27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2" i="2"/>
  <c r="B73" i="2"/>
  <c r="B75" i="2"/>
  <c r="B76" i="2"/>
  <c r="B77" i="2"/>
  <c r="B79" i="2"/>
  <c r="B84" i="2"/>
  <c r="B85" i="2"/>
  <c r="B100" i="2"/>
  <c r="B101" i="2"/>
  <c r="B102" i="2"/>
  <c r="B103" i="2"/>
  <c r="B104" i="2"/>
  <c r="B106" i="2"/>
  <c r="B108" i="2"/>
  <c r="B112" i="2"/>
  <c r="B114" i="2"/>
  <c r="B122" i="2"/>
  <c r="B123" i="2"/>
  <c r="B124" i="2"/>
  <c r="B127" i="2"/>
  <c r="B134" i="2"/>
  <c r="B135" i="2"/>
  <c r="B136" i="2"/>
  <c r="B138" i="2"/>
  <c r="B139" i="2"/>
  <c r="B140" i="2"/>
  <c r="B142" i="2"/>
  <c r="B146" i="2"/>
  <c r="B155" i="2"/>
  <c r="B158" i="2"/>
  <c r="B159" i="2"/>
  <c r="B180" i="2"/>
  <c r="B184" i="2"/>
  <c r="B185" i="2"/>
  <c r="B187" i="2"/>
  <c r="B195" i="2"/>
  <c r="B197" i="2"/>
  <c r="B200" i="2"/>
  <c r="B201" i="2"/>
  <c r="B204" i="2"/>
  <c r="B206" i="2"/>
  <c r="B208" i="2"/>
  <c r="B209" i="2"/>
  <c r="B214" i="2"/>
  <c r="B215" i="2"/>
  <c r="B217" i="2"/>
  <c r="B218" i="2"/>
  <c r="B225" i="2"/>
  <c r="B227" i="2"/>
  <c r="B229" i="2"/>
  <c r="B232" i="2"/>
  <c r="B235" i="2"/>
  <c r="B240" i="2"/>
  <c r="B244" i="2"/>
  <c r="B249" i="2"/>
  <c r="B250" i="2"/>
  <c r="B254" i="2"/>
  <c r="B256" i="2"/>
  <c r="B257" i="2"/>
  <c r="B261" i="2"/>
  <c r="B263" i="2"/>
  <c r="B265" i="2"/>
  <c r="B267" i="2"/>
  <c r="B270" i="2"/>
  <c r="B273" i="2"/>
  <c r="B274" i="2"/>
  <c r="B275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7" i="2"/>
  <c r="B313" i="2"/>
  <c r="B314" i="2"/>
  <c r="B347" i="2"/>
  <c r="B361" i="2"/>
  <c r="B367" i="2"/>
  <c r="B370" i="2"/>
  <c r="B372" i="2"/>
  <c r="B373" i="2"/>
  <c r="B375" i="2"/>
  <c r="B376" i="2"/>
  <c r="B379" i="2"/>
  <c r="B380" i="2"/>
  <c r="B381" i="2"/>
  <c r="B382" i="2"/>
  <c r="B383" i="2"/>
  <c r="B389" i="2"/>
  <c r="B391" i="2"/>
  <c r="B393" i="2"/>
  <c r="B395" i="2"/>
  <c r="B398" i="2"/>
  <c r="B401" i="2"/>
  <c r="B404" i="2"/>
  <c r="B405" i="2"/>
  <c r="B408" i="2"/>
  <c r="B409" i="2"/>
  <c r="B413" i="2"/>
  <c r="N111" i="1"/>
  <c r="O111" i="1"/>
  <c r="Q111" i="1"/>
  <c r="X12" i="1"/>
  <c r="X16" i="1"/>
  <c r="X20" i="1"/>
  <c r="X28" i="1"/>
  <c r="X32" i="1"/>
  <c r="X36" i="1"/>
  <c r="X40" i="1"/>
  <c r="X44" i="1"/>
  <c r="X48" i="1"/>
  <c r="W9" i="1"/>
  <c r="X9" i="1" s="1"/>
  <c r="W10" i="1"/>
  <c r="X10" i="1" s="1"/>
  <c r="W11" i="1"/>
  <c r="X11" i="1" s="1"/>
  <c r="W12" i="1"/>
  <c r="W13" i="1"/>
  <c r="X13" i="1" s="1"/>
  <c r="W14" i="1"/>
  <c r="X14" i="1" s="1"/>
  <c r="W15" i="1"/>
  <c r="X15" i="1" s="1"/>
  <c r="W16" i="1"/>
  <c r="W17" i="1"/>
  <c r="X17" i="1" s="1"/>
  <c r="W18" i="1"/>
  <c r="X18" i="1" s="1"/>
  <c r="W19" i="1"/>
  <c r="X19" i="1" s="1"/>
  <c r="W20" i="1"/>
  <c r="W21" i="1"/>
  <c r="X21" i="1" s="1"/>
  <c r="W22" i="1"/>
  <c r="X22" i="1" s="1"/>
  <c r="W23" i="1"/>
  <c r="X23" i="1" s="1"/>
  <c r="W27" i="1"/>
  <c r="X27" i="1" s="1"/>
  <c r="W28" i="1"/>
  <c r="W29" i="1"/>
  <c r="X29" i="1" s="1"/>
  <c r="W31" i="1"/>
  <c r="X31" i="1" s="1"/>
  <c r="W32" i="1"/>
  <c r="W33" i="1"/>
  <c r="X33" i="1" s="1"/>
  <c r="W34" i="1"/>
  <c r="X34" i="1" s="1"/>
  <c r="W35" i="1"/>
  <c r="X35" i="1" s="1"/>
  <c r="W36" i="1"/>
  <c r="W37" i="1"/>
  <c r="X37" i="1" s="1"/>
  <c r="W39" i="1"/>
  <c r="X39" i="1" s="1"/>
  <c r="W40" i="1"/>
  <c r="W41" i="1"/>
  <c r="X41" i="1" s="1"/>
  <c r="W42" i="1"/>
  <c r="X42" i="1" s="1"/>
  <c r="W43" i="1"/>
  <c r="X43" i="1" s="1"/>
  <c r="W44" i="1"/>
  <c r="W45" i="1"/>
  <c r="X45" i="1" s="1"/>
  <c r="W46" i="1"/>
  <c r="X46" i="1" s="1"/>
  <c r="W47" i="1"/>
  <c r="X47" i="1" s="1"/>
  <c r="W48" i="1"/>
  <c r="W49" i="1"/>
  <c r="X49" i="1" s="1"/>
  <c r="W50" i="1"/>
  <c r="X50" i="1" s="1"/>
  <c r="W52" i="1"/>
  <c r="X52" i="1" s="1"/>
  <c r="W53" i="1"/>
  <c r="X53" i="1" s="1"/>
  <c r="W54" i="1"/>
  <c r="X54" i="1" s="1"/>
  <c r="W55" i="1"/>
  <c r="X55" i="1" s="1"/>
  <c r="W56" i="1"/>
  <c r="X56" i="1" s="1"/>
  <c r="W57" i="1"/>
  <c r="X57" i="1" s="1"/>
  <c r="W58" i="1"/>
  <c r="X58" i="1" s="1"/>
  <c r="W59" i="1"/>
  <c r="X59" i="1" s="1"/>
  <c r="W60" i="1"/>
  <c r="X60" i="1" s="1"/>
  <c r="W61" i="1"/>
  <c r="X61" i="1" s="1"/>
  <c r="W62" i="1"/>
  <c r="X62" i="1" s="1"/>
  <c r="W63" i="1"/>
  <c r="X63" i="1" s="1"/>
  <c r="W66" i="1"/>
  <c r="X66" i="1" s="1"/>
  <c r="W67" i="1"/>
  <c r="X67" i="1" s="1"/>
  <c r="W68" i="1"/>
  <c r="X68" i="1" s="1"/>
  <c r="W69" i="1"/>
  <c r="X69" i="1" s="1"/>
  <c r="W70" i="1"/>
  <c r="X70" i="1" s="1"/>
  <c r="W71" i="1"/>
  <c r="X71" i="1" s="1"/>
  <c r="W72" i="1"/>
  <c r="X72" i="1" s="1"/>
  <c r="W73" i="1"/>
  <c r="X73" i="1" s="1"/>
  <c r="W74" i="1"/>
  <c r="X74" i="1" s="1"/>
  <c r="W75" i="1"/>
  <c r="X75" i="1" s="1"/>
  <c r="W76" i="1"/>
  <c r="X76" i="1" s="1"/>
  <c r="W77" i="1"/>
  <c r="X77" i="1" s="1"/>
  <c r="W78" i="1"/>
  <c r="X78" i="1" s="1"/>
  <c r="W79" i="1"/>
  <c r="X79" i="1" s="1"/>
  <c r="W80" i="1"/>
  <c r="X80" i="1" s="1"/>
  <c r="W81" i="1"/>
  <c r="X81" i="1" s="1"/>
  <c r="W82" i="1"/>
  <c r="X82" i="1" s="1"/>
  <c r="W83" i="1"/>
  <c r="X83" i="1" s="1"/>
  <c r="W84" i="1"/>
  <c r="X84" i="1" s="1"/>
  <c r="W85" i="1"/>
  <c r="X85" i="1" s="1"/>
  <c r="W86" i="1"/>
  <c r="X86" i="1" s="1"/>
  <c r="W87" i="1"/>
  <c r="X87" i="1" s="1"/>
  <c r="W88" i="1"/>
  <c r="X88" i="1" s="1"/>
  <c r="W89" i="1"/>
  <c r="X89" i="1" s="1"/>
  <c r="W90" i="1"/>
  <c r="X90" i="1" s="1"/>
  <c r="W91" i="1"/>
  <c r="X91" i="1" s="1"/>
  <c r="W92" i="1"/>
  <c r="X92" i="1" s="1"/>
  <c r="W93" i="1"/>
  <c r="X93" i="1" s="1"/>
  <c r="W94" i="1"/>
  <c r="X94" i="1" s="1"/>
  <c r="W95" i="1"/>
  <c r="X95" i="1" s="1"/>
  <c r="W96" i="1"/>
  <c r="X96" i="1" s="1"/>
  <c r="W97" i="1"/>
  <c r="X97" i="1" s="1"/>
  <c r="W98" i="1"/>
  <c r="X98" i="1" s="1"/>
  <c r="W99" i="1"/>
  <c r="X99" i="1" s="1"/>
  <c r="W100" i="1"/>
  <c r="X100" i="1" s="1"/>
  <c r="W101" i="1"/>
  <c r="X101" i="1" s="1"/>
  <c r="W102" i="1"/>
  <c r="X102" i="1" s="1"/>
  <c r="W103" i="1"/>
  <c r="X103" i="1" s="1"/>
  <c r="W104" i="1"/>
  <c r="X104" i="1" s="1"/>
  <c r="W105" i="1"/>
  <c r="X105" i="1" s="1"/>
  <c r="W106" i="1"/>
  <c r="X106" i="1" s="1"/>
  <c r="W107" i="1"/>
  <c r="X107" i="1" s="1"/>
  <c r="W108" i="1"/>
  <c r="X108" i="1" s="1"/>
  <c r="W109" i="1"/>
  <c r="X109" i="1" s="1"/>
  <c r="W112" i="1"/>
  <c r="X112" i="1" s="1"/>
  <c r="W113" i="1"/>
  <c r="X113" i="1" s="1"/>
  <c r="N109" i="1"/>
  <c r="N110" i="1"/>
  <c r="N112" i="1"/>
  <c r="N113" i="1"/>
  <c r="O109" i="1"/>
  <c r="O110" i="1"/>
  <c r="O112" i="1"/>
  <c r="O113" i="1"/>
  <c r="Q109" i="1"/>
  <c r="Q110" i="1"/>
  <c r="Q112" i="1"/>
  <c r="Q113" i="1"/>
  <c r="T111" i="1" l="1"/>
  <c r="T113" i="1"/>
  <c r="T109" i="1"/>
  <c r="T112" i="1"/>
  <c r="T110" i="1"/>
  <c r="N91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K22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T107" i="1" l="1"/>
  <c r="T105" i="1"/>
  <c r="T103" i="1"/>
  <c r="T101" i="1"/>
  <c r="T99" i="1"/>
  <c r="T97" i="1"/>
  <c r="T95" i="1"/>
  <c r="T93" i="1"/>
  <c r="T90" i="1"/>
  <c r="T88" i="1"/>
  <c r="T86" i="1"/>
  <c r="T84" i="1"/>
  <c r="T82" i="1"/>
  <c r="T80" i="1"/>
  <c r="T78" i="1"/>
  <c r="T76" i="1"/>
  <c r="T74" i="1"/>
  <c r="T72" i="1"/>
  <c r="T70" i="1"/>
  <c r="T68" i="1"/>
  <c r="T66" i="1"/>
  <c r="T64" i="1"/>
  <c r="T62" i="1"/>
  <c r="T60" i="1"/>
  <c r="T58" i="1"/>
  <c r="T56" i="1"/>
  <c r="T54" i="1"/>
  <c r="T52" i="1"/>
  <c r="T50" i="1"/>
  <c r="T48" i="1"/>
  <c r="T46" i="1"/>
  <c r="T44" i="1"/>
  <c r="T42" i="1"/>
  <c r="T40" i="1"/>
  <c r="T38" i="1"/>
  <c r="T36" i="1"/>
  <c r="T34" i="1"/>
  <c r="T32" i="1"/>
  <c r="T30" i="1"/>
  <c r="T28" i="1"/>
  <c r="T26" i="1"/>
  <c r="T24" i="1"/>
  <c r="T22" i="1"/>
  <c r="T20" i="1"/>
  <c r="T18" i="1"/>
  <c r="T16" i="1"/>
  <c r="T14" i="1"/>
  <c r="T12" i="1"/>
  <c r="T10" i="1"/>
  <c r="T89" i="1"/>
  <c r="T87" i="1"/>
  <c r="T85" i="1"/>
  <c r="T83" i="1"/>
  <c r="T81" i="1"/>
  <c r="T79" i="1"/>
  <c r="T77" i="1"/>
  <c r="T75" i="1"/>
  <c r="T73" i="1"/>
  <c r="T71" i="1"/>
  <c r="T69" i="1"/>
  <c r="T67" i="1"/>
  <c r="T65" i="1"/>
  <c r="T63" i="1"/>
  <c r="T61" i="1"/>
  <c r="T59" i="1"/>
  <c r="T57" i="1"/>
  <c r="T55" i="1"/>
  <c r="T53" i="1"/>
  <c r="T51" i="1"/>
  <c r="T49" i="1"/>
  <c r="T47" i="1"/>
  <c r="T45" i="1"/>
  <c r="T43" i="1"/>
  <c r="T41" i="1"/>
  <c r="T39" i="1"/>
  <c r="T37" i="1"/>
  <c r="T35" i="1"/>
  <c r="T33" i="1"/>
  <c r="T31" i="1"/>
  <c r="T29" i="1"/>
  <c r="T27" i="1"/>
  <c r="T25" i="1"/>
  <c r="T23" i="1"/>
  <c r="T21" i="1"/>
  <c r="T19" i="1"/>
  <c r="T17" i="1"/>
  <c r="T15" i="1"/>
  <c r="T13" i="1"/>
  <c r="T11" i="1"/>
  <c r="T9" i="1"/>
  <c r="T108" i="1"/>
  <c r="T106" i="1"/>
  <c r="T104" i="1"/>
  <c r="T102" i="1"/>
  <c r="T100" i="1"/>
  <c r="T98" i="1"/>
  <c r="T96" i="1"/>
  <c r="T94" i="1"/>
  <c r="T92" i="1"/>
  <c r="T91" i="1"/>
</calcChain>
</file>

<file path=xl/sharedStrings.xml><?xml version="1.0" encoding="utf-8"?>
<sst xmlns="http://schemas.openxmlformats.org/spreadsheetml/2006/main" count="2095" uniqueCount="1435">
  <si>
    <t>ID</t>
  </si>
  <si>
    <t>Name</t>
  </si>
  <si>
    <t>Phone</t>
  </si>
  <si>
    <t>Company</t>
  </si>
  <si>
    <t>Zip</t>
  </si>
  <si>
    <t>City</t>
  </si>
  <si>
    <t>Date</t>
  </si>
  <si>
    <t>Jennifer</t>
  </si>
  <si>
    <t>1-342-463-8341</t>
  </si>
  <si>
    <t>Et Rutrum Non Associates</t>
  </si>
  <si>
    <t>Fogo</t>
  </si>
  <si>
    <t>Clark</t>
  </si>
  <si>
    <t>1-516-859-1120</t>
  </si>
  <si>
    <t>Nam Ac Inc.</t>
  </si>
  <si>
    <t>Machelen</t>
  </si>
  <si>
    <t>03/23/13</t>
  </si>
  <si>
    <t>Brendan</t>
  </si>
  <si>
    <t>1-724-406-2487</t>
  </si>
  <si>
    <t>Enim Commodo Limited</t>
  </si>
  <si>
    <t>Norman</t>
  </si>
  <si>
    <t>02/13/14</t>
  </si>
  <si>
    <t>Warren</t>
  </si>
  <si>
    <t>1-412-485-9725</t>
  </si>
  <si>
    <t>Odio Etiam Institute</t>
  </si>
  <si>
    <t>Sautin</t>
  </si>
  <si>
    <t>Rajah</t>
  </si>
  <si>
    <t>1-849-642-8777</t>
  </si>
  <si>
    <t>Neque Ltd</t>
  </si>
  <si>
    <t>Glovertown</t>
  </si>
  <si>
    <t>02/16/13</t>
  </si>
  <si>
    <t>Demetrius</t>
  </si>
  <si>
    <t>1-470-329-9627</t>
  </si>
  <si>
    <t>Euismod In Ltd</t>
  </si>
  <si>
    <t>Kapolei</t>
  </si>
  <si>
    <t>03/15/13</t>
  </si>
  <si>
    <t>Keefe</t>
  </si>
  <si>
    <t>1-188-191-2346</t>
  </si>
  <si>
    <t>Molestie Industries</t>
  </si>
  <si>
    <t>2211BM</t>
  </si>
  <si>
    <t>Modena</t>
  </si>
  <si>
    <t>Leila</t>
  </si>
  <si>
    <t>1-663-655-8904</t>
  </si>
  <si>
    <t>Est LLC</t>
  </si>
  <si>
    <t>Hondelange</t>
  </si>
  <si>
    <t>Fritz</t>
  </si>
  <si>
    <t>1-598-234-7837</t>
  </si>
  <si>
    <t>Et Ultrices Posuere Institute</t>
  </si>
  <si>
    <t>Monte San Pietrangeli</t>
  </si>
  <si>
    <t>12/29/12</t>
  </si>
  <si>
    <t>Cassady</t>
  </si>
  <si>
    <t>1-212-965-8381</t>
  </si>
  <si>
    <t>Vitae Erat Vel Company</t>
  </si>
  <si>
    <t>Huntly</t>
  </si>
  <si>
    <t>Rogan</t>
  </si>
  <si>
    <t>1-541-654-9030</t>
  </si>
  <si>
    <t>Iaculis Incorporated</t>
  </si>
  <si>
    <t>6464JN</t>
  </si>
  <si>
    <t>Carson City</t>
  </si>
  <si>
    <t>05/30/13</t>
  </si>
  <si>
    <t>Candice</t>
  </si>
  <si>
    <t>1-153-708-6027</t>
  </si>
  <si>
    <t>Pellentesque Company</t>
  </si>
  <si>
    <t>Redruth</t>
  </si>
  <si>
    <t>02/25/14</t>
  </si>
  <si>
    <t>Brittany</t>
  </si>
  <si>
    <t>1-987-452-6038</t>
  </si>
  <si>
    <t>Suspendisse Inc.</t>
  </si>
  <si>
    <t>Carapicuíba</t>
  </si>
  <si>
    <t>10/13/13</t>
  </si>
  <si>
    <t>Baxter</t>
  </si>
  <si>
    <t>1-281-147-5085</t>
  </si>
  <si>
    <t>Nulla Donec Non Associates</t>
  </si>
  <si>
    <t>Yellowknife</t>
  </si>
  <si>
    <t>08/14/14</t>
  </si>
  <si>
    <t>Vaughan</t>
  </si>
  <si>
    <t>1-940-231-1787</t>
  </si>
  <si>
    <t>Metus Facilisis Lorem Incorporated</t>
  </si>
  <si>
    <t>26530-046</t>
  </si>
  <si>
    <t>Guarapuava</t>
  </si>
  <si>
    <t>11/17/12</t>
  </si>
  <si>
    <t>Ivan</t>
  </si>
  <si>
    <t>1-314-209-1223</t>
  </si>
  <si>
    <t>Posuere Vulputate Inc.</t>
  </si>
  <si>
    <t>KX3W 1OI</t>
  </si>
  <si>
    <t>Bienne-lez-Happart</t>
  </si>
  <si>
    <t>Marah</t>
  </si>
  <si>
    <t>1-348-582-4041</t>
  </si>
  <si>
    <t>Feugiat Ltd</t>
  </si>
  <si>
    <t>Nîmes</t>
  </si>
  <si>
    <t>11/29/12</t>
  </si>
  <si>
    <t>Kiara</t>
  </si>
  <si>
    <t>1-570-428-6681</t>
  </si>
  <si>
    <t>Et Euismod Et Corp.</t>
  </si>
  <si>
    <t>Meeuwen</t>
  </si>
  <si>
    <t>03/28/13</t>
  </si>
  <si>
    <t>Brielle</t>
  </si>
  <si>
    <t>1-216-787-0056</t>
  </si>
  <si>
    <t>Quis Massa Mauris Institute</t>
  </si>
  <si>
    <t>Mombaruzzo</t>
  </si>
  <si>
    <t>12/17/12</t>
  </si>
  <si>
    <t>Kennedy</t>
  </si>
  <si>
    <t>1-997-154-9340</t>
  </si>
  <si>
    <t>Quis Diam Pellentesque Institute</t>
  </si>
  <si>
    <t>3092FI</t>
  </si>
  <si>
    <t>Edmundston</t>
  </si>
  <si>
    <t>02/26/13</t>
  </si>
  <si>
    <t>Peter</t>
  </si>
  <si>
    <t>1-394-459-3833</t>
  </si>
  <si>
    <t>Mauris Eu Turpis Corporation</t>
  </si>
  <si>
    <t>Ravenstein</t>
  </si>
  <si>
    <t>Kibo</t>
  </si>
  <si>
    <t>1-162-467-7160</t>
  </si>
  <si>
    <t>Massa LLP</t>
  </si>
  <si>
    <t>Witney</t>
  </si>
  <si>
    <t>08/20/14</t>
  </si>
  <si>
    <t>Tanek</t>
  </si>
  <si>
    <t>1-806-556-1897</t>
  </si>
  <si>
    <t>Pharetra Nam Industries</t>
  </si>
  <si>
    <t>Abbotsford</t>
  </si>
  <si>
    <t>Guinevere</t>
  </si>
  <si>
    <t>1-850-940-6176</t>
  </si>
  <si>
    <t>Montes Nascetur Limited</t>
  </si>
  <si>
    <t>Rio Grande</t>
  </si>
  <si>
    <t>02/24/14</t>
  </si>
  <si>
    <t>Ronan</t>
  </si>
  <si>
    <t>1-168-544-4394</t>
  </si>
  <si>
    <t>Nunc Inc.</t>
  </si>
  <si>
    <t>Pinkafeld</t>
  </si>
  <si>
    <t>Kasper</t>
  </si>
  <si>
    <t>1-153-221-5650</t>
  </si>
  <si>
    <t>Rutrum Limited</t>
  </si>
  <si>
    <t>M9N 0N6</t>
  </si>
  <si>
    <t>Saint-G?ry</t>
  </si>
  <si>
    <t>Otto</t>
  </si>
  <si>
    <t>1-894-944-5767</t>
  </si>
  <si>
    <t>Purus Maecenas Libero LLC</t>
  </si>
  <si>
    <t>74552-602</t>
  </si>
  <si>
    <t>Jauche</t>
  </si>
  <si>
    <t>11/17/13</t>
  </si>
  <si>
    <t>Brenda</t>
  </si>
  <si>
    <t>1-783-562-8563</t>
  </si>
  <si>
    <t>Sit Consulting</t>
  </si>
  <si>
    <t>Llandrindod Wells</t>
  </si>
  <si>
    <t>08/13/14</t>
  </si>
  <si>
    <t>Laith</t>
  </si>
  <si>
    <t>1-482-317-8464</t>
  </si>
  <si>
    <t>Tellus Limited</t>
  </si>
  <si>
    <t>P8L 2V5</t>
  </si>
  <si>
    <t>Codó</t>
  </si>
  <si>
    <t>Ella</t>
  </si>
  <si>
    <t>1-275-839-6518</t>
  </si>
  <si>
    <t>Tincidunt Inc.</t>
  </si>
  <si>
    <t>V8L 7Y0</t>
  </si>
  <si>
    <t>Lummen</t>
  </si>
  <si>
    <t>09/29/13</t>
  </si>
  <si>
    <t>Hanae</t>
  </si>
  <si>
    <t>1-339-661-4197</t>
  </si>
  <si>
    <t>Nunc Incorporated</t>
  </si>
  <si>
    <t>South Burlington</t>
  </si>
  <si>
    <t>05/19/14</t>
  </si>
  <si>
    <t>Donna</t>
  </si>
  <si>
    <t>1-236-575-1365</t>
  </si>
  <si>
    <t>Ultricies Sem Incorporated</t>
  </si>
  <si>
    <t>Baranello</t>
  </si>
  <si>
    <t>02/19/13</t>
  </si>
  <si>
    <t>Bevis</t>
  </si>
  <si>
    <t>1-955-717-0835</t>
  </si>
  <si>
    <t>Est Ac Inc.</t>
  </si>
  <si>
    <t>Ichtegem</t>
  </si>
  <si>
    <t>08/15/13</t>
  </si>
  <si>
    <t>Celeste</t>
  </si>
  <si>
    <t>1-368-137-6285</t>
  </si>
  <si>
    <t>Tortor Nibh Sit Inc.</t>
  </si>
  <si>
    <t>Portobuffolè</t>
  </si>
  <si>
    <t>05/28/14</t>
  </si>
  <si>
    <t>Ila</t>
  </si>
  <si>
    <t>1-315-684-6122</t>
  </si>
  <si>
    <t>Gravida Sagittis Associates</t>
  </si>
  <si>
    <t>4438PF</t>
  </si>
  <si>
    <t>Keswick</t>
  </si>
  <si>
    <t>11/22/13</t>
  </si>
  <si>
    <t>Alana</t>
  </si>
  <si>
    <t>1-586-261-7830</t>
  </si>
  <si>
    <t>Nullam Industries</t>
  </si>
  <si>
    <t>Bacabal</t>
  </si>
  <si>
    <t>Rowan</t>
  </si>
  <si>
    <t>1-782-168-2387</t>
  </si>
  <si>
    <t>Aliquet Consulting</t>
  </si>
  <si>
    <t>Papasidero</t>
  </si>
  <si>
    <t>Eric</t>
  </si>
  <si>
    <t>1-161-390-1140</t>
  </si>
  <si>
    <t>Odio Institute</t>
  </si>
  <si>
    <t>Moliterno</t>
  </si>
  <si>
    <t>03/14/13</t>
  </si>
  <si>
    <t>Dana</t>
  </si>
  <si>
    <t>1-989-320-2205</t>
  </si>
  <si>
    <t>Bibendum Fermentum Institute</t>
  </si>
  <si>
    <t>X31 1HZ</t>
  </si>
  <si>
    <t>Saint-Pierre</t>
  </si>
  <si>
    <t>02/25/13</t>
  </si>
  <si>
    <t>Karleigh</t>
  </si>
  <si>
    <t>1-218-513-8714</t>
  </si>
  <si>
    <t>Duis Volutpat Inc.</t>
  </si>
  <si>
    <t>Fresno</t>
  </si>
  <si>
    <t>Malik</t>
  </si>
  <si>
    <t>1-869-972-9871</t>
  </si>
  <si>
    <t>Praesent Luctus Curabitur Limited</t>
  </si>
  <si>
    <t>V3Y 0P0</t>
  </si>
  <si>
    <t>Roxboro</t>
  </si>
  <si>
    <t>May</t>
  </si>
  <si>
    <t>1-462-220-8205</t>
  </si>
  <si>
    <t>Suspendisse Dui LLP</t>
  </si>
  <si>
    <t>Mold</t>
  </si>
  <si>
    <t>06/15/13</t>
  </si>
  <si>
    <t>Alan</t>
  </si>
  <si>
    <t>1-478-769-3709</t>
  </si>
  <si>
    <t>7354AC</t>
  </si>
  <si>
    <t>Norfolk</t>
  </si>
  <si>
    <t>Anastasia</t>
  </si>
  <si>
    <t>1-589-358-5285</t>
  </si>
  <si>
    <t>Mus Proin Institute</t>
  </si>
  <si>
    <t>Montbliart</t>
  </si>
  <si>
    <t>06/18/14</t>
  </si>
  <si>
    <t>Yardley</t>
  </si>
  <si>
    <t>1-422-907-2926</t>
  </si>
  <si>
    <t>Urna Et LLP</t>
  </si>
  <si>
    <t>Évreux</t>
  </si>
  <si>
    <t>05/23/14</t>
  </si>
  <si>
    <t>Oscar</t>
  </si>
  <si>
    <t>1-476-548-4758</t>
  </si>
  <si>
    <t>Nunc Id Enim Institute</t>
  </si>
  <si>
    <t>T5Z 4YS</t>
  </si>
  <si>
    <t>Burlington</t>
  </si>
  <si>
    <t>08/26/14</t>
  </si>
  <si>
    <t>Hasad</t>
  </si>
  <si>
    <t>1-397-946-7346</t>
  </si>
  <si>
    <t>Auctor Nunc Corp.</t>
  </si>
  <si>
    <t>2307HU</t>
  </si>
  <si>
    <t>Savona</t>
  </si>
  <si>
    <t>10/29/13</t>
  </si>
  <si>
    <t>Mohammad</t>
  </si>
  <si>
    <t>1-984-931-7753</t>
  </si>
  <si>
    <t>Ultricies Dignissim LLP</t>
  </si>
  <si>
    <t>Nadrin</t>
  </si>
  <si>
    <t>Nissim</t>
  </si>
  <si>
    <t>1-739-146-3150</t>
  </si>
  <si>
    <t>Lacus Ltd</t>
  </si>
  <si>
    <t>UX95 5JM</t>
  </si>
  <si>
    <t>Veere</t>
  </si>
  <si>
    <t>08/19/14</t>
  </si>
  <si>
    <t>Porter</t>
  </si>
  <si>
    <t>1-299-790-1428</t>
  </si>
  <si>
    <t>Aliquam LLC</t>
  </si>
  <si>
    <t>Montaldo Bormida</t>
  </si>
  <si>
    <t>Sophia</t>
  </si>
  <si>
    <t>1-413-195-0820</t>
  </si>
  <si>
    <t>Viverra Maecenas Iaculis Ltd</t>
  </si>
  <si>
    <t>Doetinchem</t>
  </si>
  <si>
    <t>09/28/13</t>
  </si>
  <si>
    <t>Acton</t>
  </si>
  <si>
    <t>1-855-937-9214</t>
  </si>
  <si>
    <t>Vitae Sodales Company</t>
  </si>
  <si>
    <t>Bad Oldesloe</t>
  </si>
  <si>
    <t>04/13/13</t>
  </si>
  <si>
    <t>Briar</t>
  </si>
  <si>
    <t>1-846-339-0222</t>
  </si>
  <si>
    <t>Congue Turpis In Limited</t>
  </si>
  <si>
    <t>Caerphilly</t>
  </si>
  <si>
    <t>Benjamin</t>
  </si>
  <si>
    <t>1-828-436-8902</t>
  </si>
  <si>
    <t>Aliquam Nec Enim Ltd</t>
  </si>
  <si>
    <t>4289GW</t>
  </si>
  <si>
    <t>Holyhead</t>
  </si>
  <si>
    <t>12/17/13</t>
  </si>
  <si>
    <t>Gregory</t>
  </si>
  <si>
    <t>1-782-119-9191</t>
  </si>
  <si>
    <t>A PC</t>
  </si>
  <si>
    <t>Águas Lindas de Goiás</t>
  </si>
  <si>
    <t>Marny</t>
  </si>
  <si>
    <t>1-255-275-2769</t>
  </si>
  <si>
    <t>Malesuada Institute</t>
  </si>
  <si>
    <t>12/19/13</t>
  </si>
  <si>
    <t>Indira</t>
  </si>
  <si>
    <t>1-215-687-1488</t>
  </si>
  <si>
    <t>Augue Id Ante PC</t>
  </si>
  <si>
    <t>Lorient</t>
  </si>
  <si>
    <t>Fleur</t>
  </si>
  <si>
    <t>1-309-181-4794</t>
  </si>
  <si>
    <t>Libero Donec Consectetuer Corp.</t>
  </si>
  <si>
    <t>ZD4H 3NF</t>
  </si>
  <si>
    <t>Valleyview</t>
  </si>
  <si>
    <t>01/13/14</t>
  </si>
  <si>
    <t>Fulton</t>
  </si>
  <si>
    <t>1-380-339-9492</t>
  </si>
  <si>
    <t>Vulputate LLP</t>
  </si>
  <si>
    <t>Blois</t>
  </si>
  <si>
    <t>04/16/13</t>
  </si>
  <si>
    <t>Arsenio</t>
  </si>
  <si>
    <t>1-794-184-3132</t>
  </si>
  <si>
    <t>Nec Diam Duis Ltd</t>
  </si>
  <si>
    <t>Foligno</t>
  </si>
  <si>
    <t>05/24/13</t>
  </si>
  <si>
    <t>Jaden</t>
  </si>
  <si>
    <t>1-979-292-4559</t>
  </si>
  <si>
    <t>Vestibulum Ante Industries</t>
  </si>
  <si>
    <t>Bertogne</t>
  </si>
  <si>
    <t>06/16/14</t>
  </si>
  <si>
    <t>Kylie</t>
  </si>
  <si>
    <t>1-900-819-9083</t>
  </si>
  <si>
    <t>Arcu Vestibulum Ut Incorporated</t>
  </si>
  <si>
    <t>E6R 8N1</t>
  </si>
  <si>
    <t>Scandriglia</t>
  </si>
  <si>
    <t>03/19/14</t>
  </si>
  <si>
    <t>Melyssa</t>
  </si>
  <si>
    <t>1-911-370-2794</t>
  </si>
  <si>
    <t>Pede Sagittis Augue Ltd</t>
  </si>
  <si>
    <t>Frauenkirchen</t>
  </si>
  <si>
    <t>08/31/13</t>
  </si>
  <si>
    <t>Jerry</t>
  </si>
  <si>
    <t>1-501-422-6929</t>
  </si>
  <si>
    <t>Nonummy Ut Molestie LLP</t>
  </si>
  <si>
    <t>Nossegem</t>
  </si>
  <si>
    <t>07/22/13</t>
  </si>
  <si>
    <t>Rhiannon</t>
  </si>
  <si>
    <t>1-188-451-3938</t>
  </si>
  <si>
    <t>Elit Pellentesque Consulting</t>
  </si>
  <si>
    <t>College</t>
  </si>
  <si>
    <t>08/16/14</t>
  </si>
  <si>
    <t>Price</t>
  </si>
  <si>
    <t>1-769-162-9068</t>
  </si>
  <si>
    <t>Vitae Erat Vivamus Corp.</t>
  </si>
  <si>
    <t>Villata</t>
  </si>
  <si>
    <t>08/18/14</t>
  </si>
  <si>
    <t>Ginger</t>
  </si>
  <si>
    <t>1-263-395-0268</t>
  </si>
  <si>
    <t>Ligula Institute</t>
  </si>
  <si>
    <t>Rodengo/Rodeneck</t>
  </si>
  <si>
    <t>06/14/13</t>
  </si>
  <si>
    <t>Britanney</t>
  </si>
  <si>
    <t>1-121-616-0992</t>
  </si>
  <si>
    <t>Nec Diam LLP</t>
  </si>
  <si>
    <t>Queanbeyan</t>
  </si>
  <si>
    <t>Wylie</t>
  </si>
  <si>
    <t>1-736-996-8984</t>
  </si>
  <si>
    <t>Arcu Industries</t>
  </si>
  <si>
    <t>7587LK</t>
  </si>
  <si>
    <t>Fauglia</t>
  </si>
  <si>
    <t>01/24/13</t>
  </si>
  <si>
    <t>Holly</t>
  </si>
  <si>
    <t>1-210-117-9053</t>
  </si>
  <si>
    <t>Adipiscing Incorporated</t>
  </si>
  <si>
    <t>Dortmund</t>
  </si>
  <si>
    <t>04/21/13</t>
  </si>
  <si>
    <t>Althea</t>
  </si>
  <si>
    <t>1-525-409-7849</t>
  </si>
  <si>
    <t>Vel Company</t>
  </si>
  <si>
    <t>Qualicum Beach</t>
  </si>
  <si>
    <t>09/27/13</t>
  </si>
  <si>
    <t>Quintessa</t>
  </si>
  <si>
    <t>1-947-731-6466</t>
  </si>
  <si>
    <t>Nunc Interdum Foundation</t>
  </si>
  <si>
    <t>Fitzgerald</t>
  </si>
  <si>
    <t>1-725-747-2841</t>
  </si>
  <si>
    <t>Torquent Associates</t>
  </si>
  <si>
    <t>01688-439</t>
  </si>
  <si>
    <t>Manchester</t>
  </si>
  <si>
    <t>1-672-945-4291</t>
  </si>
  <si>
    <t>Mollis Dui PC</t>
  </si>
  <si>
    <t>Hillsboro</t>
  </si>
  <si>
    <t>06/24/13</t>
  </si>
  <si>
    <t>Rudyard</t>
  </si>
  <si>
    <t>1-504-162-2567</t>
  </si>
  <si>
    <t>Ipsum Curabitur Consequat Foundation</t>
  </si>
  <si>
    <t>Xxxx</t>
  </si>
  <si>
    <t>Kimberly</t>
  </si>
  <si>
    <t>Kareem</t>
  </si>
  <si>
    <t>1-716-663-9703</t>
  </si>
  <si>
    <t>In Ltd</t>
  </si>
  <si>
    <t>Legal</t>
  </si>
  <si>
    <t>01/29/14</t>
  </si>
  <si>
    <t>Genevieve</t>
  </si>
  <si>
    <t>1-361-358-3030</t>
  </si>
  <si>
    <t>Mi PC</t>
  </si>
  <si>
    <t>Crieff</t>
  </si>
  <si>
    <t>04/25/13</t>
  </si>
  <si>
    <t>Wang</t>
  </si>
  <si>
    <t>1-806-922-8622</t>
  </si>
  <si>
    <t>Lacinia Vitae Corporation</t>
  </si>
  <si>
    <t>1850UC</t>
  </si>
  <si>
    <t>Rudiano</t>
  </si>
  <si>
    <t>Odessa</t>
  </si>
  <si>
    <t>1-983-915-7779</t>
  </si>
  <si>
    <t>Dolor Donec Corporation</t>
  </si>
  <si>
    <t>L2M 1L6</t>
  </si>
  <si>
    <t>Siddi</t>
  </si>
  <si>
    <t>Adrienne</t>
  </si>
  <si>
    <t>1-771-540-3805</t>
  </si>
  <si>
    <t>Eu Lacus Incorporated</t>
  </si>
  <si>
    <t>Lincoln</t>
  </si>
  <si>
    <t>09/13/14</t>
  </si>
  <si>
    <t>Charity</t>
  </si>
  <si>
    <t>1-749-804-8328</t>
  </si>
  <si>
    <t>Aenean Sed Pede Foundation</t>
  </si>
  <si>
    <t>14470-440</t>
  </si>
  <si>
    <t>Haverfordwest</t>
  </si>
  <si>
    <t>Kieran</t>
  </si>
  <si>
    <t>1-333-507-3878</t>
  </si>
  <si>
    <t>Malesuada Ut Sem Corp.</t>
  </si>
  <si>
    <t>W3C 3PM</t>
  </si>
  <si>
    <t>Croydon</t>
  </si>
  <si>
    <t>10/30/13</t>
  </si>
  <si>
    <t>Alika</t>
  </si>
  <si>
    <t>1-544-422-1437</t>
  </si>
  <si>
    <t>Integer Tincidunt Company</t>
  </si>
  <si>
    <t>Plymouth</t>
  </si>
  <si>
    <t>12/26/12</t>
  </si>
  <si>
    <t>Shay</t>
  </si>
  <si>
    <t>1-530-583-8669</t>
  </si>
  <si>
    <t>Diam LLP</t>
  </si>
  <si>
    <t>Cailin</t>
  </si>
  <si>
    <t>1-415-254-8139</t>
  </si>
  <si>
    <t>Placerat Eget Foundation</t>
  </si>
  <si>
    <t>L3M 4R6</t>
  </si>
  <si>
    <t>Jonqui?re</t>
  </si>
  <si>
    <t>Xena</t>
  </si>
  <si>
    <t>1-979-983-1456</t>
  </si>
  <si>
    <t>Tellus Eu Augue Associates</t>
  </si>
  <si>
    <t>09703-746</t>
  </si>
  <si>
    <t>Angleur</t>
  </si>
  <si>
    <t>05/21/13</t>
  </si>
  <si>
    <t>Walker</t>
  </si>
  <si>
    <t>1-380-277-2755</t>
  </si>
  <si>
    <t>Sollicitudin A Malesuada Corporation</t>
  </si>
  <si>
    <t>Toronto</t>
  </si>
  <si>
    <t>Adena</t>
  </si>
  <si>
    <t>1-756-948-8416</t>
  </si>
  <si>
    <t>Diam Ltd</t>
  </si>
  <si>
    <t>B7T 5X7</t>
  </si>
  <si>
    <t>Stene</t>
  </si>
  <si>
    <t>05/30/14</t>
  </si>
  <si>
    <t>Bradley</t>
  </si>
  <si>
    <t>1-800-808-3688</t>
  </si>
  <si>
    <t>Nunc Quis LLC</t>
  </si>
  <si>
    <t>83932-949</t>
  </si>
  <si>
    <t>Uppingham. Cottesmore</t>
  </si>
  <si>
    <t>Yvette</t>
  </si>
  <si>
    <t>1-843-923-0038</t>
  </si>
  <si>
    <t>Eget Metus PC</t>
  </si>
  <si>
    <t>Feira de Santana</t>
  </si>
  <si>
    <t>06/27/14</t>
  </si>
  <si>
    <t>Neil</t>
  </si>
  <si>
    <t>1-550-664-4050</t>
  </si>
  <si>
    <t>Aenean Euismod LLP</t>
  </si>
  <si>
    <t>Corby</t>
  </si>
  <si>
    <t>07/27/14</t>
  </si>
  <si>
    <t>Hunter</t>
  </si>
  <si>
    <t>1-637-483-4408</t>
  </si>
  <si>
    <t>In Nec Orci LLC</t>
  </si>
  <si>
    <t>Cleveland</t>
  </si>
  <si>
    <t>01/15/13</t>
  </si>
  <si>
    <t>Marcia</t>
  </si>
  <si>
    <t>1-512-896-6301</t>
  </si>
  <si>
    <t>Et Risus Industries</t>
  </si>
  <si>
    <t>Quinte West</t>
  </si>
  <si>
    <t>09/30/13</t>
  </si>
  <si>
    <t>Lavinia</t>
  </si>
  <si>
    <t>1-222-745-5312</t>
  </si>
  <si>
    <t>Nulla Interdum Curabitur LLC</t>
  </si>
  <si>
    <t>Assiniboia</t>
  </si>
  <si>
    <t>Cynthia</t>
  </si>
  <si>
    <t>1-392-134-2788</t>
  </si>
  <si>
    <t>Nunc Ut Erat Company</t>
  </si>
  <si>
    <t>I27 5OS</t>
  </si>
  <si>
    <t>Pagazzano</t>
  </si>
  <si>
    <t>05/20/13</t>
  </si>
  <si>
    <t>Lee</t>
  </si>
  <si>
    <t>1-128-816-7274</t>
  </si>
  <si>
    <t>Litora Torquent Per PC</t>
  </si>
  <si>
    <t>Mazzano Romano</t>
  </si>
  <si>
    <t>04/18/14</t>
  </si>
  <si>
    <t>Linda</t>
  </si>
  <si>
    <t>1-546-735-8920</t>
  </si>
  <si>
    <t>Dis Parturient Montes Associates</t>
  </si>
  <si>
    <t>Ferlach</t>
  </si>
  <si>
    <t>03/29/14</t>
  </si>
  <si>
    <t>Wayne</t>
  </si>
  <si>
    <t>1-744-647-6144</t>
  </si>
  <si>
    <t>In Industries</t>
  </si>
  <si>
    <t>Memphis</t>
  </si>
  <si>
    <t>Liberty</t>
  </si>
  <si>
    <t>1-841-489-1665</t>
  </si>
  <si>
    <t>Sed Sem Limited</t>
  </si>
  <si>
    <t>27504-649</t>
  </si>
  <si>
    <t>Olivola</t>
  </si>
  <si>
    <t>05/24/14</t>
  </si>
  <si>
    <t>Cathleen</t>
  </si>
  <si>
    <t>1-883-567-6065</t>
  </si>
  <si>
    <t>Eu Corporation</t>
  </si>
  <si>
    <t>Rotheux-Rimi?re</t>
  </si>
  <si>
    <t>07/16/13</t>
  </si>
  <si>
    <t>&lt;th data-class="expand"&gt;Fecha de Pre-Registro&lt;/th&gt;</t>
  </si>
  <si>
    <t>&lt;th data-hide="phone"&gt;Periodo&lt;/th&gt;</t>
  </si>
  <si>
    <t>&lt;th&gt;Modalidad&lt;/th&gt;</t>
  </si>
  <si>
    <t>&lt;th data-hide="phone"&gt;Nombres&lt;/th&gt;</t>
  </si>
  <si>
    <t>&lt;th data-hide="phone,tablet"&gt;Estado&lt;/th&gt;</t>
  </si>
  <si>
    <t>&lt;th data-hide="phone,tablet"&gt;Acciones&lt;/th&gt;</t>
  </si>
  <si>
    <t>PRIMER SEMESTRE 2017</t>
  </si>
  <si>
    <t>JUNIO A JULIO 2017</t>
  </si>
  <si>
    <t>SEGUNDO SEMESTRE 2017</t>
  </si>
  <si>
    <t>DICIEMBRE 2017 A ENERO 2018</t>
  </si>
  <si>
    <t>PRIMER SEMESTRE 2018</t>
  </si>
  <si>
    <t>JUNIO A JULIO 2018</t>
  </si>
  <si>
    <t>SEGUNDO SEMESTRE 2018</t>
  </si>
  <si>
    <t>DICIEMBRE 2018 A ENERO 2019</t>
  </si>
  <si>
    <t>Columna1</t>
  </si>
  <si>
    <t>Columna2</t>
  </si>
  <si>
    <t>Columna3</t>
  </si>
  <si>
    <t>Columna4</t>
  </si>
  <si>
    <t>Modalidad</t>
  </si>
  <si>
    <t>Nombres</t>
  </si>
  <si>
    <t>Estado</t>
  </si>
  <si>
    <t>periodos</t>
  </si>
  <si>
    <t>PERIODO</t>
  </si>
  <si>
    <t>Doble Titulación</t>
  </si>
  <si>
    <t>Workshop Internacional Solar Decatholn</t>
  </si>
  <si>
    <t xml:space="preserve">  Gira Académica a Perú</t>
  </si>
  <si>
    <t>Gira Académica Italia</t>
  </si>
  <si>
    <t>Korean Studies Summer Program Hannam University</t>
  </si>
  <si>
    <t>Leadership And Global Understanding - Summer Program</t>
  </si>
  <si>
    <t>Misión Técnica Ingeniería</t>
  </si>
  <si>
    <t>Prácticas</t>
  </si>
  <si>
    <t>Semestre Académico</t>
  </si>
  <si>
    <t>Summer Program Introduction to Materials Science and Enginnering</t>
  </si>
  <si>
    <t>Summer Programme Responsible Management Rennes</t>
  </si>
  <si>
    <t>Voluntariado Impacta Brasil</t>
  </si>
  <si>
    <t>Voluntariado impacta México</t>
  </si>
  <si>
    <t>Voluntariado impacta Perú</t>
  </si>
  <si>
    <t>modalidades2</t>
  </si>
  <si>
    <t>estados</t>
  </si>
  <si>
    <t>0</t>
  </si>
  <si>
    <t>Fecha de Pre-Registro</t>
  </si>
  <si>
    <t>&lt;td class="text-success"&gt;Aprobado&lt;/td&gt;</t>
  </si>
  <si>
    <t>&lt;td class="text-danger"&gt;Cancelado&lt;/td&gt;</t>
  </si>
  <si>
    <t>&lt;td class="text-info"&gt;En Trámite (Esperando Aval Coordinador Programa)&lt;/td&gt;</t>
  </si>
  <si>
    <t>&lt;td class="text-info"&gt;En Trámite (Esperando Aval ORII)&lt;/td&gt;</t>
  </si>
  <si>
    <t>&lt;td class="text-info"&gt;En Trámite (Esperando Aval ORII 2ª Carga)&lt;/td&gt;</t>
  </si>
  <si>
    <t>&lt;td class="text-info"&gt;En Trámite (Esperando Aval de Vicerrectoría)&lt;/td&gt;</t>
  </si>
  <si>
    <t>&lt;td class="text-info"&gt;En Trámite (Esperando Aval Vicerrectoría)&lt;/td&gt;</t>
  </si>
  <si>
    <t>&lt;td class="text-info"&gt;En Trámite (Esperando Aval Institución de Destino)&lt;/td&gt;</t>
  </si>
  <si>
    <t>&lt;td class="text-danger"&gt;Rechazado (Coordinador Programa)&lt;/td&gt;</t>
  </si>
  <si>
    <t>&lt;td class="text-danger"&gt;Rechazado (ORII)&lt;/td&gt;</t>
  </si>
  <si>
    <t>&lt;td class="text-danger"&gt;Rechazado (ORII 2ª Carga)&lt;/td&gt;</t>
  </si>
  <si>
    <t>&lt;td class="text-danger"&gt;Rechazado (Vicerrectoría)&lt;/td&gt;</t>
  </si>
  <si>
    <t>&lt;td class="text-danger"&gt;Rechazado (Institución de Destino)&lt;/td&gt;</t>
  </si>
  <si>
    <t>Columna5</t>
  </si>
  <si>
    <t>Columna42</t>
  </si>
  <si>
    <t>alemán</t>
  </si>
  <si>
    <t>árabe</t>
  </si>
  <si>
    <t>español</t>
  </si>
  <si>
    <t>inglés</t>
  </si>
  <si>
    <t>portugués</t>
  </si>
  <si>
    <t>coreano</t>
  </si>
  <si>
    <t>danés</t>
  </si>
  <si>
    <t>estonio</t>
  </si>
  <si>
    <t>amárico</t>
  </si>
  <si>
    <t>filipino</t>
  </si>
  <si>
    <t>francés</t>
  </si>
  <si>
    <t>griego</t>
  </si>
  <si>
    <t>indonesio</t>
  </si>
  <si>
    <t>persa</t>
  </si>
  <si>
    <t>irlandés</t>
  </si>
  <si>
    <t>hebreo</t>
  </si>
  <si>
    <t>italiano</t>
  </si>
  <si>
    <t>japonés</t>
  </si>
  <si>
    <t>letón</t>
  </si>
  <si>
    <t>lituano</t>
  </si>
  <si>
    <t>malayo</t>
  </si>
  <si>
    <t>noruego</t>
  </si>
  <si>
    <t>polaco</t>
  </si>
  <si>
    <t>rumano</t>
  </si>
  <si>
    <t>ruso</t>
  </si>
  <si>
    <t>tailandés</t>
  </si>
  <si>
    <t>turco</t>
  </si>
  <si>
    <t>ucraniano</t>
  </si>
  <si>
    <t>vietnamita</t>
  </si>
  <si>
    <t>Bandera de Angola Nacionalidad angoleña</t>
  </si>
  <si>
    <t>Bandera de Argelia Nacionalidad argelina</t>
  </si>
  <si>
    <t>Bandera de Camerún Nacionalidad camerunesa</t>
  </si>
  <si>
    <t>Bandera de Etiopía Nacionalidad etíope</t>
  </si>
  <si>
    <t>Bandera de Guinea Ecuatorial Nacionalidad ecuatoguineana</t>
  </si>
  <si>
    <t>Bandera de Egipto Nacionalidad egipcia</t>
  </si>
  <si>
    <t>Bandera de Liberia Nacionalidad liberiana</t>
  </si>
  <si>
    <t>Bandera de Libia Nacionalidad libia</t>
  </si>
  <si>
    <t>Bandera de Marruecos Nacionalidad marroquí</t>
  </si>
  <si>
    <t>Bandera de Namibia Nacionalidad namibia</t>
  </si>
  <si>
    <t>Bandera de Nigeria Nacionalidad nigeriana</t>
  </si>
  <si>
    <t>Bandera de Sáhara Occidental Nacionalidad saharaui</t>
  </si>
  <si>
    <t>Bandera de Senegal Nacionalidad senegalesa</t>
  </si>
  <si>
    <t>Bandera de Sudáfrica Nacionalidad sudafricana</t>
  </si>
  <si>
    <t>Bandera de Togo Nacionalidad togolesa</t>
  </si>
  <si>
    <t>Bandera de Canadá Nacionalidad canadiense</t>
  </si>
  <si>
    <t>Bandera de Estados Unidos Nacionalidad estadounidense</t>
  </si>
  <si>
    <t>Bandera de México Nacionalidad mexicana</t>
  </si>
  <si>
    <t>Bandera de Belice Nacionalidad beliceña</t>
  </si>
  <si>
    <t>Bandera de Costa Rica Nacionalidad costarricense</t>
  </si>
  <si>
    <t>Bandera de Guatemala Nacionalidad guatemalteca</t>
  </si>
  <si>
    <t>Bandera de Honduras Nacionalidad hondureña</t>
  </si>
  <si>
    <t>Bandera de Nicaragua Nacionalidad nicaragüense</t>
  </si>
  <si>
    <t>Bandera de Panamá Nacionalidad panameña</t>
  </si>
  <si>
    <t>Bandera de El Salvador Nacionalidad salvadoreña</t>
  </si>
  <si>
    <t>Bandera de Cuba Nacionalidad cubana</t>
  </si>
  <si>
    <t>Bandera de Aruba Nacionalidad arubana</t>
  </si>
  <si>
    <t>Bandera de Bahamas Nacionalidad bahameña</t>
  </si>
  <si>
    <t>Bandera de Barbados Nacionalidad barbadense</t>
  </si>
  <si>
    <t>Bandera de Dominica Nacionalidad dominiquesa</t>
  </si>
  <si>
    <t>Bandera de República Dominicana Nacionalidad dominicana</t>
  </si>
  <si>
    <t>Bandera de Haití Nacionalidad haitiana</t>
  </si>
  <si>
    <t>Bandera de Jamaica Nacionalidad jamaiquina</t>
  </si>
  <si>
    <t>Bandera de Puerto Rico Nacionalidad puertorriqueña</t>
  </si>
  <si>
    <t>Bandera de San Cristobal y Nieves Nacionalidad sancristobaleña</t>
  </si>
  <si>
    <t>Bandera de Santa Lucía Nacionalidad santaluciana</t>
  </si>
  <si>
    <t>Bandera de San Vicente y las Granadinas Nacionalidad sanvicentina</t>
  </si>
  <si>
    <t>Bandera de Argentina Nacionalidad argentina</t>
  </si>
  <si>
    <t>Bandera de Bolivia Nacionalidad boliviana</t>
  </si>
  <si>
    <t>Bandera de Brasil Nacionalidad brasileña</t>
  </si>
  <si>
    <t>Bandera de Chile Nacionalidad chilena</t>
  </si>
  <si>
    <t>Bandera de Colombia Nacionalidad colombiana</t>
  </si>
  <si>
    <t>Bandera de Ecuador Nacionalidad ecuatoriana</t>
  </si>
  <si>
    <t>Bandera de Guyana Nacionalidad guyanesa</t>
  </si>
  <si>
    <t>Bandera de Paraguay Nacionalidad paraguaya</t>
  </si>
  <si>
    <t>Bandera de Perú Nacionalidad peruana</t>
  </si>
  <si>
    <t>Bandera de Surinam Nacionalidad surinamesa</t>
  </si>
  <si>
    <t>Bandera de Uruguay Nacionalidad uruguaya</t>
  </si>
  <si>
    <t>Bandera de Venezuela Nacionalidad venezolana</t>
  </si>
  <si>
    <t>Bandera de Albania Nacionalidad albanesa</t>
  </si>
  <si>
    <t>Bandera de Alemania Nacionalidad alemana</t>
  </si>
  <si>
    <t>Bandera de Andorra Nacionalidad andorrana</t>
  </si>
  <si>
    <t>Bandera de Armenia Nacionalidad armenia</t>
  </si>
  <si>
    <t>Bandera de Austria Nacionalidad austríaca</t>
  </si>
  <si>
    <t>Bandera de Bélgica Nacionalidad belga</t>
  </si>
  <si>
    <t>Bandera de Bielorrusia Nacionalidad bielorrusa</t>
  </si>
  <si>
    <t>Bandera de Bosnia y Herzegovina Nacionalidad bosnia</t>
  </si>
  <si>
    <t>Bandera de Bulgaria Nacionalidad búlgara</t>
  </si>
  <si>
    <t>Bandera de República Checa Nacionalidad checa</t>
  </si>
  <si>
    <t>Bandera de Chipre Nacionalidad chipriota</t>
  </si>
  <si>
    <t>Bandera de Croacia Nacionalidad croata</t>
  </si>
  <si>
    <t>Bandera de Dinamarca Nacionalidad danesa</t>
  </si>
  <si>
    <t>Bandera de Escocia Nacionalidad escocesa</t>
  </si>
  <si>
    <t>Bandera de Eslovaquia Nacionalidad eslovaca</t>
  </si>
  <si>
    <t>Bandera de Eslovenia Nacionalidad eslovena</t>
  </si>
  <si>
    <t>Bandera de España Nacionalidad española</t>
  </si>
  <si>
    <t>Bandera de Estonia Nacionalidad estonia</t>
  </si>
  <si>
    <t>Bandera de Finlandia Nacionalidad finlandesa</t>
  </si>
  <si>
    <t>Bandera de Francia Nacionalidad francesa</t>
  </si>
  <si>
    <t>Bandera de Grecia Nacionalidad griega</t>
  </si>
  <si>
    <t>Bandera de Países Bajos Nacionalidad holandesa</t>
  </si>
  <si>
    <t>Bandera de Hungría Nacionalidad húngara</t>
  </si>
  <si>
    <t>Bandera de Reino Unido Nacionalidad británica</t>
  </si>
  <si>
    <t>Bandera de Irlanda Nacionalidad irlandesa</t>
  </si>
  <si>
    <t>Bandera de Italia Nacionalidad italiana</t>
  </si>
  <si>
    <t>Bandera de Letonia Nacionalidad letona</t>
  </si>
  <si>
    <t>Bandera de Lituania Nacionalidad lituana</t>
  </si>
  <si>
    <t>Bandera de Luxemburgo Nacionalidad luxemburguesa</t>
  </si>
  <si>
    <t>Bandera de Malta Nacionalidad maltesa</t>
  </si>
  <si>
    <t>Bandera de Moldavia Nacionalidad moldava</t>
  </si>
  <si>
    <t>Bandera de Mónaco Nacionalidad monegasca</t>
  </si>
  <si>
    <t>Bandera de Montenegro Nacionalidad montenegrina</t>
  </si>
  <si>
    <t>Bandera de Noruega Nacionalidad noruega</t>
  </si>
  <si>
    <t>Bandera de Polonia Nacionalidad polaca</t>
  </si>
  <si>
    <t>Bandera de Portugal Nacionalidad portuguesa</t>
  </si>
  <si>
    <t>Bandera de Rumania Nacionalidad rumana</t>
  </si>
  <si>
    <t>Bandera de Rusia Nacionalidad rusa</t>
  </si>
  <si>
    <t>Bandera de Serbia Nacionalidad serbia</t>
  </si>
  <si>
    <t>Bandera de Suecia Nacionalidad sueca</t>
  </si>
  <si>
    <t>Bandera de Suiza Nacionalidad suiza</t>
  </si>
  <si>
    <t>Bandera de Turquía Nacionalidad turca</t>
  </si>
  <si>
    <t>Bandera de Ucrania Nacionalidad ucraniana</t>
  </si>
  <si>
    <t>Bandera de Australia Nacionalidad australiana</t>
  </si>
  <si>
    <t>Bandera de Nueva Zelanda Nacionalidad neozelandesa</t>
  </si>
  <si>
    <t>Columna6</t>
  </si>
  <si>
    <t>Columna7</t>
  </si>
  <si>
    <t>Columna8</t>
  </si>
  <si>
    <t>Columna9</t>
  </si>
  <si>
    <t>Bandera de Unión Europea  Nacionalidad europea</t>
  </si>
  <si>
    <t>albanés</t>
  </si>
  <si>
    <t>catalán</t>
  </si>
  <si>
    <t>armenio</t>
  </si>
  <si>
    <t>azerí</t>
  </si>
  <si>
    <t>bengalí</t>
  </si>
  <si>
    <t>birmano</t>
  </si>
  <si>
    <t>búlgaro</t>
  </si>
  <si>
    <t>dzongka</t>
  </si>
  <si>
    <t>jemer</t>
  </si>
  <si>
    <t>croata</t>
  </si>
  <si>
    <t>eslovaco</t>
  </si>
  <si>
    <t>esloveno</t>
  </si>
  <si>
    <t>georgiano</t>
  </si>
  <si>
    <t>húngaro</t>
  </si>
  <si>
    <t>islandés</t>
  </si>
  <si>
    <t>lao</t>
  </si>
  <si>
    <t>•alemán</t>
  </si>
  <si>
    <t>macedonio</t>
  </si>
  <si>
    <t>maldivo</t>
  </si>
  <si>
    <t>•marshalés</t>
  </si>
  <si>
    <t>moldavo</t>
  </si>
  <si>
    <t>mongol</t>
  </si>
  <si>
    <t>serbio</t>
  </si>
  <si>
    <t>nepalí</t>
  </si>
  <si>
    <t>neerlandés</t>
  </si>
  <si>
    <t>checo</t>
  </si>
  <si>
    <t>somalí</t>
  </si>
  <si>
    <t>suahili</t>
  </si>
  <si>
    <t>tayiko</t>
  </si>
  <si>
    <t>turcomano</t>
  </si>
  <si>
    <t>uzbeko</t>
  </si>
  <si>
    <t>castellano</t>
  </si>
  <si>
    <t>&lt;option&gt;Pastún&lt;/option&gt;</t>
  </si>
  <si>
    <t>&lt;option&gt;Persa&lt;/option&gt;</t>
  </si>
  <si>
    <t>&lt;option&gt;Albanés&lt;/option&gt;</t>
  </si>
  <si>
    <t>&lt;option&gt;Alemán&lt;/option&gt;</t>
  </si>
  <si>
    <t>&lt;option&gt;Catalán&lt;/option&gt;</t>
  </si>
  <si>
    <t>&lt;option&gt;Portugués&lt;/option&gt;</t>
  </si>
  <si>
    <t>&lt;option&gt;Inglés&lt;/option&gt;</t>
  </si>
  <si>
    <t>&lt;option&gt;Árabe&lt;/option&gt;</t>
  </si>
  <si>
    <t>&lt;option&gt;Armenio&lt;/option&gt;</t>
  </si>
  <si>
    <t>&lt;option&gt;Azerí&lt;/option&gt;</t>
  </si>
  <si>
    <t>&lt;option&gt;Bengalí&lt;/option&gt;</t>
  </si>
  <si>
    <t>&lt;option&gt;Francés&lt;/option&gt;</t>
  </si>
  <si>
    <t>&lt;option&gt;Neerlandés&lt;/option&gt;</t>
  </si>
  <si>
    <t>&lt;option&gt;Bielorruso&lt;/option&gt;</t>
  </si>
  <si>
    <t>&lt;option&gt;Ruso&lt;/option&gt;</t>
  </si>
  <si>
    <t>&lt;option&gt;Birmano&lt;/option&gt;</t>
  </si>
  <si>
    <t>&lt;option&gt;Castellano&lt;/option&gt;</t>
  </si>
  <si>
    <t>&lt;option&gt;Aymara&lt;/option&gt;</t>
  </si>
  <si>
    <t>&lt;option&gt;Araona&lt;/option&gt;</t>
  </si>
  <si>
    <t>&lt;option&gt;Baure&lt;/option&gt;</t>
  </si>
  <si>
    <t>&lt;option&gt;Bésiro&lt;/option&gt;</t>
  </si>
  <si>
    <t>&lt;option&gt;Canichana&lt;/option&gt;</t>
  </si>
  <si>
    <t>&lt;option&gt;Cavineño&lt;/option&gt;</t>
  </si>
  <si>
    <t>&lt;option&gt;Cayubaba&lt;/option&gt;</t>
  </si>
  <si>
    <t>&lt;option&gt;Chácobo&lt;/option&gt;</t>
  </si>
  <si>
    <t>&lt;option&gt;Chimán&lt;/option&gt;</t>
  </si>
  <si>
    <t>&lt;option&gt;Ese Ejja&lt;/option&gt;</t>
  </si>
  <si>
    <t>&lt;option&gt;Guaraní&lt;/option&gt;</t>
  </si>
  <si>
    <t>&lt;option&gt;Guarasu’We&lt;/option&gt;</t>
  </si>
  <si>
    <t>&lt;option&gt;Guarayu&lt;/option&gt;</t>
  </si>
  <si>
    <t>&lt;option&gt;Itonama&lt;/option&gt;</t>
  </si>
  <si>
    <t>&lt;option&gt;Leco&lt;/option&gt;</t>
  </si>
  <si>
    <t>&lt;option&gt;Machajuyai-Kallawaya&lt;/option&gt;</t>
  </si>
  <si>
    <t>&lt;option&gt;Machineri&lt;/option&gt;</t>
  </si>
  <si>
    <t>&lt;option&gt;Maropa&lt;/option&gt;</t>
  </si>
  <si>
    <t>&lt;option&gt;Mojeño-Trinitario&lt;/option&gt;</t>
  </si>
  <si>
    <t>&lt;option&gt;Mojeño-Ignaciano&lt;/option&gt;</t>
  </si>
  <si>
    <t>&lt;option&gt;Moré&lt;/option&gt;</t>
  </si>
  <si>
    <t>&lt;option&gt;Mosetén&lt;/option&gt;</t>
  </si>
  <si>
    <t>&lt;option&gt;Movima&lt;/option&gt;</t>
  </si>
  <si>
    <t>&lt;option&gt;Pacawara&lt;/option&gt;</t>
  </si>
  <si>
    <t>&lt;option&gt;Puquina&lt;/option&gt;</t>
  </si>
  <si>
    <t>&lt;option&gt;Quechua&lt;/option&gt;</t>
  </si>
  <si>
    <t>&lt;option&gt;Sirionó&lt;/option&gt;</t>
  </si>
  <si>
    <t>&lt;option&gt;Tacana&lt;/option&gt;</t>
  </si>
  <si>
    <t>&lt;option&gt;Tapiete&lt;/option&gt;</t>
  </si>
  <si>
    <t>&lt;option&gt;Toromona&lt;/option&gt;</t>
  </si>
  <si>
    <t>&lt;option&gt;Uru-Chipaya&lt;/option&gt;</t>
  </si>
  <si>
    <t>&lt;option&gt;Weenhayek&lt;/option&gt;</t>
  </si>
  <si>
    <t>&lt;option&gt;Yaminawa&lt;/option&gt;</t>
  </si>
  <si>
    <t>&lt;option&gt;Yuki&lt;/option&gt;</t>
  </si>
  <si>
    <t>&lt;option&gt;Yuracaré&lt;/option&gt;</t>
  </si>
  <si>
    <t>&lt;option&gt;Zamuco&lt;/option&gt;</t>
  </si>
  <si>
    <t>&lt;option&gt;Bosnio&lt;/option&gt;</t>
  </si>
  <si>
    <t>&lt;option&gt;Croata &lt;/option&gt;</t>
  </si>
  <si>
    <t>&lt;option&gt;Serbio&lt;/option&gt;</t>
  </si>
  <si>
    <t>&lt;option&gt;Malayo&lt;/option&gt;</t>
  </si>
  <si>
    <t>&lt;option&gt;Búlgaro&lt;/option&gt;</t>
  </si>
  <si>
    <t>&lt;option&gt;Francés &lt;/option&gt;</t>
  </si>
  <si>
    <t>&lt;option&gt;Rundi&lt;/option&gt;</t>
  </si>
  <si>
    <t>&lt;option&gt;Dzongka&lt;/option&gt;</t>
  </si>
  <si>
    <t>&lt;option&gt;Jemer&lt;/option&gt;</t>
  </si>
  <si>
    <t>&lt;option&gt;Cingalés &lt;/option&gt;</t>
  </si>
  <si>
    <t>&lt;option&gt;Tamil&lt;/option&gt;</t>
  </si>
  <si>
    <t>&lt;option&gt;Griego&lt;/option&gt;</t>
  </si>
  <si>
    <t>&lt;option&gt;Turco&lt;/option&gt;</t>
  </si>
  <si>
    <t>&lt;option&gt;Italiano&lt;/option&gt;</t>
  </si>
  <si>
    <t>&lt;option&gt;Latín&lt;/option&gt;</t>
  </si>
  <si>
    <t>&lt;option&gt;Español&lt;/option&gt;</t>
  </si>
  <si>
    <t>&lt;option&gt;Comorense&lt;/option&gt;</t>
  </si>
  <si>
    <t>&lt;option&gt;Coreano&lt;/option&gt;</t>
  </si>
  <si>
    <t>&lt;option&gt;Croata&lt;/option&gt;</t>
  </si>
  <si>
    <t>&lt;option&gt;Danés&lt;/option&gt;</t>
  </si>
  <si>
    <t>&lt;option&gt;Tigriña&lt;/option&gt;</t>
  </si>
  <si>
    <t>&lt;option&gt;Eslovaco&lt;/option&gt;</t>
  </si>
  <si>
    <t>&lt;option&gt;Esloveno&lt;/option&gt;</t>
  </si>
  <si>
    <t>&lt;option&gt;Lengua De Signos Española &lt;/option&gt;</t>
  </si>
  <si>
    <t>&lt;option&gt;Estonio&lt;/option&gt;</t>
  </si>
  <si>
    <t>&lt;option&gt;Amárico&lt;/option&gt;</t>
  </si>
  <si>
    <t>&lt;option&gt;Filipino&lt;/option&gt;</t>
  </si>
  <si>
    <t>&lt;option&gt;Finés¹&lt;/option&gt;</t>
  </si>
  <si>
    <t>&lt;option&gt;Sueco²&lt;/option&gt;</t>
  </si>
  <si>
    <t>&lt;option&gt;Indostano Fiyiano&lt;/option&gt;</t>
  </si>
  <si>
    <t>&lt;option&gt;Fiyiano&lt;/option&gt;</t>
  </si>
  <si>
    <t>&lt;option&gt;Georgiano&lt;/option&gt;</t>
  </si>
  <si>
    <t>&lt;option&gt;Criollo Haitiano&lt;/option&gt;</t>
  </si>
  <si>
    <t>&lt;option&gt;Húngaro&lt;/option&gt;</t>
  </si>
  <si>
    <t>&lt;option&gt;Hindi&lt;/option&gt;</t>
  </si>
  <si>
    <t>&lt;option&gt;Indonesio&lt;/option&gt;</t>
  </si>
  <si>
    <t>&lt;option&gt;Irlandés&lt;/option&gt;</t>
  </si>
  <si>
    <t>&lt;option&gt;Islandés&lt;/option&gt;</t>
  </si>
  <si>
    <t>&lt;option&gt;Hebreo&lt;/option&gt;</t>
  </si>
  <si>
    <t>&lt;option&gt;Japonés&lt;/option&gt;</t>
  </si>
  <si>
    <t>&lt;option&gt;Kazajo&lt;/option&gt;</t>
  </si>
  <si>
    <t>&lt;option&gt;Suahili&lt;/option&gt;</t>
  </si>
  <si>
    <t>&lt;option&gt;Kirguís&lt;/option&gt;</t>
  </si>
  <si>
    <t>&lt;option&gt;Kiribatiano&lt;/option&gt;</t>
  </si>
  <si>
    <t>&lt;option&gt;Lao&lt;/option&gt;</t>
  </si>
  <si>
    <t>&lt;option&gt;Soto Meridional&lt;/option&gt;</t>
  </si>
  <si>
    <t>&lt;option&gt;Letón&lt;/option&gt;</t>
  </si>
  <si>
    <t>&lt;option&gt;Lituano&lt;/option&gt;</t>
  </si>
  <si>
    <t>&lt;option&gt;Luxemburgués&lt;/option&gt;</t>
  </si>
  <si>
    <t>&lt;option&gt;Macedonio&lt;/option&gt;</t>
  </si>
  <si>
    <t>&lt;option&gt;Malgache&lt;/option&gt;</t>
  </si>
  <si>
    <t>&lt;option&gt;Chicheua&lt;/option&gt;</t>
  </si>
  <si>
    <t>&lt;option&gt;Maldivo&lt;/option&gt;</t>
  </si>
  <si>
    <t>&lt;option&gt;Maltés&lt;/option&gt;</t>
  </si>
  <si>
    <t>&lt;option&gt;Moldavo&lt;/option&gt;</t>
  </si>
  <si>
    <t>&lt;option&gt;Mongol&lt;/option&gt;</t>
  </si>
  <si>
    <t>&lt;option&gt;Nauruano&lt;/option&gt;</t>
  </si>
  <si>
    <t>&lt;option&gt;Nepalí&lt;/option&gt;</t>
  </si>
  <si>
    <t>&lt;option&gt;Noruego&lt;/option&gt;</t>
  </si>
  <si>
    <t>&lt;option&gt;Lengua De Signos Neozelandesa&lt;/option&gt;</t>
  </si>
  <si>
    <t>&lt;option&gt;Maorí&lt;/option&gt;</t>
  </si>
  <si>
    <t>&lt;option&gt;Urdu&lt;/option&gt;</t>
  </si>
  <si>
    <t>&lt;option&gt;Palaosiano&lt;/option&gt;</t>
  </si>
  <si>
    <t>&lt;option&gt;Hiri Motu&lt;/option&gt;</t>
  </si>
  <si>
    <t>&lt;option&gt;Tok Pisin&lt;/option&gt;</t>
  </si>
  <si>
    <t>&lt;option&gt;Aimara&lt;/option&gt;</t>
  </si>
  <si>
    <t>&lt;option&gt;Jaqaru&lt;/option&gt;</t>
  </si>
  <si>
    <t>&lt;option&gt;Ticuna&lt;/option&gt;</t>
  </si>
  <si>
    <t>&lt;option&gt;Candoshi&lt;/option&gt;</t>
  </si>
  <si>
    <t>&lt;option&gt;Urarina&lt;/option&gt;</t>
  </si>
  <si>
    <t>&lt;option&gt;Cauqui&lt;/option&gt;</t>
  </si>
  <si>
    <t>&lt;option&gt;Culina&lt;/option&gt;</t>
  </si>
  <si>
    <t>&lt;option&gt;Amuesha&lt;/option&gt;</t>
  </si>
  <si>
    <t>&lt;option&gt;Asháninca&lt;/option&gt;</t>
  </si>
  <si>
    <t>&lt;option&gt;Caquinte&lt;/option&gt;</t>
  </si>
  <si>
    <t>&lt;option&gt;Machiguenga&lt;/option&gt;</t>
  </si>
  <si>
    <t>&lt;option&gt;Chayahuita&lt;/option&gt;</t>
  </si>
  <si>
    <t>&lt;option&gt;Jébero&lt;/option&gt;</t>
  </si>
  <si>
    <t>&lt;option&gt;Bora&lt;/option&gt;</t>
  </si>
  <si>
    <t>&lt;option&gt;Huitoto&lt;/option&gt;</t>
  </si>
  <si>
    <t>&lt;option&gt;Amarakaeri&lt;/option&gt;</t>
  </si>
  <si>
    <t>&lt;option&gt;Achuar&lt;/option&gt;</t>
  </si>
  <si>
    <t>&lt;option&gt;Aguaruna&lt;/option&gt;</t>
  </si>
  <si>
    <t>&lt;option&gt;Huambisa&lt;/option&gt;</t>
  </si>
  <si>
    <t>&lt;option&gt;Capanahua&lt;/option&gt;</t>
  </si>
  <si>
    <t>&lt;option&gt;Cashibo-Cacataibo&lt;/option&gt;</t>
  </si>
  <si>
    <t>&lt;option&gt;Cashinahua&lt;/option&gt;</t>
  </si>
  <si>
    <t>&lt;option&gt;Matsés&lt;/option&gt;</t>
  </si>
  <si>
    <t>&lt;option&gt;Shipibo-Conibo&lt;/option&gt;</t>
  </si>
  <si>
    <t>&lt;option&gt;Yagua&lt;/option&gt;</t>
  </si>
  <si>
    <t>&lt;option&gt;Cocama&lt;/option&gt;</t>
  </si>
  <si>
    <t>&lt;option&gt;Omagua&lt;/option&gt;</t>
  </si>
  <si>
    <t>&lt;option&gt;Yine&lt;/option&gt;</t>
  </si>
  <si>
    <t>&lt;option&gt;Polaco&lt;/option&gt;</t>
  </si>
  <si>
    <t>&lt;option&gt;Checo&lt;/option&gt;</t>
  </si>
  <si>
    <t>&lt;option&gt;Ruanda&lt;/option&gt;</t>
  </si>
  <si>
    <t>&lt;option&gt;Rumano&lt;/option&gt;</t>
  </si>
  <si>
    <t>&lt;option&gt;Samoano&lt;/option&gt;</t>
  </si>
  <si>
    <t>&lt;option&gt;Criollo Seychellense&lt;/option&gt;</t>
  </si>
  <si>
    <t>&lt;option&gt;Mandarín&lt;/option&gt;</t>
  </si>
  <si>
    <t>&lt;option&gt;Somalí&lt;/option&gt;</t>
  </si>
  <si>
    <t>&lt;option&gt;Suazi&lt;/option&gt;</t>
  </si>
  <si>
    <t>&lt;option&gt;Afrikáans&lt;/option&gt;</t>
  </si>
  <si>
    <t>&lt;option&gt;Ndebele Meridional&lt;/option&gt;</t>
  </si>
  <si>
    <t>&lt;option&gt;Soto Septentrional&lt;/option&gt;</t>
  </si>
  <si>
    <t>&lt;option&gt;Tsonga&lt;/option&gt;</t>
  </si>
  <si>
    <t>&lt;option&gt;Tsuana&lt;/option&gt;</t>
  </si>
  <si>
    <t>&lt;option&gt;Venda&lt;/option&gt;</t>
  </si>
  <si>
    <t>&lt;option&gt;Xosa&lt;/option&gt;</t>
  </si>
  <si>
    <t>&lt;option&gt;Zulú&lt;/option&gt;</t>
  </si>
  <si>
    <t>&lt;option&gt;Romanche&lt;/option&gt;</t>
  </si>
  <si>
    <t>&lt;option&gt;Tailandés&lt;/option&gt;</t>
  </si>
  <si>
    <t>&lt;option&gt;Tayiko&lt;/option&gt;</t>
  </si>
  <si>
    <t>&lt;option&gt;Tetum&lt;/option&gt;</t>
  </si>
  <si>
    <t>&lt;option&gt;Tongano&lt;/option&gt;</t>
  </si>
  <si>
    <t>&lt;option&gt;Turcomano&lt;/option&gt;</t>
  </si>
  <si>
    <t>&lt;option&gt;Tuvaluano&lt;/option&gt;</t>
  </si>
  <si>
    <t>&lt;option&gt;Ucraniano&lt;/option&gt;</t>
  </si>
  <si>
    <t>&lt;option&gt;Uzbeko&lt;/option&gt;</t>
  </si>
  <si>
    <t>&lt;option&gt;Bislama&lt;/option&gt;</t>
  </si>
  <si>
    <t>&lt;option&gt;Vietnamita&lt;/option&gt;</t>
  </si>
  <si>
    <t>&lt;option&gt;Marshalés&lt;/option&gt;</t>
  </si>
  <si>
    <t>A1</t>
  </si>
  <si>
    <t>Básico</t>
  </si>
  <si>
    <t>A2</t>
  </si>
  <si>
    <t>Elemental</t>
  </si>
  <si>
    <t>B1</t>
  </si>
  <si>
    <t>Pre-intermedio</t>
  </si>
  <si>
    <t>B2</t>
  </si>
  <si>
    <t>Intermedio superior</t>
  </si>
  <si>
    <t>C1</t>
  </si>
  <si>
    <t>Avanzado</t>
  </si>
  <si>
    <t>C2</t>
  </si>
  <si>
    <t>Superior</t>
  </si>
  <si>
    <t>pastún</t>
  </si>
  <si>
    <t/>
  </si>
  <si>
    <t>bielorruso</t>
  </si>
  <si>
    <t>aymara</t>
  </si>
  <si>
    <t>araona</t>
  </si>
  <si>
    <t>baure</t>
  </si>
  <si>
    <t>bésiro</t>
  </si>
  <si>
    <t>canichana</t>
  </si>
  <si>
    <t>cavineño</t>
  </si>
  <si>
    <t>cayubaba</t>
  </si>
  <si>
    <t>chácobo</t>
  </si>
  <si>
    <t>chimán</t>
  </si>
  <si>
    <t>ese ejja</t>
  </si>
  <si>
    <t>guaraní</t>
  </si>
  <si>
    <t>guarasu’we</t>
  </si>
  <si>
    <t>guarayu</t>
  </si>
  <si>
    <t>itonama</t>
  </si>
  <si>
    <t>leco</t>
  </si>
  <si>
    <t>machajuyai-kallawaya</t>
  </si>
  <si>
    <t>machineri</t>
  </si>
  <si>
    <t>maropa</t>
  </si>
  <si>
    <t>mojeño-trinitario</t>
  </si>
  <si>
    <t>mojeño-ignaciano</t>
  </si>
  <si>
    <t>moré</t>
  </si>
  <si>
    <t>mosetén</t>
  </si>
  <si>
    <t>movima</t>
  </si>
  <si>
    <t>pacawara</t>
  </si>
  <si>
    <t>puquina</t>
  </si>
  <si>
    <t>quechua</t>
  </si>
  <si>
    <t>sirionó</t>
  </si>
  <si>
    <t>tacana</t>
  </si>
  <si>
    <t>tapiete</t>
  </si>
  <si>
    <t>toromona</t>
  </si>
  <si>
    <t>uru-chipaya</t>
  </si>
  <si>
    <t>weenhayek</t>
  </si>
  <si>
    <t>yaminawa</t>
  </si>
  <si>
    <t>yuki</t>
  </si>
  <si>
    <t>yuracaré</t>
  </si>
  <si>
    <t>zamuco</t>
  </si>
  <si>
    <t>bosnio</t>
  </si>
  <si>
    <t>croata </t>
  </si>
  <si>
    <t>francés </t>
  </si>
  <si>
    <t>rundi</t>
  </si>
  <si>
    <t>cingalés </t>
  </si>
  <si>
    <t>tamil</t>
  </si>
  <si>
    <t>latín</t>
  </si>
  <si>
    <t>comorense</t>
  </si>
  <si>
    <t>tigriña</t>
  </si>
  <si>
    <t xml:space="preserve">lengua de signos española </t>
  </si>
  <si>
    <t>finés¹</t>
  </si>
  <si>
    <t>sueco²</t>
  </si>
  <si>
    <t>indostano fiyiano</t>
  </si>
  <si>
    <t>fiyiano</t>
  </si>
  <si>
    <t>criollo haitiano</t>
  </si>
  <si>
    <t>hindi</t>
  </si>
  <si>
    <t>kazajo</t>
  </si>
  <si>
    <t>kirguís</t>
  </si>
  <si>
    <t>kiribatiano</t>
  </si>
  <si>
    <t>soto meridional</t>
  </si>
  <si>
    <t>luxemburgués</t>
  </si>
  <si>
    <t>malgache</t>
  </si>
  <si>
    <t>chicheua</t>
  </si>
  <si>
    <t>maltés</t>
  </si>
  <si>
    <t>nauruano</t>
  </si>
  <si>
    <t>Lengua de Signos Neozelandesa</t>
  </si>
  <si>
    <t>maorí</t>
  </si>
  <si>
    <t>urdu</t>
  </si>
  <si>
    <t>palaosiano</t>
  </si>
  <si>
    <t>hiri motu</t>
  </si>
  <si>
    <t>tok pisin</t>
  </si>
  <si>
    <t>aimara</t>
  </si>
  <si>
    <t>Jaqaru</t>
  </si>
  <si>
    <t>Ticuna</t>
  </si>
  <si>
    <t>Candoshi</t>
  </si>
  <si>
    <t>Urarina</t>
  </si>
  <si>
    <t>Cauqui</t>
  </si>
  <si>
    <t>Culina</t>
  </si>
  <si>
    <t>Amuesha</t>
  </si>
  <si>
    <t>Asháninca</t>
  </si>
  <si>
    <t>Caquinte</t>
  </si>
  <si>
    <t>Machiguenga</t>
  </si>
  <si>
    <t>Chayahuita</t>
  </si>
  <si>
    <t>Jébero</t>
  </si>
  <si>
    <t>Bora</t>
  </si>
  <si>
    <t>Huitoto</t>
  </si>
  <si>
    <t>Amarakaeri</t>
  </si>
  <si>
    <t>Achuar</t>
  </si>
  <si>
    <t>Aguaruna</t>
  </si>
  <si>
    <t>Huambisa</t>
  </si>
  <si>
    <t>Capanahua</t>
  </si>
  <si>
    <t>Cashibo-cacataibo</t>
  </si>
  <si>
    <t>Cashinahua</t>
  </si>
  <si>
    <t>Matsés</t>
  </si>
  <si>
    <t>Shipibo-conibo</t>
  </si>
  <si>
    <t>Yagua</t>
  </si>
  <si>
    <t>Cocama</t>
  </si>
  <si>
    <t>Omagua</t>
  </si>
  <si>
    <t>Yine</t>
  </si>
  <si>
    <t>ruanda</t>
  </si>
  <si>
    <t>samoano</t>
  </si>
  <si>
    <t>criollo seychellense</t>
  </si>
  <si>
    <t>mandarín</t>
  </si>
  <si>
    <t>suazi</t>
  </si>
  <si>
    <t>afrikáans</t>
  </si>
  <si>
    <t>ndebele meridional</t>
  </si>
  <si>
    <t>soto septentrional</t>
  </si>
  <si>
    <t>tsonga</t>
  </si>
  <si>
    <t>tsuana</t>
  </si>
  <si>
    <t>venda</t>
  </si>
  <si>
    <t>xosa</t>
  </si>
  <si>
    <t>zulú</t>
  </si>
  <si>
    <t>romanche</t>
  </si>
  <si>
    <t>tetum</t>
  </si>
  <si>
    <t>tongano</t>
  </si>
  <si>
    <t>tuvaluano</t>
  </si>
  <si>
    <t>bislama</t>
  </si>
  <si>
    <t xml:space="preserve">                        </t>
  </si>
  <si>
    <t>id_pais</t>
  </si>
  <si>
    <t>nombre</t>
  </si>
  <si>
    <t>codigo_ref</t>
  </si>
  <si>
    <t>nativo</t>
  </si>
  <si>
    <t>created_at</t>
  </si>
  <si>
    <t>updated_at</t>
  </si>
  <si>
    <t>deleted_at</t>
  </si>
  <si>
    <t>Australia</t>
  </si>
  <si>
    <t>AU</t>
  </si>
  <si>
    <t>NULL</t>
  </si>
  <si>
    <t>Austria</t>
  </si>
  <si>
    <t>AT</t>
  </si>
  <si>
    <t>Azerbaiyán</t>
  </si>
  <si>
    <t>AZ</t>
  </si>
  <si>
    <t>Anguilla</t>
  </si>
  <si>
    <t>Argentina</t>
  </si>
  <si>
    <t>AR</t>
  </si>
  <si>
    <t>Armenia</t>
  </si>
  <si>
    <t>AM</t>
  </si>
  <si>
    <t>Bielorrusia</t>
  </si>
  <si>
    <t>Belice</t>
  </si>
  <si>
    <t>BZ</t>
  </si>
  <si>
    <t>Bélgica</t>
  </si>
  <si>
    <t>BE</t>
  </si>
  <si>
    <t>Bermudas</t>
  </si>
  <si>
    <t>Bulgaria</t>
  </si>
  <si>
    <t>BG</t>
  </si>
  <si>
    <t>Brasil</t>
  </si>
  <si>
    <t>BR</t>
  </si>
  <si>
    <t>Reino Unido</t>
  </si>
  <si>
    <t>GB</t>
  </si>
  <si>
    <t>Hungría</t>
  </si>
  <si>
    <t>HU</t>
  </si>
  <si>
    <t>Vietnam</t>
  </si>
  <si>
    <t>VN</t>
  </si>
  <si>
    <t>Haiti</t>
  </si>
  <si>
    <t>HT</t>
  </si>
  <si>
    <t>Guadalupe</t>
  </si>
  <si>
    <t>Alemania</t>
  </si>
  <si>
    <t>DE</t>
  </si>
  <si>
    <t>Países Bajos, Holanda</t>
  </si>
  <si>
    <t>NL</t>
  </si>
  <si>
    <t>Grecia</t>
  </si>
  <si>
    <t>GR</t>
  </si>
  <si>
    <t>Georgia</t>
  </si>
  <si>
    <t>GE</t>
  </si>
  <si>
    <t>Dinamarca</t>
  </si>
  <si>
    <t>DK</t>
  </si>
  <si>
    <t>Egipto</t>
  </si>
  <si>
    <t>EG</t>
  </si>
  <si>
    <t>Israel</t>
  </si>
  <si>
    <t>IL</t>
  </si>
  <si>
    <t>India</t>
  </si>
  <si>
    <t>IN</t>
  </si>
  <si>
    <t>Irán</t>
  </si>
  <si>
    <t>IR</t>
  </si>
  <si>
    <t>Irlanda</t>
  </si>
  <si>
    <t>IE</t>
  </si>
  <si>
    <t>España</t>
  </si>
  <si>
    <t>ES</t>
  </si>
  <si>
    <t>Italia</t>
  </si>
  <si>
    <t>IT</t>
  </si>
  <si>
    <t>Kazajstán</t>
  </si>
  <si>
    <t>KZ</t>
  </si>
  <si>
    <t>Camerún</t>
  </si>
  <si>
    <t>CM</t>
  </si>
  <si>
    <t>Canadá</t>
  </si>
  <si>
    <t>CA</t>
  </si>
  <si>
    <t>Chipre</t>
  </si>
  <si>
    <t>CY</t>
  </si>
  <si>
    <t>Kirguistán</t>
  </si>
  <si>
    <t>KG</t>
  </si>
  <si>
    <t>China</t>
  </si>
  <si>
    <t>CN</t>
  </si>
  <si>
    <t>Costa Rica</t>
  </si>
  <si>
    <t>CR</t>
  </si>
  <si>
    <t>Kuwait</t>
  </si>
  <si>
    <t>KW</t>
  </si>
  <si>
    <t>Letonia</t>
  </si>
  <si>
    <t>LV</t>
  </si>
  <si>
    <t>Libia</t>
  </si>
  <si>
    <t>LY</t>
  </si>
  <si>
    <t>Lituania</t>
  </si>
  <si>
    <t>LT</t>
  </si>
  <si>
    <t>Luxemburgo</t>
  </si>
  <si>
    <t>LU</t>
  </si>
  <si>
    <t>México</t>
  </si>
  <si>
    <t>MX</t>
  </si>
  <si>
    <t>Moldavia</t>
  </si>
  <si>
    <t>MD</t>
  </si>
  <si>
    <t>Mónaco</t>
  </si>
  <si>
    <t>Nueva Zelanda</t>
  </si>
  <si>
    <t>NZ</t>
  </si>
  <si>
    <t>Noruega</t>
  </si>
  <si>
    <t>NO</t>
  </si>
  <si>
    <t>Polonia</t>
  </si>
  <si>
    <t>PL</t>
  </si>
  <si>
    <t>Portugal</t>
  </si>
  <si>
    <t>PT</t>
  </si>
  <si>
    <t>Reunión</t>
  </si>
  <si>
    <t>Rusia</t>
  </si>
  <si>
    <t>RU</t>
  </si>
  <si>
    <t>El Salvador</t>
  </si>
  <si>
    <t>SV</t>
  </si>
  <si>
    <t>Eslovaquia</t>
  </si>
  <si>
    <t>SK</t>
  </si>
  <si>
    <t>Eslovenia</t>
  </si>
  <si>
    <t>SI</t>
  </si>
  <si>
    <t>Surinam</t>
  </si>
  <si>
    <t>SR</t>
  </si>
  <si>
    <t>Estados Unidos</t>
  </si>
  <si>
    <t>US</t>
  </si>
  <si>
    <t>Tadjikistan</t>
  </si>
  <si>
    <t>TJ</t>
  </si>
  <si>
    <t>Turkmenistan</t>
  </si>
  <si>
    <t>TM</t>
  </si>
  <si>
    <t>Islas Turcas y Caicos</t>
  </si>
  <si>
    <t>Turquía</t>
  </si>
  <si>
    <t>TR</t>
  </si>
  <si>
    <t>Uganda</t>
  </si>
  <si>
    <t>UG</t>
  </si>
  <si>
    <t>Uzbekistán</t>
  </si>
  <si>
    <t>UZ</t>
  </si>
  <si>
    <t>Ucrania</t>
  </si>
  <si>
    <t>UA</t>
  </si>
  <si>
    <t>Finlandia</t>
  </si>
  <si>
    <t>FI</t>
  </si>
  <si>
    <t>Francia</t>
  </si>
  <si>
    <t>FR</t>
  </si>
  <si>
    <t>República Checa</t>
  </si>
  <si>
    <t>CZ</t>
  </si>
  <si>
    <t>Suiza</t>
  </si>
  <si>
    <t>CH</t>
  </si>
  <si>
    <t>Suecia</t>
  </si>
  <si>
    <t>SE</t>
  </si>
  <si>
    <t>Estonia</t>
  </si>
  <si>
    <t>EE</t>
  </si>
  <si>
    <t>Corea del Sur</t>
  </si>
  <si>
    <t>KR</t>
  </si>
  <si>
    <t>Japón</t>
  </si>
  <si>
    <t>JP</t>
  </si>
  <si>
    <t>Croacia</t>
  </si>
  <si>
    <t>HR</t>
  </si>
  <si>
    <t>Rumanía</t>
  </si>
  <si>
    <t>RO</t>
  </si>
  <si>
    <t>Hong Kong</t>
  </si>
  <si>
    <t>Indonesia</t>
  </si>
  <si>
    <t>Jordania</t>
  </si>
  <si>
    <t>JO</t>
  </si>
  <si>
    <t>Malasia</t>
  </si>
  <si>
    <t>MY</t>
  </si>
  <si>
    <t>Singapur</t>
  </si>
  <si>
    <t>Taiwan</t>
  </si>
  <si>
    <t>TW</t>
  </si>
  <si>
    <t>Bosnia y Herzegovina</t>
  </si>
  <si>
    <t>BA</t>
  </si>
  <si>
    <t>Bahamas</t>
  </si>
  <si>
    <t>BS</t>
  </si>
  <si>
    <t>Chile</t>
  </si>
  <si>
    <t>CL</t>
  </si>
  <si>
    <t>Colombia</t>
  </si>
  <si>
    <t>CO</t>
  </si>
  <si>
    <t>Islandia</t>
  </si>
  <si>
    <t>IS</t>
  </si>
  <si>
    <t>Corea del Norte</t>
  </si>
  <si>
    <t>KP</t>
  </si>
  <si>
    <t>Macedonia</t>
  </si>
  <si>
    <t>MK</t>
  </si>
  <si>
    <t>Malta</t>
  </si>
  <si>
    <t>Pakistán</t>
  </si>
  <si>
    <t>PK</t>
  </si>
  <si>
    <t>Papúa-Nueva Guinea</t>
  </si>
  <si>
    <t>PG</t>
  </si>
  <si>
    <t>Perú</t>
  </si>
  <si>
    <t>PE</t>
  </si>
  <si>
    <t>Filipinas</t>
  </si>
  <si>
    <t>PH</t>
  </si>
  <si>
    <t>Arabia Saudita</t>
  </si>
  <si>
    <t>SA</t>
  </si>
  <si>
    <t>Tailandia</t>
  </si>
  <si>
    <t>TH</t>
  </si>
  <si>
    <t>Emiratos árabes Unidos</t>
  </si>
  <si>
    <t>AE</t>
  </si>
  <si>
    <t>Groenlandia</t>
  </si>
  <si>
    <t>Venezuela</t>
  </si>
  <si>
    <t>VE</t>
  </si>
  <si>
    <t>Zimbabwe</t>
  </si>
  <si>
    <t>ZW</t>
  </si>
  <si>
    <t>Kenia</t>
  </si>
  <si>
    <t>KE</t>
  </si>
  <si>
    <t>Argelia</t>
  </si>
  <si>
    <t>DZ</t>
  </si>
  <si>
    <t>Líbano</t>
  </si>
  <si>
    <t>LB</t>
  </si>
  <si>
    <t>Botsuana</t>
  </si>
  <si>
    <t>BW</t>
  </si>
  <si>
    <t>Tanzania</t>
  </si>
  <si>
    <t>TZ</t>
  </si>
  <si>
    <t>Namibia</t>
  </si>
  <si>
    <t>NA</t>
  </si>
  <si>
    <t>Ecuador</t>
  </si>
  <si>
    <t>EC</t>
  </si>
  <si>
    <t>Marruecos</t>
  </si>
  <si>
    <t>MA</t>
  </si>
  <si>
    <t>Ghana</t>
  </si>
  <si>
    <t>GH</t>
  </si>
  <si>
    <t>Siria</t>
  </si>
  <si>
    <t>SY</t>
  </si>
  <si>
    <t>Nepal</t>
  </si>
  <si>
    <t>NP</t>
  </si>
  <si>
    <t>Mauritania</t>
  </si>
  <si>
    <t>MR</t>
  </si>
  <si>
    <t>Seychelles</t>
  </si>
  <si>
    <t>Paraguay</t>
  </si>
  <si>
    <t>PY</t>
  </si>
  <si>
    <t>Uruguay</t>
  </si>
  <si>
    <t>UY</t>
  </si>
  <si>
    <t>Congo (Brazzaville)</t>
  </si>
  <si>
    <t>CG</t>
  </si>
  <si>
    <t>Cuba</t>
  </si>
  <si>
    <t>CU</t>
  </si>
  <si>
    <t>Albania</t>
  </si>
  <si>
    <t>AL</t>
  </si>
  <si>
    <t>Nigeria</t>
  </si>
  <si>
    <t>NG</t>
  </si>
  <si>
    <t>Zambia</t>
  </si>
  <si>
    <t>ZM</t>
  </si>
  <si>
    <t>Mozambique</t>
  </si>
  <si>
    <t>MZ</t>
  </si>
  <si>
    <t>Angola</t>
  </si>
  <si>
    <t>AO</t>
  </si>
  <si>
    <t>Sri Lanka</t>
  </si>
  <si>
    <t>LK</t>
  </si>
  <si>
    <t>Etiopía</t>
  </si>
  <si>
    <t>ET</t>
  </si>
  <si>
    <t>Túnez</t>
  </si>
  <si>
    <t>TN</t>
  </si>
  <si>
    <t>Bolivia</t>
  </si>
  <si>
    <t>BO</t>
  </si>
  <si>
    <t>Panamá</t>
  </si>
  <si>
    <t>PA</t>
  </si>
  <si>
    <t>Malawi</t>
  </si>
  <si>
    <t>MW</t>
  </si>
  <si>
    <t>Liechtenstein</t>
  </si>
  <si>
    <t>Bahrein</t>
  </si>
  <si>
    <t>Barbados</t>
  </si>
  <si>
    <t>Chad</t>
  </si>
  <si>
    <t>TD</t>
  </si>
  <si>
    <t>Man, Isla de</t>
  </si>
  <si>
    <t>Jamaica</t>
  </si>
  <si>
    <t>JM</t>
  </si>
  <si>
    <t>Malí</t>
  </si>
  <si>
    <t>ML</t>
  </si>
  <si>
    <t>Madagascar</t>
  </si>
  <si>
    <t>MG</t>
  </si>
  <si>
    <t>Senegal</t>
  </si>
  <si>
    <t>SN</t>
  </si>
  <si>
    <t>Togo</t>
  </si>
  <si>
    <t>TG</t>
  </si>
  <si>
    <t>Honduras</t>
  </si>
  <si>
    <t>HN</t>
  </si>
  <si>
    <t>República Dominicana</t>
  </si>
  <si>
    <t>DO</t>
  </si>
  <si>
    <t>Mongolia</t>
  </si>
  <si>
    <t>MN</t>
  </si>
  <si>
    <t>Irak</t>
  </si>
  <si>
    <t>IQ</t>
  </si>
  <si>
    <t>Sudáfrica</t>
  </si>
  <si>
    <t>ZA</t>
  </si>
  <si>
    <t>Aruba</t>
  </si>
  <si>
    <t>Gibraltar</t>
  </si>
  <si>
    <t>Afganistán</t>
  </si>
  <si>
    <t>AF</t>
  </si>
  <si>
    <t>Andorra</t>
  </si>
  <si>
    <t>Antigua y Barbuda</t>
  </si>
  <si>
    <t>Bangladesh</t>
  </si>
  <si>
    <t>BD</t>
  </si>
  <si>
    <t>Benín</t>
  </si>
  <si>
    <t>BJ</t>
  </si>
  <si>
    <t>Bután</t>
  </si>
  <si>
    <t>BT</t>
  </si>
  <si>
    <t>Islas Virgenes Británicas</t>
  </si>
  <si>
    <t>Brunéi</t>
  </si>
  <si>
    <t>BN</t>
  </si>
  <si>
    <t>Burkina Faso</t>
  </si>
  <si>
    <t>BF</t>
  </si>
  <si>
    <t>Burundi</t>
  </si>
  <si>
    <t>BI</t>
  </si>
  <si>
    <t>Camboya</t>
  </si>
  <si>
    <t>KH</t>
  </si>
  <si>
    <t>Cabo Verde</t>
  </si>
  <si>
    <t>Comores</t>
  </si>
  <si>
    <t>Congo (Kinshasa)</t>
  </si>
  <si>
    <t>CD</t>
  </si>
  <si>
    <t>Cook, Islas</t>
  </si>
  <si>
    <t>Costa de Marfil</t>
  </si>
  <si>
    <t>CI</t>
  </si>
  <si>
    <t>Djibouti, Yibuti</t>
  </si>
  <si>
    <t>DJ</t>
  </si>
  <si>
    <t>Timor Oriental</t>
  </si>
  <si>
    <t>TL</t>
  </si>
  <si>
    <t>Guinea Ecuatorial</t>
  </si>
  <si>
    <t>GQ</t>
  </si>
  <si>
    <t>Eritrea</t>
  </si>
  <si>
    <t>ER</t>
  </si>
  <si>
    <t>Feroe, Islas</t>
  </si>
  <si>
    <t>Fiyi</t>
  </si>
  <si>
    <t>FJ</t>
  </si>
  <si>
    <t>Polinesia Francesa</t>
  </si>
  <si>
    <t>Gabón</t>
  </si>
  <si>
    <t>GA</t>
  </si>
  <si>
    <t>Gambia</t>
  </si>
  <si>
    <t>GM</t>
  </si>
  <si>
    <t>Granada</t>
  </si>
  <si>
    <t>Guatemala</t>
  </si>
  <si>
    <t>GT</t>
  </si>
  <si>
    <t>Guernsey</t>
  </si>
  <si>
    <t>Guinea</t>
  </si>
  <si>
    <t>GN</t>
  </si>
  <si>
    <t>Guinea-Bissau</t>
  </si>
  <si>
    <t>GW</t>
  </si>
  <si>
    <t>Guyana</t>
  </si>
  <si>
    <t>GY</t>
  </si>
  <si>
    <t>Jersey</t>
  </si>
  <si>
    <t>Kiribati</t>
  </si>
  <si>
    <t>Laos</t>
  </si>
  <si>
    <t>LA</t>
  </si>
  <si>
    <t>Lesotho</t>
  </si>
  <si>
    <t>LS</t>
  </si>
  <si>
    <t>Liberia</t>
  </si>
  <si>
    <t>LR</t>
  </si>
  <si>
    <t>Maldivas</t>
  </si>
  <si>
    <t>FK</t>
  </si>
  <si>
    <t>Martinica</t>
  </si>
  <si>
    <t>Mauricio</t>
  </si>
  <si>
    <t>Myanmar</t>
  </si>
  <si>
    <t>MM</t>
  </si>
  <si>
    <t>Nauru</t>
  </si>
  <si>
    <t>Antillas Holandesas</t>
  </si>
  <si>
    <t>Nueva Caledonia</t>
  </si>
  <si>
    <t>NC</t>
  </si>
  <si>
    <t>Nicaragua</t>
  </si>
  <si>
    <t>NI</t>
  </si>
  <si>
    <t>Níger</t>
  </si>
  <si>
    <t>NE</t>
  </si>
  <si>
    <t>Norfolk Island</t>
  </si>
  <si>
    <t>Omán</t>
  </si>
  <si>
    <t>OM</t>
  </si>
  <si>
    <t>Isla Pitcairn</t>
  </si>
  <si>
    <t>Qatar</t>
  </si>
  <si>
    <t>QA</t>
  </si>
  <si>
    <t>Ruanda</t>
  </si>
  <si>
    <t>RW</t>
  </si>
  <si>
    <t>Santa Elena</t>
  </si>
  <si>
    <t>San Cristobal y Nevis</t>
  </si>
  <si>
    <t>Santa Lucía</t>
  </si>
  <si>
    <t>San Pedro y Miquelón</t>
  </si>
  <si>
    <t>San Vincente y Granadinas</t>
  </si>
  <si>
    <t>Samoa</t>
  </si>
  <si>
    <t>San Marino</t>
  </si>
  <si>
    <t>San Tomé y Príncipe</t>
  </si>
  <si>
    <t>Serbia y Montenegro</t>
  </si>
  <si>
    <t>RS</t>
  </si>
  <si>
    <t>Sierra Leona</t>
  </si>
  <si>
    <t>SL</t>
  </si>
  <si>
    <t>Islas Salomón</t>
  </si>
  <si>
    <t>SB</t>
  </si>
  <si>
    <t>Somalia</t>
  </si>
  <si>
    <t>SO</t>
  </si>
  <si>
    <t>Sudán</t>
  </si>
  <si>
    <t>SD</t>
  </si>
  <si>
    <t>Swazilandia</t>
  </si>
  <si>
    <t>SZ</t>
  </si>
  <si>
    <t>Tokelau</t>
  </si>
  <si>
    <t>Tonga</t>
  </si>
  <si>
    <t>Trinidad y Tobago</t>
  </si>
  <si>
    <t>TT</t>
  </si>
  <si>
    <t>Tuvalu</t>
  </si>
  <si>
    <t>Vanuatu</t>
  </si>
  <si>
    <t>VU</t>
  </si>
  <si>
    <t>Wallis y Futuna</t>
  </si>
  <si>
    <t>Sáhara Occidental</t>
  </si>
  <si>
    <t>EH</t>
  </si>
  <si>
    <t>Yemen</t>
  </si>
  <si>
    <t>YE</t>
  </si>
  <si>
    <t>Puerto Rico</t>
  </si>
  <si>
    <t>PR</t>
  </si>
  <si>
    <t>Birmania</t>
  </si>
  <si>
    <t>Islas Marshall</t>
  </si>
  <si>
    <t>Kosovo</t>
  </si>
  <si>
    <t>XK</t>
  </si>
  <si>
    <t>Micronesia</t>
  </si>
  <si>
    <t>Palaos</t>
  </si>
  <si>
    <t>Palestina</t>
  </si>
  <si>
    <t>PS</t>
  </si>
  <si>
    <t>Suazilandia</t>
  </si>
  <si>
    <t>Vaticano</t>
  </si>
  <si>
    <t>INICIATIVA</t>
  </si>
  <si>
    <t>INSCRIPCION</t>
  </si>
  <si>
    <t>INSTITUCION</t>
  </si>
  <si>
    <t>OPORTUNIDAD</t>
  </si>
  <si>
    <t>MULTIMEDIA</t>
  </si>
  <si>
    <t>ALIANZA</t>
  </si>
  <si>
    <t>IDENTIDAD</t>
  </si>
  <si>
    <t>USUARIO</t>
  </si>
  <si>
    <t>EMAIL -</t>
  </si>
  <si>
    <t>REGISTRO DATOS EL USUARIO</t>
  </si>
  <si>
    <t>RECHAZADO POR EL VALIDADOR</t>
  </si>
  <si>
    <t>APROBADO POR EL VALIDADOR</t>
  </si>
  <si>
    <t>ACTIVA POR EL VALIDADOR</t>
  </si>
  <si>
    <t>VENCIDA PARA INVOLUCRADOS</t>
  </si>
  <si>
    <t>ACTIVA PARA INVOLUCRADOS</t>
  </si>
  <si>
    <t>REGISTRO DATOS EL USUARIO EXTERNO</t>
  </si>
  <si>
    <t>ACEPTADO POR EL USUARIO EXTERNO</t>
  </si>
  <si>
    <t>DECLINADO POR EL USUARIO EXTERNO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</si>
</sst>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9"/>
      <color rgb="FF333333"/>
      <name val="Arial"/>
      <family val="2"/>
    </font>
    <font>
      <sz val="10"/>
      <color rgb="FF333333"/>
      <name val="Arial"/>
      <family val="2"/>
    </font>
    <font>
      <sz val="8"/>
      <color rgb="FF333333"/>
      <name val="Verdana"/>
      <family val="2"/>
    </font>
    <font>
      <sz val="10"/>
      <color rgb="FF333333"/>
      <name val="Arial"/>
      <family val="2"/>
    </font>
    <font>
      <b/>
      <sz val="9"/>
      <color rgb="FF333333"/>
      <name val="Arial"/>
      <family val="2"/>
    </font>
    <font>
      <b/>
      <sz val="10"/>
      <color rgb="FF000000"/>
      <name val="Lucida Sans Unicode"/>
      <family val="2"/>
    </font>
    <font>
      <sz val="10"/>
      <color rgb="FF000000"/>
      <name val="Lucida Sans Unicode"/>
      <family val="2"/>
    </font>
    <font>
      <sz val="11"/>
      <color theme="1"/>
      <name val="Arial"/>
      <family val="2"/>
    </font>
    <font>
      <i/>
      <sz val="11"/>
      <color rgb="FF7D7D7D"/>
      <name val="Arial"/>
      <family val="2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ECF3F8"/>
        <bgColor indexed="64"/>
      </patternFill>
    </fill>
    <fill>
      <patternFill patternType="solid">
        <fgColor rgb="FFDDDDE9"/>
        <bgColor indexed="64"/>
      </patternFill>
    </fill>
    <fill>
      <patternFill patternType="solid">
        <fgColor rgb="FFDFDFDF"/>
        <bgColor indexed="64"/>
      </patternFill>
    </fill>
  </fills>
  <borders count="8">
    <border>
      <left/>
      <right/>
      <top/>
      <bottom/>
      <diagonal/>
    </border>
    <border>
      <left/>
      <right style="medium">
        <color rgb="FFDDDDDD"/>
      </right>
      <top/>
      <bottom style="medium">
        <color rgb="FFDDDDDD"/>
      </bottom>
      <diagonal/>
    </border>
    <border>
      <left/>
      <right/>
      <top/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/>
      <right/>
      <top style="medium">
        <color rgb="FFDDDDDD"/>
      </top>
      <bottom/>
      <diagonal/>
    </border>
    <border>
      <left/>
      <right style="medium">
        <color rgb="FFDDDDDD"/>
      </right>
      <top/>
      <bottom/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/>
      <right style="medium">
        <color rgb="FFFFFFFF"/>
      </right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38">
    <xf numFmtId="0" fontId="0" fillId="0" borderId="0" xfId="0"/>
    <xf numFmtId="0" fontId="1" fillId="3" borderId="1" xfId="0" applyFont="1" applyFill="1" applyBorder="1" applyAlignment="1">
      <alignment horizontal="left" wrapText="1" indent="1"/>
    </xf>
    <xf numFmtId="0" fontId="1" fillId="3" borderId="2" xfId="0" applyFont="1" applyFill="1" applyBorder="1" applyAlignment="1">
      <alignment horizontal="left" wrapText="1" indent="1"/>
    </xf>
    <xf numFmtId="0" fontId="2" fillId="4" borderId="3" xfId="0" applyFont="1" applyFill="1" applyBorder="1" applyAlignment="1">
      <alignment vertical="top" wrapText="1" indent="1"/>
    </xf>
    <xf numFmtId="14" fontId="2" fillId="4" borderId="4" xfId="0" applyNumberFormat="1" applyFont="1" applyFill="1" applyBorder="1" applyAlignment="1">
      <alignment vertical="top" wrapText="1" indent="1"/>
    </xf>
    <xf numFmtId="0" fontId="2" fillId="2" borderId="3" xfId="0" applyFont="1" applyFill="1" applyBorder="1" applyAlignment="1">
      <alignment vertical="top" wrapText="1" indent="1"/>
    </xf>
    <xf numFmtId="0" fontId="2" fillId="2" borderId="4" xfId="0" applyFont="1" applyFill="1" applyBorder="1" applyAlignment="1">
      <alignment vertical="top" wrapText="1" indent="1"/>
    </xf>
    <xf numFmtId="0" fontId="2" fillId="4" borderId="4" xfId="0" applyFont="1" applyFill="1" applyBorder="1" applyAlignment="1">
      <alignment vertical="top" wrapText="1" indent="1"/>
    </xf>
    <xf numFmtId="14" fontId="2" fillId="2" borderId="4" xfId="0" applyNumberFormat="1" applyFont="1" applyFill="1" applyBorder="1" applyAlignment="1">
      <alignment vertical="top" wrapText="1" indent="1"/>
    </xf>
    <xf numFmtId="0" fontId="2" fillId="5" borderId="3" xfId="0" applyFont="1" applyFill="1" applyBorder="1" applyAlignment="1">
      <alignment vertical="top" wrapText="1" indent="1"/>
    </xf>
    <xf numFmtId="0" fontId="2" fillId="5" borderId="4" xfId="0" applyFont="1" applyFill="1" applyBorder="1" applyAlignment="1">
      <alignment vertical="top" wrapText="1" indent="1"/>
    </xf>
    <xf numFmtId="0" fontId="2" fillId="2" borderId="5" xfId="0" applyFont="1" applyFill="1" applyBorder="1" applyAlignment="1">
      <alignment vertical="top" wrapText="1" indent="1"/>
    </xf>
    <xf numFmtId="0" fontId="1" fillId="3" borderId="6" xfId="0" applyFont="1" applyFill="1" applyBorder="1" applyAlignment="1">
      <alignment horizontal="left" wrapText="1" indent="1"/>
    </xf>
    <xf numFmtId="0" fontId="2" fillId="2" borderId="5" xfId="0" applyNumberFormat="1" applyFont="1" applyFill="1" applyBorder="1" applyAlignment="1">
      <alignment vertical="top" wrapText="1" indent="1"/>
    </xf>
    <xf numFmtId="0" fontId="3" fillId="0" borderId="0" xfId="0" applyFont="1" applyBorder="1"/>
    <xf numFmtId="0" fontId="2" fillId="2" borderId="0" xfId="0" applyFont="1" applyFill="1" applyAlignment="1">
      <alignment vertical="top" wrapText="1" indent="1"/>
    </xf>
    <xf numFmtId="0" fontId="4" fillId="2" borderId="0" xfId="0" applyNumberFormat="1" applyFont="1" applyFill="1" applyAlignment="1">
      <alignment vertical="top" wrapText="1" indent="1"/>
    </xf>
    <xf numFmtId="0" fontId="5" fillId="3" borderId="6" xfId="0" applyFont="1" applyFill="1" applyBorder="1" applyAlignment="1">
      <alignment horizontal="left" wrapText="1" indent="1"/>
    </xf>
    <xf numFmtId="0" fontId="0" fillId="2" borderId="0" xfId="0" applyFill="1"/>
    <xf numFmtId="14" fontId="2" fillId="2" borderId="5" xfId="0" applyNumberFormat="1" applyFont="1" applyFill="1" applyBorder="1" applyAlignment="1">
      <alignment vertical="top" wrapText="1" indent="1"/>
    </xf>
    <xf numFmtId="0" fontId="2" fillId="2" borderId="3" xfId="0" applyNumberFormat="1" applyFont="1" applyFill="1" applyBorder="1" applyAlignment="1">
      <alignment vertical="top" wrapText="1" indent="1"/>
    </xf>
    <xf numFmtId="0" fontId="2" fillId="2" borderId="0" xfId="0" applyNumberFormat="1" applyFont="1" applyFill="1" applyAlignment="1">
      <alignment vertical="top" wrapText="1" indent="1"/>
    </xf>
    <xf numFmtId="0" fontId="6" fillId="6" borderId="0" xfId="0" applyFont="1" applyFill="1" applyAlignment="1">
      <alignment horizontal="center" vertical="center" wrapText="1"/>
    </xf>
    <xf numFmtId="0" fontId="7" fillId="3" borderId="0" xfId="0" applyFont="1" applyFill="1" applyAlignment="1">
      <alignment vertical="center" wrapText="1"/>
    </xf>
    <xf numFmtId="0" fontId="10" fillId="0" borderId="7" xfId="1" applyBorder="1" applyAlignment="1">
      <alignment horizontal="right" vertical="center" wrapText="1"/>
    </xf>
    <xf numFmtId="0" fontId="10" fillId="0" borderId="7" xfId="1" applyBorder="1" applyAlignment="1">
      <alignment horizontal="left" vertical="center" wrapText="1"/>
    </xf>
    <xf numFmtId="0" fontId="8" fillId="0" borderId="0" xfId="0" applyFont="1" applyAlignment="1">
      <alignment horizontal="left" vertical="center" wrapText="1"/>
    </xf>
    <xf numFmtId="0" fontId="8" fillId="2" borderId="0" xfId="0" applyFont="1" applyFill="1" applyAlignment="1">
      <alignment horizontal="right" vertical="center"/>
    </xf>
    <xf numFmtId="0" fontId="8" fillId="2" borderId="0" xfId="0" applyFont="1" applyFill="1" applyAlignment="1">
      <alignment horizontal="left" vertical="center" wrapText="1"/>
    </xf>
    <xf numFmtId="22" fontId="8" fillId="2" borderId="0" xfId="0" applyNumberFormat="1" applyFont="1" applyFill="1" applyAlignment="1">
      <alignment horizontal="left" vertical="center"/>
    </xf>
    <xf numFmtId="0" fontId="9" fillId="2" borderId="0" xfId="0" applyFont="1" applyFill="1" applyAlignment="1">
      <alignment horizontal="left" vertical="center" wrapText="1"/>
    </xf>
    <xf numFmtId="0" fontId="8" fillId="7" borderId="0" xfId="0" applyFont="1" applyFill="1" applyAlignment="1">
      <alignment horizontal="right" vertical="center"/>
    </xf>
    <xf numFmtId="0" fontId="8" fillId="7" borderId="0" xfId="0" applyFont="1" applyFill="1" applyAlignment="1">
      <alignment horizontal="left" vertical="center" wrapText="1"/>
    </xf>
    <xf numFmtId="22" fontId="8" fillId="7" borderId="0" xfId="0" applyNumberFormat="1" applyFont="1" applyFill="1" applyAlignment="1">
      <alignment horizontal="left" vertical="center"/>
    </xf>
    <xf numFmtId="0" fontId="9" fillId="7" borderId="0" xfId="0" applyFont="1" applyFill="1" applyAlignment="1">
      <alignment horizontal="left" vertical="center" wrapText="1"/>
    </xf>
    <xf numFmtId="0" fontId="8" fillId="2" borderId="0" xfId="0" applyFont="1" applyFill="1" applyAlignment="1">
      <alignment horizontal="left" vertical="center"/>
    </xf>
    <xf numFmtId="0" fontId="8" fillId="7" borderId="0" xfId="0" applyFont="1" applyFill="1" applyAlignment="1">
      <alignment horizontal="left" vertical="center"/>
    </xf>
    <xf numFmtId="0" fontId="0" fillId="0" borderId="0" xfId="0" applyBorder="1"/>
  </cellXfs>
  <cellStyles count="2">
    <cellStyle name="Hipervínculo" xfId="1" builtinId="8"/>
    <cellStyle name="Normal" xfId="0" builtinId="0"/>
  </cellStyles>
  <dxfs count="3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Lucida Sans Unicode"/>
        <scheme val="none"/>
      </font>
      <numFmt numFmtId="0" formatCode="General"/>
      <fill>
        <patternFill patternType="solid">
          <fgColor indexed="64"/>
          <bgColor rgb="FFEEEEEE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Lucida Sans Unicode"/>
        <scheme val="none"/>
      </font>
      <numFmt numFmtId="0" formatCode="General"/>
      <fill>
        <patternFill patternType="solid">
          <fgColor indexed="64"/>
          <bgColor rgb="FFEEEEEE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Lucida Sans Unicode"/>
        <scheme val="none"/>
      </font>
      <fill>
        <patternFill patternType="solid">
          <fgColor indexed="64"/>
          <bgColor rgb="FFEEEEEE"/>
        </patternFill>
      </fill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Lucida Sans Unicode"/>
        <scheme val="none"/>
      </font>
      <fill>
        <patternFill patternType="solid">
          <fgColor indexed="64"/>
          <bgColor rgb="FFDDDDE9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Arial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general" vertical="top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Arial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general" vertical="top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Arial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general" vertical="top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Arial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general" vertical="top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Arial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general" vertical="top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Arial"/>
        <scheme val="none"/>
      </font>
      <fill>
        <patternFill patternType="solid">
          <fgColor indexed="64"/>
          <bgColor rgb="FFFFFFFF"/>
        </patternFill>
      </fill>
      <alignment horizontal="general" vertical="top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Arial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general" vertical="top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Arial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general" vertical="top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Arial"/>
        <scheme val="none"/>
      </font>
      <fill>
        <patternFill patternType="solid">
          <fgColor indexed="64"/>
          <bgColor rgb="FFFFFFFF"/>
        </patternFill>
      </fill>
      <alignment horizontal="general" vertical="top" textRotation="0" wrapText="1" indent="1" justifyLastLine="0" shrinkToFit="0" readingOrder="0"/>
      <border diagonalUp="0" diagonalDown="0">
        <left/>
        <right style="medium">
          <color rgb="FFDDDDDD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Arial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general" vertical="top" textRotation="0" wrapText="1" indent="1" justifyLastLine="0" shrinkToFit="0" readingOrder="0"/>
      <border diagonalUp="0" diagonalDown="0">
        <left/>
        <right style="medium">
          <color rgb="FFDDDDDD"/>
        </right>
        <top style="medium">
          <color rgb="FFDDDDDD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Arial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general" vertical="top" textRotation="0" wrapText="1" indent="1" justifyLastLine="0" shrinkToFit="0" readingOrder="0"/>
      <border diagonalUp="0" diagonalDown="0">
        <left/>
        <right style="medium">
          <color rgb="FFDDDDDD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Arial"/>
        <scheme val="none"/>
      </font>
      <fill>
        <patternFill patternType="solid">
          <fgColor indexed="64"/>
          <bgColor rgb="FFFFFFFF"/>
        </patternFill>
      </fill>
      <alignment horizontal="general" vertical="top" textRotation="0" wrapText="1" indent="1" justifyLastLine="0" shrinkToFit="0" readingOrder="0"/>
      <border diagonalUp="0" diagonalDown="0">
        <left/>
        <right style="medium">
          <color rgb="FFDDDDDD"/>
        </right>
        <top style="medium">
          <color rgb="FFDDDDDD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Arial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general" vertical="top" textRotation="0" wrapText="1" indent="1" justifyLastLine="0" shrinkToFit="0" readingOrder="0"/>
      <border diagonalUp="0" diagonalDown="0">
        <left/>
        <right style="medium">
          <color rgb="FFDDDDDD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Arial"/>
        <scheme val="none"/>
      </font>
      <fill>
        <patternFill patternType="solid">
          <fgColor indexed="64"/>
          <bgColor rgb="FFFFFFFF"/>
        </patternFill>
      </fill>
      <alignment horizontal="general" vertical="top" textRotation="0" wrapText="1" indent="1" justifyLastLine="0" shrinkToFit="0" readingOrder="0"/>
      <border diagonalUp="0" diagonalDown="0" outline="0">
        <left/>
        <right style="medium">
          <color rgb="FFDDDDD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Arial"/>
        <scheme val="none"/>
      </font>
      <numFmt numFmtId="19" formatCode="dd/mm/yyyy"/>
      <fill>
        <patternFill patternType="solid">
          <fgColor indexed="64"/>
          <bgColor rgb="FFFFFFFF"/>
        </patternFill>
      </fill>
      <alignment horizontal="general" vertical="top" textRotation="0" wrapText="1" indent="1" justifyLastLine="0" shrinkToFit="0" readingOrder="0"/>
      <border diagonalUp="0" diagonalDown="0" outline="0">
        <left/>
        <right style="medium">
          <color rgb="FFDDDDD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Arial"/>
        <scheme val="none"/>
      </font>
      <fill>
        <patternFill patternType="solid">
          <fgColor indexed="64"/>
          <bgColor rgb="FFFFFFFF"/>
        </patternFill>
      </fill>
      <alignment horizontal="general" vertical="top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Arial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general" vertical="top" textRotation="0" wrapText="1" indent="1" justifyLastLine="0" shrinkToFit="0" readingOrder="0"/>
      <border diagonalUp="0" diagonalDown="0">
        <left/>
        <right style="medium">
          <color rgb="FFDDDDDD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Arial"/>
        <scheme val="none"/>
      </font>
      <fill>
        <patternFill patternType="solid">
          <fgColor indexed="64"/>
          <bgColor rgb="FFFFFFFF"/>
        </patternFill>
      </fill>
      <alignment horizontal="general" vertical="top" textRotation="0" wrapText="1" indent="1" justifyLastLine="0" shrinkToFit="0" readingOrder="0"/>
      <border diagonalUp="0" diagonalDown="0">
        <left/>
        <right style="medium">
          <color rgb="FFDDDDDD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Arial"/>
        <scheme val="none"/>
      </font>
      <fill>
        <patternFill patternType="solid">
          <fgColor indexed="64"/>
          <bgColor rgb="FFFFFFFF"/>
        </patternFill>
      </fill>
      <alignment horizontal="general" vertical="top" textRotation="0" wrapText="1" indent="1" justifyLastLine="0" shrinkToFit="0" readingOrder="0"/>
      <border diagonalUp="0" diagonalDown="0">
        <left/>
        <right style="medium">
          <color rgb="FFDDDDDD"/>
        </right>
        <top style="medium">
          <color rgb="FFDDDDDD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Arial"/>
        <scheme val="none"/>
      </font>
      <fill>
        <patternFill patternType="solid">
          <fgColor indexed="64"/>
          <bgColor rgb="FFFFFFFF"/>
        </patternFill>
      </fill>
      <alignment horizontal="general" vertical="top" textRotation="0" wrapText="1" indent="1" justifyLastLine="0" shrinkToFit="0" readingOrder="0"/>
      <border diagonalUp="0" diagonalDown="0">
        <left/>
        <right style="medium">
          <color rgb="FFDDDDDD"/>
        </right>
        <top style="medium">
          <color rgb="FFDDDDDD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Arial"/>
        <scheme val="none"/>
      </font>
      <fill>
        <patternFill patternType="solid">
          <fgColor indexed="64"/>
          <bgColor rgb="FFFFFFFF"/>
        </patternFill>
      </fill>
      <alignment horizontal="general" vertical="top" textRotation="0" wrapText="1" indent="1" justifyLastLine="0" shrinkToFit="0" readingOrder="0"/>
      <border diagonalUp="0" diagonalDown="0">
        <left/>
        <right style="medium">
          <color rgb="FFDDDDDD"/>
        </right>
        <top style="medium">
          <color rgb="FFDDDDDD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Arial"/>
        <scheme val="none"/>
      </font>
      <fill>
        <patternFill patternType="solid">
          <fgColor indexed="64"/>
          <bgColor rgb="FFFFFFFF"/>
        </patternFill>
      </fill>
      <alignment horizontal="general" vertical="top" textRotation="0" wrapText="1" indent="1" justifyLastLine="0" shrinkToFit="0" readingOrder="0"/>
      <border diagonalUp="0" diagonalDown="0">
        <left/>
        <right style="medium">
          <color rgb="FFDDDDDD"/>
        </right>
        <top style="medium">
          <color rgb="FFDDDDDD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Arial"/>
        <scheme val="none"/>
      </font>
      <fill>
        <patternFill patternType="solid">
          <fgColor indexed="64"/>
          <bgColor rgb="FFFFFFFF"/>
        </patternFill>
      </fill>
      <alignment horizontal="general" vertical="top" textRotation="0" wrapText="1" indent="1" justifyLastLine="0" shrinkToFit="0" readingOrder="0"/>
      <border diagonalUp="0" diagonalDown="0">
        <left/>
        <right style="medium">
          <color rgb="FFDDDDDD"/>
        </right>
        <top style="medium">
          <color rgb="FFDDDDDD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Arial"/>
        <scheme val="none"/>
      </font>
      <fill>
        <patternFill patternType="solid">
          <fgColor indexed="64"/>
          <bgColor rgb="FFFFFFFF"/>
        </patternFill>
      </fill>
      <alignment horizontal="general" vertical="top" textRotation="0" wrapText="1" indent="1" justifyLastLine="0" shrinkToFit="0" readingOrder="0"/>
      <border diagonalUp="0" diagonalDown="0">
        <left/>
        <right style="medium">
          <color rgb="FFDDDDDD"/>
        </right>
        <top style="medium">
          <color rgb="FFDDDDDD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Arial"/>
        <scheme val="none"/>
      </font>
      <fill>
        <patternFill patternType="solid">
          <fgColor indexed="64"/>
          <bgColor rgb="FFFFFFFF"/>
        </patternFill>
      </fill>
      <alignment horizontal="general" vertical="top" textRotation="0" wrapText="1" indent="1" justifyLastLine="0" shrinkToFit="0" readingOrder="0"/>
      <border diagonalUp="0" diagonalDown="0">
        <left/>
        <right style="medium">
          <color rgb="FFDDDDDD"/>
        </right>
        <top style="medium">
          <color rgb="FFDDDDDD"/>
        </top>
        <bottom/>
        <vertical/>
        <horizontal/>
      </border>
    </dxf>
    <dxf>
      <border outline="0">
        <top style="medium">
          <color rgb="FFDDDDDD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Arial"/>
        <scheme val="none"/>
      </font>
      <fill>
        <patternFill patternType="solid">
          <fgColor indexed="64"/>
          <bgColor rgb="FFFFFFFF"/>
        </patternFill>
      </fill>
      <alignment horizontal="general" vertical="top" textRotation="0" wrapText="1" indent="1" justifyLastLine="0" shrinkToFit="0" readingOrder="0"/>
    </dxf>
    <dxf>
      <border outline="0">
        <bottom style="medium">
          <color rgb="FFDDDDDD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333333"/>
        <name val="Arial"/>
        <scheme val="none"/>
      </font>
      <fill>
        <patternFill patternType="solid">
          <fgColor indexed="64"/>
          <bgColor rgb="FFEEEEEE"/>
        </patternFill>
      </fill>
      <alignment horizontal="left" vertical="bottom" textRotation="0" wrapText="1" indent="1" justifyLastLine="0" shrinkToFit="0" readingOrder="0"/>
      <border diagonalUp="0" diagonalDown="0" outline="0">
        <left style="medium">
          <color rgb="FFDDDDDD"/>
        </left>
        <right style="medium">
          <color rgb="FFDDDDDD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la1" displayName="Tabla1" ref="B8:AA113" totalsRowShown="0" headerRowDxfId="32" dataDxfId="30" headerRowBorderDxfId="31" totalsRowBorderDxfId="29">
  <autoFilter ref="B8:AA113"/>
  <sortState ref="B9:S108">
    <sortCondition ref="B8:B108"/>
  </sortState>
  <tableColumns count="26">
    <tableColumn id="1" name="ID" dataDxfId="28"/>
    <tableColumn id="2" name="Name" dataDxfId="27"/>
    <tableColumn id="3" name="Phone" dataDxfId="26"/>
    <tableColumn id="4" name="Company" dataDxfId="25"/>
    <tableColumn id="5" name="Zip" dataDxfId="24"/>
    <tableColumn id="6" name="City" dataDxfId="23"/>
    <tableColumn id="7" name="Date"/>
    <tableColumn id="8" name="periodos" dataDxfId="22"/>
    <tableColumn id="18" name="estados" dataDxfId="21"/>
    <tableColumn id="16" name="modalidades2" dataDxfId="20"/>
    <tableColumn id="19" name="0" dataDxfId="19"/>
    <tableColumn id="20" name="Fecha de Pre-Registro" dataDxfId="18"/>
    <tableColumn id="13" name="PERIODO" dataDxfId="17">
      <calculatedColumnFormula>INDEX(I$9:I$16,RANDBETWEEN(1,COUNTA(I$9:I$16)))</calculatedColumnFormula>
    </tableColumn>
    <tableColumn id="15" name="Modalidad" dataDxfId="16">
      <calculatedColumnFormula>INDEX(K$9:K$21,RANDBETWEEN(1,COUNTA(K$9:K$21)))</calculatedColumnFormula>
    </tableColumn>
    <tableColumn id="14" name="Nombres" dataDxfId="15"/>
    <tableColumn id="12" name="Estado" dataDxfId="14">
      <calculatedColumnFormula>INDEX(J$9:J$22,RANDBETWEEN(1,COUNTA(J$9:J$22)))</calculatedColumnFormula>
    </tableColumn>
    <tableColumn id="9" name="Columna1" dataDxfId="13"/>
    <tableColumn id="17" name="Columna2" dataDxfId="12"/>
    <tableColumn id="21" name="Columna3" dataDxfId="11">
      <calculatedColumnFormula>CONCATENATE("&lt;tr&gt;&lt;td&gt;",TEXT(Tabla1[[#This Row],[Fecha de Pre-Registro]], "dd/mm/aaaa"),"&lt;/td&gt;&lt;td&gt;",Tabla1[[#This Row],[PERIODO]],"&lt;/td&gt;&lt;td&gt;",Tabla1[[#This Row],[Modalidad]],"&lt;/td&gt;&lt;td&gt;",Tabla1[[#This Row],[Nombres]],"&lt;/td&gt;",Tabla1[[#This Row],[Estado]],"",IF(Tabla1[[#This Row],[Estado]]=J$10,"&lt;td&gt;&lt;/td&gt;","&lt;td&gt;&lt;a class=""btn btn-danger"" href=""javascript:void(0);"" title=""Cancelar movilidad del estudiante""&gt;&lt;i class=""fa fa-remove""&gt;&lt;/i&gt; Cancelar&lt;/a&gt;&lt;/td&gt;"),"&lt;/tr&gt;")</calculatedColumnFormula>
    </tableColumn>
    <tableColumn id="22" name="Columna4" dataDxfId="10"/>
    <tableColumn id="11" name="Columna42" dataDxfId="9"/>
    <tableColumn id="10" name="Columna5" dataDxfId="8">
      <calculatedColumnFormula>RIGHT(Tabla1[[#This Row],[Columna42]], (LEN(Tabla1[[#This Row],[Columna42]]) - (FIND("Nacionalidad ",Tabla1[[#This Row],[Columna42]])+12)))</calculatedColumnFormula>
    </tableColumn>
    <tableColumn id="23" name="Columna6" dataDxfId="7">
      <calculatedColumnFormula>CONCATENATE("&lt;option&gt;",PROPER(Tabla1[[#This Row],[Columna5]]),"&lt;/option&gt;")</calculatedColumnFormula>
    </tableColumn>
    <tableColumn id="24" name="Columna7" dataDxfId="6"/>
    <tableColumn id="25" name="Columna8" dataDxfId="5"/>
    <tableColumn id="26" name="Columna9" dataDxf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3" name="Tabla3" displayName="Tabla3" ref="A1:B418" totalsRowShown="0" headerRowDxfId="3" dataDxfId="2">
  <autoFilter ref="A1:B418"/>
  <tableColumns count="2">
    <tableColumn id="4" name="Columna2" dataDxfId="1"/>
    <tableColumn id="5" name="Columna3" dataDxfId="0">
      <calculatedColumnFormula>CONCATENATE("&lt;option&gt;",PROPER(Tabla3[[#This Row],[Columna2]]),"&lt;/option&gt;")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5" name="Tabla5" displayName="Tabla5" ref="D1:D177" totalsRowShown="0">
  <autoFilter ref="D1:D177"/>
  <sortState ref="D2:D177">
    <sortCondition ref="D1:D178"/>
  </sortState>
  <tableColumns count="1">
    <tableColumn id="1" name="Columna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localhost/phpmyadmin/sql.php?db=interactin&amp;table=pais&amp;sql_query=SELECT+%60id%60+as+id_pais%2C+%60nombre%60%2C+%60codigo_ref%60%2C+%60nativo%60%2C+%60created_at%60%2C+%60updated_at%60%2C+%60deleted_at%60+FROM+%60pais%60++%0AORDER+BY+%60pais%60.%60nativo%60+ASC&amp;session_max_rows=all&amp;is_browse_distinct=0" TargetMode="External"/><Relationship Id="rId7" Type="http://schemas.openxmlformats.org/officeDocument/2006/relationships/hyperlink" Target="http://localhost/phpmyadmin/sql.php?db=interactin&amp;table=pais&amp;sql_query=SELECT+%60id%60+as+id_pais%2C+%60nombre%60%2C+%60codigo_ref%60%2C+%60nativo%60%2C+%60created_at%60%2C+%60updated_at%60%2C+%60deleted_at%60+FROM+%60pais%60++%0AORDER+BY+%60id_pais%60+ASC&amp;session_max_rows=all&amp;is_browse_distinct=0" TargetMode="External"/><Relationship Id="rId2" Type="http://schemas.openxmlformats.org/officeDocument/2006/relationships/hyperlink" Target="http://localhost/phpmyadmin/sql.php?db=interactin&amp;table=pais&amp;sql_query=SELECT+%60id%60+as+id_pais%2C+%60nombre%60%2C+%60codigo_ref%60%2C+%60nativo%60%2C+%60created_at%60%2C+%60updated_at%60%2C+%60deleted_at%60+FROM+%60pais%60++%0AORDER+BY+%60pais%60.%60codigo_ref%60+ASC&amp;session_max_rows=all&amp;is_browse_distinct=0" TargetMode="External"/><Relationship Id="rId1" Type="http://schemas.openxmlformats.org/officeDocument/2006/relationships/hyperlink" Target="http://localhost/phpmyadmin/sql.php?db=interactin&amp;table=pais&amp;sql_query=SELECT+%60id%60+as+id_pais%2C+%60nombre%60%2C+%60codigo_ref%60%2C+%60nativo%60%2C+%60created_at%60%2C+%60updated_at%60%2C+%60deleted_at%60+FROM+%60pais%60++%0AORDER+BY+%60pais%60.%60nombre%60+ASC&amp;session_max_rows=all&amp;is_browse_distinct=0" TargetMode="External"/><Relationship Id="rId6" Type="http://schemas.openxmlformats.org/officeDocument/2006/relationships/hyperlink" Target="http://localhost/phpmyadmin/sql.php?db=interactin&amp;table=pais&amp;sql_query=SELECT+%60id%60+as+id_pais%2C+%60nombre%60%2C+%60codigo_ref%60%2C+%60nativo%60%2C+%60created_at%60%2C+%60updated_at%60%2C+%60deleted_at%60+FROM+%60pais%60++%0AORDER+BY+%60pais%60.%60deleted_at%60+DESC&amp;session_max_rows=all&amp;is_browse_distinct=0" TargetMode="External"/><Relationship Id="rId5" Type="http://schemas.openxmlformats.org/officeDocument/2006/relationships/hyperlink" Target="http://localhost/phpmyadmin/sql.php?db=interactin&amp;table=pais&amp;sql_query=SELECT+%60id%60+as+id_pais%2C+%60nombre%60%2C+%60codigo_ref%60%2C+%60nativo%60%2C+%60created_at%60%2C+%60updated_at%60%2C+%60deleted_at%60+FROM+%60pais%60++%0AORDER+BY+%60pais%60.%60updated_at%60+DESC&amp;session_max_rows=all&amp;is_browse_distinct=0" TargetMode="External"/><Relationship Id="rId4" Type="http://schemas.openxmlformats.org/officeDocument/2006/relationships/hyperlink" Target="http://localhost/phpmyadmin/sql.php?db=interactin&amp;table=pais&amp;sql_query=SELECT+%60id%60+as+id_pais%2C+%60nombre%60%2C+%60codigo_ref%60%2C+%60nativo%60%2C+%60created_at%60%2C+%60updated_at%60%2C+%60deleted_at%60+FROM+%60pais%60++%0AORDER+BY+%60pais%60.%60created_at%60+DESC&amp;session_max_rows=all&amp;is_browse_distinct=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O113"/>
  <sheetViews>
    <sheetView topLeftCell="S1" workbookViewId="0">
      <selection activeCell="T9" sqref="T9"/>
    </sheetView>
  </sheetViews>
  <sheetFormatPr baseColWidth="10" defaultRowHeight="15" x14ac:dyDescent="0.25"/>
  <cols>
    <col min="1" max="1" width="67.28515625" customWidth="1"/>
    <col min="5" max="5" width="12" customWidth="1"/>
    <col min="9" max="9" width="22" customWidth="1"/>
    <col min="20" max="20" width="41.28515625" bestFit="1" customWidth="1"/>
  </cols>
  <sheetData>
    <row r="2" spans="2:27" x14ac:dyDescent="0.25">
      <c r="I2" t="s">
        <v>500</v>
      </c>
    </row>
    <row r="3" spans="2:27" x14ac:dyDescent="0.25">
      <c r="I3" t="s">
        <v>501</v>
      </c>
    </row>
    <row r="4" spans="2:27" x14ac:dyDescent="0.25">
      <c r="I4" t="s">
        <v>502</v>
      </c>
    </row>
    <row r="5" spans="2:27" x14ac:dyDescent="0.25">
      <c r="I5" t="s">
        <v>503</v>
      </c>
    </row>
    <row r="6" spans="2:27" x14ac:dyDescent="0.25">
      <c r="I6" t="s">
        <v>504</v>
      </c>
    </row>
    <row r="7" spans="2:27" x14ac:dyDescent="0.25">
      <c r="I7" t="s">
        <v>505</v>
      </c>
    </row>
    <row r="8" spans="2:27" ht="37.5" thickBot="1" x14ac:dyDescent="0.3">
      <c r="B8" s="1" t="s">
        <v>0</v>
      </c>
      <c r="C8" s="1" t="s">
        <v>1</v>
      </c>
      <c r="D8" s="1" t="s">
        <v>2</v>
      </c>
      <c r="E8" s="1" t="s">
        <v>3</v>
      </c>
      <c r="F8" s="1" t="s">
        <v>4</v>
      </c>
      <c r="G8" s="1" t="s">
        <v>5</v>
      </c>
      <c r="H8" s="2" t="s">
        <v>6</v>
      </c>
      <c r="I8" s="12" t="s">
        <v>521</v>
      </c>
      <c r="J8" s="12" t="s">
        <v>538</v>
      </c>
      <c r="K8" s="12" t="s">
        <v>537</v>
      </c>
      <c r="L8" s="12" t="s">
        <v>539</v>
      </c>
      <c r="M8" s="12" t="s">
        <v>540</v>
      </c>
      <c r="N8" s="12" t="s">
        <v>522</v>
      </c>
      <c r="O8" s="12" t="s">
        <v>518</v>
      </c>
      <c r="P8" s="12" t="s">
        <v>519</v>
      </c>
      <c r="Q8" s="12" t="s">
        <v>520</v>
      </c>
      <c r="R8" s="12" t="s">
        <v>514</v>
      </c>
      <c r="S8" s="12" t="s">
        <v>515</v>
      </c>
      <c r="T8" s="12" t="s">
        <v>516</v>
      </c>
      <c r="U8" s="12" t="s">
        <v>517</v>
      </c>
      <c r="V8" s="12" t="s">
        <v>555</v>
      </c>
      <c r="W8" s="17" t="s">
        <v>554</v>
      </c>
      <c r="X8" s="12" t="s">
        <v>679</v>
      </c>
      <c r="Y8" s="12" t="s">
        <v>680</v>
      </c>
      <c r="Z8" s="12" t="s">
        <v>681</v>
      </c>
      <c r="AA8" s="12" t="s">
        <v>682</v>
      </c>
    </row>
    <row r="9" spans="2:27" ht="128.25" customHeight="1" thickBot="1" x14ac:dyDescent="0.3">
      <c r="B9" s="3">
        <v>1</v>
      </c>
      <c r="C9" s="3" t="s">
        <v>7</v>
      </c>
      <c r="D9" s="3" t="s">
        <v>8</v>
      </c>
      <c r="E9" s="3" t="s">
        <v>9</v>
      </c>
      <c r="F9" s="3">
        <v>35728</v>
      </c>
      <c r="G9" s="3" t="s">
        <v>10</v>
      </c>
      <c r="H9" s="4">
        <v>41732</v>
      </c>
      <c r="I9" s="11" t="s">
        <v>506</v>
      </c>
      <c r="J9" s="11" t="s">
        <v>541</v>
      </c>
      <c r="K9" s="11" t="s">
        <v>523</v>
      </c>
      <c r="L9" s="11"/>
      <c r="M9" s="4">
        <v>41732</v>
      </c>
      <c r="N9" s="11" t="str">
        <f t="shared" ref="N9:N40" ca="1" si="0">INDEX(I$9:I$16,RANDBETWEEN(1,COUNTA(I$9:I$16)))</f>
        <v>DICIEMBRE 2018 A ENERO 2019</v>
      </c>
      <c r="O9" s="11" t="str">
        <f t="shared" ref="O9:O40" ca="1" si="1">INDEX(K$9:K$21,RANDBETWEEN(1,COUNTA(K$9:K$21)))</f>
        <v>Gira Académica Italia</v>
      </c>
      <c r="P9" s="3" t="s">
        <v>7</v>
      </c>
      <c r="Q9" s="11" t="str">
        <f t="shared" ref="Q9:Q40" ca="1" si="2">INDEX(J$9:J$22,RANDBETWEEN(1,COUNTA(J$9:J$22)))</f>
        <v>&lt;td class="text-danger"&gt;Rechazado (Vicerrectoría)&lt;/td&gt;</v>
      </c>
      <c r="R9" s="13"/>
      <c r="S9" s="11"/>
      <c r="T9" s="15" t="str">
        <f ca="1">CONCATENATE("&lt;tr&gt;&lt;td&gt;",TEXT(Tabla1[[#This Row],[Fecha de Pre-Registro]], "dd/mm/aaaa"),"&lt;/td&gt;&lt;td&gt;",Tabla1[[#This Row],[PERIODO]],"&lt;/td&gt;&lt;td&gt;",Tabla1[[#This Row],[Modalidad]],"&lt;/td&gt;&lt;td&gt;",Tabla1[[#This Row],[Nombres]],"&lt;/td&gt;",Tabla1[[#This Row],[Estado]],"",IF(Tabla1[[#This Row],[Estado]]=J$10,"&lt;td&gt;&lt;/td&gt;","&lt;td&gt;&lt;a class=""btn btn-danger"" href=""javascript:void(0);"" title=""Cancelar movilidad del estudiante""&gt;&lt;i class=""fa fa-remove""&gt;&lt;/i&gt; Cancelar&lt;/a&gt;&lt;/td&gt;"),"&lt;/tr&gt;")</f>
        <v>&lt;tr&gt;&lt;td&gt;03/04/2014&lt;/td&gt;&lt;td&gt;DICIEMBRE 2018 A ENERO 2019&lt;/td&gt;&lt;td&gt;Gira Académica Italia&lt;/td&gt;&lt;td&gt;Jennifer&lt;/td&gt;&lt;td class="text-danger"&gt;Rechazado (Vicerrectoría)&lt;/td&gt;&lt;td&gt;&lt;a class="btn btn-danger" href="javascript:void(0);" title="Cancelar movilidad del estudiante"&gt;&lt;i class="fa fa-remove"&gt;&lt;/i&gt; Cancelar&lt;/a&gt;&lt;/td&gt;&lt;/tr&gt;</v>
      </c>
      <c r="U9" s="15"/>
      <c r="V9" s="15" t="s">
        <v>585</v>
      </c>
      <c r="W9" s="16" t="str">
        <f>RIGHT(Tabla1[[#This Row],[Columna42]], (LEN(Tabla1[[#This Row],[Columna42]]) - (FIND("Nacionalidad ",Tabla1[[#This Row],[Columna42]])+12)))</f>
        <v>angoleña</v>
      </c>
      <c r="X9" s="21" t="str">
        <f>CONCATENATE("&lt;option&gt;",PROPER(Tabla1[[#This Row],[Columna5]]),"&lt;/option&gt;")</f>
        <v>&lt;option&gt;Angoleña&lt;/option&gt;</v>
      </c>
      <c r="Y9" s="21"/>
      <c r="Z9" s="21"/>
      <c r="AA9" s="21"/>
    </row>
    <row r="10" spans="2:27" ht="129" customHeight="1" thickBot="1" x14ac:dyDescent="0.3">
      <c r="B10" s="5">
        <v>2</v>
      </c>
      <c r="C10" s="5" t="s">
        <v>11</v>
      </c>
      <c r="D10" s="5" t="s">
        <v>12</v>
      </c>
      <c r="E10" s="5" t="s">
        <v>13</v>
      </c>
      <c r="F10" s="5">
        <v>7162</v>
      </c>
      <c r="G10" s="5" t="s">
        <v>14</v>
      </c>
      <c r="H10" s="6" t="s">
        <v>15</v>
      </c>
      <c r="I10" s="11" t="s">
        <v>507</v>
      </c>
      <c r="J10" s="14" t="s">
        <v>542</v>
      </c>
      <c r="K10" s="11" t="s">
        <v>525</v>
      </c>
      <c r="L10" s="11"/>
      <c r="M10" s="8">
        <v>41498</v>
      </c>
      <c r="N10" s="11" t="str">
        <f t="shared" ca="1" si="0"/>
        <v>JUNIO A JULIO 2017</v>
      </c>
      <c r="O10" s="11" t="str">
        <f t="shared" ca="1" si="1"/>
        <v>Misión Técnica Ingeniería</v>
      </c>
      <c r="P10" s="5" t="s">
        <v>11</v>
      </c>
      <c r="Q10" s="11" t="str">
        <f t="shared" ca="1" si="2"/>
        <v>&lt;td class="text-danger"&gt;Rechazado (Coordinador Programa)&lt;/td&gt;</v>
      </c>
      <c r="R10" s="13"/>
      <c r="S10" s="11"/>
      <c r="T10" s="15" t="str">
        <f ca="1">CONCATENATE("&lt;tr&gt;&lt;td&gt;",TEXT(Tabla1[[#This Row],[Fecha de Pre-Registro]], "dd/mm/aaaa"),"&lt;/td&gt;&lt;td&gt;",Tabla1[[#This Row],[PERIODO]],"&lt;/td&gt;&lt;td&gt;",Tabla1[[#This Row],[Modalidad]],"&lt;/td&gt;&lt;td&gt;",Tabla1[[#This Row],[Nombres]],"&lt;/td&gt;",Tabla1[[#This Row],[Estado]],"",IF(Tabla1[[#This Row],[Estado]]=J$10,"&lt;td&gt;&lt;/td&gt;","&lt;td&gt;&lt;a class=""btn btn-danger"" href=""javascript:void(0);"" title=""Cancelar movilidad del estudiante""&gt;&lt;i class=""fa fa-remove""&gt;&lt;/i&gt; Cancelar&lt;/a&gt;&lt;/td&gt;"),"&lt;/tr&gt;")</f>
        <v>&lt;tr&gt;&lt;td&gt;12/08/2013&lt;/td&gt;&lt;td&gt;JUNIO A JULIO 2017&lt;/td&gt;&lt;td&gt;Misión Técnica Ingeniería&lt;/td&gt;&lt;td&gt;Clark&lt;/td&gt;&lt;td class="text-danger"&gt;Rechazado (Coordinador Programa)&lt;/td&gt;&lt;td&gt;&lt;a class="btn btn-danger" href="javascript:void(0);" title="Cancelar movilidad del estudiante"&gt;&lt;i class="fa fa-remove"&gt;&lt;/i&gt; Cancelar&lt;/a&gt;&lt;/td&gt;&lt;/tr&gt;</v>
      </c>
      <c r="U10" s="15"/>
      <c r="V10" s="15" t="s">
        <v>586</v>
      </c>
      <c r="W10" s="16" t="str">
        <f>RIGHT(Tabla1[[#This Row],[Columna42]], (LEN(Tabla1[[#This Row],[Columna42]]) - (FIND("Nacionalidad ",Tabla1[[#This Row],[Columna42]])+12)))</f>
        <v>argelina</v>
      </c>
      <c r="X10" s="21" t="str">
        <f>CONCATENATE("&lt;option&gt;",PROPER(Tabla1[[#This Row],[Columna5]]),"&lt;/option&gt;")</f>
        <v>&lt;option&gt;Argelina&lt;/option&gt;</v>
      </c>
      <c r="Y10" s="21"/>
      <c r="Z10" s="21"/>
      <c r="AA10" s="21"/>
    </row>
    <row r="11" spans="2:27" ht="128.25" thickBot="1" x14ac:dyDescent="0.3">
      <c r="B11" s="3">
        <v>3</v>
      </c>
      <c r="C11" s="3" t="s">
        <v>16</v>
      </c>
      <c r="D11" s="3" t="s">
        <v>17</v>
      </c>
      <c r="E11" s="3" t="s">
        <v>18</v>
      </c>
      <c r="F11" s="3">
        <v>98611</v>
      </c>
      <c r="G11" s="3" t="s">
        <v>19</v>
      </c>
      <c r="H11" s="7" t="s">
        <v>20</v>
      </c>
      <c r="I11" s="11" t="s">
        <v>508</v>
      </c>
      <c r="J11" s="11" t="s">
        <v>543</v>
      </c>
      <c r="K11" s="11" t="s">
        <v>526</v>
      </c>
      <c r="L11" s="11"/>
      <c r="M11" s="4">
        <v>41306</v>
      </c>
      <c r="N11" s="11" t="str">
        <f t="shared" ca="1" si="0"/>
        <v>DICIEMBRE 2017 A ENERO 2018</v>
      </c>
      <c r="O11" s="11" t="str">
        <f t="shared" ca="1" si="1"/>
        <v>Voluntariado Impacta Brasil</v>
      </c>
      <c r="P11" s="3" t="s">
        <v>16</v>
      </c>
      <c r="Q11" s="11" t="str">
        <f t="shared" ca="1" si="2"/>
        <v>&lt;td class="text-danger"&gt;Rechazado (Coordinador Programa)&lt;/td&gt;</v>
      </c>
      <c r="R11" s="13"/>
      <c r="S11" s="11"/>
      <c r="T11" s="15" t="str">
        <f ca="1">CONCATENATE("&lt;tr&gt;&lt;td&gt;",TEXT(Tabla1[[#This Row],[Fecha de Pre-Registro]], "dd/mm/aaaa"),"&lt;/td&gt;&lt;td&gt;",Tabla1[[#This Row],[PERIODO]],"&lt;/td&gt;&lt;td&gt;",Tabla1[[#This Row],[Modalidad]],"&lt;/td&gt;&lt;td&gt;",Tabla1[[#This Row],[Nombres]],"&lt;/td&gt;",Tabla1[[#This Row],[Estado]],"",IF(Tabla1[[#This Row],[Estado]]=J$10,"&lt;td&gt;&lt;/td&gt;","&lt;td&gt;&lt;a class=""btn btn-danger"" href=""javascript:void(0);"" title=""Cancelar movilidad del estudiante""&gt;&lt;i class=""fa fa-remove""&gt;&lt;/i&gt; Cancelar&lt;/a&gt;&lt;/td&gt;"),"&lt;/tr&gt;")</f>
        <v>&lt;tr&gt;&lt;td&gt;01/02/2013&lt;/td&gt;&lt;td&gt;DICIEMBRE 2017 A ENERO 2018&lt;/td&gt;&lt;td&gt;Voluntariado Impacta Brasil&lt;/td&gt;&lt;td&gt;Brendan&lt;/td&gt;&lt;td class="text-danger"&gt;Rechazado (Coordinador Programa)&lt;/td&gt;&lt;td&gt;&lt;a class="btn btn-danger" href="javascript:void(0);" title="Cancelar movilidad del estudiante"&gt;&lt;i class="fa fa-remove"&gt;&lt;/i&gt; Cancelar&lt;/a&gt;&lt;/td&gt;&lt;/tr&gt;</v>
      </c>
      <c r="U11" s="15"/>
      <c r="V11" s="15" t="s">
        <v>587</v>
      </c>
      <c r="W11" s="16" t="str">
        <f>RIGHT(Tabla1[[#This Row],[Columna42]], (LEN(Tabla1[[#This Row],[Columna42]]) - (FIND("Nacionalidad ",Tabla1[[#This Row],[Columna42]])+12)))</f>
        <v>camerunesa</v>
      </c>
      <c r="X11" s="21" t="str">
        <f>CONCATENATE("&lt;option&gt;",PROPER(Tabla1[[#This Row],[Columna5]]),"&lt;/option&gt;")</f>
        <v>&lt;option&gt;Camerunesa&lt;/option&gt;</v>
      </c>
      <c r="Y11" s="21"/>
      <c r="Z11" s="21"/>
      <c r="AA11" s="21"/>
    </row>
    <row r="12" spans="2:27" ht="116.25" customHeight="1" thickBot="1" x14ac:dyDescent="0.3">
      <c r="B12" s="5">
        <v>4</v>
      </c>
      <c r="C12" s="5" t="s">
        <v>21</v>
      </c>
      <c r="D12" s="5" t="s">
        <v>22</v>
      </c>
      <c r="E12" s="5" t="s">
        <v>23</v>
      </c>
      <c r="F12" s="5">
        <v>10312</v>
      </c>
      <c r="G12" s="5" t="s">
        <v>24</v>
      </c>
      <c r="H12" s="8">
        <v>41275</v>
      </c>
      <c r="I12" s="11" t="s">
        <v>509</v>
      </c>
      <c r="J12" s="11" t="s">
        <v>544</v>
      </c>
      <c r="K12" s="11" t="s">
        <v>527</v>
      </c>
      <c r="L12" s="11"/>
      <c r="M12" s="8">
        <v>41275</v>
      </c>
      <c r="N12" s="11" t="str">
        <f t="shared" ca="1" si="0"/>
        <v>JUNIO A JULIO 2017</v>
      </c>
      <c r="O12" s="11" t="str">
        <f t="shared" ca="1" si="1"/>
        <v>Gira Académica Italia</v>
      </c>
      <c r="P12" s="5" t="s">
        <v>21</v>
      </c>
      <c r="Q12" s="11" t="str">
        <f t="shared" ca="1" si="2"/>
        <v>&lt;td class="text-danger"&gt;Rechazado (Coordinador Programa)&lt;/td&gt;</v>
      </c>
      <c r="R12" s="13"/>
      <c r="S12" s="11"/>
      <c r="T12" s="15" t="str">
        <f ca="1">CONCATENATE("&lt;tr&gt;&lt;td&gt;",TEXT(Tabla1[[#This Row],[Fecha de Pre-Registro]], "dd/mm/aaaa"),"&lt;/td&gt;&lt;td&gt;",Tabla1[[#This Row],[PERIODO]],"&lt;/td&gt;&lt;td&gt;",Tabla1[[#This Row],[Modalidad]],"&lt;/td&gt;&lt;td&gt;",Tabla1[[#This Row],[Nombres]],"&lt;/td&gt;",Tabla1[[#This Row],[Estado]],"",IF(Tabla1[[#This Row],[Estado]]=J$10,"&lt;td&gt;&lt;/td&gt;","&lt;td&gt;&lt;a class=""btn btn-danger"" href=""javascript:void(0);"" title=""Cancelar movilidad del estudiante""&gt;&lt;i class=""fa fa-remove""&gt;&lt;/i&gt; Cancelar&lt;/a&gt;&lt;/td&gt;"),"&lt;/tr&gt;")</f>
        <v>&lt;tr&gt;&lt;td&gt;01/01/2013&lt;/td&gt;&lt;td&gt;JUNIO A JULIO 2017&lt;/td&gt;&lt;td&gt;Gira Académica Italia&lt;/td&gt;&lt;td&gt;Warren&lt;/td&gt;&lt;td class="text-danger"&gt;Rechazado (Coordinador Programa)&lt;/td&gt;&lt;td&gt;&lt;a class="btn btn-danger" href="javascript:void(0);" title="Cancelar movilidad del estudiante"&gt;&lt;i class="fa fa-remove"&gt;&lt;/i&gt; Cancelar&lt;/a&gt;&lt;/td&gt;&lt;/tr&gt;</v>
      </c>
      <c r="U12" s="15"/>
      <c r="V12" s="15" t="s">
        <v>588</v>
      </c>
      <c r="W12" s="16" t="str">
        <f>RIGHT(Tabla1[[#This Row],[Columna42]], (LEN(Tabla1[[#This Row],[Columna42]]) - (FIND("Nacionalidad ",Tabla1[[#This Row],[Columna42]])+12)))</f>
        <v>etíope</v>
      </c>
      <c r="X12" s="21" t="str">
        <f>CONCATENATE("&lt;option&gt;",PROPER(Tabla1[[#This Row],[Columna5]]),"&lt;/option&gt;")</f>
        <v>&lt;option&gt;Etíope&lt;/option&gt;</v>
      </c>
      <c r="Y12" s="21"/>
      <c r="Z12" s="21"/>
      <c r="AA12" s="21"/>
    </row>
    <row r="13" spans="2:27" ht="128.25" customHeight="1" thickBot="1" x14ac:dyDescent="0.3">
      <c r="B13" s="3">
        <v>5</v>
      </c>
      <c r="C13" s="3" t="s">
        <v>25</v>
      </c>
      <c r="D13" s="3" t="s">
        <v>26</v>
      </c>
      <c r="E13" s="3" t="s">
        <v>27</v>
      </c>
      <c r="F13" s="3">
        <v>29131</v>
      </c>
      <c r="G13" s="3" t="s">
        <v>28</v>
      </c>
      <c r="H13" s="7" t="s">
        <v>29</v>
      </c>
      <c r="I13" s="11" t="s">
        <v>510</v>
      </c>
      <c r="J13" s="11" t="s">
        <v>545</v>
      </c>
      <c r="K13" s="11" t="s">
        <v>528</v>
      </c>
      <c r="L13" s="11"/>
      <c r="M13" s="4">
        <v>41314</v>
      </c>
      <c r="N13" s="11" t="str">
        <f t="shared" ca="1" si="0"/>
        <v>PRIMER SEMESTRE 2017</v>
      </c>
      <c r="O13" s="11" t="str">
        <f t="shared" ca="1" si="1"/>
        <v>Summer Programme Responsible Management Rennes</v>
      </c>
      <c r="P13" s="3" t="s">
        <v>25</v>
      </c>
      <c r="Q13" s="11" t="str">
        <f t="shared" ca="1" si="2"/>
        <v>&lt;td class="text-info"&gt;En Trámite (Esperando Aval Coordinador Programa)&lt;/td&gt;</v>
      </c>
      <c r="R13" s="13"/>
      <c r="S13" s="11"/>
      <c r="T13" s="15" t="str">
        <f ca="1">CONCATENATE("&lt;tr&gt;&lt;td&gt;",TEXT(Tabla1[[#This Row],[Fecha de Pre-Registro]], "dd/mm/aaaa"),"&lt;/td&gt;&lt;td&gt;",Tabla1[[#This Row],[PERIODO]],"&lt;/td&gt;&lt;td&gt;",Tabla1[[#This Row],[Modalidad]],"&lt;/td&gt;&lt;td&gt;",Tabla1[[#This Row],[Nombres]],"&lt;/td&gt;",Tabla1[[#This Row],[Estado]],"",IF(Tabla1[[#This Row],[Estado]]=J$10,"&lt;td&gt;&lt;/td&gt;","&lt;td&gt;&lt;a class=""btn btn-danger"" href=""javascript:void(0);"" title=""Cancelar movilidad del estudiante""&gt;&lt;i class=""fa fa-remove""&gt;&lt;/i&gt; Cancelar&lt;/a&gt;&lt;/td&gt;"),"&lt;/tr&gt;")</f>
        <v>&lt;tr&gt;&lt;td&gt;09/02/2013&lt;/td&gt;&lt;td&gt;PRIMER SEMESTRE 2017&lt;/td&gt;&lt;td&gt;Summer Programme Responsible Management Rennes&lt;/td&gt;&lt;td&gt;Rajah&lt;/td&gt;&lt;td class="text-info"&gt;En Trámite (Esperando Aval Coordinador Programa)&lt;/td&gt;&lt;td&gt;&lt;a class="btn btn-danger" href="javascript:void(0);" title="Cancelar movilidad del estudiante"&gt;&lt;i class="fa fa-remove"&gt;&lt;/i&gt; Cancelar&lt;/a&gt;&lt;/td&gt;&lt;/tr&gt;</v>
      </c>
      <c r="U13" s="15"/>
      <c r="V13" s="15" t="s">
        <v>589</v>
      </c>
      <c r="W13" s="16" t="str">
        <f>RIGHT(Tabla1[[#This Row],[Columna42]], (LEN(Tabla1[[#This Row],[Columna42]]) - (FIND("Nacionalidad ",Tabla1[[#This Row],[Columna42]])+12)))</f>
        <v>ecuatoguineana</v>
      </c>
      <c r="X13" s="21" t="str">
        <f>CONCATENATE("&lt;option&gt;",PROPER(Tabla1[[#This Row],[Columna5]]),"&lt;/option&gt;")</f>
        <v>&lt;option&gt;Ecuatoguineana&lt;/option&gt;</v>
      </c>
      <c r="Y13" s="21"/>
      <c r="Z13" s="21"/>
      <c r="AA13" s="21"/>
    </row>
    <row r="14" spans="2:27" ht="128.25" thickBot="1" x14ac:dyDescent="0.3">
      <c r="B14" s="5">
        <v>6</v>
      </c>
      <c r="C14" s="5" t="s">
        <v>30</v>
      </c>
      <c r="D14" s="5" t="s">
        <v>31</v>
      </c>
      <c r="E14" s="5" t="s">
        <v>32</v>
      </c>
      <c r="F14" s="5">
        <v>1883</v>
      </c>
      <c r="G14" s="5" t="s">
        <v>33</v>
      </c>
      <c r="H14" s="6" t="s">
        <v>34</v>
      </c>
      <c r="I14" s="11" t="s">
        <v>511</v>
      </c>
      <c r="J14" s="11" t="s">
        <v>546</v>
      </c>
      <c r="K14" s="11" t="s">
        <v>529</v>
      </c>
      <c r="L14" s="11"/>
      <c r="M14" s="8">
        <v>41465</v>
      </c>
      <c r="N14" s="11" t="str">
        <f t="shared" ca="1" si="0"/>
        <v>DICIEMBRE 2017 A ENERO 2018</v>
      </c>
      <c r="O14" s="11" t="str">
        <f t="shared" ca="1" si="1"/>
        <v>Semestre Académico</v>
      </c>
      <c r="P14" s="5" t="s">
        <v>30</v>
      </c>
      <c r="Q14" s="11" t="str">
        <f t="shared" ca="1" si="2"/>
        <v>&lt;td class="text-success"&gt;Aprobado&lt;/td&gt;</v>
      </c>
      <c r="R14" s="13"/>
      <c r="S14" s="11"/>
      <c r="T14" s="15" t="str">
        <f ca="1">CONCATENATE("&lt;tr&gt;&lt;td&gt;",TEXT(Tabla1[[#This Row],[Fecha de Pre-Registro]], "dd/mm/aaaa"),"&lt;/td&gt;&lt;td&gt;",Tabla1[[#This Row],[PERIODO]],"&lt;/td&gt;&lt;td&gt;",Tabla1[[#This Row],[Modalidad]],"&lt;/td&gt;&lt;td&gt;",Tabla1[[#This Row],[Nombres]],"&lt;/td&gt;",Tabla1[[#This Row],[Estado]],"",IF(Tabla1[[#This Row],[Estado]]=J$10,"&lt;td&gt;&lt;/td&gt;","&lt;td&gt;&lt;a class=""btn btn-danger"" href=""javascript:void(0);"" title=""Cancelar movilidad del estudiante""&gt;&lt;i class=""fa fa-remove""&gt;&lt;/i&gt; Cancelar&lt;/a&gt;&lt;/td&gt;"),"&lt;/tr&gt;")</f>
        <v>&lt;tr&gt;&lt;td&gt;10/07/2013&lt;/td&gt;&lt;td&gt;DICIEMBRE 2017 A ENERO 2018&lt;/td&gt;&lt;td&gt;Semestre Académico&lt;/td&gt;&lt;td&gt;Demetrius&lt;/td&gt;&lt;td class="text-success"&gt;Aprobado&lt;/td&gt;&lt;td&gt;&lt;a class="btn btn-danger" href="javascript:void(0);" title="Cancelar movilidad del estudiante"&gt;&lt;i class="fa fa-remove"&gt;&lt;/i&gt; Cancelar&lt;/a&gt;&lt;/td&gt;&lt;/tr&gt;</v>
      </c>
      <c r="U14" s="15"/>
      <c r="V14" s="15" t="s">
        <v>590</v>
      </c>
      <c r="W14" s="16" t="str">
        <f>RIGHT(Tabla1[[#This Row],[Columna42]], (LEN(Tabla1[[#This Row],[Columna42]]) - (FIND("Nacionalidad ",Tabla1[[#This Row],[Columna42]])+12)))</f>
        <v>egipcia</v>
      </c>
      <c r="X14" s="21" t="str">
        <f>CONCATENATE("&lt;option&gt;",PROPER(Tabla1[[#This Row],[Columna5]]),"&lt;/option&gt;")</f>
        <v>&lt;option&gt;Egipcia&lt;/option&gt;</v>
      </c>
      <c r="Y14" s="21"/>
      <c r="Z14" s="21"/>
      <c r="AA14" s="21"/>
    </row>
    <row r="15" spans="2:27" ht="115.5" thickBot="1" x14ac:dyDescent="0.3">
      <c r="B15" s="3">
        <v>7</v>
      </c>
      <c r="C15" s="3" t="s">
        <v>35</v>
      </c>
      <c r="D15" s="3" t="s">
        <v>36</v>
      </c>
      <c r="E15" s="3" t="s">
        <v>37</v>
      </c>
      <c r="F15" s="3" t="s">
        <v>38</v>
      </c>
      <c r="G15" s="3" t="s">
        <v>39</v>
      </c>
      <c r="H15" s="4">
        <v>41493</v>
      </c>
      <c r="I15" s="11" t="s">
        <v>512</v>
      </c>
      <c r="J15" s="11" t="s">
        <v>547</v>
      </c>
      <c r="K15" s="11" t="s">
        <v>530</v>
      </c>
      <c r="L15" s="11"/>
      <c r="M15" s="4">
        <v>41493</v>
      </c>
      <c r="N15" s="11" t="str">
        <f t="shared" ca="1" si="0"/>
        <v>DICIEMBRE 2018 A ENERO 2019</v>
      </c>
      <c r="O15" s="11" t="str">
        <f t="shared" ca="1" si="1"/>
        <v>Summer Program Introduction to Materials Science and Enginnering</v>
      </c>
      <c r="P15" s="3" t="s">
        <v>35</v>
      </c>
      <c r="Q15" s="11" t="str">
        <f t="shared" ca="1" si="2"/>
        <v>&lt;td class="text-info"&gt;En Trámite (Esperando Aval ORII 2ª Carga)&lt;/td&gt;</v>
      </c>
      <c r="R15" s="13"/>
      <c r="S15" s="11"/>
      <c r="T15" s="15" t="str">
        <f ca="1">CONCATENATE("&lt;tr&gt;&lt;td&gt;",TEXT(Tabla1[[#This Row],[Fecha de Pre-Registro]], "dd/mm/aaaa"),"&lt;/td&gt;&lt;td&gt;",Tabla1[[#This Row],[PERIODO]],"&lt;/td&gt;&lt;td&gt;",Tabla1[[#This Row],[Modalidad]],"&lt;/td&gt;&lt;td&gt;",Tabla1[[#This Row],[Nombres]],"&lt;/td&gt;",Tabla1[[#This Row],[Estado]],"",IF(Tabla1[[#This Row],[Estado]]=J$10,"&lt;td&gt;&lt;/td&gt;","&lt;td&gt;&lt;a class=""btn btn-danger"" href=""javascript:void(0);"" title=""Cancelar movilidad del estudiante""&gt;&lt;i class=""fa fa-remove""&gt;&lt;/i&gt; Cancelar&lt;/a&gt;&lt;/td&gt;"),"&lt;/tr&gt;")</f>
        <v>&lt;tr&gt;&lt;td&gt;07/08/2013&lt;/td&gt;&lt;td&gt;DICIEMBRE 2018 A ENERO 2019&lt;/td&gt;&lt;td&gt;Summer Program Introduction to Materials Science and Enginnering&lt;/td&gt;&lt;td&gt;Keefe&lt;/td&gt;&lt;td class="text-info"&gt;En Trámite (Esperando Aval ORII 2ª Carga)&lt;/td&gt;&lt;td&gt;&lt;a class="btn btn-danger" href="javascript:void(0);" title="Cancelar movilidad del estudiante"&gt;&lt;i class="fa fa-remove"&gt;&lt;/i&gt; Cancelar&lt;/a&gt;&lt;/td&gt;&lt;/tr&gt;</v>
      </c>
      <c r="U15" s="15"/>
      <c r="V15" s="15" t="s">
        <v>591</v>
      </c>
      <c r="W15" s="16" t="str">
        <f>RIGHT(Tabla1[[#This Row],[Columna42]], (LEN(Tabla1[[#This Row],[Columna42]]) - (FIND("Nacionalidad ",Tabla1[[#This Row],[Columna42]])+12)))</f>
        <v>liberiana</v>
      </c>
      <c r="X15" s="21" t="str">
        <f>CONCATENATE("&lt;option&gt;",PROPER(Tabla1[[#This Row],[Columna5]]),"&lt;/option&gt;")</f>
        <v>&lt;option&gt;Liberiana&lt;/option&gt;</v>
      </c>
      <c r="Y15" s="21"/>
      <c r="Z15" s="21"/>
      <c r="AA15" s="21"/>
    </row>
    <row r="16" spans="2:27" ht="128.25" thickBot="1" x14ac:dyDescent="0.3">
      <c r="B16" s="5">
        <v>8</v>
      </c>
      <c r="C16" s="5" t="s">
        <v>40</v>
      </c>
      <c r="D16" s="5" t="s">
        <v>41</v>
      </c>
      <c r="E16" s="5" t="s">
        <v>42</v>
      </c>
      <c r="F16" s="5">
        <v>75286</v>
      </c>
      <c r="G16" s="5" t="s">
        <v>43</v>
      </c>
      <c r="H16" s="8">
        <v>41164</v>
      </c>
      <c r="I16" s="11" t="s">
        <v>513</v>
      </c>
      <c r="J16" s="11" t="s">
        <v>548</v>
      </c>
      <c r="K16" s="11" t="s">
        <v>531</v>
      </c>
      <c r="L16" s="11"/>
      <c r="M16" s="8">
        <v>41164</v>
      </c>
      <c r="N16" s="11" t="str">
        <f t="shared" ca="1" si="0"/>
        <v>DICIEMBRE 2018 A ENERO 2019</v>
      </c>
      <c r="O16" s="11" t="str">
        <f t="shared" ca="1" si="1"/>
        <v>Gira Académica Italia</v>
      </c>
      <c r="P16" s="5" t="s">
        <v>40</v>
      </c>
      <c r="Q16" s="11" t="str">
        <f t="shared" ca="1" si="2"/>
        <v>&lt;td class="text-danger"&gt;Rechazado (Vicerrectoría)&lt;/td&gt;</v>
      </c>
      <c r="R16" s="13"/>
      <c r="S16" s="11"/>
      <c r="T16" s="15" t="str">
        <f ca="1">CONCATENATE("&lt;tr&gt;&lt;td&gt;",TEXT(Tabla1[[#This Row],[Fecha de Pre-Registro]], "dd/mm/aaaa"),"&lt;/td&gt;&lt;td&gt;",Tabla1[[#This Row],[PERIODO]],"&lt;/td&gt;&lt;td&gt;",Tabla1[[#This Row],[Modalidad]],"&lt;/td&gt;&lt;td&gt;",Tabla1[[#This Row],[Nombres]],"&lt;/td&gt;",Tabla1[[#This Row],[Estado]],"",IF(Tabla1[[#This Row],[Estado]]=J$10,"&lt;td&gt;&lt;/td&gt;","&lt;td&gt;&lt;a class=""btn btn-danger"" href=""javascript:void(0);"" title=""Cancelar movilidad del estudiante""&gt;&lt;i class=""fa fa-remove""&gt;&lt;/i&gt; Cancelar&lt;/a&gt;&lt;/td&gt;"),"&lt;/tr&gt;")</f>
        <v>&lt;tr&gt;&lt;td&gt;12/09/2012&lt;/td&gt;&lt;td&gt;DICIEMBRE 2018 A ENERO 2019&lt;/td&gt;&lt;td&gt;Gira Académica Italia&lt;/td&gt;&lt;td&gt;Leila&lt;/td&gt;&lt;td class="text-danger"&gt;Rechazado (Vicerrectoría)&lt;/td&gt;&lt;td&gt;&lt;a class="btn btn-danger" href="javascript:void(0);" title="Cancelar movilidad del estudiante"&gt;&lt;i class="fa fa-remove"&gt;&lt;/i&gt; Cancelar&lt;/a&gt;&lt;/td&gt;&lt;/tr&gt;</v>
      </c>
      <c r="U16" s="15"/>
      <c r="V16" s="15" t="s">
        <v>592</v>
      </c>
      <c r="W16" s="16" t="str">
        <f>RIGHT(Tabla1[[#This Row],[Columna42]], (LEN(Tabla1[[#This Row],[Columna42]]) - (FIND("Nacionalidad ",Tabla1[[#This Row],[Columna42]])+12)))</f>
        <v>libia</v>
      </c>
      <c r="X16" s="21" t="str">
        <f>CONCATENATE("&lt;option&gt;",PROPER(Tabla1[[#This Row],[Columna5]]),"&lt;/option&gt;")</f>
        <v>&lt;option&gt;Libia&lt;/option&gt;</v>
      </c>
      <c r="Y16" s="21"/>
      <c r="Z16" s="21"/>
      <c r="AA16" s="21"/>
    </row>
    <row r="17" spans="2:41" ht="115.5" customHeight="1" thickBot="1" x14ac:dyDescent="0.3">
      <c r="B17" s="3">
        <v>9</v>
      </c>
      <c r="C17" s="3" t="s">
        <v>44</v>
      </c>
      <c r="D17" s="3" t="s">
        <v>45</v>
      </c>
      <c r="E17" s="3" t="s">
        <v>46</v>
      </c>
      <c r="F17" s="3">
        <v>2324</v>
      </c>
      <c r="G17" s="3" t="s">
        <v>47</v>
      </c>
      <c r="H17" s="7" t="s">
        <v>48</v>
      </c>
      <c r="I17" s="11"/>
      <c r="J17" s="11" t="s">
        <v>549</v>
      </c>
      <c r="K17" s="11" t="s">
        <v>532</v>
      </c>
      <c r="L17" s="11"/>
      <c r="M17" s="4">
        <v>41792</v>
      </c>
      <c r="N17" s="11" t="str">
        <f t="shared" ca="1" si="0"/>
        <v>DICIEMBRE 2018 A ENERO 2019</v>
      </c>
      <c r="O17" s="11" t="str">
        <f t="shared" ca="1" si="1"/>
        <v>Prácticas</v>
      </c>
      <c r="P17" s="3" t="s">
        <v>44</v>
      </c>
      <c r="Q17" s="11" t="str">
        <f t="shared" ca="1" si="2"/>
        <v>&lt;td class="text-danger"&gt;Rechazado (ORII)&lt;/td&gt;</v>
      </c>
      <c r="R17" s="13"/>
      <c r="S17" s="11"/>
      <c r="T17" s="15" t="str">
        <f ca="1">CONCATENATE("&lt;tr&gt;&lt;td&gt;",TEXT(Tabla1[[#This Row],[Fecha de Pre-Registro]], "dd/mm/aaaa"),"&lt;/td&gt;&lt;td&gt;",Tabla1[[#This Row],[PERIODO]],"&lt;/td&gt;&lt;td&gt;",Tabla1[[#This Row],[Modalidad]],"&lt;/td&gt;&lt;td&gt;",Tabla1[[#This Row],[Nombres]],"&lt;/td&gt;",Tabla1[[#This Row],[Estado]],"",IF(Tabla1[[#This Row],[Estado]]=J$10,"&lt;td&gt;&lt;/td&gt;","&lt;td&gt;&lt;a class=""btn btn-danger"" href=""javascript:void(0);"" title=""Cancelar movilidad del estudiante""&gt;&lt;i class=""fa fa-remove""&gt;&lt;/i&gt; Cancelar&lt;/a&gt;&lt;/td&gt;"),"&lt;/tr&gt;")</f>
        <v>&lt;tr&gt;&lt;td&gt;02/06/2014&lt;/td&gt;&lt;td&gt;DICIEMBRE 2018 A ENERO 2019&lt;/td&gt;&lt;td&gt;Prácticas&lt;/td&gt;&lt;td&gt;Fritz&lt;/td&gt;&lt;td class="text-danger"&gt;Rechazado (ORII)&lt;/td&gt;&lt;td&gt;&lt;a class="btn btn-danger" href="javascript:void(0);" title="Cancelar movilidad del estudiante"&gt;&lt;i class="fa fa-remove"&gt;&lt;/i&gt; Cancelar&lt;/a&gt;&lt;/td&gt;&lt;/tr&gt;</v>
      </c>
      <c r="U17" s="15"/>
      <c r="V17" s="15" t="s">
        <v>593</v>
      </c>
      <c r="W17" s="16" t="str">
        <f>RIGHT(Tabla1[[#This Row],[Columna42]], (LEN(Tabla1[[#This Row],[Columna42]]) - (FIND("Nacionalidad ",Tabla1[[#This Row],[Columna42]])+12)))</f>
        <v>marroquí</v>
      </c>
      <c r="X17" s="21" t="str">
        <f>CONCATENATE("&lt;option&gt;",PROPER(Tabla1[[#This Row],[Columna5]]),"&lt;/option&gt;")</f>
        <v>&lt;option&gt;Marroquí&lt;/option&gt;</v>
      </c>
      <c r="Y17" s="21"/>
      <c r="Z17" s="21"/>
      <c r="AA17" s="21"/>
    </row>
    <row r="18" spans="2:41" ht="129" customHeight="1" thickBot="1" x14ac:dyDescent="0.3">
      <c r="B18" s="5">
        <v>10</v>
      </c>
      <c r="C18" s="5" t="s">
        <v>49</v>
      </c>
      <c r="D18" s="5" t="s">
        <v>50</v>
      </c>
      <c r="E18" s="5" t="s">
        <v>51</v>
      </c>
      <c r="F18" s="5">
        <v>5898</v>
      </c>
      <c r="G18" s="5" t="s">
        <v>52</v>
      </c>
      <c r="H18" s="8">
        <v>41465</v>
      </c>
      <c r="I18" s="11"/>
      <c r="J18" s="11" t="s">
        <v>550</v>
      </c>
      <c r="K18" s="11" t="s">
        <v>533</v>
      </c>
      <c r="L18" s="11"/>
      <c r="M18" s="8">
        <v>41465</v>
      </c>
      <c r="N18" s="11" t="str">
        <f t="shared" ca="1" si="0"/>
        <v>PRIMER SEMESTRE 2018</v>
      </c>
      <c r="O18" s="11" t="str">
        <f t="shared" ca="1" si="1"/>
        <v>Summer Program Introduction to Materials Science and Enginnering</v>
      </c>
      <c r="P18" s="5" t="s">
        <v>49</v>
      </c>
      <c r="Q18" s="11" t="str">
        <f t="shared" ca="1" si="2"/>
        <v>&lt;td class="text-danger"&gt;Rechazado (Institución de Destino)&lt;/td&gt;</v>
      </c>
      <c r="R18" s="13"/>
      <c r="S18" s="11"/>
      <c r="T18" s="15" t="str">
        <f ca="1">CONCATENATE("&lt;tr&gt;&lt;td&gt;",TEXT(Tabla1[[#This Row],[Fecha de Pre-Registro]], "dd/mm/aaaa"),"&lt;/td&gt;&lt;td&gt;",Tabla1[[#This Row],[PERIODO]],"&lt;/td&gt;&lt;td&gt;",Tabla1[[#This Row],[Modalidad]],"&lt;/td&gt;&lt;td&gt;",Tabla1[[#This Row],[Nombres]],"&lt;/td&gt;",Tabla1[[#This Row],[Estado]],"",IF(Tabla1[[#This Row],[Estado]]=J$10,"&lt;td&gt;&lt;/td&gt;","&lt;td&gt;&lt;a class=""btn btn-danger"" href=""javascript:void(0);"" title=""Cancelar movilidad del estudiante""&gt;&lt;i class=""fa fa-remove""&gt;&lt;/i&gt; Cancelar&lt;/a&gt;&lt;/td&gt;"),"&lt;/tr&gt;")</f>
        <v>&lt;tr&gt;&lt;td&gt;10/07/2013&lt;/td&gt;&lt;td&gt;PRIMER SEMESTRE 2018&lt;/td&gt;&lt;td&gt;Summer Program Introduction to Materials Science and Enginnering&lt;/td&gt;&lt;td&gt;Cassady&lt;/td&gt;&lt;td class="text-danger"&gt;Rechazado (Institución de Destino)&lt;/td&gt;&lt;td&gt;&lt;a class="btn btn-danger" href="javascript:void(0);" title="Cancelar movilidad del estudiante"&gt;&lt;i class="fa fa-remove"&gt;&lt;/i&gt; Cancelar&lt;/a&gt;&lt;/td&gt;&lt;/tr&gt;</v>
      </c>
      <c r="U18" s="15"/>
      <c r="V18" s="15" t="s">
        <v>594</v>
      </c>
      <c r="W18" s="16" t="str">
        <f>RIGHT(Tabla1[[#This Row],[Columna42]], (LEN(Tabla1[[#This Row],[Columna42]]) - (FIND("Nacionalidad ",Tabla1[[#This Row],[Columna42]])+12)))</f>
        <v>namibia</v>
      </c>
      <c r="X18" s="21" t="str">
        <f>CONCATENATE("&lt;option&gt;",PROPER(Tabla1[[#This Row],[Columna5]]),"&lt;/option&gt;")</f>
        <v>&lt;option&gt;Namibia&lt;/option&gt;</v>
      </c>
      <c r="Y18" s="21"/>
      <c r="Z18" s="21"/>
      <c r="AA18" s="21"/>
    </row>
    <row r="19" spans="2:41" ht="102.75" customHeight="1" thickBot="1" x14ac:dyDescent="0.3">
      <c r="B19" s="3">
        <v>11</v>
      </c>
      <c r="C19" s="3" t="s">
        <v>53</v>
      </c>
      <c r="D19" s="3" t="s">
        <v>54</v>
      </c>
      <c r="E19" s="3" t="s">
        <v>55</v>
      </c>
      <c r="F19" s="3" t="s">
        <v>56</v>
      </c>
      <c r="G19" s="3" t="s">
        <v>57</v>
      </c>
      <c r="H19" s="7" t="s">
        <v>58</v>
      </c>
      <c r="I19" s="11"/>
      <c r="J19" s="11" t="s">
        <v>551</v>
      </c>
      <c r="K19" s="11" t="s">
        <v>534</v>
      </c>
      <c r="L19" s="11"/>
      <c r="M19" s="4">
        <v>41949</v>
      </c>
      <c r="N19" s="11" t="str">
        <f t="shared" ca="1" si="0"/>
        <v>PRIMER SEMESTRE 2017</v>
      </c>
      <c r="O19" s="11" t="str">
        <f t="shared" ca="1" si="1"/>
        <v>Doble Titulación</v>
      </c>
      <c r="P19" s="3" t="s">
        <v>53</v>
      </c>
      <c r="Q19" s="11" t="str">
        <f t="shared" ca="1" si="2"/>
        <v>&lt;td class="text-danger"&gt;Rechazado (ORII)&lt;/td&gt;</v>
      </c>
      <c r="R19" s="13"/>
      <c r="S19" s="11"/>
      <c r="T19" s="15" t="str">
        <f ca="1">CONCATENATE("&lt;tr&gt;&lt;td&gt;",TEXT(Tabla1[[#This Row],[Fecha de Pre-Registro]], "dd/mm/aaaa"),"&lt;/td&gt;&lt;td&gt;",Tabla1[[#This Row],[PERIODO]],"&lt;/td&gt;&lt;td&gt;",Tabla1[[#This Row],[Modalidad]],"&lt;/td&gt;&lt;td&gt;",Tabla1[[#This Row],[Nombres]],"&lt;/td&gt;",Tabla1[[#This Row],[Estado]],"",IF(Tabla1[[#This Row],[Estado]]=J$10,"&lt;td&gt;&lt;/td&gt;","&lt;td&gt;&lt;a class=""btn btn-danger"" href=""javascript:void(0);"" title=""Cancelar movilidad del estudiante""&gt;&lt;i class=""fa fa-remove""&gt;&lt;/i&gt; Cancelar&lt;/a&gt;&lt;/td&gt;"),"&lt;/tr&gt;")</f>
        <v>&lt;tr&gt;&lt;td&gt;06/11/2014&lt;/td&gt;&lt;td&gt;PRIMER SEMESTRE 2017&lt;/td&gt;&lt;td&gt;Doble Titulación&lt;/td&gt;&lt;td&gt;Rogan&lt;/td&gt;&lt;td class="text-danger"&gt;Rechazado (ORII)&lt;/td&gt;&lt;td&gt;&lt;a class="btn btn-danger" href="javascript:void(0);" title="Cancelar movilidad del estudiante"&gt;&lt;i class="fa fa-remove"&gt;&lt;/i&gt; Cancelar&lt;/a&gt;&lt;/td&gt;&lt;/tr&gt;</v>
      </c>
      <c r="U19" s="15"/>
      <c r="V19" s="15" t="s">
        <v>595</v>
      </c>
      <c r="W19" s="16" t="str">
        <f>RIGHT(Tabla1[[#This Row],[Columna42]], (LEN(Tabla1[[#This Row],[Columna42]]) - (FIND("Nacionalidad ",Tabla1[[#This Row],[Columna42]])+12)))</f>
        <v>nigeriana</v>
      </c>
      <c r="X19" s="21" t="str">
        <f>CONCATENATE("&lt;option&gt;",PROPER(Tabla1[[#This Row],[Columna5]]),"&lt;/option&gt;")</f>
        <v>&lt;option&gt;Nigeriana&lt;/option&gt;</v>
      </c>
      <c r="Y19" s="21"/>
      <c r="Z19" s="21"/>
      <c r="AA19" s="21"/>
    </row>
    <row r="20" spans="2:41" ht="115.5" customHeight="1" thickBot="1" x14ac:dyDescent="0.3">
      <c r="B20" s="5">
        <v>12</v>
      </c>
      <c r="C20" s="5" t="s">
        <v>59</v>
      </c>
      <c r="D20" s="5" t="s">
        <v>60</v>
      </c>
      <c r="E20" s="5" t="s">
        <v>61</v>
      </c>
      <c r="F20" s="5">
        <v>8565</v>
      </c>
      <c r="G20" s="5" t="s">
        <v>62</v>
      </c>
      <c r="H20" s="6" t="s">
        <v>63</v>
      </c>
      <c r="I20" s="11"/>
      <c r="J20" s="11" t="s">
        <v>552</v>
      </c>
      <c r="K20" s="11" t="s">
        <v>535</v>
      </c>
      <c r="L20" s="11"/>
      <c r="M20" s="4">
        <v>41405</v>
      </c>
      <c r="N20" s="11" t="str">
        <f t="shared" ca="1" si="0"/>
        <v>PRIMER SEMESTRE 2017</v>
      </c>
      <c r="O20" s="11" t="str">
        <f t="shared" ca="1" si="1"/>
        <v>Voluntariado impacta Perú</v>
      </c>
      <c r="P20" s="5" t="s">
        <v>59</v>
      </c>
      <c r="Q20" s="11" t="str">
        <f t="shared" ca="1" si="2"/>
        <v>&lt;td class="text-info"&gt;En Trámite (Esperando Aval de Vicerrectoría)&lt;/td&gt;</v>
      </c>
      <c r="R20" s="13"/>
      <c r="S20" s="11"/>
      <c r="T20" s="15" t="str">
        <f ca="1">CONCATENATE("&lt;tr&gt;&lt;td&gt;",TEXT(Tabla1[[#This Row],[Fecha de Pre-Registro]], "dd/mm/aaaa"),"&lt;/td&gt;&lt;td&gt;",Tabla1[[#This Row],[PERIODO]],"&lt;/td&gt;&lt;td&gt;",Tabla1[[#This Row],[Modalidad]],"&lt;/td&gt;&lt;td&gt;",Tabla1[[#This Row],[Nombres]],"&lt;/td&gt;",Tabla1[[#This Row],[Estado]],"",IF(Tabla1[[#This Row],[Estado]]=J$10,"&lt;td&gt;&lt;/td&gt;","&lt;td&gt;&lt;a class=""btn btn-danger"" href=""javascript:void(0);"" title=""Cancelar movilidad del estudiante""&gt;&lt;i class=""fa fa-remove""&gt;&lt;/i&gt; Cancelar&lt;/a&gt;&lt;/td&gt;"),"&lt;/tr&gt;")</f>
        <v>&lt;tr&gt;&lt;td&gt;11/05/2013&lt;/td&gt;&lt;td&gt;PRIMER SEMESTRE 2017&lt;/td&gt;&lt;td&gt;Voluntariado impacta Perú&lt;/td&gt;&lt;td&gt;Candice&lt;/td&gt;&lt;td class="text-info"&gt;En Trámite (Esperando Aval de Vicerrectoría)&lt;/td&gt;&lt;td&gt;&lt;a class="btn btn-danger" href="javascript:void(0);" title="Cancelar movilidad del estudiante"&gt;&lt;i class="fa fa-remove"&gt;&lt;/i&gt; Cancelar&lt;/a&gt;&lt;/td&gt;&lt;/tr&gt;</v>
      </c>
      <c r="U20" s="15"/>
      <c r="V20" s="15" t="s">
        <v>596</v>
      </c>
      <c r="W20" s="16" t="str">
        <f>RIGHT(Tabla1[[#This Row],[Columna42]], (LEN(Tabla1[[#This Row],[Columna42]]) - (FIND("Nacionalidad ",Tabla1[[#This Row],[Columna42]])+12)))</f>
        <v>saharaui</v>
      </c>
      <c r="X20" s="21" t="str">
        <f>CONCATENATE("&lt;option&gt;",PROPER(Tabla1[[#This Row],[Columna5]]),"&lt;/option&gt;")</f>
        <v>&lt;option&gt;Saharaui&lt;/option&gt;</v>
      </c>
      <c r="Y20" s="21"/>
      <c r="Z20" s="21"/>
      <c r="AA20" s="21"/>
    </row>
    <row r="21" spans="2:41" ht="102.75" customHeight="1" thickBot="1" x14ac:dyDescent="0.3">
      <c r="B21" s="3">
        <v>13</v>
      </c>
      <c r="C21" s="3" t="s">
        <v>64</v>
      </c>
      <c r="D21" s="3" t="s">
        <v>65</v>
      </c>
      <c r="E21" s="3" t="s">
        <v>66</v>
      </c>
      <c r="F21" s="3">
        <v>4031</v>
      </c>
      <c r="G21" s="3" t="s">
        <v>67</v>
      </c>
      <c r="H21" s="7" t="s">
        <v>68</v>
      </c>
      <c r="I21" s="11"/>
      <c r="J21" s="11" t="s">
        <v>552</v>
      </c>
      <c r="K21" s="11" t="s">
        <v>536</v>
      </c>
      <c r="L21" s="11"/>
      <c r="M21" s="4">
        <v>41792</v>
      </c>
      <c r="N21" s="11" t="str">
        <f t="shared" ca="1" si="0"/>
        <v>PRIMER SEMESTRE 2017</v>
      </c>
      <c r="O21" s="11" t="str">
        <f t="shared" ca="1" si="1"/>
        <v xml:space="preserve">  Gira Académica a Perú</v>
      </c>
      <c r="P21" s="3" t="s">
        <v>64</v>
      </c>
      <c r="Q21" s="11" t="str">
        <f t="shared" ca="1" si="2"/>
        <v>&lt;td class="text-info"&gt;En Trámite (Esperando Aval Vicerrectoría)&lt;/td&gt;</v>
      </c>
      <c r="R21" s="13"/>
      <c r="S21" s="11"/>
      <c r="T21" s="15" t="str">
        <f ca="1">CONCATENATE("&lt;tr&gt;&lt;td&gt;",TEXT(Tabla1[[#This Row],[Fecha de Pre-Registro]], "dd/mm/aaaa"),"&lt;/td&gt;&lt;td&gt;",Tabla1[[#This Row],[PERIODO]],"&lt;/td&gt;&lt;td&gt;",Tabla1[[#This Row],[Modalidad]],"&lt;/td&gt;&lt;td&gt;",Tabla1[[#This Row],[Nombres]],"&lt;/td&gt;",Tabla1[[#This Row],[Estado]],"",IF(Tabla1[[#This Row],[Estado]]=J$10,"&lt;td&gt;&lt;/td&gt;","&lt;td&gt;&lt;a class=""btn btn-danger"" href=""javascript:void(0);"" title=""Cancelar movilidad del estudiante""&gt;&lt;i class=""fa fa-remove""&gt;&lt;/i&gt; Cancelar&lt;/a&gt;&lt;/td&gt;"),"&lt;/tr&gt;")</f>
        <v>&lt;tr&gt;&lt;td&gt;02/06/2014&lt;/td&gt;&lt;td&gt;PRIMER SEMESTRE 2017&lt;/td&gt;&lt;td&gt;  Gira Académica a Perú&lt;/td&gt;&lt;td&gt;Brittany&lt;/td&gt;&lt;td class="text-info"&gt;En Trámite (Esperando Aval Vicerrectoría)&lt;/td&gt;&lt;td&gt;&lt;a class="btn btn-danger" href="javascript:void(0);" title="Cancelar movilidad del estudiante"&gt;&lt;i class="fa fa-remove"&gt;&lt;/i&gt; Cancelar&lt;/a&gt;&lt;/td&gt;&lt;/tr&gt;</v>
      </c>
      <c r="U21" s="15"/>
      <c r="V21" s="15" t="s">
        <v>597</v>
      </c>
      <c r="W21" s="16" t="str">
        <f>RIGHT(Tabla1[[#This Row],[Columna42]], (LEN(Tabla1[[#This Row],[Columna42]]) - (FIND("Nacionalidad ",Tabla1[[#This Row],[Columna42]])+12)))</f>
        <v>senegalesa</v>
      </c>
      <c r="X21" s="21" t="str">
        <f>CONCATENATE("&lt;option&gt;",PROPER(Tabla1[[#This Row],[Columna5]]),"&lt;/option&gt;")</f>
        <v>&lt;option&gt;Senegalesa&lt;/option&gt;</v>
      </c>
      <c r="Y21" s="21"/>
      <c r="Z21" s="21"/>
      <c r="AA21" s="21"/>
    </row>
    <row r="22" spans="2:41" ht="128.25" customHeight="1" thickBot="1" x14ac:dyDescent="0.3">
      <c r="B22" s="5">
        <v>14</v>
      </c>
      <c r="C22" s="5" t="s">
        <v>69</v>
      </c>
      <c r="D22" s="5" t="s">
        <v>70</v>
      </c>
      <c r="E22" s="5" t="s">
        <v>71</v>
      </c>
      <c r="F22" s="5">
        <v>53067</v>
      </c>
      <c r="G22" s="5" t="s">
        <v>72</v>
      </c>
      <c r="H22" s="6" t="s">
        <v>73</v>
      </c>
      <c r="I22" s="11"/>
      <c r="J22" s="11" t="s">
        <v>553</v>
      </c>
      <c r="K22" s="11" t="str">
        <f>+K19</f>
        <v>Voluntariado Impacta Brasil</v>
      </c>
      <c r="L22" s="11"/>
      <c r="M22" s="4">
        <v>41405</v>
      </c>
      <c r="N22" s="11" t="str">
        <f t="shared" ca="1" si="0"/>
        <v>DICIEMBRE 2018 A ENERO 2019</v>
      </c>
      <c r="O22" s="11" t="str">
        <f t="shared" ca="1" si="1"/>
        <v>Semestre Académico</v>
      </c>
      <c r="P22" s="5" t="s">
        <v>69</v>
      </c>
      <c r="Q22" s="11" t="str">
        <f t="shared" ca="1" si="2"/>
        <v>&lt;td class="text-info"&gt;En Trámite (Esperando Aval Vicerrectoría)&lt;/td&gt;</v>
      </c>
      <c r="R22" s="13"/>
      <c r="S22" s="11"/>
      <c r="T22" s="15" t="str">
        <f ca="1">CONCATENATE("&lt;tr&gt;&lt;td&gt;",TEXT(Tabla1[[#This Row],[Fecha de Pre-Registro]], "dd/mm/aaaa"),"&lt;/td&gt;&lt;td&gt;",Tabla1[[#This Row],[PERIODO]],"&lt;/td&gt;&lt;td&gt;",Tabla1[[#This Row],[Modalidad]],"&lt;/td&gt;&lt;td&gt;",Tabla1[[#This Row],[Nombres]],"&lt;/td&gt;",Tabla1[[#This Row],[Estado]],"",IF(Tabla1[[#This Row],[Estado]]=J$10,"&lt;td&gt;&lt;/td&gt;","&lt;td&gt;&lt;a class=""btn btn-danger"" href=""javascript:void(0);"" title=""Cancelar movilidad del estudiante""&gt;&lt;i class=""fa fa-remove""&gt;&lt;/i&gt; Cancelar&lt;/a&gt;&lt;/td&gt;"),"&lt;/tr&gt;")</f>
        <v>&lt;tr&gt;&lt;td&gt;11/05/2013&lt;/td&gt;&lt;td&gt;DICIEMBRE 2018 A ENERO 2019&lt;/td&gt;&lt;td&gt;Semestre Académico&lt;/td&gt;&lt;td&gt;Baxter&lt;/td&gt;&lt;td class="text-info"&gt;En Trámite (Esperando Aval Vicerrectoría)&lt;/td&gt;&lt;td&gt;&lt;a class="btn btn-danger" href="javascript:void(0);" title="Cancelar movilidad del estudiante"&gt;&lt;i class="fa fa-remove"&gt;&lt;/i&gt; Cancelar&lt;/a&gt;&lt;/td&gt;&lt;/tr&gt;</v>
      </c>
      <c r="U22" s="15"/>
      <c r="V22" s="15" t="s">
        <v>598</v>
      </c>
      <c r="W22" s="16" t="str">
        <f>RIGHT(Tabla1[[#This Row],[Columna42]], (LEN(Tabla1[[#This Row],[Columna42]]) - (FIND("Nacionalidad ",Tabla1[[#This Row],[Columna42]])+12)))</f>
        <v>sudafricana</v>
      </c>
      <c r="X22" s="21" t="str">
        <f>CONCATENATE("&lt;option&gt;",PROPER(Tabla1[[#This Row],[Columna5]]),"&lt;/option&gt;")</f>
        <v>&lt;option&gt;Sudafricana&lt;/option&gt;</v>
      </c>
      <c r="Y22" s="21"/>
      <c r="Z22" s="21"/>
      <c r="AA22" s="21"/>
      <c r="AO22" t="s">
        <v>524</v>
      </c>
    </row>
    <row r="23" spans="2:41" ht="77.25" customHeight="1" thickBot="1" x14ac:dyDescent="0.3">
      <c r="B23" s="3">
        <v>15</v>
      </c>
      <c r="C23" s="3" t="s">
        <v>74</v>
      </c>
      <c r="D23" s="3" t="s">
        <v>75</v>
      </c>
      <c r="E23" s="3" t="s">
        <v>76</v>
      </c>
      <c r="F23" s="3" t="s">
        <v>77</v>
      </c>
      <c r="G23" s="3" t="s">
        <v>78</v>
      </c>
      <c r="H23" s="7" t="s">
        <v>79</v>
      </c>
      <c r="I23" s="11"/>
      <c r="J23" s="11"/>
      <c r="K23" s="11"/>
      <c r="L23" s="11"/>
      <c r="M23" s="4">
        <v>41887</v>
      </c>
      <c r="N23" s="11" t="str">
        <f t="shared" ca="1" si="0"/>
        <v>JUNIO A JULIO 2018</v>
      </c>
      <c r="O23" s="11" t="str">
        <f t="shared" ca="1" si="1"/>
        <v xml:space="preserve">  Gira Académica a Perú</v>
      </c>
      <c r="P23" s="3" t="s">
        <v>74</v>
      </c>
      <c r="Q23" s="11" t="str">
        <f t="shared" ca="1" si="2"/>
        <v>&lt;td class="text-success"&gt;Aprobado&lt;/td&gt;</v>
      </c>
      <c r="R23" s="13"/>
      <c r="S23" s="11"/>
      <c r="T23" s="15" t="str">
        <f ca="1">CONCATENATE("&lt;tr&gt;&lt;td&gt;",TEXT(Tabla1[[#This Row],[Fecha de Pre-Registro]], "dd/mm/aaaa"),"&lt;/td&gt;&lt;td&gt;",Tabla1[[#This Row],[PERIODO]],"&lt;/td&gt;&lt;td&gt;",Tabla1[[#This Row],[Modalidad]],"&lt;/td&gt;&lt;td&gt;",Tabla1[[#This Row],[Nombres]],"&lt;/td&gt;",Tabla1[[#This Row],[Estado]],"",IF(Tabla1[[#This Row],[Estado]]=J$10,"&lt;td&gt;&lt;/td&gt;","&lt;td&gt;&lt;a class=""btn btn-danger"" href=""javascript:void(0);"" title=""Cancelar movilidad del estudiante""&gt;&lt;i class=""fa fa-remove""&gt;&lt;/i&gt; Cancelar&lt;/a&gt;&lt;/td&gt;"),"&lt;/tr&gt;")</f>
        <v>&lt;tr&gt;&lt;td&gt;05/09/2014&lt;/td&gt;&lt;td&gt;JUNIO A JULIO 2018&lt;/td&gt;&lt;td&gt;  Gira Académica a Perú&lt;/td&gt;&lt;td&gt;Vaughan&lt;/td&gt;&lt;td class="text-success"&gt;Aprobado&lt;/td&gt;&lt;td&gt;&lt;a class="btn btn-danger" href="javascript:void(0);" title="Cancelar movilidad del estudiante"&gt;&lt;i class="fa fa-remove"&gt;&lt;/i&gt; Cancelar&lt;/a&gt;&lt;/td&gt;&lt;/tr&gt;</v>
      </c>
      <c r="U23" s="15"/>
      <c r="V23" s="15" t="s">
        <v>599</v>
      </c>
      <c r="W23" s="16" t="str">
        <f>RIGHT(Tabla1[[#This Row],[Columna42]], (LEN(Tabla1[[#This Row],[Columna42]]) - (FIND("Nacionalidad ",Tabla1[[#This Row],[Columna42]])+12)))</f>
        <v>togolesa</v>
      </c>
      <c r="X23" s="21" t="str">
        <f>CONCATENATE("&lt;option&gt;",PROPER(Tabla1[[#This Row],[Columna5]]),"&lt;/option&gt;")</f>
        <v>&lt;option&gt;Togolesa&lt;/option&gt;</v>
      </c>
      <c r="Y23" s="21"/>
      <c r="Z23" s="21"/>
      <c r="AA23" s="21"/>
    </row>
    <row r="24" spans="2:41" ht="116.25" customHeight="1" thickBot="1" x14ac:dyDescent="0.3">
      <c r="B24" s="5">
        <v>16</v>
      </c>
      <c r="C24" s="5" t="s">
        <v>80</v>
      </c>
      <c r="D24" s="5" t="s">
        <v>81</v>
      </c>
      <c r="E24" s="5" t="s">
        <v>82</v>
      </c>
      <c r="F24" s="5" t="s">
        <v>83</v>
      </c>
      <c r="G24" s="5" t="s">
        <v>84</v>
      </c>
      <c r="H24" s="8">
        <v>41732</v>
      </c>
      <c r="I24" s="11"/>
      <c r="J24" s="11"/>
      <c r="K24" s="11"/>
      <c r="L24" s="11"/>
      <c r="M24" s="8">
        <v>41732</v>
      </c>
      <c r="N24" s="11" t="str">
        <f t="shared" ca="1" si="0"/>
        <v>JUNIO A JULIO 2018</v>
      </c>
      <c r="O24" s="11" t="str">
        <f t="shared" ca="1" si="1"/>
        <v>Summer Programme Responsible Management Rennes</v>
      </c>
      <c r="P24" s="5" t="s">
        <v>80</v>
      </c>
      <c r="Q24" s="11" t="str">
        <f t="shared" ca="1" si="2"/>
        <v>&lt;td class="text-info"&gt;En Trámite (Esperando Aval ORII 2ª Carga)&lt;/td&gt;</v>
      </c>
      <c r="R24" s="13"/>
      <c r="S24" s="11"/>
      <c r="T24" s="15" t="str">
        <f ca="1">CONCATENATE("&lt;tr&gt;&lt;td&gt;",TEXT(Tabla1[[#This Row],[Fecha de Pre-Registro]], "dd/mm/aaaa"),"&lt;/td&gt;&lt;td&gt;",Tabla1[[#This Row],[PERIODO]],"&lt;/td&gt;&lt;td&gt;",Tabla1[[#This Row],[Modalidad]],"&lt;/td&gt;&lt;td&gt;",Tabla1[[#This Row],[Nombres]],"&lt;/td&gt;",Tabla1[[#This Row],[Estado]],"",IF(Tabla1[[#This Row],[Estado]]=J$10,"&lt;td&gt;&lt;/td&gt;","&lt;td&gt;&lt;a class=""btn btn-danger"" href=""javascript:void(0);"" title=""Cancelar movilidad del estudiante""&gt;&lt;i class=""fa fa-remove""&gt;&lt;/i&gt; Cancelar&lt;/a&gt;&lt;/td&gt;"),"&lt;/tr&gt;")</f>
        <v>&lt;tr&gt;&lt;td&gt;03/04/2014&lt;/td&gt;&lt;td&gt;JUNIO A JULIO 2018&lt;/td&gt;&lt;td&gt;Summer Programme Responsible Management Rennes&lt;/td&gt;&lt;td&gt;Ivan&lt;/td&gt;&lt;td class="text-info"&gt;En Trámite (Esperando Aval ORII 2ª Carga)&lt;/td&gt;&lt;td&gt;&lt;a class="btn btn-danger" href="javascript:void(0);" title="Cancelar movilidad del estudiante"&gt;&lt;i class="fa fa-remove"&gt;&lt;/i&gt; Cancelar&lt;/a&gt;&lt;/td&gt;&lt;/tr&gt;</v>
      </c>
      <c r="U24" s="15"/>
      <c r="V24" s="15"/>
      <c r="W24" s="16"/>
      <c r="X24" s="21"/>
      <c r="Y24" s="21"/>
      <c r="Z24" s="21"/>
      <c r="AA24" s="21"/>
    </row>
    <row r="25" spans="2:41" ht="115.5" customHeight="1" thickBot="1" x14ac:dyDescent="0.3">
      <c r="B25" s="3">
        <v>17</v>
      </c>
      <c r="C25" s="3" t="s">
        <v>85</v>
      </c>
      <c r="D25" s="3" t="s">
        <v>86</v>
      </c>
      <c r="E25" s="3" t="s">
        <v>87</v>
      </c>
      <c r="F25" s="3">
        <v>2128</v>
      </c>
      <c r="G25" s="3" t="s">
        <v>88</v>
      </c>
      <c r="H25" s="7" t="s">
        <v>89</v>
      </c>
      <c r="I25" s="11"/>
      <c r="J25" s="11"/>
      <c r="K25" s="11"/>
      <c r="L25" s="11"/>
      <c r="M25" s="4">
        <v>41949</v>
      </c>
      <c r="N25" s="11" t="str">
        <f t="shared" ca="1" si="0"/>
        <v>SEGUNDO SEMESTRE 2017</v>
      </c>
      <c r="O25" s="11" t="str">
        <f t="shared" ca="1" si="1"/>
        <v>Misión Técnica Ingeniería</v>
      </c>
      <c r="P25" s="3" t="s">
        <v>85</v>
      </c>
      <c r="Q25" s="11" t="str">
        <f t="shared" ca="1" si="2"/>
        <v>&lt;td class="text-info"&gt;En Trámite (Esperando Aval Vicerrectoría)&lt;/td&gt;</v>
      </c>
      <c r="R25" s="13"/>
      <c r="S25" s="11"/>
      <c r="T25" s="15" t="str">
        <f ca="1">CONCATENATE("&lt;tr&gt;&lt;td&gt;",TEXT(Tabla1[[#This Row],[Fecha de Pre-Registro]], "dd/mm/aaaa"),"&lt;/td&gt;&lt;td&gt;",Tabla1[[#This Row],[PERIODO]],"&lt;/td&gt;&lt;td&gt;",Tabla1[[#This Row],[Modalidad]],"&lt;/td&gt;&lt;td&gt;",Tabla1[[#This Row],[Nombres]],"&lt;/td&gt;",Tabla1[[#This Row],[Estado]],"",IF(Tabla1[[#This Row],[Estado]]=J$10,"&lt;td&gt;&lt;/td&gt;","&lt;td&gt;&lt;a class=""btn btn-danger"" href=""javascript:void(0);"" title=""Cancelar movilidad del estudiante""&gt;&lt;i class=""fa fa-remove""&gt;&lt;/i&gt; Cancelar&lt;/a&gt;&lt;/td&gt;"),"&lt;/tr&gt;")</f>
        <v>&lt;tr&gt;&lt;td&gt;06/11/2014&lt;/td&gt;&lt;td&gt;SEGUNDO SEMESTRE 2017&lt;/td&gt;&lt;td&gt;Misión Técnica Ingeniería&lt;/td&gt;&lt;td&gt;Marah&lt;/td&gt;&lt;td class="text-info"&gt;En Trámite (Esperando Aval Vicerrectoría)&lt;/td&gt;&lt;td&gt;&lt;a class="btn btn-danger" href="javascript:void(0);" title="Cancelar movilidad del estudiante"&gt;&lt;i class="fa fa-remove"&gt;&lt;/i&gt; Cancelar&lt;/a&gt;&lt;/td&gt;&lt;/tr&gt;</v>
      </c>
      <c r="U25" s="15"/>
      <c r="V25" s="15"/>
      <c r="W25" s="16"/>
      <c r="X25" s="21"/>
      <c r="Y25" s="21"/>
      <c r="Z25" s="21"/>
      <c r="AA25" s="21"/>
    </row>
    <row r="26" spans="2:41" ht="102.75" thickBot="1" x14ac:dyDescent="0.3">
      <c r="B26" s="5">
        <v>18</v>
      </c>
      <c r="C26" s="5" t="s">
        <v>90</v>
      </c>
      <c r="D26" s="5" t="s">
        <v>91</v>
      </c>
      <c r="E26" s="5" t="s">
        <v>92</v>
      </c>
      <c r="F26" s="5">
        <v>70483</v>
      </c>
      <c r="G26" s="5" t="s">
        <v>93</v>
      </c>
      <c r="H26" s="6" t="s">
        <v>94</v>
      </c>
      <c r="I26" s="11"/>
      <c r="J26" s="11"/>
      <c r="K26" s="11"/>
      <c r="L26" s="11"/>
      <c r="M26" s="8">
        <v>41609</v>
      </c>
      <c r="N26" s="11" t="str">
        <f t="shared" ca="1" si="0"/>
        <v>PRIMER SEMESTRE 2017</v>
      </c>
      <c r="O26" s="11" t="str">
        <f t="shared" ca="1" si="1"/>
        <v>Voluntariado impacta México</v>
      </c>
      <c r="P26" s="5" t="s">
        <v>90</v>
      </c>
      <c r="Q26" s="11" t="str">
        <f t="shared" ca="1" si="2"/>
        <v>&lt;td class="text-info"&gt;En Trámite (Esperando Aval Institución de Destino)&lt;/td&gt;</v>
      </c>
      <c r="R26" s="13"/>
      <c r="S26" s="11"/>
      <c r="T26" s="15" t="str">
        <f ca="1">CONCATENATE("&lt;tr&gt;&lt;td&gt;",TEXT(Tabla1[[#This Row],[Fecha de Pre-Registro]], "dd/mm/aaaa"),"&lt;/td&gt;&lt;td&gt;",Tabla1[[#This Row],[PERIODO]],"&lt;/td&gt;&lt;td&gt;",Tabla1[[#This Row],[Modalidad]],"&lt;/td&gt;&lt;td&gt;",Tabla1[[#This Row],[Nombres]],"&lt;/td&gt;",Tabla1[[#This Row],[Estado]],"",IF(Tabla1[[#This Row],[Estado]]=J$10,"&lt;td&gt;&lt;/td&gt;","&lt;td&gt;&lt;a class=""btn btn-danger"" href=""javascript:void(0);"" title=""Cancelar movilidad del estudiante""&gt;&lt;i class=""fa fa-remove""&gt;&lt;/i&gt; Cancelar&lt;/a&gt;&lt;/td&gt;"),"&lt;/tr&gt;")</f>
        <v>&lt;tr&gt;&lt;td&gt;01/12/2013&lt;/td&gt;&lt;td&gt;PRIMER SEMESTRE 2017&lt;/td&gt;&lt;td&gt;Voluntariado impacta México&lt;/td&gt;&lt;td&gt;Kiara&lt;/td&gt;&lt;td class="text-info"&gt;En Trámite (Esperando Aval Institución de Destino)&lt;/td&gt;&lt;td&gt;&lt;a class="btn btn-danger" href="javascript:void(0);" title="Cancelar movilidad del estudiante"&gt;&lt;i class="fa fa-remove"&gt;&lt;/i&gt; Cancelar&lt;/a&gt;&lt;/td&gt;&lt;/tr&gt;</v>
      </c>
      <c r="U26" s="15"/>
      <c r="V26" s="15"/>
      <c r="W26" s="16"/>
      <c r="X26" s="21"/>
      <c r="Y26" s="21"/>
      <c r="Z26" s="21"/>
      <c r="AA26" s="21"/>
    </row>
    <row r="27" spans="2:41" ht="102.75" customHeight="1" thickBot="1" x14ac:dyDescent="0.3">
      <c r="B27" s="3">
        <v>19</v>
      </c>
      <c r="C27" s="3" t="s">
        <v>95</v>
      </c>
      <c r="D27" s="3" t="s">
        <v>96</v>
      </c>
      <c r="E27" s="3" t="s">
        <v>97</v>
      </c>
      <c r="F27" s="3">
        <v>19913</v>
      </c>
      <c r="G27" s="3" t="s">
        <v>98</v>
      </c>
      <c r="H27" s="7" t="s">
        <v>99</v>
      </c>
      <c r="I27" s="11"/>
      <c r="J27" s="11"/>
      <c r="K27" s="11"/>
      <c r="L27" s="11"/>
      <c r="M27" s="8">
        <v>41949</v>
      </c>
      <c r="N27" s="11" t="str">
        <f t="shared" ca="1" si="0"/>
        <v>SEGUNDO SEMESTRE 2018</v>
      </c>
      <c r="O27" s="11" t="str">
        <f t="shared" ca="1" si="1"/>
        <v xml:space="preserve">  Gira Académica a Perú</v>
      </c>
      <c r="P27" s="3" t="s">
        <v>95</v>
      </c>
      <c r="Q27" s="11" t="str">
        <f t="shared" ca="1" si="2"/>
        <v>&lt;td class="text-danger"&gt;Rechazado (Institución de Destino)&lt;/td&gt;</v>
      </c>
      <c r="R27" s="13"/>
      <c r="S27" s="11"/>
      <c r="T27" s="15" t="str">
        <f ca="1">CONCATENATE("&lt;tr&gt;&lt;td&gt;",TEXT(Tabla1[[#This Row],[Fecha de Pre-Registro]], "dd/mm/aaaa"),"&lt;/td&gt;&lt;td&gt;",Tabla1[[#This Row],[PERIODO]],"&lt;/td&gt;&lt;td&gt;",Tabla1[[#This Row],[Modalidad]],"&lt;/td&gt;&lt;td&gt;",Tabla1[[#This Row],[Nombres]],"&lt;/td&gt;",Tabla1[[#This Row],[Estado]],"",IF(Tabla1[[#This Row],[Estado]]=J$10,"&lt;td&gt;&lt;/td&gt;","&lt;td&gt;&lt;a class=""btn btn-danger"" href=""javascript:void(0);"" title=""Cancelar movilidad del estudiante""&gt;&lt;i class=""fa fa-remove""&gt;&lt;/i&gt; Cancelar&lt;/a&gt;&lt;/td&gt;"),"&lt;/tr&gt;")</f>
        <v>&lt;tr&gt;&lt;td&gt;06/11/2014&lt;/td&gt;&lt;td&gt;SEGUNDO SEMESTRE 2018&lt;/td&gt;&lt;td&gt;  Gira Académica a Perú&lt;/td&gt;&lt;td&gt;Brielle&lt;/td&gt;&lt;td class="text-danger"&gt;Rechazado (Institución de Destino)&lt;/td&gt;&lt;td&gt;&lt;a class="btn btn-danger" href="javascript:void(0);" title="Cancelar movilidad del estudiante"&gt;&lt;i class="fa fa-remove"&gt;&lt;/i&gt; Cancelar&lt;/a&gt;&lt;/td&gt;&lt;/tr&gt;</v>
      </c>
      <c r="U27" s="15"/>
      <c r="V27" s="15" t="s">
        <v>600</v>
      </c>
      <c r="W27" s="16" t="str">
        <f>RIGHT(Tabla1[[#This Row],[Columna42]], (LEN(Tabla1[[#This Row],[Columna42]]) - (FIND("Nacionalidad ",Tabla1[[#This Row],[Columna42]])+12)))</f>
        <v>canadiense</v>
      </c>
      <c r="X27" s="21" t="str">
        <f>CONCATENATE("&lt;option&gt;",PROPER(Tabla1[[#This Row],[Columna5]]),"&lt;/option&gt;")</f>
        <v>&lt;option&gt;Canadiense&lt;/option&gt;</v>
      </c>
      <c r="Y27" s="21"/>
      <c r="Z27" s="21"/>
      <c r="AA27" s="21"/>
    </row>
    <row r="28" spans="2:41" ht="116.25" customHeight="1" thickBot="1" x14ac:dyDescent="0.3">
      <c r="B28" s="5">
        <v>20</v>
      </c>
      <c r="C28" s="5" t="s">
        <v>100</v>
      </c>
      <c r="D28" s="5" t="s">
        <v>101</v>
      </c>
      <c r="E28" s="5" t="s">
        <v>102</v>
      </c>
      <c r="F28" s="5" t="s">
        <v>103</v>
      </c>
      <c r="G28" s="5" t="s">
        <v>104</v>
      </c>
      <c r="H28" s="6" t="s">
        <v>105</v>
      </c>
      <c r="I28" s="11"/>
      <c r="J28" s="11"/>
      <c r="K28" s="11"/>
      <c r="L28" s="11"/>
      <c r="M28" s="4">
        <v>41427</v>
      </c>
      <c r="N28" s="11" t="str">
        <f t="shared" ca="1" si="0"/>
        <v>SEGUNDO SEMESTRE 2018</v>
      </c>
      <c r="O28" s="11" t="str">
        <f t="shared" ca="1" si="1"/>
        <v>Voluntariado Impacta Brasil</v>
      </c>
      <c r="P28" s="5" t="s">
        <v>100</v>
      </c>
      <c r="Q28" s="11" t="str">
        <f t="shared" ca="1" si="2"/>
        <v>&lt;td class="text-danger"&gt;Rechazado (Vicerrectoría)&lt;/td&gt;</v>
      </c>
      <c r="R28" s="13"/>
      <c r="S28" s="11"/>
      <c r="T28" s="15" t="str">
        <f ca="1">CONCATENATE("&lt;tr&gt;&lt;td&gt;",TEXT(Tabla1[[#This Row],[Fecha de Pre-Registro]], "dd/mm/aaaa"),"&lt;/td&gt;&lt;td&gt;",Tabla1[[#This Row],[PERIODO]],"&lt;/td&gt;&lt;td&gt;",Tabla1[[#This Row],[Modalidad]],"&lt;/td&gt;&lt;td&gt;",Tabla1[[#This Row],[Nombres]],"&lt;/td&gt;",Tabla1[[#This Row],[Estado]],"",IF(Tabla1[[#This Row],[Estado]]=J$10,"&lt;td&gt;&lt;/td&gt;","&lt;td&gt;&lt;a class=""btn btn-danger"" href=""javascript:void(0);"" title=""Cancelar movilidad del estudiante""&gt;&lt;i class=""fa fa-remove""&gt;&lt;/i&gt; Cancelar&lt;/a&gt;&lt;/td&gt;"),"&lt;/tr&gt;")</f>
        <v>&lt;tr&gt;&lt;td&gt;02/06/2013&lt;/td&gt;&lt;td&gt;SEGUNDO SEMESTRE 2018&lt;/td&gt;&lt;td&gt;Voluntariado Impacta Brasil&lt;/td&gt;&lt;td&gt;Kennedy&lt;/td&gt;&lt;td class="text-danger"&gt;Rechazado (Vicerrectoría)&lt;/td&gt;&lt;td&gt;&lt;a class="btn btn-danger" href="javascript:void(0);" title="Cancelar movilidad del estudiante"&gt;&lt;i class="fa fa-remove"&gt;&lt;/i&gt; Cancelar&lt;/a&gt;&lt;/td&gt;&lt;/tr&gt;</v>
      </c>
      <c r="U28" s="15"/>
      <c r="V28" s="15" t="s">
        <v>601</v>
      </c>
      <c r="W28" s="16" t="str">
        <f>RIGHT(Tabla1[[#This Row],[Columna42]], (LEN(Tabla1[[#This Row],[Columna42]]) - (FIND("Nacionalidad ",Tabla1[[#This Row],[Columna42]])+12)))</f>
        <v>estadounidense</v>
      </c>
      <c r="X28" s="21" t="str">
        <f>CONCATENATE("&lt;option&gt;",PROPER(Tabla1[[#This Row],[Columna5]]),"&lt;/option&gt;")</f>
        <v>&lt;option&gt;Estadounidense&lt;/option&gt;</v>
      </c>
      <c r="Y28" s="21"/>
      <c r="Z28" s="21"/>
      <c r="AA28" s="21"/>
    </row>
    <row r="29" spans="2:41" ht="115.5" customHeight="1" thickBot="1" x14ac:dyDescent="0.3">
      <c r="B29" s="3">
        <v>21</v>
      </c>
      <c r="C29" s="3" t="s">
        <v>106</v>
      </c>
      <c r="D29" s="3" t="s">
        <v>107</v>
      </c>
      <c r="E29" s="3" t="s">
        <v>108</v>
      </c>
      <c r="F29" s="3">
        <v>27337</v>
      </c>
      <c r="G29" s="3" t="s">
        <v>109</v>
      </c>
      <c r="H29" s="4">
        <v>41765</v>
      </c>
      <c r="I29" s="11"/>
      <c r="J29" s="11"/>
      <c r="K29" s="11"/>
      <c r="L29" s="11"/>
      <c r="M29" s="4">
        <v>41765</v>
      </c>
      <c r="N29" s="11" t="str">
        <f t="shared" ca="1" si="0"/>
        <v>DICIEMBRE 2017 A ENERO 2018</v>
      </c>
      <c r="O29" s="11" t="str">
        <f t="shared" ca="1" si="1"/>
        <v>Summer Program Introduction to Materials Science and Enginnering</v>
      </c>
      <c r="P29" s="3" t="s">
        <v>106</v>
      </c>
      <c r="Q29" s="11" t="str">
        <f t="shared" ca="1" si="2"/>
        <v>&lt;td class="text-info"&gt;En Trámite (Esperando Aval Coordinador Programa)&lt;/td&gt;</v>
      </c>
      <c r="R29" s="13"/>
      <c r="S29" s="11"/>
      <c r="T29" s="15" t="str">
        <f ca="1">CONCATENATE("&lt;tr&gt;&lt;td&gt;",TEXT(Tabla1[[#This Row],[Fecha de Pre-Registro]], "dd/mm/aaaa"),"&lt;/td&gt;&lt;td&gt;",Tabla1[[#This Row],[PERIODO]],"&lt;/td&gt;&lt;td&gt;",Tabla1[[#This Row],[Modalidad]],"&lt;/td&gt;&lt;td&gt;",Tabla1[[#This Row],[Nombres]],"&lt;/td&gt;",Tabla1[[#This Row],[Estado]],"",IF(Tabla1[[#This Row],[Estado]]=J$10,"&lt;td&gt;&lt;/td&gt;","&lt;td&gt;&lt;a class=""btn btn-danger"" href=""javascript:void(0);"" title=""Cancelar movilidad del estudiante""&gt;&lt;i class=""fa fa-remove""&gt;&lt;/i&gt; Cancelar&lt;/a&gt;&lt;/td&gt;"),"&lt;/tr&gt;")</f>
        <v>&lt;tr&gt;&lt;td&gt;06/05/2014&lt;/td&gt;&lt;td&gt;DICIEMBRE 2017 A ENERO 2018&lt;/td&gt;&lt;td&gt;Summer Program Introduction to Materials Science and Enginnering&lt;/td&gt;&lt;td&gt;Peter&lt;/td&gt;&lt;td class="text-info"&gt;En Trámite (Esperando Aval Coordinador Programa)&lt;/td&gt;&lt;td&gt;&lt;a class="btn btn-danger" href="javascript:void(0);" title="Cancelar movilidad del estudiante"&gt;&lt;i class="fa fa-remove"&gt;&lt;/i&gt; Cancelar&lt;/a&gt;&lt;/td&gt;&lt;/tr&gt;</v>
      </c>
      <c r="U29" s="15"/>
      <c r="V29" s="15" t="s">
        <v>602</v>
      </c>
      <c r="W29" s="16" t="str">
        <f>RIGHT(Tabla1[[#This Row],[Columna42]], (LEN(Tabla1[[#This Row],[Columna42]]) - (FIND("Nacionalidad ",Tabla1[[#This Row],[Columna42]])+12)))</f>
        <v>mexicana</v>
      </c>
      <c r="X29" s="21" t="str">
        <f>CONCATENATE("&lt;option&gt;",PROPER(Tabla1[[#This Row],[Columna5]]),"&lt;/option&gt;")</f>
        <v>&lt;option&gt;Mexicana&lt;/option&gt;</v>
      </c>
      <c r="Y29" s="21"/>
      <c r="Z29" s="21"/>
      <c r="AA29" s="21"/>
    </row>
    <row r="30" spans="2:41" ht="129" customHeight="1" thickBot="1" x14ac:dyDescent="0.3">
      <c r="B30" s="5">
        <v>22</v>
      </c>
      <c r="C30" s="5" t="s">
        <v>110</v>
      </c>
      <c r="D30" s="5" t="s">
        <v>111</v>
      </c>
      <c r="E30" s="5" t="s">
        <v>112</v>
      </c>
      <c r="F30" s="5">
        <v>30305</v>
      </c>
      <c r="G30" s="5" t="s">
        <v>113</v>
      </c>
      <c r="H30" s="6" t="s">
        <v>114</v>
      </c>
      <c r="I30" s="11"/>
      <c r="J30" s="11"/>
      <c r="K30" s="11"/>
      <c r="L30" s="11"/>
      <c r="M30" s="8">
        <v>41498</v>
      </c>
      <c r="N30" s="11" t="str">
        <f t="shared" ca="1" si="0"/>
        <v>DICIEMBRE 2017 A ENERO 2018</v>
      </c>
      <c r="O30" s="11" t="str">
        <f t="shared" ca="1" si="1"/>
        <v>Leadership And Global Understanding - Summer Program</v>
      </c>
      <c r="P30" s="5" t="s">
        <v>110</v>
      </c>
      <c r="Q30" s="11" t="str">
        <f t="shared" ca="1" si="2"/>
        <v>&lt;td class="text-success"&gt;Aprobado&lt;/td&gt;</v>
      </c>
      <c r="R30" s="13"/>
      <c r="S30" s="11"/>
      <c r="T30" s="15" t="str">
        <f ca="1">CONCATENATE("&lt;tr&gt;&lt;td&gt;",TEXT(Tabla1[[#This Row],[Fecha de Pre-Registro]], "dd/mm/aaaa"),"&lt;/td&gt;&lt;td&gt;",Tabla1[[#This Row],[PERIODO]],"&lt;/td&gt;&lt;td&gt;",Tabla1[[#This Row],[Modalidad]],"&lt;/td&gt;&lt;td&gt;",Tabla1[[#This Row],[Nombres]],"&lt;/td&gt;",Tabla1[[#This Row],[Estado]],"",IF(Tabla1[[#This Row],[Estado]]=J$10,"&lt;td&gt;&lt;/td&gt;","&lt;td&gt;&lt;a class=""btn btn-danger"" href=""javascript:void(0);"" title=""Cancelar movilidad del estudiante""&gt;&lt;i class=""fa fa-remove""&gt;&lt;/i&gt; Cancelar&lt;/a&gt;&lt;/td&gt;"),"&lt;/tr&gt;")</f>
        <v>&lt;tr&gt;&lt;td&gt;12/08/2013&lt;/td&gt;&lt;td&gt;DICIEMBRE 2017 A ENERO 2018&lt;/td&gt;&lt;td&gt;Leadership And Global Understanding - Summer Program&lt;/td&gt;&lt;td&gt;Kibo&lt;/td&gt;&lt;td class="text-success"&gt;Aprobado&lt;/td&gt;&lt;td&gt;&lt;a class="btn btn-danger" href="javascript:void(0);" title="Cancelar movilidad del estudiante"&gt;&lt;i class="fa fa-remove"&gt;&lt;/i&gt; Cancelar&lt;/a&gt;&lt;/td&gt;&lt;/tr&gt;</v>
      </c>
      <c r="U30" s="15"/>
      <c r="V30" s="15"/>
      <c r="W30" s="16"/>
      <c r="X30" s="21"/>
      <c r="Y30" s="21"/>
      <c r="Z30" s="21"/>
      <c r="AA30" s="21"/>
    </row>
    <row r="31" spans="2:41" ht="115.5" customHeight="1" thickBot="1" x14ac:dyDescent="0.3">
      <c r="B31" s="3">
        <v>23</v>
      </c>
      <c r="C31" s="3" t="s">
        <v>115</v>
      </c>
      <c r="D31" s="3" t="s">
        <v>116</v>
      </c>
      <c r="E31" s="3" t="s">
        <v>117</v>
      </c>
      <c r="F31" s="3">
        <v>84972</v>
      </c>
      <c r="G31" s="3" t="s">
        <v>118</v>
      </c>
      <c r="H31" s="4">
        <v>41703</v>
      </c>
      <c r="I31" s="11"/>
      <c r="J31" s="11"/>
      <c r="K31" s="11"/>
      <c r="L31" s="11"/>
      <c r="M31" s="4">
        <v>41703</v>
      </c>
      <c r="N31" s="11" t="str">
        <f t="shared" ca="1" si="0"/>
        <v>PRIMER SEMESTRE 2017</v>
      </c>
      <c r="O31" s="11" t="str">
        <f t="shared" ca="1" si="1"/>
        <v>Misión Técnica Ingeniería</v>
      </c>
      <c r="P31" s="3" t="s">
        <v>115</v>
      </c>
      <c r="Q31" s="11" t="str">
        <f t="shared" ca="1" si="2"/>
        <v>&lt;td class="text-danger"&gt;Cancelado&lt;/td&gt;</v>
      </c>
      <c r="R31" s="13"/>
      <c r="S31" s="11"/>
      <c r="T31" s="15" t="str">
        <f ca="1">CONCATENATE("&lt;tr&gt;&lt;td&gt;",TEXT(Tabla1[[#This Row],[Fecha de Pre-Registro]], "dd/mm/aaaa"),"&lt;/td&gt;&lt;td&gt;",Tabla1[[#This Row],[PERIODO]],"&lt;/td&gt;&lt;td&gt;",Tabla1[[#This Row],[Modalidad]],"&lt;/td&gt;&lt;td&gt;",Tabla1[[#This Row],[Nombres]],"&lt;/td&gt;",Tabla1[[#This Row],[Estado]],"",IF(Tabla1[[#This Row],[Estado]]=J$10,"&lt;td&gt;&lt;/td&gt;","&lt;td&gt;&lt;a class=""btn btn-danger"" href=""javascript:void(0);"" title=""Cancelar movilidad del estudiante""&gt;&lt;i class=""fa fa-remove""&gt;&lt;/i&gt; Cancelar&lt;/a&gt;&lt;/td&gt;"),"&lt;/tr&gt;")</f>
        <v>&lt;tr&gt;&lt;td&gt;05/03/2014&lt;/td&gt;&lt;td&gt;PRIMER SEMESTRE 2017&lt;/td&gt;&lt;td&gt;Misión Técnica Ingeniería&lt;/td&gt;&lt;td&gt;Tanek&lt;/td&gt;&lt;td class="text-danger"&gt;Cancelado&lt;/td&gt;&lt;td&gt;&lt;/td&gt;&lt;/tr&gt;</v>
      </c>
      <c r="U31" s="15"/>
      <c r="V31" s="15" t="s">
        <v>603</v>
      </c>
      <c r="W31" s="16" t="str">
        <f>RIGHT(Tabla1[[#This Row],[Columna42]], (LEN(Tabla1[[#This Row],[Columna42]]) - (FIND("Nacionalidad ",Tabla1[[#This Row],[Columna42]])+12)))</f>
        <v>beliceña</v>
      </c>
      <c r="X31" s="21" t="str">
        <f>CONCATENATE("&lt;option&gt;",PROPER(Tabla1[[#This Row],[Columna5]]),"&lt;/option&gt;")</f>
        <v>&lt;option&gt;Beliceña&lt;/option&gt;</v>
      </c>
      <c r="Y31" s="21"/>
      <c r="Z31" s="21"/>
      <c r="AA31" s="21"/>
    </row>
    <row r="32" spans="2:41" ht="128.25" customHeight="1" thickBot="1" x14ac:dyDescent="0.3">
      <c r="B32" s="5">
        <v>24</v>
      </c>
      <c r="C32" s="5" t="s">
        <v>119</v>
      </c>
      <c r="D32" s="5" t="s">
        <v>120</v>
      </c>
      <c r="E32" s="5" t="s">
        <v>121</v>
      </c>
      <c r="F32" s="5">
        <v>54983</v>
      </c>
      <c r="G32" s="5" t="s">
        <v>122</v>
      </c>
      <c r="H32" s="6" t="s">
        <v>123</v>
      </c>
      <c r="I32" s="11"/>
      <c r="J32" s="11"/>
      <c r="K32" s="11"/>
      <c r="L32" s="11"/>
      <c r="M32" s="8">
        <v>41367</v>
      </c>
      <c r="N32" s="11" t="str">
        <f t="shared" ca="1" si="0"/>
        <v>DICIEMBRE 2018 A ENERO 2019</v>
      </c>
      <c r="O32" s="11" t="str">
        <f t="shared" ca="1" si="1"/>
        <v>Voluntariado impacta México</v>
      </c>
      <c r="P32" s="5" t="s">
        <v>119</v>
      </c>
      <c r="Q32" s="11" t="str">
        <f t="shared" ca="1" si="2"/>
        <v>&lt;td class="text-info"&gt;En Trámite (Esperando Aval Coordinador Programa)&lt;/td&gt;</v>
      </c>
      <c r="R32" s="13"/>
      <c r="S32" s="11"/>
      <c r="T32" s="15" t="str">
        <f ca="1">CONCATENATE("&lt;tr&gt;&lt;td&gt;",TEXT(Tabla1[[#This Row],[Fecha de Pre-Registro]], "dd/mm/aaaa"),"&lt;/td&gt;&lt;td&gt;",Tabla1[[#This Row],[PERIODO]],"&lt;/td&gt;&lt;td&gt;",Tabla1[[#This Row],[Modalidad]],"&lt;/td&gt;&lt;td&gt;",Tabla1[[#This Row],[Nombres]],"&lt;/td&gt;",Tabla1[[#This Row],[Estado]],"",IF(Tabla1[[#This Row],[Estado]]=J$10,"&lt;td&gt;&lt;/td&gt;","&lt;td&gt;&lt;a class=""btn btn-danger"" href=""javascript:void(0);"" title=""Cancelar movilidad del estudiante""&gt;&lt;i class=""fa fa-remove""&gt;&lt;/i&gt; Cancelar&lt;/a&gt;&lt;/td&gt;"),"&lt;/tr&gt;")</f>
        <v>&lt;tr&gt;&lt;td&gt;03/04/2013&lt;/td&gt;&lt;td&gt;DICIEMBRE 2018 A ENERO 2019&lt;/td&gt;&lt;td&gt;Voluntariado impacta México&lt;/td&gt;&lt;td&gt;Guinevere&lt;/td&gt;&lt;td class="text-info"&gt;En Trámite (Esperando Aval Coordinador Programa)&lt;/td&gt;&lt;td&gt;&lt;a class="btn btn-danger" href="javascript:void(0);" title="Cancelar movilidad del estudiante"&gt;&lt;i class="fa fa-remove"&gt;&lt;/i&gt; Cancelar&lt;/a&gt;&lt;/td&gt;&lt;/tr&gt;</v>
      </c>
      <c r="U32" s="15"/>
      <c r="V32" s="15" t="s">
        <v>604</v>
      </c>
      <c r="W32" s="16" t="str">
        <f>RIGHT(Tabla1[[#This Row],[Columna42]], (LEN(Tabla1[[#This Row],[Columna42]]) - (FIND("Nacionalidad ",Tabla1[[#This Row],[Columna42]])+12)))</f>
        <v>costarricense</v>
      </c>
      <c r="X32" s="21" t="str">
        <f>CONCATENATE("&lt;option&gt;",PROPER(Tabla1[[#This Row],[Columna5]]),"&lt;/option&gt;")</f>
        <v>&lt;option&gt;Costarricense&lt;/option&gt;</v>
      </c>
      <c r="Y32" s="21"/>
      <c r="Z32" s="21"/>
      <c r="AA32" s="21"/>
    </row>
    <row r="33" spans="2:27" ht="128.25" customHeight="1" thickBot="1" x14ac:dyDescent="0.3">
      <c r="B33" s="3">
        <v>25</v>
      </c>
      <c r="C33" s="3" t="s">
        <v>124</v>
      </c>
      <c r="D33" s="3" t="s">
        <v>125</v>
      </c>
      <c r="E33" s="3" t="s">
        <v>126</v>
      </c>
      <c r="F33" s="3">
        <v>12167</v>
      </c>
      <c r="G33" s="3" t="s">
        <v>127</v>
      </c>
      <c r="H33" s="4">
        <v>41306</v>
      </c>
      <c r="I33" s="11"/>
      <c r="J33" s="11"/>
      <c r="K33" s="11"/>
      <c r="L33" s="11"/>
      <c r="M33" s="4">
        <v>41306</v>
      </c>
      <c r="N33" s="11" t="str">
        <f t="shared" ca="1" si="0"/>
        <v>SEGUNDO SEMESTRE 2017</v>
      </c>
      <c r="O33" s="11" t="str">
        <f t="shared" ca="1" si="1"/>
        <v>Voluntariado impacta Perú</v>
      </c>
      <c r="P33" s="3" t="s">
        <v>124</v>
      </c>
      <c r="Q33" s="11" t="str">
        <f t="shared" ca="1" si="2"/>
        <v>&lt;td class="text-info"&gt;En Trámite (Esperando Aval de Vicerrectoría)&lt;/td&gt;</v>
      </c>
      <c r="R33" s="13"/>
      <c r="S33" s="11"/>
      <c r="T33" s="15" t="str">
        <f ca="1">CONCATENATE("&lt;tr&gt;&lt;td&gt;",TEXT(Tabla1[[#This Row],[Fecha de Pre-Registro]], "dd/mm/aaaa"),"&lt;/td&gt;&lt;td&gt;",Tabla1[[#This Row],[PERIODO]],"&lt;/td&gt;&lt;td&gt;",Tabla1[[#This Row],[Modalidad]],"&lt;/td&gt;&lt;td&gt;",Tabla1[[#This Row],[Nombres]],"&lt;/td&gt;",Tabla1[[#This Row],[Estado]],"",IF(Tabla1[[#This Row],[Estado]]=J$10,"&lt;td&gt;&lt;/td&gt;","&lt;td&gt;&lt;a class=""btn btn-danger"" href=""javascript:void(0);"" title=""Cancelar movilidad del estudiante""&gt;&lt;i class=""fa fa-remove""&gt;&lt;/i&gt; Cancelar&lt;/a&gt;&lt;/td&gt;"),"&lt;/tr&gt;")</f>
        <v>&lt;tr&gt;&lt;td&gt;01/02/2013&lt;/td&gt;&lt;td&gt;SEGUNDO SEMESTRE 2017&lt;/td&gt;&lt;td&gt;Voluntariado impacta Perú&lt;/td&gt;&lt;td&gt;Ronan&lt;/td&gt;&lt;td class="text-info"&gt;En Trámite (Esperando Aval de Vicerrectoría)&lt;/td&gt;&lt;td&gt;&lt;a class="btn btn-danger" href="javascript:void(0);" title="Cancelar movilidad del estudiante"&gt;&lt;i class="fa fa-remove"&gt;&lt;/i&gt; Cancelar&lt;/a&gt;&lt;/td&gt;&lt;/tr&gt;</v>
      </c>
      <c r="U33" s="15"/>
      <c r="V33" s="15" t="s">
        <v>605</v>
      </c>
      <c r="W33" s="16" t="str">
        <f>RIGHT(Tabla1[[#This Row],[Columna42]], (LEN(Tabla1[[#This Row],[Columna42]]) - (FIND("Nacionalidad ",Tabla1[[#This Row],[Columna42]])+12)))</f>
        <v>guatemalteca</v>
      </c>
      <c r="X33" s="21" t="str">
        <f>CONCATENATE("&lt;option&gt;",PROPER(Tabla1[[#This Row],[Columna5]]),"&lt;/option&gt;")</f>
        <v>&lt;option&gt;Guatemalteca&lt;/option&gt;</v>
      </c>
      <c r="Y33" s="21"/>
      <c r="Z33" s="21"/>
      <c r="AA33" s="21"/>
    </row>
    <row r="34" spans="2:27" ht="103.5" customHeight="1" thickBot="1" x14ac:dyDescent="0.3">
      <c r="B34" s="5">
        <v>26</v>
      </c>
      <c r="C34" s="5" t="s">
        <v>128</v>
      </c>
      <c r="D34" s="5" t="s">
        <v>129</v>
      </c>
      <c r="E34" s="5" t="s">
        <v>130</v>
      </c>
      <c r="F34" s="5" t="s">
        <v>131</v>
      </c>
      <c r="G34" s="5" t="s">
        <v>132</v>
      </c>
      <c r="H34" s="8">
        <v>41702</v>
      </c>
      <c r="I34" s="11"/>
      <c r="J34" s="11"/>
      <c r="K34" s="11"/>
      <c r="L34" s="11"/>
      <c r="M34" s="8">
        <v>41702</v>
      </c>
      <c r="N34" s="11" t="str">
        <f t="shared" ca="1" si="0"/>
        <v>SEGUNDO SEMESTRE 2017</v>
      </c>
      <c r="O34" s="11" t="str">
        <f t="shared" ca="1" si="1"/>
        <v>Prácticas</v>
      </c>
      <c r="P34" s="5" t="s">
        <v>128</v>
      </c>
      <c r="Q34" s="11" t="str">
        <f t="shared" ca="1" si="2"/>
        <v>&lt;td class="text-danger"&gt;Rechazado (ORII)&lt;/td&gt;</v>
      </c>
      <c r="R34" s="13"/>
      <c r="S34" s="11"/>
      <c r="T34" s="15" t="str">
        <f ca="1">CONCATENATE("&lt;tr&gt;&lt;td&gt;",TEXT(Tabla1[[#This Row],[Fecha de Pre-Registro]], "dd/mm/aaaa"),"&lt;/td&gt;&lt;td&gt;",Tabla1[[#This Row],[PERIODO]],"&lt;/td&gt;&lt;td&gt;",Tabla1[[#This Row],[Modalidad]],"&lt;/td&gt;&lt;td&gt;",Tabla1[[#This Row],[Nombres]],"&lt;/td&gt;",Tabla1[[#This Row],[Estado]],"",IF(Tabla1[[#This Row],[Estado]]=J$10,"&lt;td&gt;&lt;/td&gt;","&lt;td&gt;&lt;a class=""btn btn-danger"" href=""javascript:void(0);"" title=""Cancelar movilidad del estudiante""&gt;&lt;i class=""fa fa-remove""&gt;&lt;/i&gt; Cancelar&lt;/a&gt;&lt;/td&gt;"),"&lt;/tr&gt;")</f>
        <v>&lt;tr&gt;&lt;td&gt;04/03/2014&lt;/td&gt;&lt;td&gt;SEGUNDO SEMESTRE 2017&lt;/td&gt;&lt;td&gt;Prácticas&lt;/td&gt;&lt;td&gt;Kasper&lt;/td&gt;&lt;td class="text-danger"&gt;Rechazado (ORII)&lt;/td&gt;&lt;td&gt;&lt;a class="btn btn-danger" href="javascript:void(0);" title="Cancelar movilidad del estudiante"&gt;&lt;i class="fa fa-remove"&gt;&lt;/i&gt; Cancelar&lt;/a&gt;&lt;/td&gt;&lt;/tr&gt;</v>
      </c>
      <c r="U34" s="15"/>
      <c r="V34" s="15" t="s">
        <v>606</v>
      </c>
      <c r="W34" s="16" t="str">
        <f>RIGHT(Tabla1[[#This Row],[Columna42]], (LEN(Tabla1[[#This Row],[Columna42]]) - (FIND("Nacionalidad ",Tabla1[[#This Row],[Columna42]])+12)))</f>
        <v>hondureña</v>
      </c>
      <c r="X34" s="21" t="str">
        <f>CONCATENATE("&lt;option&gt;",PROPER(Tabla1[[#This Row],[Columna5]]),"&lt;/option&gt;")</f>
        <v>&lt;option&gt;Hondureña&lt;/option&gt;</v>
      </c>
      <c r="Y34" s="21"/>
      <c r="Z34" s="21"/>
      <c r="AA34" s="21"/>
    </row>
    <row r="35" spans="2:27" ht="77.25" customHeight="1" thickBot="1" x14ac:dyDescent="0.3">
      <c r="B35" s="3">
        <v>27</v>
      </c>
      <c r="C35" s="3" t="s">
        <v>133</v>
      </c>
      <c r="D35" s="3" t="s">
        <v>134</v>
      </c>
      <c r="E35" s="3" t="s">
        <v>135</v>
      </c>
      <c r="F35" s="3" t="s">
        <v>136</v>
      </c>
      <c r="G35" s="3" t="s">
        <v>137</v>
      </c>
      <c r="H35" s="7" t="s">
        <v>138</v>
      </c>
      <c r="I35" s="11"/>
      <c r="J35" s="11"/>
      <c r="K35" s="11"/>
      <c r="L35" s="11"/>
      <c r="M35" s="8">
        <v>41888</v>
      </c>
      <c r="N35" s="11" t="str">
        <f t="shared" ca="1" si="0"/>
        <v>SEGUNDO SEMESTRE 2017</v>
      </c>
      <c r="O35" s="11" t="str">
        <f t="shared" ca="1" si="1"/>
        <v xml:space="preserve">  Gira Académica a Perú</v>
      </c>
      <c r="P35" s="3" t="s">
        <v>133</v>
      </c>
      <c r="Q35" s="11" t="str">
        <f t="shared" ca="1" si="2"/>
        <v>&lt;td class="text-danger"&gt;Rechazado (Coordinador Programa)&lt;/td&gt;</v>
      </c>
      <c r="R35" s="13"/>
      <c r="S35" s="11"/>
      <c r="T35" s="15" t="str">
        <f ca="1">CONCATENATE("&lt;tr&gt;&lt;td&gt;",TEXT(Tabla1[[#This Row],[Fecha de Pre-Registro]], "dd/mm/aaaa"),"&lt;/td&gt;&lt;td&gt;",Tabla1[[#This Row],[PERIODO]],"&lt;/td&gt;&lt;td&gt;",Tabla1[[#This Row],[Modalidad]],"&lt;/td&gt;&lt;td&gt;",Tabla1[[#This Row],[Nombres]],"&lt;/td&gt;",Tabla1[[#This Row],[Estado]],"",IF(Tabla1[[#This Row],[Estado]]=J$10,"&lt;td&gt;&lt;/td&gt;","&lt;td&gt;&lt;a class=""btn btn-danger"" href=""javascript:void(0);"" title=""Cancelar movilidad del estudiante""&gt;&lt;i class=""fa fa-remove""&gt;&lt;/i&gt; Cancelar&lt;/a&gt;&lt;/td&gt;"),"&lt;/tr&gt;")</f>
        <v>&lt;tr&gt;&lt;td&gt;06/09/2014&lt;/td&gt;&lt;td&gt;SEGUNDO SEMESTRE 2017&lt;/td&gt;&lt;td&gt;  Gira Académica a Perú&lt;/td&gt;&lt;td&gt;Otto&lt;/td&gt;&lt;td class="text-danger"&gt;Rechazado (Coordinador Programa)&lt;/td&gt;&lt;td&gt;&lt;a class="btn btn-danger" href="javascript:void(0);" title="Cancelar movilidad del estudiante"&gt;&lt;i class="fa fa-remove"&gt;&lt;/i&gt; Cancelar&lt;/a&gt;&lt;/td&gt;&lt;/tr&gt;</v>
      </c>
      <c r="U35" s="15"/>
      <c r="V35" s="15" t="s">
        <v>607</v>
      </c>
      <c r="W35" s="16" t="str">
        <f>RIGHT(Tabla1[[#This Row],[Columna42]], (LEN(Tabla1[[#This Row],[Columna42]]) - (FIND("Nacionalidad ",Tabla1[[#This Row],[Columna42]])+12)))</f>
        <v>nicaragüense</v>
      </c>
      <c r="X35" s="21" t="str">
        <f>CONCATENATE("&lt;option&gt;",PROPER(Tabla1[[#This Row],[Columna5]]),"&lt;/option&gt;")</f>
        <v>&lt;option&gt;Nicaragüense&lt;/option&gt;</v>
      </c>
      <c r="Y35" s="21"/>
      <c r="Z35" s="21"/>
      <c r="AA35" s="21"/>
    </row>
    <row r="36" spans="2:27" ht="116.25" customHeight="1" thickBot="1" x14ac:dyDescent="0.3">
      <c r="B36" s="5">
        <v>28</v>
      </c>
      <c r="C36" s="5" t="s">
        <v>139</v>
      </c>
      <c r="D36" s="5" t="s">
        <v>140</v>
      </c>
      <c r="E36" s="5" t="s">
        <v>141</v>
      </c>
      <c r="F36" s="5">
        <v>15632</v>
      </c>
      <c r="G36" s="5" t="s">
        <v>142</v>
      </c>
      <c r="H36" s="6" t="s">
        <v>143</v>
      </c>
      <c r="I36" s="11"/>
      <c r="J36" s="11"/>
      <c r="K36" s="11"/>
      <c r="L36" s="11"/>
      <c r="M36" s="4">
        <v>41395</v>
      </c>
      <c r="N36" s="11" t="str">
        <f t="shared" ca="1" si="0"/>
        <v>SEGUNDO SEMESTRE 2018</v>
      </c>
      <c r="O36" s="11" t="str">
        <f t="shared" ca="1" si="1"/>
        <v>Korean Studies Summer Program Hannam University</v>
      </c>
      <c r="P36" s="5" t="s">
        <v>139</v>
      </c>
      <c r="Q36" s="11" t="str">
        <f t="shared" ca="1" si="2"/>
        <v>&lt;td class="text-info"&gt;En Trámite (Esperando Aval Vicerrectoría)&lt;/td&gt;</v>
      </c>
      <c r="R36" s="13"/>
      <c r="S36" s="11"/>
      <c r="T36" s="15" t="str">
        <f ca="1">CONCATENATE("&lt;tr&gt;&lt;td&gt;",TEXT(Tabla1[[#This Row],[Fecha de Pre-Registro]], "dd/mm/aaaa"),"&lt;/td&gt;&lt;td&gt;",Tabla1[[#This Row],[PERIODO]],"&lt;/td&gt;&lt;td&gt;",Tabla1[[#This Row],[Modalidad]],"&lt;/td&gt;&lt;td&gt;",Tabla1[[#This Row],[Nombres]],"&lt;/td&gt;",Tabla1[[#This Row],[Estado]],"",IF(Tabla1[[#This Row],[Estado]]=J$10,"&lt;td&gt;&lt;/td&gt;","&lt;td&gt;&lt;a class=""btn btn-danger"" href=""javascript:void(0);"" title=""Cancelar movilidad del estudiante""&gt;&lt;i class=""fa fa-remove""&gt;&lt;/i&gt; Cancelar&lt;/a&gt;&lt;/td&gt;"),"&lt;/tr&gt;")</f>
        <v>&lt;tr&gt;&lt;td&gt;01/05/2013&lt;/td&gt;&lt;td&gt;SEGUNDO SEMESTRE 2018&lt;/td&gt;&lt;td&gt;Korean Studies Summer Program Hannam University&lt;/td&gt;&lt;td&gt;Brenda&lt;/td&gt;&lt;td class="text-info"&gt;En Trámite (Esperando Aval Vicerrectoría)&lt;/td&gt;&lt;td&gt;&lt;a class="btn btn-danger" href="javascript:void(0);" title="Cancelar movilidad del estudiante"&gt;&lt;i class="fa fa-remove"&gt;&lt;/i&gt; Cancelar&lt;/a&gt;&lt;/td&gt;&lt;/tr&gt;</v>
      </c>
      <c r="U36" s="15"/>
      <c r="V36" s="15" t="s">
        <v>608</v>
      </c>
      <c r="W36" s="16" t="str">
        <f>RIGHT(Tabla1[[#This Row],[Columna42]], (LEN(Tabla1[[#This Row],[Columna42]]) - (FIND("Nacionalidad ",Tabla1[[#This Row],[Columna42]])+12)))</f>
        <v>panameña</v>
      </c>
      <c r="X36" s="21" t="str">
        <f>CONCATENATE("&lt;option&gt;",PROPER(Tabla1[[#This Row],[Columna5]]),"&lt;/option&gt;")</f>
        <v>&lt;option&gt;Panameña&lt;/option&gt;</v>
      </c>
      <c r="Y36" s="21"/>
      <c r="Z36" s="21"/>
      <c r="AA36" s="21"/>
    </row>
    <row r="37" spans="2:27" ht="128.25" customHeight="1" thickBot="1" x14ac:dyDescent="0.3">
      <c r="B37" s="3">
        <v>29</v>
      </c>
      <c r="C37" s="3" t="s">
        <v>144</v>
      </c>
      <c r="D37" s="3" t="s">
        <v>145</v>
      </c>
      <c r="E37" s="3" t="s">
        <v>146</v>
      </c>
      <c r="F37" s="3" t="s">
        <v>147</v>
      </c>
      <c r="G37" s="3" t="s">
        <v>148</v>
      </c>
      <c r="H37" s="4">
        <v>41316</v>
      </c>
      <c r="I37" s="11"/>
      <c r="J37" s="11"/>
      <c r="K37" s="11"/>
      <c r="L37" s="11"/>
      <c r="M37" s="4">
        <v>41316</v>
      </c>
      <c r="N37" s="11" t="str">
        <f t="shared" ca="1" si="0"/>
        <v>PRIMER SEMESTRE 2018</v>
      </c>
      <c r="O37" s="11" t="str">
        <f t="shared" ca="1" si="1"/>
        <v>Semestre Académico</v>
      </c>
      <c r="P37" s="3" t="s">
        <v>144</v>
      </c>
      <c r="Q37" s="11" t="str">
        <f t="shared" ca="1" si="2"/>
        <v>&lt;td class="text-success"&gt;Aprobado&lt;/td&gt;</v>
      </c>
      <c r="R37" s="13"/>
      <c r="S37" s="11"/>
      <c r="T37" s="15" t="str">
        <f ca="1">CONCATENATE("&lt;tr&gt;&lt;td&gt;",TEXT(Tabla1[[#This Row],[Fecha de Pre-Registro]], "dd/mm/aaaa"),"&lt;/td&gt;&lt;td&gt;",Tabla1[[#This Row],[PERIODO]],"&lt;/td&gt;&lt;td&gt;",Tabla1[[#This Row],[Modalidad]],"&lt;/td&gt;&lt;td&gt;",Tabla1[[#This Row],[Nombres]],"&lt;/td&gt;",Tabla1[[#This Row],[Estado]],"",IF(Tabla1[[#This Row],[Estado]]=J$10,"&lt;td&gt;&lt;/td&gt;","&lt;td&gt;&lt;a class=""btn btn-danger"" href=""javascript:void(0);"" title=""Cancelar movilidad del estudiante""&gt;&lt;i class=""fa fa-remove""&gt;&lt;/i&gt; Cancelar&lt;/a&gt;&lt;/td&gt;"),"&lt;/tr&gt;")</f>
        <v>&lt;tr&gt;&lt;td&gt;11/02/2013&lt;/td&gt;&lt;td&gt;PRIMER SEMESTRE 2018&lt;/td&gt;&lt;td&gt;Semestre Académico&lt;/td&gt;&lt;td&gt;Laith&lt;/td&gt;&lt;td class="text-success"&gt;Aprobado&lt;/td&gt;&lt;td&gt;&lt;a class="btn btn-danger" href="javascript:void(0);" title="Cancelar movilidad del estudiante"&gt;&lt;i class="fa fa-remove"&gt;&lt;/i&gt; Cancelar&lt;/a&gt;&lt;/td&gt;&lt;/tr&gt;</v>
      </c>
      <c r="U37" s="15"/>
      <c r="V37" s="15" t="s">
        <v>609</v>
      </c>
      <c r="W37" s="16" t="str">
        <f>RIGHT(Tabla1[[#This Row],[Columna42]], (LEN(Tabla1[[#This Row],[Columna42]]) - (FIND("Nacionalidad ",Tabla1[[#This Row],[Columna42]])+12)))</f>
        <v>salvadoreña</v>
      </c>
      <c r="X37" s="21" t="str">
        <f>CONCATENATE("&lt;option&gt;",PROPER(Tabla1[[#This Row],[Columna5]]),"&lt;/option&gt;")</f>
        <v>&lt;option&gt;Salvadoreña&lt;/option&gt;</v>
      </c>
      <c r="Y37" s="21"/>
      <c r="Z37" s="21"/>
      <c r="AA37" s="21"/>
    </row>
    <row r="38" spans="2:27" ht="116.25" customHeight="1" thickBot="1" x14ac:dyDescent="0.3">
      <c r="B38" s="5">
        <v>30</v>
      </c>
      <c r="C38" s="5" t="s">
        <v>149</v>
      </c>
      <c r="D38" s="5" t="s">
        <v>150</v>
      </c>
      <c r="E38" s="5" t="s">
        <v>151</v>
      </c>
      <c r="F38" s="5" t="s">
        <v>152</v>
      </c>
      <c r="G38" s="5" t="s">
        <v>153</v>
      </c>
      <c r="H38" s="6" t="s">
        <v>154</v>
      </c>
      <c r="I38" s="11"/>
      <c r="J38" s="11"/>
      <c r="K38" s="11"/>
      <c r="L38" s="11"/>
      <c r="M38" s="8">
        <v>41763</v>
      </c>
      <c r="N38" s="11" t="str">
        <f t="shared" ca="1" si="0"/>
        <v>PRIMER SEMESTRE 2017</v>
      </c>
      <c r="O38" s="11" t="str">
        <f t="shared" ca="1" si="1"/>
        <v>Voluntariado impacta México</v>
      </c>
      <c r="P38" s="5" t="s">
        <v>149</v>
      </c>
      <c r="Q38" s="11" t="str">
        <f t="shared" ca="1" si="2"/>
        <v>&lt;td class="text-info"&gt;En Trámite (Esperando Aval ORII 2ª Carga)&lt;/td&gt;</v>
      </c>
      <c r="R38" s="13"/>
      <c r="S38" s="11"/>
      <c r="T38" s="15" t="str">
        <f ca="1">CONCATENATE("&lt;tr&gt;&lt;td&gt;",TEXT(Tabla1[[#This Row],[Fecha de Pre-Registro]], "dd/mm/aaaa"),"&lt;/td&gt;&lt;td&gt;",Tabla1[[#This Row],[PERIODO]],"&lt;/td&gt;&lt;td&gt;",Tabla1[[#This Row],[Modalidad]],"&lt;/td&gt;&lt;td&gt;",Tabla1[[#This Row],[Nombres]],"&lt;/td&gt;",Tabla1[[#This Row],[Estado]],"",IF(Tabla1[[#This Row],[Estado]]=J$10,"&lt;td&gt;&lt;/td&gt;","&lt;td&gt;&lt;a class=""btn btn-danger"" href=""javascript:void(0);"" title=""Cancelar movilidad del estudiante""&gt;&lt;i class=""fa fa-remove""&gt;&lt;/i&gt; Cancelar&lt;/a&gt;&lt;/td&gt;"),"&lt;/tr&gt;")</f>
        <v>&lt;tr&gt;&lt;td&gt;04/05/2014&lt;/td&gt;&lt;td&gt;PRIMER SEMESTRE 2017&lt;/td&gt;&lt;td&gt;Voluntariado impacta México&lt;/td&gt;&lt;td&gt;Ella&lt;/td&gt;&lt;td class="text-info"&gt;En Trámite (Esperando Aval ORII 2ª Carga)&lt;/td&gt;&lt;td&gt;&lt;a class="btn btn-danger" href="javascript:void(0);" title="Cancelar movilidad del estudiante"&gt;&lt;i class="fa fa-remove"&gt;&lt;/i&gt; Cancelar&lt;/a&gt;&lt;/td&gt;&lt;/tr&gt;</v>
      </c>
      <c r="U38" s="15"/>
      <c r="V38" s="15"/>
      <c r="W38" s="16"/>
      <c r="X38" s="21"/>
      <c r="Y38" s="21"/>
      <c r="Z38" s="21"/>
      <c r="AA38" s="21"/>
    </row>
    <row r="39" spans="2:27" ht="115.5" customHeight="1" thickBot="1" x14ac:dyDescent="0.3">
      <c r="B39" s="3">
        <v>31</v>
      </c>
      <c r="C39" s="3" t="s">
        <v>155</v>
      </c>
      <c r="D39" s="3" t="s">
        <v>156</v>
      </c>
      <c r="E39" s="3" t="s">
        <v>157</v>
      </c>
      <c r="F39" s="3">
        <v>47931</v>
      </c>
      <c r="G39" s="3" t="s">
        <v>158</v>
      </c>
      <c r="H39" s="7" t="s">
        <v>159</v>
      </c>
      <c r="I39" s="11"/>
      <c r="J39" s="11"/>
      <c r="K39" s="11"/>
      <c r="L39" s="11"/>
      <c r="M39" s="4">
        <v>41765</v>
      </c>
      <c r="N39" s="11" t="str">
        <f t="shared" ca="1" si="0"/>
        <v>DICIEMBRE 2017 A ENERO 2018</v>
      </c>
      <c r="O39" s="11" t="str">
        <f t="shared" ca="1" si="1"/>
        <v>Prácticas</v>
      </c>
      <c r="P39" s="3" t="s">
        <v>155</v>
      </c>
      <c r="Q39" s="11" t="str">
        <f t="shared" ca="1" si="2"/>
        <v>&lt;td class="text-info"&gt;En Trámite (Esperando Aval ORII 2ª Carga)&lt;/td&gt;</v>
      </c>
      <c r="R39" s="13"/>
      <c r="S39" s="11"/>
      <c r="T39" s="15" t="str">
        <f ca="1">CONCATENATE("&lt;tr&gt;&lt;td&gt;",TEXT(Tabla1[[#This Row],[Fecha de Pre-Registro]], "dd/mm/aaaa"),"&lt;/td&gt;&lt;td&gt;",Tabla1[[#This Row],[PERIODO]],"&lt;/td&gt;&lt;td&gt;",Tabla1[[#This Row],[Modalidad]],"&lt;/td&gt;&lt;td&gt;",Tabla1[[#This Row],[Nombres]],"&lt;/td&gt;",Tabla1[[#This Row],[Estado]],"",IF(Tabla1[[#This Row],[Estado]]=J$10,"&lt;td&gt;&lt;/td&gt;","&lt;td&gt;&lt;a class=""btn btn-danger"" href=""javascript:void(0);"" title=""Cancelar movilidad del estudiante""&gt;&lt;i class=""fa fa-remove""&gt;&lt;/i&gt; Cancelar&lt;/a&gt;&lt;/td&gt;"),"&lt;/tr&gt;")</f>
        <v>&lt;tr&gt;&lt;td&gt;06/05/2014&lt;/td&gt;&lt;td&gt;DICIEMBRE 2017 A ENERO 2018&lt;/td&gt;&lt;td&gt;Prácticas&lt;/td&gt;&lt;td&gt;Hanae&lt;/td&gt;&lt;td class="text-info"&gt;En Trámite (Esperando Aval ORII 2ª Carga)&lt;/td&gt;&lt;td&gt;&lt;a class="btn btn-danger" href="javascript:void(0);" title="Cancelar movilidad del estudiante"&gt;&lt;i class="fa fa-remove"&gt;&lt;/i&gt; Cancelar&lt;/a&gt;&lt;/td&gt;&lt;/tr&gt;</v>
      </c>
      <c r="U39" s="15"/>
      <c r="V39" s="15" t="s">
        <v>610</v>
      </c>
      <c r="W39" s="16" t="str">
        <f>RIGHT(Tabla1[[#This Row],[Columna42]], (LEN(Tabla1[[#This Row],[Columna42]]) - (FIND("Nacionalidad ",Tabla1[[#This Row],[Columna42]])+12)))</f>
        <v>cubana</v>
      </c>
      <c r="X39" s="21" t="str">
        <f>CONCATENATE("&lt;option&gt;",PROPER(Tabla1[[#This Row],[Columna5]]),"&lt;/option&gt;")</f>
        <v>&lt;option&gt;Cubana&lt;/option&gt;</v>
      </c>
      <c r="Y39" s="21"/>
      <c r="Z39" s="21"/>
      <c r="AA39" s="21"/>
    </row>
    <row r="40" spans="2:27" ht="90.75" customHeight="1" thickBot="1" x14ac:dyDescent="0.3">
      <c r="B40" s="5">
        <v>32</v>
      </c>
      <c r="C40" s="5" t="s">
        <v>160</v>
      </c>
      <c r="D40" s="5" t="s">
        <v>161</v>
      </c>
      <c r="E40" s="5" t="s">
        <v>162</v>
      </c>
      <c r="F40" s="5">
        <v>78685</v>
      </c>
      <c r="G40" s="5" t="s">
        <v>163</v>
      </c>
      <c r="H40" s="6" t="s">
        <v>164</v>
      </c>
      <c r="I40" s="11"/>
      <c r="J40" s="11"/>
      <c r="K40" s="11"/>
      <c r="L40" s="11"/>
      <c r="M40" s="4">
        <v>41316</v>
      </c>
      <c r="N40" s="11" t="str">
        <f t="shared" ca="1" si="0"/>
        <v>PRIMER SEMESTRE 2018</v>
      </c>
      <c r="O40" s="11" t="str">
        <f t="shared" ca="1" si="1"/>
        <v>Leadership And Global Understanding - Summer Program</v>
      </c>
      <c r="P40" s="5" t="s">
        <v>160</v>
      </c>
      <c r="Q40" s="11" t="str">
        <f t="shared" ca="1" si="2"/>
        <v>&lt;td class="text-info"&gt;En Trámite (Esperando Aval Vicerrectoría)&lt;/td&gt;</v>
      </c>
      <c r="R40" s="13"/>
      <c r="S40" s="11"/>
      <c r="T40" s="15" t="str">
        <f ca="1">CONCATENATE("&lt;tr&gt;&lt;td&gt;",TEXT(Tabla1[[#This Row],[Fecha de Pre-Registro]], "dd/mm/aaaa"),"&lt;/td&gt;&lt;td&gt;",Tabla1[[#This Row],[PERIODO]],"&lt;/td&gt;&lt;td&gt;",Tabla1[[#This Row],[Modalidad]],"&lt;/td&gt;&lt;td&gt;",Tabla1[[#This Row],[Nombres]],"&lt;/td&gt;",Tabla1[[#This Row],[Estado]],"",IF(Tabla1[[#This Row],[Estado]]=J$10,"&lt;td&gt;&lt;/td&gt;","&lt;td&gt;&lt;a class=""btn btn-danger"" href=""javascript:void(0);"" title=""Cancelar movilidad del estudiante""&gt;&lt;i class=""fa fa-remove""&gt;&lt;/i&gt; Cancelar&lt;/a&gt;&lt;/td&gt;"),"&lt;/tr&gt;")</f>
        <v>&lt;tr&gt;&lt;td&gt;11/02/2013&lt;/td&gt;&lt;td&gt;PRIMER SEMESTRE 2018&lt;/td&gt;&lt;td&gt;Leadership And Global Understanding - Summer Program&lt;/td&gt;&lt;td&gt;Donna&lt;/td&gt;&lt;td class="text-info"&gt;En Trámite (Esperando Aval Vicerrectoría)&lt;/td&gt;&lt;td&gt;&lt;a class="btn btn-danger" href="javascript:void(0);" title="Cancelar movilidad del estudiante"&gt;&lt;i class="fa fa-remove"&gt;&lt;/i&gt; Cancelar&lt;/a&gt;&lt;/td&gt;&lt;/tr&gt;</v>
      </c>
      <c r="U40" s="15"/>
      <c r="V40" s="15" t="s">
        <v>611</v>
      </c>
      <c r="W40" s="16" t="str">
        <f>RIGHT(Tabla1[[#This Row],[Columna42]], (LEN(Tabla1[[#This Row],[Columna42]]) - (FIND("Nacionalidad ",Tabla1[[#This Row],[Columna42]])+12)))</f>
        <v>arubana</v>
      </c>
      <c r="X40" s="21" t="str">
        <f>CONCATENATE("&lt;option&gt;",PROPER(Tabla1[[#This Row],[Columna5]]),"&lt;/option&gt;")</f>
        <v>&lt;option&gt;Arubana&lt;/option&gt;</v>
      </c>
      <c r="Y40" s="21"/>
      <c r="Z40" s="21"/>
      <c r="AA40" s="21"/>
    </row>
    <row r="41" spans="2:27" ht="128.25" customHeight="1" thickBot="1" x14ac:dyDescent="0.3">
      <c r="B41" s="3">
        <v>33</v>
      </c>
      <c r="C41" s="3" t="s">
        <v>165</v>
      </c>
      <c r="D41" s="3" t="s">
        <v>166</v>
      </c>
      <c r="E41" s="3" t="s">
        <v>167</v>
      </c>
      <c r="F41" s="3">
        <v>7424</v>
      </c>
      <c r="G41" s="3" t="s">
        <v>168</v>
      </c>
      <c r="H41" s="7" t="s">
        <v>169</v>
      </c>
      <c r="I41" s="11"/>
      <c r="J41" s="11"/>
      <c r="K41" s="11"/>
      <c r="L41" s="11"/>
      <c r="M41" s="4">
        <v>41427</v>
      </c>
      <c r="N41" s="11" t="str">
        <f t="shared" ref="N41:N72" ca="1" si="3">INDEX(I$9:I$16,RANDBETWEEN(1,COUNTA(I$9:I$16)))</f>
        <v>DICIEMBRE 2018 A ENERO 2019</v>
      </c>
      <c r="O41" s="11" t="str">
        <f t="shared" ref="O41:O72" ca="1" si="4">INDEX(K$9:K$21,RANDBETWEEN(1,COUNTA(K$9:K$21)))</f>
        <v>Leadership And Global Understanding - Summer Program</v>
      </c>
      <c r="P41" s="3" t="s">
        <v>165</v>
      </c>
      <c r="Q41" s="11" t="str">
        <f t="shared" ref="Q41:Q72" ca="1" si="5">INDEX(J$9:J$22,RANDBETWEEN(1,COUNTA(J$9:J$22)))</f>
        <v>&lt;td class="text-danger"&gt;Rechazado (Vicerrectoría)&lt;/td&gt;</v>
      </c>
      <c r="R41" s="13"/>
      <c r="S41" s="11"/>
      <c r="T41" s="15" t="str">
        <f ca="1">CONCATENATE("&lt;tr&gt;&lt;td&gt;",TEXT(Tabla1[[#This Row],[Fecha de Pre-Registro]], "dd/mm/aaaa"),"&lt;/td&gt;&lt;td&gt;",Tabla1[[#This Row],[PERIODO]],"&lt;/td&gt;&lt;td&gt;",Tabla1[[#This Row],[Modalidad]],"&lt;/td&gt;&lt;td&gt;",Tabla1[[#This Row],[Nombres]],"&lt;/td&gt;",Tabla1[[#This Row],[Estado]],"",IF(Tabla1[[#This Row],[Estado]]=J$10,"&lt;td&gt;&lt;/td&gt;","&lt;td&gt;&lt;a class=""btn btn-danger"" href=""javascript:void(0);"" title=""Cancelar movilidad del estudiante""&gt;&lt;i class=""fa fa-remove""&gt;&lt;/i&gt; Cancelar&lt;/a&gt;&lt;/td&gt;"),"&lt;/tr&gt;")</f>
        <v>&lt;tr&gt;&lt;td&gt;02/06/2013&lt;/td&gt;&lt;td&gt;DICIEMBRE 2018 A ENERO 2019&lt;/td&gt;&lt;td&gt;Leadership And Global Understanding - Summer Program&lt;/td&gt;&lt;td&gt;Bevis&lt;/td&gt;&lt;td class="text-danger"&gt;Rechazado (Vicerrectoría)&lt;/td&gt;&lt;td&gt;&lt;a class="btn btn-danger" href="javascript:void(0);" title="Cancelar movilidad del estudiante"&gt;&lt;i class="fa fa-remove"&gt;&lt;/i&gt; Cancelar&lt;/a&gt;&lt;/td&gt;&lt;/tr&gt;</v>
      </c>
      <c r="U41" s="15"/>
      <c r="V41" s="15" t="s">
        <v>612</v>
      </c>
      <c r="W41" s="16" t="str">
        <f>RIGHT(Tabla1[[#This Row],[Columna42]], (LEN(Tabla1[[#This Row],[Columna42]]) - (FIND("Nacionalidad ",Tabla1[[#This Row],[Columna42]])+12)))</f>
        <v>bahameña</v>
      </c>
      <c r="X41" s="21" t="str">
        <f>CONCATENATE("&lt;option&gt;",PROPER(Tabla1[[#This Row],[Columna5]]),"&lt;/option&gt;")</f>
        <v>&lt;option&gt;Bahameña&lt;/option&gt;</v>
      </c>
      <c r="Y41" s="21"/>
      <c r="Z41" s="21"/>
      <c r="AA41" s="21"/>
    </row>
    <row r="42" spans="2:27" ht="102.75" customHeight="1" thickBot="1" x14ac:dyDescent="0.3">
      <c r="B42" s="5">
        <v>34</v>
      </c>
      <c r="C42" s="5" t="s">
        <v>170</v>
      </c>
      <c r="D42" s="5" t="s">
        <v>171</v>
      </c>
      <c r="E42" s="5" t="s">
        <v>172</v>
      </c>
      <c r="F42" s="5">
        <v>1318</v>
      </c>
      <c r="G42" s="5" t="s">
        <v>173</v>
      </c>
      <c r="H42" s="6" t="s">
        <v>174</v>
      </c>
      <c r="I42" s="11"/>
      <c r="J42" s="11"/>
      <c r="K42" s="11"/>
      <c r="L42" s="11"/>
      <c r="M42" s="4">
        <v>41947</v>
      </c>
      <c r="N42" s="11" t="str">
        <f t="shared" ca="1" si="3"/>
        <v>SEGUNDO SEMESTRE 2018</v>
      </c>
      <c r="O42" s="11" t="str">
        <f t="shared" ca="1" si="4"/>
        <v>Gira Académica Italia</v>
      </c>
      <c r="P42" s="5" t="s">
        <v>170</v>
      </c>
      <c r="Q42" s="11" t="str">
        <f t="shared" ca="1" si="5"/>
        <v>&lt;td class="text-info"&gt;En Trámite (Esperando Aval Vicerrectoría)&lt;/td&gt;</v>
      </c>
      <c r="R42" s="13"/>
      <c r="S42" s="11"/>
      <c r="T42" s="15" t="str">
        <f ca="1">CONCATENATE("&lt;tr&gt;&lt;td&gt;",TEXT(Tabla1[[#This Row],[Fecha de Pre-Registro]], "dd/mm/aaaa"),"&lt;/td&gt;&lt;td&gt;",Tabla1[[#This Row],[PERIODO]],"&lt;/td&gt;&lt;td&gt;",Tabla1[[#This Row],[Modalidad]],"&lt;/td&gt;&lt;td&gt;",Tabla1[[#This Row],[Nombres]],"&lt;/td&gt;",Tabla1[[#This Row],[Estado]],"",IF(Tabla1[[#This Row],[Estado]]=J$10,"&lt;td&gt;&lt;/td&gt;","&lt;td&gt;&lt;a class=""btn btn-danger"" href=""javascript:void(0);"" title=""Cancelar movilidad del estudiante""&gt;&lt;i class=""fa fa-remove""&gt;&lt;/i&gt; Cancelar&lt;/a&gt;&lt;/td&gt;"),"&lt;/tr&gt;")</f>
        <v>&lt;tr&gt;&lt;td&gt;04/11/2014&lt;/td&gt;&lt;td&gt;SEGUNDO SEMESTRE 2018&lt;/td&gt;&lt;td&gt;Gira Académica Italia&lt;/td&gt;&lt;td&gt;Celeste&lt;/td&gt;&lt;td class="text-info"&gt;En Trámite (Esperando Aval Vicerrectoría)&lt;/td&gt;&lt;td&gt;&lt;a class="btn btn-danger" href="javascript:void(0);" title="Cancelar movilidad del estudiante"&gt;&lt;i class="fa fa-remove"&gt;&lt;/i&gt; Cancelar&lt;/a&gt;&lt;/td&gt;&lt;/tr&gt;</v>
      </c>
      <c r="U42" s="15"/>
      <c r="V42" s="15" t="s">
        <v>613</v>
      </c>
      <c r="W42" s="16" t="str">
        <f>RIGHT(Tabla1[[#This Row],[Columna42]], (LEN(Tabla1[[#This Row],[Columna42]]) - (FIND("Nacionalidad ",Tabla1[[#This Row],[Columna42]])+12)))</f>
        <v>barbadense</v>
      </c>
      <c r="X42" s="21" t="str">
        <f>CONCATENATE("&lt;option&gt;",PROPER(Tabla1[[#This Row],[Columna5]]),"&lt;/option&gt;")</f>
        <v>&lt;option&gt;Barbadense&lt;/option&gt;</v>
      </c>
      <c r="Y42" s="21"/>
      <c r="Z42" s="21"/>
      <c r="AA42" s="21"/>
    </row>
    <row r="43" spans="2:27" ht="102.75" customHeight="1" thickBot="1" x14ac:dyDescent="0.3">
      <c r="B43" s="3">
        <v>35</v>
      </c>
      <c r="C43" s="3" t="s">
        <v>175</v>
      </c>
      <c r="D43" s="3" t="s">
        <v>176</v>
      </c>
      <c r="E43" s="3" t="s">
        <v>177</v>
      </c>
      <c r="F43" s="3" t="s">
        <v>178</v>
      </c>
      <c r="G43" s="3" t="s">
        <v>179</v>
      </c>
      <c r="H43" s="7" t="s">
        <v>180</v>
      </c>
      <c r="I43" s="11"/>
      <c r="J43" s="11"/>
      <c r="K43" s="11"/>
      <c r="L43" s="11"/>
      <c r="M43" s="4">
        <v>41947</v>
      </c>
      <c r="N43" s="11" t="str">
        <f t="shared" ca="1" si="3"/>
        <v>PRIMER SEMESTRE 2017</v>
      </c>
      <c r="O43" s="11" t="str">
        <f t="shared" ca="1" si="4"/>
        <v>Korean Studies Summer Program Hannam University</v>
      </c>
      <c r="P43" s="3" t="s">
        <v>175</v>
      </c>
      <c r="Q43" s="11" t="str">
        <f t="shared" ca="1" si="5"/>
        <v>&lt;td class="text-danger"&gt;Rechazado (Institución de Destino)&lt;/td&gt;</v>
      </c>
      <c r="R43" s="13"/>
      <c r="S43" s="11"/>
      <c r="T43" s="15" t="str">
        <f ca="1">CONCATENATE("&lt;tr&gt;&lt;td&gt;",TEXT(Tabla1[[#This Row],[Fecha de Pre-Registro]], "dd/mm/aaaa"),"&lt;/td&gt;&lt;td&gt;",Tabla1[[#This Row],[PERIODO]],"&lt;/td&gt;&lt;td&gt;",Tabla1[[#This Row],[Modalidad]],"&lt;/td&gt;&lt;td&gt;",Tabla1[[#This Row],[Nombres]],"&lt;/td&gt;",Tabla1[[#This Row],[Estado]],"",IF(Tabla1[[#This Row],[Estado]]=J$10,"&lt;td&gt;&lt;/td&gt;","&lt;td&gt;&lt;a class=""btn btn-danger"" href=""javascript:void(0);"" title=""Cancelar movilidad del estudiante""&gt;&lt;i class=""fa fa-remove""&gt;&lt;/i&gt; Cancelar&lt;/a&gt;&lt;/td&gt;"),"&lt;/tr&gt;")</f>
        <v>&lt;tr&gt;&lt;td&gt;04/11/2014&lt;/td&gt;&lt;td&gt;PRIMER SEMESTRE 2017&lt;/td&gt;&lt;td&gt;Korean Studies Summer Program Hannam University&lt;/td&gt;&lt;td&gt;Ila&lt;/td&gt;&lt;td class="text-danger"&gt;Rechazado (Institución de Destino)&lt;/td&gt;&lt;td&gt;&lt;a class="btn btn-danger" href="javascript:void(0);" title="Cancelar movilidad del estudiante"&gt;&lt;i class="fa fa-remove"&gt;&lt;/i&gt; Cancelar&lt;/a&gt;&lt;/td&gt;&lt;/tr&gt;</v>
      </c>
      <c r="U43" s="15"/>
      <c r="V43" s="15" t="s">
        <v>614</v>
      </c>
      <c r="W43" s="16" t="str">
        <f>RIGHT(Tabla1[[#This Row],[Columna42]], (LEN(Tabla1[[#This Row],[Columna42]]) - (FIND("Nacionalidad ",Tabla1[[#This Row],[Columna42]])+12)))</f>
        <v>dominiquesa</v>
      </c>
      <c r="X43" s="21" t="str">
        <f>CONCATENATE("&lt;option&gt;",PROPER(Tabla1[[#This Row],[Columna5]]),"&lt;/option&gt;")</f>
        <v>&lt;option&gt;Dominiquesa&lt;/option&gt;</v>
      </c>
      <c r="Y43" s="21"/>
      <c r="Z43" s="21"/>
      <c r="AA43" s="21"/>
    </row>
    <row r="44" spans="2:27" ht="129" customHeight="1" thickBot="1" x14ac:dyDescent="0.3">
      <c r="B44" s="5">
        <v>36</v>
      </c>
      <c r="C44" s="5" t="s">
        <v>181</v>
      </c>
      <c r="D44" s="5" t="s">
        <v>182</v>
      </c>
      <c r="E44" s="5" t="s">
        <v>183</v>
      </c>
      <c r="F44" s="5">
        <v>6044</v>
      </c>
      <c r="G44" s="5" t="s">
        <v>184</v>
      </c>
      <c r="H44" s="8">
        <v>41367</v>
      </c>
      <c r="I44" s="11"/>
      <c r="J44" s="11"/>
      <c r="K44" s="11"/>
      <c r="L44" s="11"/>
      <c r="M44" s="8">
        <v>41367</v>
      </c>
      <c r="N44" s="11" t="str">
        <f t="shared" ca="1" si="3"/>
        <v>DICIEMBRE 2018 A ENERO 2019</v>
      </c>
      <c r="O44" s="11" t="str">
        <f t="shared" ca="1" si="4"/>
        <v>Gira Académica Italia</v>
      </c>
      <c r="P44" s="5" t="s">
        <v>181</v>
      </c>
      <c r="Q44" s="11" t="str">
        <f t="shared" ca="1" si="5"/>
        <v>&lt;td class="text-info"&gt;En Trámite (Esperando Aval Coordinador Programa)&lt;/td&gt;</v>
      </c>
      <c r="R44" s="13"/>
      <c r="S44" s="11"/>
      <c r="T44" s="15" t="str">
        <f ca="1">CONCATENATE("&lt;tr&gt;&lt;td&gt;",TEXT(Tabla1[[#This Row],[Fecha de Pre-Registro]], "dd/mm/aaaa"),"&lt;/td&gt;&lt;td&gt;",Tabla1[[#This Row],[PERIODO]],"&lt;/td&gt;&lt;td&gt;",Tabla1[[#This Row],[Modalidad]],"&lt;/td&gt;&lt;td&gt;",Tabla1[[#This Row],[Nombres]],"&lt;/td&gt;",Tabla1[[#This Row],[Estado]],"",IF(Tabla1[[#This Row],[Estado]]=J$10,"&lt;td&gt;&lt;/td&gt;","&lt;td&gt;&lt;a class=""btn btn-danger"" href=""javascript:void(0);"" title=""Cancelar movilidad del estudiante""&gt;&lt;i class=""fa fa-remove""&gt;&lt;/i&gt; Cancelar&lt;/a&gt;&lt;/td&gt;"),"&lt;/tr&gt;")</f>
        <v>&lt;tr&gt;&lt;td&gt;03/04/2013&lt;/td&gt;&lt;td&gt;DICIEMBRE 2018 A ENERO 2019&lt;/td&gt;&lt;td&gt;Gira Académica Italia&lt;/td&gt;&lt;td&gt;Alana&lt;/td&gt;&lt;td class="text-info"&gt;En Trámite (Esperando Aval Coordinador Programa)&lt;/td&gt;&lt;td&gt;&lt;a class="btn btn-danger" href="javascript:void(0);" title="Cancelar movilidad del estudiante"&gt;&lt;i class="fa fa-remove"&gt;&lt;/i&gt; Cancelar&lt;/a&gt;&lt;/td&gt;&lt;/tr&gt;</v>
      </c>
      <c r="U44" s="15"/>
      <c r="V44" s="15" t="s">
        <v>615</v>
      </c>
      <c r="W44" s="16" t="str">
        <f>RIGHT(Tabla1[[#This Row],[Columna42]], (LEN(Tabla1[[#This Row],[Columna42]]) - (FIND("Nacionalidad ",Tabla1[[#This Row],[Columna42]])+12)))</f>
        <v>dominicana</v>
      </c>
      <c r="X44" s="21" t="str">
        <f>CONCATENATE("&lt;option&gt;",PROPER(Tabla1[[#This Row],[Columna5]]),"&lt;/option&gt;")</f>
        <v>&lt;option&gt;Dominicana&lt;/option&gt;</v>
      </c>
      <c r="Y44" s="21"/>
      <c r="Z44" s="21"/>
      <c r="AA44" s="21"/>
    </row>
    <row r="45" spans="2:27" ht="128.25" customHeight="1" thickBot="1" x14ac:dyDescent="0.3">
      <c r="B45" s="3">
        <v>37</v>
      </c>
      <c r="C45" s="3" t="s">
        <v>185</v>
      </c>
      <c r="D45" s="3" t="s">
        <v>186</v>
      </c>
      <c r="E45" s="3" t="s">
        <v>187</v>
      </c>
      <c r="F45" s="3">
        <v>33000</v>
      </c>
      <c r="G45" s="3" t="s">
        <v>188</v>
      </c>
      <c r="H45" s="4">
        <v>41792</v>
      </c>
      <c r="I45" s="11"/>
      <c r="J45" s="11"/>
      <c r="K45" s="11"/>
      <c r="L45" s="11"/>
      <c r="M45" s="4">
        <v>41792</v>
      </c>
      <c r="N45" s="11" t="str">
        <f t="shared" ca="1" si="3"/>
        <v>JUNIO A JULIO 2017</v>
      </c>
      <c r="O45" s="11" t="str">
        <f t="shared" ca="1" si="4"/>
        <v xml:space="preserve">  Gira Académica a Perú</v>
      </c>
      <c r="P45" s="3" t="s">
        <v>185</v>
      </c>
      <c r="Q45" s="11" t="str">
        <f t="shared" ca="1" si="5"/>
        <v>&lt;td class="text-danger"&gt;Rechazado (ORII 2ª Carga)&lt;/td&gt;</v>
      </c>
      <c r="R45" s="13"/>
      <c r="S45" s="11"/>
      <c r="T45" s="15" t="str">
        <f ca="1">CONCATENATE("&lt;tr&gt;&lt;td&gt;",TEXT(Tabla1[[#This Row],[Fecha de Pre-Registro]], "dd/mm/aaaa"),"&lt;/td&gt;&lt;td&gt;",Tabla1[[#This Row],[PERIODO]],"&lt;/td&gt;&lt;td&gt;",Tabla1[[#This Row],[Modalidad]],"&lt;/td&gt;&lt;td&gt;",Tabla1[[#This Row],[Nombres]],"&lt;/td&gt;",Tabla1[[#This Row],[Estado]],"",IF(Tabla1[[#This Row],[Estado]]=J$10,"&lt;td&gt;&lt;/td&gt;","&lt;td&gt;&lt;a class=""btn btn-danger"" href=""javascript:void(0);"" title=""Cancelar movilidad del estudiante""&gt;&lt;i class=""fa fa-remove""&gt;&lt;/i&gt; Cancelar&lt;/a&gt;&lt;/td&gt;"),"&lt;/tr&gt;")</f>
        <v>&lt;tr&gt;&lt;td&gt;02/06/2014&lt;/td&gt;&lt;td&gt;JUNIO A JULIO 2017&lt;/td&gt;&lt;td&gt;  Gira Académica a Perú&lt;/td&gt;&lt;td&gt;Rowan&lt;/td&gt;&lt;td class="text-danger"&gt;Rechazado (ORII 2ª Carga)&lt;/td&gt;&lt;td&gt;&lt;a class="btn btn-danger" href="javascript:void(0);" title="Cancelar movilidad del estudiante"&gt;&lt;i class="fa fa-remove"&gt;&lt;/i&gt; Cancelar&lt;/a&gt;&lt;/td&gt;&lt;/tr&gt;</v>
      </c>
      <c r="U45" s="15"/>
      <c r="V45" s="15" t="s">
        <v>616</v>
      </c>
      <c r="W45" s="16" t="str">
        <f>RIGHT(Tabla1[[#This Row],[Columna42]], (LEN(Tabla1[[#This Row],[Columna42]]) - (FIND("Nacionalidad ",Tabla1[[#This Row],[Columna42]])+12)))</f>
        <v>haitiana</v>
      </c>
      <c r="X45" s="21" t="str">
        <f>CONCATENATE("&lt;option&gt;",PROPER(Tabla1[[#This Row],[Columna5]]),"&lt;/option&gt;")</f>
        <v>&lt;option&gt;Haitiana&lt;/option&gt;</v>
      </c>
      <c r="Y45" s="21"/>
      <c r="Z45" s="21"/>
      <c r="AA45" s="21"/>
    </row>
    <row r="46" spans="2:27" ht="103.5" customHeight="1" thickBot="1" x14ac:dyDescent="0.3">
      <c r="B46" s="5">
        <v>38</v>
      </c>
      <c r="C46" s="5" t="s">
        <v>189</v>
      </c>
      <c r="D46" s="5" t="s">
        <v>190</v>
      </c>
      <c r="E46" s="5" t="s">
        <v>191</v>
      </c>
      <c r="F46" s="5">
        <v>5652</v>
      </c>
      <c r="G46" s="5" t="s">
        <v>192</v>
      </c>
      <c r="H46" s="6" t="s">
        <v>193</v>
      </c>
      <c r="I46" s="11"/>
      <c r="J46" s="11"/>
      <c r="K46" s="11"/>
      <c r="L46" s="11"/>
      <c r="M46" s="8">
        <v>41429</v>
      </c>
      <c r="N46" s="11" t="str">
        <f t="shared" ca="1" si="3"/>
        <v>PRIMER SEMESTRE 2018</v>
      </c>
      <c r="O46" s="11" t="str">
        <f t="shared" ca="1" si="4"/>
        <v>Voluntariado impacta Perú</v>
      </c>
      <c r="P46" s="5" t="s">
        <v>189</v>
      </c>
      <c r="Q46" s="11" t="str">
        <f t="shared" ca="1" si="5"/>
        <v>&lt;td class="text-info"&gt;En Trámite (Esperando Aval Vicerrectoría)&lt;/td&gt;</v>
      </c>
      <c r="R46" s="13"/>
      <c r="S46" s="11"/>
      <c r="T46" s="15" t="str">
        <f ca="1">CONCATENATE("&lt;tr&gt;&lt;td&gt;",TEXT(Tabla1[[#This Row],[Fecha de Pre-Registro]], "dd/mm/aaaa"),"&lt;/td&gt;&lt;td&gt;",Tabla1[[#This Row],[PERIODO]],"&lt;/td&gt;&lt;td&gt;",Tabla1[[#This Row],[Modalidad]],"&lt;/td&gt;&lt;td&gt;",Tabla1[[#This Row],[Nombres]],"&lt;/td&gt;",Tabla1[[#This Row],[Estado]],"",IF(Tabla1[[#This Row],[Estado]]=J$10,"&lt;td&gt;&lt;/td&gt;","&lt;td&gt;&lt;a class=""btn btn-danger"" href=""javascript:void(0);"" title=""Cancelar movilidad del estudiante""&gt;&lt;i class=""fa fa-remove""&gt;&lt;/i&gt; Cancelar&lt;/a&gt;&lt;/td&gt;"),"&lt;/tr&gt;")</f>
        <v>&lt;tr&gt;&lt;td&gt;04/06/2013&lt;/td&gt;&lt;td&gt;PRIMER SEMESTRE 2018&lt;/td&gt;&lt;td&gt;Voluntariado impacta Perú&lt;/td&gt;&lt;td&gt;Eric&lt;/td&gt;&lt;td class="text-info"&gt;En Trámite (Esperando Aval Vicerrectoría)&lt;/td&gt;&lt;td&gt;&lt;a class="btn btn-danger" href="javascript:void(0);" title="Cancelar movilidad del estudiante"&gt;&lt;i class="fa fa-remove"&gt;&lt;/i&gt; Cancelar&lt;/a&gt;&lt;/td&gt;&lt;/tr&gt;</v>
      </c>
      <c r="U46" s="15"/>
      <c r="V46" s="15" t="s">
        <v>617</v>
      </c>
      <c r="W46" s="16" t="str">
        <f>RIGHT(Tabla1[[#This Row],[Columna42]], (LEN(Tabla1[[#This Row],[Columna42]]) - (FIND("Nacionalidad ",Tabla1[[#This Row],[Columna42]])+12)))</f>
        <v>jamaiquina</v>
      </c>
      <c r="X46" s="21" t="str">
        <f>CONCATENATE("&lt;option&gt;",PROPER(Tabla1[[#This Row],[Columna5]]),"&lt;/option&gt;")</f>
        <v>&lt;option&gt;Jamaiquina&lt;/option&gt;</v>
      </c>
      <c r="Y46" s="21"/>
      <c r="Z46" s="21"/>
      <c r="AA46" s="21"/>
    </row>
    <row r="47" spans="2:27" ht="115.5" customHeight="1" thickBot="1" x14ac:dyDescent="0.3">
      <c r="B47" s="3">
        <v>39</v>
      </c>
      <c r="C47" s="3" t="s">
        <v>194</v>
      </c>
      <c r="D47" s="3" t="s">
        <v>195</v>
      </c>
      <c r="E47" s="3" t="s">
        <v>196</v>
      </c>
      <c r="F47" s="3" t="s">
        <v>197</v>
      </c>
      <c r="G47" s="3" t="s">
        <v>198</v>
      </c>
      <c r="H47" s="7" t="s">
        <v>199</v>
      </c>
      <c r="I47" s="11"/>
      <c r="J47" s="11"/>
      <c r="K47" s="11"/>
      <c r="L47" s="11"/>
      <c r="M47" s="4">
        <v>41395</v>
      </c>
      <c r="N47" s="11" t="str">
        <f t="shared" ca="1" si="3"/>
        <v>SEGUNDO SEMESTRE 2017</v>
      </c>
      <c r="O47" s="11" t="str">
        <f t="shared" ca="1" si="4"/>
        <v>Leadership And Global Understanding - Summer Program</v>
      </c>
      <c r="P47" s="3" t="s">
        <v>194</v>
      </c>
      <c r="Q47" s="11" t="str">
        <f t="shared" ca="1" si="5"/>
        <v>&lt;td class="text-info"&gt;En Trámite (Esperando Aval de Vicerrectoría)&lt;/td&gt;</v>
      </c>
      <c r="R47" s="13"/>
      <c r="S47" s="11"/>
      <c r="T47" s="15" t="str">
        <f ca="1">CONCATENATE("&lt;tr&gt;&lt;td&gt;",TEXT(Tabla1[[#This Row],[Fecha de Pre-Registro]], "dd/mm/aaaa"),"&lt;/td&gt;&lt;td&gt;",Tabla1[[#This Row],[PERIODO]],"&lt;/td&gt;&lt;td&gt;",Tabla1[[#This Row],[Modalidad]],"&lt;/td&gt;&lt;td&gt;",Tabla1[[#This Row],[Nombres]],"&lt;/td&gt;",Tabla1[[#This Row],[Estado]],"",IF(Tabla1[[#This Row],[Estado]]=J$10,"&lt;td&gt;&lt;/td&gt;","&lt;td&gt;&lt;a class=""btn btn-danger"" href=""javascript:void(0);"" title=""Cancelar movilidad del estudiante""&gt;&lt;i class=""fa fa-remove""&gt;&lt;/i&gt; Cancelar&lt;/a&gt;&lt;/td&gt;"),"&lt;/tr&gt;")</f>
        <v>&lt;tr&gt;&lt;td&gt;01/05/2013&lt;/td&gt;&lt;td&gt;SEGUNDO SEMESTRE 2017&lt;/td&gt;&lt;td&gt;Leadership And Global Understanding - Summer Program&lt;/td&gt;&lt;td&gt;Dana&lt;/td&gt;&lt;td class="text-info"&gt;En Trámite (Esperando Aval de Vicerrectoría)&lt;/td&gt;&lt;td&gt;&lt;a class="btn btn-danger" href="javascript:void(0);" title="Cancelar movilidad del estudiante"&gt;&lt;i class="fa fa-remove"&gt;&lt;/i&gt; Cancelar&lt;/a&gt;&lt;/td&gt;&lt;/tr&gt;</v>
      </c>
      <c r="U47" s="15"/>
      <c r="V47" s="15" t="s">
        <v>618</v>
      </c>
      <c r="W47" s="16" t="str">
        <f>RIGHT(Tabla1[[#This Row],[Columna42]], (LEN(Tabla1[[#This Row],[Columna42]]) - (FIND("Nacionalidad ",Tabla1[[#This Row],[Columna42]])+12)))</f>
        <v>puertorriqueña</v>
      </c>
      <c r="X47" s="21" t="str">
        <f>CONCATENATE("&lt;option&gt;",PROPER(Tabla1[[#This Row],[Columna5]]),"&lt;/option&gt;")</f>
        <v>&lt;option&gt;Puertorriqueña&lt;/option&gt;</v>
      </c>
      <c r="Y47" s="21"/>
      <c r="Z47" s="21"/>
      <c r="AA47" s="21"/>
    </row>
    <row r="48" spans="2:27" ht="129" customHeight="1" thickBot="1" x14ac:dyDescent="0.3">
      <c r="B48" s="5">
        <v>40</v>
      </c>
      <c r="C48" s="5" t="s">
        <v>200</v>
      </c>
      <c r="D48" s="5" t="s">
        <v>201</v>
      </c>
      <c r="E48" s="5" t="s">
        <v>202</v>
      </c>
      <c r="F48" s="5">
        <v>1356</v>
      </c>
      <c r="G48" s="5" t="s">
        <v>203</v>
      </c>
      <c r="H48" s="8">
        <v>41888</v>
      </c>
      <c r="I48" s="11"/>
      <c r="J48" s="11"/>
      <c r="K48" s="11"/>
      <c r="L48" s="11"/>
      <c r="M48" s="8">
        <v>41888</v>
      </c>
      <c r="N48" s="11" t="str">
        <f t="shared" ca="1" si="3"/>
        <v>JUNIO A JULIO 2017</v>
      </c>
      <c r="O48" s="11" t="str">
        <f t="shared" ca="1" si="4"/>
        <v>Doble Titulación</v>
      </c>
      <c r="P48" s="5" t="s">
        <v>200</v>
      </c>
      <c r="Q48" s="11" t="str">
        <f t="shared" ca="1" si="5"/>
        <v>&lt;td class="text-info"&gt;En Trámite (Esperando Aval de Vicerrectoría)&lt;/td&gt;</v>
      </c>
      <c r="R48" s="13"/>
      <c r="S48" s="11"/>
      <c r="T48" s="15" t="str">
        <f ca="1">CONCATENATE("&lt;tr&gt;&lt;td&gt;",TEXT(Tabla1[[#This Row],[Fecha de Pre-Registro]], "dd/mm/aaaa"),"&lt;/td&gt;&lt;td&gt;",Tabla1[[#This Row],[PERIODO]],"&lt;/td&gt;&lt;td&gt;",Tabla1[[#This Row],[Modalidad]],"&lt;/td&gt;&lt;td&gt;",Tabla1[[#This Row],[Nombres]],"&lt;/td&gt;",Tabla1[[#This Row],[Estado]],"",IF(Tabla1[[#This Row],[Estado]]=J$10,"&lt;td&gt;&lt;/td&gt;","&lt;td&gt;&lt;a class=""btn btn-danger"" href=""javascript:void(0);"" title=""Cancelar movilidad del estudiante""&gt;&lt;i class=""fa fa-remove""&gt;&lt;/i&gt; Cancelar&lt;/a&gt;&lt;/td&gt;"),"&lt;/tr&gt;")</f>
        <v>&lt;tr&gt;&lt;td&gt;06/09/2014&lt;/td&gt;&lt;td&gt;JUNIO A JULIO 2017&lt;/td&gt;&lt;td&gt;Doble Titulación&lt;/td&gt;&lt;td&gt;Karleigh&lt;/td&gt;&lt;td class="text-info"&gt;En Trámite (Esperando Aval de Vicerrectoría)&lt;/td&gt;&lt;td&gt;&lt;a class="btn btn-danger" href="javascript:void(0);" title="Cancelar movilidad del estudiante"&gt;&lt;i class="fa fa-remove"&gt;&lt;/i&gt; Cancelar&lt;/a&gt;&lt;/td&gt;&lt;/tr&gt;</v>
      </c>
      <c r="U48" s="15"/>
      <c r="V48" s="15" t="s">
        <v>619</v>
      </c>
      <c r="W48" s="16" t="str">
        <f>RIGHT(Tabla1[[#This Row],[Columna42]], (LEN(Tabla1[[#This Row],[Columna42]]) - (FIND("Nacionalidad ",Tabla1[[#This Row],[Columna42]])+12)))</f>
        <v>sancristobaleña</v>
      </c>
      <c r="X48" s="21" t="str">
        <f>CONCATENATE("&lt;option&gt;",PROPER(Tabla1[[#This Row],[Columna5]]),"&lt;/option&gt;")</f>
        <v>&lt;option&gt;Sancristobaleña&lt;/option&gt;</v>
      </c>
      <c r="Y48" s="21"/>
      <c r="Z48" s="21"/>
      <c r="AA48" s="21"/>
    </row>
    <row r="49" spans="2:27" ht="128.25" customHeight="1" thickBot="1" x14ac:dyDescent="0.3">
      <c r="B49" s="3">
        <v>41</v>
      </c>
      <c r="C49" s="3" t="s">
        <v>204</v>
      </c>
      <c r="D49" s="3" t="s">
        <v>205</v>
      </c>
      <c r="E49" s="3" t="s">
        <v>206</v>
      </c>
      <c r="F49" s="3" t="s">
        <v>207</v>
      </c>
      <c r="G49" s="3" t="s">
        <v>208</v>
      </c>
      <c r="H49" s="4">
        <v>41887</v>
      </c>
      <c r="I49" s="11"/>
      <c r="J49" s="11"/>
      <c r="K49" s="11"/>
      <c r="L49" s="11"/>
      <c r="M49" s="4">
        <v>41887</v>
      </c>
      <c r="N49" s="11" t="str">
        <f t="shared" ca="1" si="3"/>
        <v>SEGUNDO SEMESTRE 2017</v>
      </c>
      <c r="O49" s="11" t="str">
        <f t="shared" ca="1" si="4"/>
        <v>Gira Académica Italia</v>
      </c>
      <c r="P49" s="3" t="s">
        <v>204</v>
      </c>
      <c r="Q49" s="11" t="str">
        <f t="shared" ca="1" si="5"/>
        <v>&lt;td class="text-success"&gt;Aprobado&lt;/td&gt;</v>
      </c>
      <c r="R49" s="13"/>
      <c r="S49" s="11"/>
      <c r="T49" s="15" t="str">
        <f ca="1">CONCATENATE("&lt;tr&gt;&lt;td&gt;",TEXT(Tabla1[[#This Row],[Fecha de Pre-Registro]], "dd/mm/aaaa"),"&lt;/td&gt;&lt;td&gt;",Tabla1[[#This Row],[PERIODO]],"&lt;/td&gt;&lt;td&gt;",Tabla1[[#This Row],[Modalidad]],"&lt;/td&gt;&lt;td&gt;",Tabla1[[#This Row],[Nombres]],"&lt;/td&gt;",Tabla1[[#This Row],[Estado]],"",IF(Tabla1[[#This Row],[Estado]]=J$10,"&lt;td&gt;&lt;/td&gt;","&lt;td&gt;&lt;a class=""btn btn-danger"" href=""javascript:void(0);"" title=""Cancelar movilidad del estudiante""&gt;&lt;i class=""fa fa-remove""&gt;&lt;/i&gt; Cancelar&lt;/a&gt;&lt;/td&gt;"),"&lt;/tr&gt;")</f>
        <v>&lt;tr&gt;&lt;td&gt;05/09/2014&lt;/td&gt;&lt;td&gt;SEGUNDO SEMESTRE 2017&lt;/td&gt;&lt;td&gt;Gira Académica Italia&lt;/td&gt;&lt;td&gt;Malik&lt;/td&gt;&lt;td class="text-success"&gt;Aprobado&lt;/td&gt;&lt;td&gt;&lt;a class="btn btn-danger" href="javascript:void(0);" title="Cancelar movilidad del estudiante"&gt;&lt;i class="fa fa-remove"&gt;&lt;/i&gt; Cancelar&lt;/a&gt;&lt;/td&gt;&lt;/tr&gt;</v>
      </c>
      <c r="U49" s="15"/>
      <c r="V49" s="15" t="s">
        <v>620</v>
      </c>
      <c r="W49" s="16" t="str">
        <f>RIGHT(Tabla1[[#This Row],[Columna42]], (LEN(Tabla1[[#This Row],[Columna42]]) - (FIND("Nacionalidad ",Tabla1[[#This Row],[Columna42]])+12)))</f>
        <v>santaluciana</v>
      </c>
      <c r="X49" s="21" t="str">
        <f>CONCATENATE("&lt;option&gt;",PROPER(Tabla1[[#This Row],[Columna5]]),"&lt;/option&gt;")</f>
        <v>&lt;option&gt;Santaluciana&lt;/option&gt;</v>
      </c>
      <c r="Y49" s="21"/>
      <c r="Z49" s="21"/>
      <c r="AA49" s="21"/>
    </row>
    <row r="50" spans="2:27" ht="116.25" customHeight="1" thickBot="1" x14ac:dyDescent="0.3">
      <c r="B50" s="5">
        <v>42</v>
      </c>
      <c r="C50" s="5" t="s">
        <v>209</v>
      </c>
      <c r="D50" s="5" t="s">
        <v>210</v>
      </c>
      <c r="E50" s="5" t="s">
        <v>211</v>
      </c>
      <c r="F50" s="5">
        <v>4765</v>
      </c>
      <c r="G50" s="5" t="s">
        <v>212</v>
      </c>
      <c r="H50" s="6" t="s">
        <v>213</v>
      </c>
      <c r="I50" s="11"/>
      <c r="J50" s="11"/>
      <c r="K50" s="11"/>
      <c r="L50" s="11"/>
      <c r="M50" s="8">
        <v>41164</v>
      </c>
      <c r="N50" s="11" t="str">
        <f t="shared" ca="1" si="3"/>
        <v>JUNIO A JULIO 2017</v>
      </c>
      <c r="O50" s="11" t="str">
        <f t="shared" ca="1" si="4"/>
        <v>Summer Program Introduction to Materials Science and Enginnering</v>
      </c>
      <c r="P50" s="5" t="s">
        <v>209</v>
      </c>
      <c r="Q50" s="11" t="str">
        <f t="shared" ca="1" si="5"/>
        <v>&lt;td class="text-danger"&gt;Cancelado&lt;/td&gt;</v>
      </c>
      <c r="R50" s="13"/>
      <c r="S50" s="11"/>
      <c r="T50" s="15" t="str">
        <f ca="1">CONCATENATE("&lt;tr&gt;&lt;td&gt;",TEXT(Tabla1[[#This Row],[Fecha de Pre-Registro]], "dd/mm/aaaa"),"&lt;/td&gt;&lt;td&gt;",Tabla1[[#This Row],[PERIODO]],"&lt;/td&gt;&lt;td&gt;",Tabla1[[#This Row],[Modalidad]],"&lt;/td&gt;&lt;td&gt;",Tabla1[[#This Row],[Nombres]],"&lt;/td&gt;",Tabla1[[#This Row],[Estado]],"",IF(Tabla1[[#This Row],[Estado]]=J$10,"&lt;td&gt;&lt;/td&gt;","&lt;td&gt;&lt;a class=""btn btn-danger"" href=""javascript:void(0);"" title=""Cancelar movilidad del estudiante""&gt;&lt;i class=""fa fa-remove""&gt;&lt;/i&gt; Cancelar&lt;/a&gt;&lt;/td&gt;"),"&lt;/tr&gt;")</f>
        <v>&lt;tr&gt;&lt;td&gt;12/09/2012&lt;/td&gt;&lt;td&gt;JUNIO A JULIO 2017&lt;/td&gt;&lt;td&gt;Summer Program Introduction to Materials Science and Enginnering&lt;/td&gt;&lt;td&gt;May&lt;/td&gt;&lt;td class="text-danger"&gt;Cancelado&lt;/td&gt;&lt;td&gt;&lt;/td&gt;&lt;/tr&gt;</v>
      </c>
      <c r="U50" s="15"/>
      <c r="V50" s="15" t="s">
        <v>621</v>
      </c>
      <c r="W50" s="16" t="str">
        <f>RIGHT(Tabla1[[#This Row],[Columna42]], (LEN(Tabla1[[#This Row],[Columna42]]) - (FIND("Nacionalidad ",Tabla1[[#This Row],[Columna42]])+12)))</f>
        <v>sanvicentina</v>
      </c>
      <c r="X50" s="21" t="str">
        <f>CONCATENATE("&lt;option&gt;",PROPER(Tabla1[[#This Row],[Columna5]]),"&lt;/option&gt;")</f>
        <v>&lt;option&gt;Sanvicentina&lt;/option&gt;</v>
      </c>
      <c r="Y50" s="21"/>
      <c r="Z50" s="21"/>
      <c r="AA50" s="21"/>
    </row>
    <row r="51" spans="2:27" ht="128.25" customHeight="1" thickBot="1" x14ac:dyDescent="0.3">
      <c r="B51" s="3">
        <v>43</v>
      </c>
      <c r="C51" s="3" t="s">
        <v>214</v>
      </c>
      <c r="D51" s="3" t="s">
        <v>215</v>
      </c>
      <c r="E51" s="3" t="s">
        <v>66</v>
      </c>
      <c r="F51" s="3" t="s">
        <v>216</v>
      </c>
      <c r="G51" s="3" t="s">
        <v>217</v>
      </c>
      <c r="H51" s="4">
        <v>41885</v>
      </c>
      <c r="I51" s="11"/>
      <c r="J51" s="11"/>
      <c r="K51" s="11"/>
      <c r="L51" s="11"/>
      <c r="M51" s="4">
        <v>41885</v>
      </c>
      <c r="N51" s="11" t="str">
        <f t="shared" ca="1" si="3"/>
        <v>DICIEMBRE 2017 A ENERO 2018</v>
      </c>
      <c r="O51" s="11" t="str">
        <f t="shared" ca="1" si="4"/>
        <v>Misión Técnica Ingeniería</v>
      </c>
      <c r="P51" s="3" t="s">
        <v>214</v>
      </c>
      <c r="Q51" s="11" t="str">
        <f t="shared" ca="1" si="5"/>
        <v>&lt;td class="text-info"&gt;En Trámite (Esperando Aval Coordinador Programa)&lt;/td&gt;</v>
      </c>
      <c r="R51" s="13"/>
      <c r="S51" s="11"/>
      <c r="T51" s="15" t="str">
        <f ca="1">CONCATENATE("&lt;tr&gt;&lt;td&gt;",TEXT(Tabla1[[#This Row],[Fecha de Pre-Registro]], "dd/mm/aaaa"),"&lt;/td&gt;&lt;td&gt;",Tabla1[[#This Row],[PERIODO]],"&lt;/td&gt;&lt;td&gt;",Tabla1[[#This Row],[Modalidad]],"&lt;/td&gt;&lt;td&gt;",Tabla1[[#This Row],[Nombres]],"&lt;/td&gt;",Tabla1[[#This Row],[Estado]],"",IF(Tabla1[[#This Row],[Estado]]=J$10,"&lt;td&gt;&lt;/td&gt;","&lt;td&gt;&lt;a class=""btn btn-danger"" href=""javascript:void(0);"" title=""Cancelar movilidad del estudiante""&gt;&lt;i class=""fa fa-remove""&gt;&lt;/i&gt; Cancelar&lt;/a&gt;&lt;/td&gt;"),"&lt;/tr&gt;")</f>
        <v>&lt;tr&gt;&lt;td&gt;03/09/2014&lt;/td&gt;&lt;td&gt;DICIEMBRE 2017 A ENERO 2018&lt;/td&gt;&lt;td&gt;Misión Técnica Ingeniería&lt;/td&gt;&lt;td&gt;Alan&lt;/td&gt;&lt;td class="text-info"&gt;En Trámite (Esperando Aval Coordinador Programa)&lt;/td&gt;&lt;td&gt;&lt;a class="btn btn-danger" href="javascript:void(0);" title="Cancelar movilidad del estudiante"&gt;&lt;i class="fa fa-remove"&gt;&lt;/i&gt; Cancelar&lt;/a&gt;&lt;/td&gt;&lt;/tr&gt;</v>
      </c>
      <c r="U51" s="15"/>
      <c r="V51" s="15"/>
      <c r="W51" s="16"/>
      <c r="X51" s="21"/>
      <c r="Y51" s="21"/>
      <c r="Z51" s="21"/>
      <c r="AA51" s="21"/>
    </row>
    <row r="52" spans="2:27" ht="129" customHeight="1" thickBot="1" x14ac:dyDescent="0.3">
      <c r="B52" s="5">
        <v>44</v>
      </c>
      <c r="C52" s="5" t="s">
        <v>218</v>
      </c>
      <c r="D52" s="5" t="s">
        <v>219</v>
      </c>
      <c r="E52" s="5" t="s">
        <v>220</v>
      </c>
      <c r="F52" s="5">
        <v>33244</v>
      </c>
      <c r="G52" s="5" t="s">
        <v>221</v>
      </c>
      <c r="H52" s="6" t="s">
        <v>222</v>
      </c>
      <c r="I52" s="11"/>
      <c r="J52" s="11"/>
      <c r="K52" s="11"/>
      <c r="L52" s="11"/>
      <c r="M52" s="4">
        <v>41282</v>
      </c>
      <c r="N52" s="11" t="str">
        <f t="shared" ca="1" si="3"/>
        <v>DICIEMBRE 2018 A ENERO 2019</v>
      </c>
      <c r="O52" s="11" t="str">
        <f t="shared" ca="1" si="4"/>
        <v>Summer Programme Responsible Management Rennes</v>
      </c>
      <c r="P52" s="5" t="s">
        <v>218</v>
      </c>
      <c r="Q52" s="11" t="str">
        <f t="shared" ca="1" si="5"/>
        <v>&lt;td class="text-info"&gt;En Trámite (Esperando Aval ORII 2ª Carga)&lt;/td&gt;</v>
      </c>
      <c r="R52" s="13"/>
      <c r="S52" s="11"/>
      <c r="T52" s="15" t="str">
        <f ca="1">CONCATENATE("&lt;tr&gt;&lt;td&gt;",TEXT(Tabla1[[#This Row],[Fecha de Pre-Registro]], "dd/mm/aaaa"),"&lt;/td&gt;&lt;td&gt;",Tabla1[[#This Row],[PERIODO]],"&lt;/td&gt;&lt;td&gt;",Tabla1[[#This Row],[Modalidad]],"&lt;/td&gt;&lt;td&gt;",Tabla1[[#This Row],[Nombres]],"&lt;/td&gt;",Tabla1[[#This Row],[Estado]],"",IF(Tabla1[[#This Row],[Estado]]=J$10,"&lt;td&gt;&lt;/td&gt;","&lt;td&gt;&lt;a class=""btn btn-danger"" href=""javascript:void(0);"" title=""Cancelar movilidad del estudiante""&gt;&lt;i class=""fa fa-remove""&gt;&lt;/i&gt; Cancelar&lt;/a&gt;&lt;/td&gt;"),"&lt;/tr&gt;")</f>
        <v>&lt;tr&gt;&lt;td&gt;08/01/2013&lt;/td&gt;&lt;td&gt;DICIEMBRE 2018 A ENERO 2019&lt;/td&gt;&lt;td&gt;Summer Programme Responsible Management Rennes&lt;/td&gt;&lt;td&gt;Anastasia&lt;/td&gt;&lt;td class="text-info"&gt;En Trámite (Esperando Aval ORII 2ª Carga)&lt;/td&gt;&lt;td&gt;&lt;a class="btn btn-danger" href="javascript:void(0);" title="Cancelar movilidad del estudiante"&gt;&lt;i class="fa fa-remove"&gt;&lt;/i&gt; Cancelar&lt;/a&gt;&lt;/td&gt;&lt;/tr&gt;</v>
      </c>
      <c r="U52" s="15"/>
      <c r="V52" s="15" t="s">
        <v>622</v>
      </c>
      <c r="W52" s="16" t="str">
        <f>RIGHT(Tabla1[[#This Row],[Columna42]], (LEN(Tabla1[[#This Row],[Columna42]]) - (FIND("Nacionalidad ",Tabla1[[#This Row],[Columna42]])+12)))</f>
        <v>argentina</v>
      </c>
      <c r="X52" s="21" t="str">
        <f>CONCATENATE("&lt;option&gt;",PROPER(Tabla1[[#This Row],[Columna5]]),"&lt;/option&gt;")</f>
        <v>&lt;option&gt;Argentina&lt;/option&gt;</v>
      </c>
      <c r="Y52" s="21"/>
      <c r="Z52" s="21"/>
      <c r="AA52" s="21"/>
    </row>
    <row r="53" spans="2:27" ht="115.5" customHeight="1" thickBot="1" x14ac:dyDescent="0.3">
      <c r="B53" s="3">
        <v>45</v>
      </c>
      <c r="C53" s="3" t="s">
        <v>223</v>
      </c>
      <c r="D53" s="3" t="s">
        <v>224</v>
      </c>
      <c r="E53" s="3" t="s">
        <v>225</v>
      </c>
      <c r="F53" s="3">
        <v>88531</v>
      </c>
      <c r="G53" s="3" t="s">
        <v>226</v>
      </c>
      <c r="H53" s="7" t="s">
        <v>227</v>
      </c>
      <c r="I53" s="11"/>
      <c r="J53" s="11"/>
      <c r="K53" s="11"/>
      <c r="L53" s="11"/>
      <c r="M53" s="4">
        <v>41885</v>
      </c>
      <c r="N53" s="11" t="str">
        <f t="shared" ca="1" si="3"/>
        <v>DICIEMBRE 2017 A ENERO 2018</v>
      </c>
      <c r="O53" s="11" t="str">
        <f t="shared" ca="1" si="4"/>
        <v>Leadership And Global Understanding - Summer Program</v>
      </c>
      <c r="P53" s="3" t="s">
        <v>223</v>
      </c>
      <c r="Q53" s="11" t="str">
        <f t="shared" ca="1" si="5"/>
        <v>&lt;td class="text-danger"&gt;Rechazado (ORII)&lt;/td&gt;</v>
      </c>
      <c r="R53" s="13"/>
      <c r="S53" s="11"/>
      <c r="T53" s="15" t="str">
        <f ca="1">CONCATENATE("&lt;tr&gt;&lt;td&gt;",TEXT(Tabla1[[#This Row],[Fecha de Pre-Registro]], "dd/mm/aaaa"),"&lt;/td&gt;&lt;td&gt;",Tabla1[[#This Row],[PERIODO]],"&lt;/td&gt;&lt;td&gt;",Tabla1[[#This Row],[Modalidad]],"&lt;/td&gt;&lt;td&gt;",Tabla1[[#This Row],[Nombres]],"&lt;/td&gt;",Tabla1[[#This Row],[Estado]],"",IF(Tabla1[[#This Row],[Estado]]=J$10,"&lt;td&gt;&lt;/td&gt;","&lt;td&gt;&lt;a class=""btn btn-danger"" href=""javascript:void(0);"" title=""Cancelar movilidad del estudiante""&gt;&lt;i class=""fa fa-remove""&gt;&lt;/i&gt; Cancelar&lt;/a&gt;&lt;/td&gt;"),"&lt;/tr&gt;")</f>
        <v>&lt;tr&gt;&lt;td&gt;03/09/2014&lt;/td&gt;&lt;td&gt;DICIEMBRE 2017 A ENERO 2018&lt;/td&gt;&lt;td&gt;Leadership And Global Understanding - Summer Program&lt;/td&gt;&lt;td&gt;Yardley&lt;/td&gt;&lt;td class="text-danger"&gt;Rechazado (ORII)&lt;/td&gt;&lt;td&gt;&lt;a class="btn btn-danger" href="javascript:void(0);" title="Cancelar movilidad del estudiante"&gt;&lt;i class="fa fa-remove"&gt;&lt;/i&gt; Cancelar&lt;/a&gt;&lt;/td&gt;&lt;/tr&gt;</v>
      </c>
      <c r="U53" s="15"/>
      <c r="V53" s="15" t="s">
        <v>623</v>
      </c>
      <c r="W53" s="16" t="str">
        <f>RIGHT(Tabla1[[#This Row],[Columna42]], (LEN(Tabla1[[#This Row],[Columna42]]) - (FIND("Nacionalidad ",Tabla1[[#This Row],[Columna42]])+12)))</f>
        <v>boliviana</v>
      </c>
      <c r="X53" s="21" t="str">
        <f>CONCATENATE("&lt;option&gt;",PROPER(Tabla1[[#This Row],[Columna5]]),"&lt;/option&gt;")</f>
        <v>&lt;option&gt;Boliviana&lt;/option&gt;</v>
      </c>
      <c r="Y53" s="21"/>
      <c r="Z53" s="21"/>
      <c r="AA53" s="21"/>
    </row>
    <row r="54" spans="2:27" ht="77.25" customHeight="1" thickBot="1" x14ac:dyDescent="0.3">
      <c r="B54" s="5">
        <v>46</v>
      </c>
      <c r="C54" s="5" t="s">
        <v>228</v>
      </c>
      <c r="D54" s="5" t="s">
        <v>229</v>
      </c>
      <c r="E54" s="5" t="s">
        <v>230</v>
      </c>
      <c r="F54" s="5" t="s">
        <v>231</v>
      </c>
      <c r="G54" s="5" t="s">
        <v>232</v>
      </c>
      <c r="H54" s="6" t="s">
        <v>233</v>
      </c>
      <c r="I54" s="11"/>
      <c r="J54" s="11"/>
      <c r="K54" s="11"/>
      <c r="L54" s="11"/>
      <c r="M54" s="4">
        <v>41620</v>
      </c>
      <c r="N54" s="11" t="str">
        <f t="shared" ca="1" si="3"/>
        <v>DICIEMBRE 2018 A ENERO 2019</v>
      </c>
      <c r="O54" s="11" t="str">
        <f t="shared" ca="1" si="4"/>
        <v xml:space="preserve">  Gira Académica a Perú</v>
      </c>
      <c r="P54" s="5" t="s">
        <v>228</v>
      </c>
      <c r="Q54" s="11" t="str">
        <f t="shared" ca="1" si="5"/>
        <v>&lt;td class="text-danger"&gt;Rechazado (Coordinador Programa)&lt;/td&gt;</v>
      </c>
      <c r="R54" s="13"/>
      <c r="S54" s="11"/>
      <c r="T54" s="15" t="str">
        <f ca="1">CONCATENATE("&lt;tr&gt;&lt;td&gt;",TEXT(Tabla1[[#This Row],[Fecha de Pre-Registro]], "dd/mm/aaaa"),"&lt;/td&gt;&lt;td&gt;",Tabla1[[#This Row],[PERIODO]],"&lt;/td&gt;&lt;td&gt;",Tabla1[[#This Row],[Modalidad]],"&lt;/td&gt;&lt;td&gt;",Tabla1[[#This Row],[Nombres]],"&lt;/td&gt;",Tabla1[[#This Row],[Estado]],"",IF(Tabla1[[#This Row],[Estado]]=J$10,"&lt;td&gt;&lt;/td&gt;","&lt;td&gt;&lt;a class=""btn btn-danger"" href=""javascript:void(0);"" title=""Cancelar movilidad del estudiante""&gt;&lt;i class=""fa fa-remove""&gt;&lt;/i&gt; Cancelar&lt;/a&gt;&lt;/td&gt;"),"&lt;/tr&gt;")</f>
        <v>&lt;tr&gt;&lt;td&gt;12/12/2013&lt;/td&gt;&lt;td&gt;DICIEMBRE 2018 A ENERO 2019&lt;/td&gt;&lt;td&gt;  Gira Académica a Perú&lt;/td&gt;&lt;td&gt;Oscar&lt;/td&gt;&lt;td class="text-danger"&gt;Rechazado (Coordinador Programa)&lt;/td&gt;&lt;td&gt;&lt;a class="btn btn-danger" href="javascript:void(0);" title="Cancelar movilidad del estudiante"&gt;&lt;i class="fa fa-remove"&gt;&lt;/i&gt; Cancelar&lt;/a&gt;&lt;/td&gt;&lt;/tr&gt;</v>
      </c>
      <c r="U54" s="15"/>
      <c r="V54" s="15" t="s">
        <v>624</v>
      </c>
      <c r="W54" s="16" t="str">
        <f>RIGHT(Tabla1[[#This Row],[Columna42]], (LEN(Tabla1[[#This Row],[Columna42]]) - (FIND("Nacionalidad ",Tabla1[[#This Row],[Columna42]])+12)))</f>
        <v>brasileña</v>
      </c>
      <c r="X54" s="21" t="str">
        <f>CONCATENATE("&lt;option&gt;",PROPER(Tabla1[[#This Row],[Columna5]]),"&lt;/option&gt;")</f>
        <v>&lt;option&gt;Brasileña&lt;/option&gt;</v>
      </c>
      <c r="Y54" s="21"/>
      <c r="Z54" s="21"/>
      <c r="AA54" s="21"/>
    </row>
    <row r="55" spans="2:27" ht="77.25" customHeight="1" thickBot="1" x14ac:dyDescent="0.3">
      <c r="B55" s="3">
        <v>47</v>
      </c>
      <c r="C55" s="3" t="s">
        <v>234</v>
      </c>
      <c r="D55" s="3" t="s">
        <v>235</v>
      </c>
      <c r="E55" s="3" t="s">
        <v>236</v>
      </c>
      <c r="F55" s="3" t="s">
        <v>237</v>
      </c>
      <c r="G55" s="3" t="s">
        <v>238</v>
      </c>
      <c r="H55" s="7" t="s">
        <v>239</v>
      </c>
      <c r="I55" s="11"/>
      <c r="J55" s="11"/>
      <c r="K55" s="11"/>
      <c r="L55" s="11"/>
      <c r="M55" s="4">
        <v>41792</v>
      </c>
      <c r="N55" s="11" t="str">
        <f t="shared" ca="1" si="3"/>
        <v>PRIMER SEMESTRE 2018</v>
      </c>
      <c r="O55" s="11" t="str">
        <f t="shared" ca="1" si="4"/>
        <v>Semestre Académico</v>
      </c>
      <c r="P55" s="3" t="s">
        <v>234</v>
      </c>
      <c r="Q55" s="11" t="str">
        <f t="shared" ca="1" si="5"/>
        <v>&lt;td class="text-info"&gt;En Trámite (Esperando Aval Institución de Destino)&lt;/td&gt;</v>
      </c>
      <c r="R55" s="13"/>
      <c r="S55" s="11"/>
      <c r="T55" s="15" t="str">
        <f ca="1">CONCATENATE("&lt;tr&gt;&lt;td&gt;",TEXT(Tabla1[[#This Row],[Fecha de Pre-Registro]], "dd/mm/aaaa"),"&lt;/td&gt;&lt;td&gt;",Tabla1[[#This Row],[PERIODO]],"&lt;/td&gt;&lt;td&gt;",Tabla1[[#This Row],[Modalidad]],"&lt;/td&gt;&lt;td&gt;",Tabla1[[#This Row],[Nombres]],"&lt;/td&gt;",Tabla1[[#This Row],[Estado]],"",IF(Tabla1[[#This Row],[Estado]]=J$10,"&lt;td&gt;&lt;/td&gt;","&lt;td&gt;&lt;a class=""btn btn-danger"" href=""javascript:void(0);"" title=""Cancelar movilidad del estudiante""&gt;&lt;i class=""fa fa-remove""&gt;&lt;/i&gt; Cancelar&lt;/a&gt;&lt;/td&gt;"),"&lt;/tr&gt;")</f>
        <v>&lt;tr&gt;&lt;td&gt;02/06/2014&lt;/td&gt;&lt;td&gt;PRIMER SEMESTRE 2018&lt;/td&gt;&lt;td&gt;Semestre Académico&lt;/td&gt;&lt;td&gt;Hasad&lt;/td&gt;&lt;td class="text-info"&gt;En Trámite (Esperando Aval Institución de Destino)&lt;/td&gt;&lt;td&gt;&lt;a class="btn btn-danger" href="javascript:void(0);" title="Cancelar movilidad del estudiante"&gt;&lt;i class="fa fa-remove"&gt;&lt;/i&gt; Cancelar&lt;/a&gt;&lt;/td&gt;&lt;/tr&gt;</v>
      </c>
      <c r="U55" s="15"/>
      <c r="V55" s="15" t="s">
        <v>625</v>
      </c>
      <c r="W55" s="16" t="str">
        <f>RIGHT(Tabla1[[#This Row],[Columna42]], (LEN(Tabla1[[#This Row],[Columna42]]) - (FIND("Nacionalidad ",Tabla1[[#This Row],[Columna42]])+12)))</f>
        <v>chilena</v>
      </c>
      <c r="X55" s="21" t="str">
        <f>CONCATENATE("&lt;option&gt;",PROPER(Tabla1[[#This Row],[Columna5]]),"&lt;/option&gt;")</f>
        <v>&lt;option&gt;Chilena&lt;/option&gt;</v>
      </c>
      <c r="Y55" s="21"/>
      <c r="Z55" s="21"/>
      <c r="AA55" s="21"/>
    </row>
    <row r="56" spans="2:27" ht="78" customHeight="1" thickBot="1" x14ac:dyDescent="0.3">
      <c r="B56" s="5">
        <v>48</v>
      </c>
      <c r="C56" s="5" t="s">
        <v>240</v>
      </c>
      <c r="D56" s="5" t="s">
        <v>241</v>
      </c>
      <c r="E56" s="5" t="s">
        <v>242</v>
      </c>
      <c r="F56" s="5">
        <v>4718</v>
      </c>
      <c r="G56" s="5" t="s">
        <v>243</v>
      </c>
      <c r="H56" s="8">
        <v>41498</v>
      </c>
      <c r="I56" s="11"/>
      <c r="J56" s="11"/>
      <c r="K56" s="11"/>
      <c r="L56" s="11"/>
      <c r="M56" s="8">
        <v>41498</v>
      </c>
      <c r="N56" s="11" t="str">
        <f t="shared" ca="1" si="3"/>
        <v>PRIMER SEMESTRE 2018</v>
      </c>
      <c r="O56" s="11" t="str">
        <f t="shared" ca="1" si="4"/>
        <v>Misión Técnica Ingeniería</v>
      </c>
      <c r="P56" s="5" t="s">
        <v>240</v>
      </c>
      <c r="Q56" s="11" t="str">
        <f t="shared" ca="1" si="5"/>
        <v>&lt;td class="text-success"&gt;Aprobado&lt;/td&gt;</v>
      </c>
      <c r="R56" s="13"/>
      <c r="S56" s="11"/>
      <c r="T56" s="15" t="str">
        <f ca="1">CONCATENATE("&lt;tr&gt;&lt;td&gt;",TEXT(Tabla1[[#This Row],[Fecha de Pre-Registro]], "dd/mm/aaaa"),"&lt;/td&gt;&lt;td&gt;",Tabla1[[#This Row],[PERIODO]],"&lt;/td&gt;&lt;td&gt;",Tabla1[[#This Row],[Modalidad]],"&lt;/td&gt;&lt;td&gt;",Tabla1[[#This Row],[Nombres]],"&lt;/td&gt;",Tabla1[[#This Row],[Estado]],"",IF(Tabla1[[#This Row],[Estado]]=J$10,"&lt;td&gt;&lt;/td&gt;","&lt;td&gt;&lt;a class=""btn btn-danger"" href=""javascript:void(0);"" title=""Cancelar movilidad del estudiante""&gt;&lt;i class=""fa fa-remove""&gt;&lt;/i&gt; Cancelar&lt;/a&gt;&lt;/td&gt;"),"&lt;/tr&gt;")</f>
        <v>&lt;tr&gt;&lt;td&gt;12/08/2013&lt;/td&gt;&lt;td&gt;PRIMER SEMESTRE 2018&lt;/td&gt;&lt;td&gt;Misión Técnica Ingeniería&lt;/td&gt;&lt;td&gt;Mohammad&lt;/td&gt;&lt;td class="text-success"&gt;Aprobado&lt;/td&gt;&lt;td&gt;&lt;a class="btn btn-danger" href="javascript:void(0);" title="Cancelar movilidad del estudiante"&gt;&lt;i class="fa fa-remove"&gt;&lt;/i&gt; Cancelar&lt;/a&gt;&lt;/td&gt;&lt;/tr&gt;</v>
      </c>
      <c r="U56" s="15"/>
      <c r="V56" s="15" t="s">
        <v>626</v>
      </c>
      <c r="W56" s="16" t="str">
        <f>RIGHT(Tabla1[[#This Row],[Columna42]], (LEN(Tabla1[[#This Row],[Columna42]]) - (FIND("Nacionalidad ",Tabla1[[#This Row],[Columna42]])+12)))</f>
        <v>colombiana</v>
      </c>
      <c r="X56" s="21" t="str">
        <f>CONCATENATE("&lt;option&gt;",PROPER(Tabla1[[#This Row],[Columna5]]),"&lt;/option&gt;")</f>
        <v>&lt;option&gt;Colombiana&lt;/option&gt;</v>
      </c>
      <c r="Y56" s="21"/>
      <c r="Z56" s="21"/>
      <c r="AA56" s="21"/>
    </row>
    <row r="57" spans="2:27" ht="115.5" customHeight="1" thickBot="1" x14ac:dyDescent="0.3">
      <c r="B57" s="3">
        <v>49</v>
      </c>
      <c r="C57" s="3" t="s">
        <v>244</v>
      </c>
      <c r="D57" s="3" t="s">
        <v>245</v>
      </c>
      <c r="E57" s="3" t="s">
        <v>246</v>
      </c>
      <c r="F57" s="3" t="s">
        <v>247</v>
      </c>
      <c r="G57" s="3" t="s">
        <v>248</v>
      </c>
      <c r="H57" s="7" t="s">
        <v>249</v>
      </c>
      <c r="I57" s="11"/>
      <c r="J57" s="11"/>
      <c r="K57" s="11"/>
      <c r="L57" s="11"/>
      <c r="M57" s="4">
        <v>41493</v>
      </c>
      <c r="N57" s="11" t="str">
        <f t="shared" ca="1" si="3"/>
        <v>PRIMER SEMESTRE 2017</v>
      </c>
      <c r="O57" s="11" t="str">
        <f t="shared" ca="1" si="4"/>
        <v>Summer Program Introduction to Materials Science and Enginnering</v>
      </c>
      <c r="P57" s="3" t="s">
        <v>244</v>
      </c>
      <c r="Q57" s="11" t="str">
        <f t="shared" ca="1" si="5"/>
        <v>&lt;td class="text-danger"&gt;Rechazado (Vicerrectoría)&lt;/td&gt;</v>
      </c>
      <c r="R57" s="13"/>
      <c r="S57" s="11"/>
      <c r="T57" s="15" t="str">
        <f ca="1">CONCATENATE("&lt;tr&gt;&lt;td&gt;",TEXT(Tabla1[[#This Row],[Fecha de Pre-Registro]], "dd/mm/aaaa"),"&lt;/td&gt;&lt;td&gt;",Tabla1[[#This Row],[PERIODO]],"&lt;/td&gt;&lt;td&gt;",Tabla1[[#This Row],[Modalidad]],"&lt;/td&gt;&lt;td&gt;",Tabla1[[#This Row],[Nombres]],"&lt;/td&gt;",Tabla1[[#This Row],[Estado]],"",IF(Tabla1[[#This Row],[Estado]]=J$10,"&lt;td&gt;&lt;/td&gt;","&lt;td&gt;&lt;a class=""btn btn-danger"" href=""javascript:void(0);"" title=""Cancelar movilidad del estudiante""&gt;&lt;i class=""fa fa-remove""&gt;&lt;/i&gt; Cancelar&lt;/a&gt;&lt;/td&gt;"),"&lt;/tr&gt;")</f>
        <v>&lt;tr&gt;&lt;td&gt;07/08/2013&lt;/td&gt;&lt;td&gt;PRIMER SEMESTRE 2017&lt;/td&gt;&lt;td&gt;Summer Program Introduction to Materials Science and Enginnering&lt;/td&gt;&lt;td&gt;Nissim&lt;/td&gt;&lt;td class="text-danger"&gt;Rechazado (Vicerrectoría)&lt;/td&gt;&lt;td&gt;&lt;a class="btn btn-danger" href="javascript:void(0);" title="Cancelar movilidad del estudiante"&gt;&lt;i class="fa fa-remove"&gt;&lt;/i&gt; Cancelar&lt;/a&gt;&lt;/td&gt;&lt;/tr&gt;</v>
      </c>
      <c r="U57" s="15"/>
      <c r="V57" s="15" t="s">
        <v>627</v>
      </c>
      <c r="W57" s="16" t="str">
        <f>RIGHT(Tabla1[[#This Row],[Columna42]], (LEN(Tabla1[[#This Row],[Columna42]]) - (FIND("Nacionalidad ",Tabla1[[#This Row],[Columna42]])+12)))</f>
        <v>ecuatoriana</v>
      </c>
      <c r="X57" s="21" t="str">
        <f>CONCATENATE("&lt;option&gt;",PROPER(Tabla1[[#This Row],[Columna5]]),"&lt;/option&gt;")</f>
        <v>&lt;option&gt;Ecuatoriana&lt;/option&gt;</v>
      </c>
      <c r="Y57" s="21"/>
      <c r="Z57" s="21"/>
      <c r="AA57" s="21"/>
    </row>
    <row r="58" spans="2:27" ht="116.25" customHeight="1" thickBot="1" x14ac:dyDescent="0.3">
      <c r="B58" s="5">
        <v>50</v>
      </c>
      <c r="C58" s="5" t="s">
        <v>250</v>
      </c>
      <c r="D58" s="5" t="s">
        <v>251</v>
      </c>
      <c r="E58" s="5" t="s">
        <v>252</v>
      </c>
      <c r="F58" s="5">
        <v>41708</v>
      </c>
      <c r="G58" s="5" t="s">
        <v>253</v>
      </c>
      <c r="H58" s="8">
        <v>40950</v>
      </c>
      <c r="I58" s="11"/>
      <c r="J58" s="11"/>
      <c r="K58" s="11"/>
      <c r="L58" s="11"/>
      <c r="M58" s="8">
        <v>40950</v>
      </c>
      <c r="N58" s="11" t="str">
        <f t="shared" ca="1" si="3"/>
        <v>PRIMER SEMESTRE 2017</v>
      </c>
      <c r="O58" s="11" t="str">
        <f t="shared" ca="1" si="4"/>
        <v>Gira Académica Italia</v>
      </c>
      <c r="P58" s="5" t="s">
        <v>250</v>
      </c>
      <c r="Q58" s="11" t="str">
        <f t="shared" ca="1" si="5"/>
        <v>&lt;td class="text-danger"&gt;Rechazado (Vicerrectoría)&lt;/td&gt;</v>
      </c>
      <c r="R58" s="13"/>
      <c r="S58" s="11"/>
      <c r="T58" s="15" t="str">
        <f ca="1">CONCATENATE("&lt;tr&gt;&lt;td&gt;",TEXT(Tabla1[[#This Row],[Fecha de Pre-Registro]], "dd/mm/aaaa"),"&lt;/td&gt;&lt;td&gt;",Tabla1[[#This Row],[PERIODO]],"&lt;/td&gt;&lt;td&gt;",Tabla1[[#This Row],[Modalidad]],"&lt;/td&gt;&lt;td&gt;",Tabla1[[#This Row],[Nombres]],"&lt;/td&gt;",Tabla1[[#This Row],[Estado]],"",IF(Tabla1[[#This Row],[Estado]]=J$10,"&lt;td&gt;&lt;/td&gt;","&lt;td&gt;&lt;a class=""btn btn-danger"" href=""javascript:void(0);"" title=""Cancelar movilidad del estudiante""&gt;&lt;i class=""fa fa-remove""&gt;&lt;/i&gt; Cancelar&lt;/a&gt;&lt;/td&gt;"),"&lt;/tr&gt;")</f>
        <v>&lt;tr&gt;&lt;td&gt;11/02/2012&lt;/td&gt;&lt;td&gt;PRIMER SEMESTRE 2017&lt;/td&gt;&lt;td&gt;Gira Académica Italia&lt;/td&gt;&lt;td&gt;Porter&lt;/td&gt;&lt;td class="text-danger"&gt;Rechazado (Vicerrectoría)&lt;/td&gt;&lt;td&gt;&lt;a class="btn btn-danger" href="javascript:void(0);" title="Cancelar movilidad del estudiante"&gt;&lt;i class="fa fa-remove"&gt;&lt;/i&gt; Cancelar&lt;/a&gt;&lt;/td&gt;&lt;/tr&gt;</v>
      </c>
      <c r="U58" s="15"/>
      <c r="V58" s="15" t="s">
        <v>628</v>
      </c>
      <c r="W58" s="16" t="str">
        <f>RIGHT(Tabla1[[#This Row],[Columna42]], (LEN(Tabla1[[#This Row],[Columna42]]) - (FIND("Nacionalidad ",Tabla1[[#This Row],[Columna42]])+12)))</f>
        <v>guyanesa</v>
      </c>
      <c r="X58" s="21" t="str">
        <f>CONCATENATE("&lt;option&gt;",PROPER(Tabla1[[#This Row],[Columna5]]),"&lt;/option&gt;")</f>
        <v>&lt;option&gt;Guyanesa&lt;/option&gt;</v>
      </c>
      <c r="Y58" s="21"/>
      <c r="Z58" s="21"/>
      <c r="AA58" s="21"/>
    </row>
    <row r="59" spans="2:27" ht="128.25" customHeight="1" thickBot="1" x14ac:dyDescent="0.3">
      <c r="B59" s="3">
        <v>51</v>
      </c>
      <c r="C59" s="3" t="s">
        <v>254</v>
      </c>
      <c r="D59" s="3" t="s">
        <v>255</v>
      </c>
      <c r="E59" s="3" t="s">
        <v>256</v>
      </c>
      <c r="F59" s="3">
        <v>83468</v>
      </c>
      <c r="G59" s="3" t="s">
        <v>257</v>
      </c>
      <c r="H59" s="7" t="s">
        <v>258</v>
      </c>
      <c r="I59" s="11"/>
      <c r="J59" s="11"/>
      <c r="K59" s="11"/>
      <c r="L59" s="11"/>
      <c r="M59" s="8">
        <v>41732</v>
      </c>
      <c r="N59" s="11" t="str">
        <f t="shared" ca="1" si="3"/>
        <v>JUNIO A JULIO 2018</v>
      </c>
      <c r="O59" s="11" t="str">
        <f t="shared" ca="1" si="4"/>
        <v>Summer Programme Responsible Management Rennes</v>
      </c>
      <c r="P59" s="3" t="s">
        <v>254</v>
      </c>
      <c r="Q59" s="11" t="str">
        <f t="shared" ca="1" si="5"/>
        <v>&lt;td class="text-danger"&gt;Cancelado&lt;/td&gt;</v>
      </c>
      <c r="R59" s="13"/>
      <c r="S59" s="11"/>
      <c r="T59" s="15" t="str">
        <f ca="1">CONCATENATE("&lt;tr&gt;&lt;td&gt;",TEXT(Tabla1[[#This Row],[Fecha de Pre-Registro]], "dd/mm/aaaa"),"&lt;/td&gt;&lt;td&gt;",Tabla1[[#This Row],[PERIODO]],"&lt;/td&gt;&lt;td&gt;",Tabla1[[#This Row],[Modalidad]],"&lt;/td&gt;&lt;td&gt;",Tabla1[[#This Row],[Nombres]],"&lt;/td&gt;",Tabla1[[#This Row],[Estado]],"",IF(Tabla1[[#This Row],[Estado]]=J$10,"&lt;td&gt;&lt;/td&gt;","&lt;td&gt;&lt;a class=""btn btn-danger"" href=""javascript:void(0);"" title=""Cancelar movilidad del estudiante""&gt;&lt;i class=""fa fa-remove""&gt;&lt;/i&gt; Cancelar&lt;/a&gt;&lt;/td&gt;"),"&lt;/tr&gt;")</f>
        <v>&lt;tr&gt;&lt;td&gt;03/04/2014&lt;/td&gt;&lt;td&gt;JUNIO A JULIO 2018&lt;/td&gt;&lt;td&gt;Summer Programme Responsible Management Rennes&lt;/td&gt;&lt;td&gt;Sophia&lt;/td&gt;&lt;td class="text-danger"&gt;Cancelado&lt;/td&gt;&lt;td&gt;&lt;/td&gt;&lt;/tr&gt;</v>
      </c>
      <c r="U59" s="15"/>
      <c r="V59" s="15" t="s">
        <v>629</v>
      </c>
      <c r="W59" s="16" t="str">
        <f>RIGHT(Tabla1[[#This Row],[Columna42]], (LEN(Tabla1[[#This Row],[Columna42]]) - (FIND("Nacionalidad ",Tabla1[[#This Row],[Columna42]])+12)))</f>
        <v>paraguaya</v>
      </c>
      <c r="X59" s="21" t="str">
        <f>CONCATENATE("&lt;option&gt;",PROPER(Tabla1[[#This Row],[Columna5]]),"&lt;/option&gt;")</f>
        <v>&lt;option&gt;Paraguaya&lt;/option&gt;</v>
      </c>
      <c r="Y59" s="21"/>
      <c r="Z59" s="21"/>
      <c r="AA59" s="21"/>
    </row>
    <row r="60" spans="2:27" ht="129" customHeight="1" thickBot="1" x14ac:dyDescent="0.3">
      <c r="B60" s="5">
        <v>52</v>
      </c>
      <c r="C60" s="5" t="s">
        <v>259</v>
      </c>
      <c r="D60" s="5" t="s">
        <v>260</v>
      </c>
      <c r="E60" s="5" t="s">
        <v>261</v>
      </c>
      <c r="F60" s="5">
        <v>1757</v>
      </c>
      <c r="G60" s="5" t="s">
        <v>262</v>
      </c>
      <c r="H60" s="6" t="s">
        <v>263</v>
      </c>
      <c r="I60" s="11"/>
      <c r="J60" s="11"/>
      <c r="K60" s="11"/>
      <c r="L60" s="11"/>
      <c r="M60" s="8">
        <v>41702</v>
      </c>
      <c r="N60" s="11" t="str">
        <f t="shared" ca="1" si="3"/>
        <v>SEGUNDO SEMESTRE 2017</v>
      </c>
      <c r="O60" s="11" t="str">
        <f t="shared" ca="1" si="4"/>
        <v>Prácticas</v>
      </c>
      <c r="P60" s="5" t="s">
        <v>259</v>
      </c>
      <c r="Q60" s="11" t="str">
        <f t="shared" ca="1" si="5"/>
        <v>&lt;td class="text-danger"&gt;Rechazado (Institución de Destino)&lt;/td&gt;</v>
      </c>
      <c r="R60" s="13"/>
      <c r="S60" s="11"/>
      <c r="T60" s="15" t="str">
        <f ca="1">CONCATENATE("&lt;tr&gt;&lt;td&gt;",TEXT(Tabla1[[#This Row],[Fecha de Pre-Registro]], "dd/mm/aaaa"),"&lt;/td&gt;&lt;td&gt;",Tabla1[[#This Row],[PERIODO]],"&lt;/td&gt;&lt;td&gt;",Tabla1[[#This Row],[Modalidad]],"&lt;/td&gt;&lt;td&gt;",Tabla1[[#This Row],[Nombres]],"&lt;/td&gt;",Tabla1[[#This Row],[Estado]],"",IF(Tabla1[[#This Row],[Estado]]=J$10,"&lt;td&gt;&lt;/td&gt;","&lt;td&gt;&lt;a class=""btn btn-danger"" href=""javascript:void(0);"" title=""Cancelar movilidad del estudiante""&gt;&lt;i class=""fa fa-remove""&gt;&lt;/i&gt; Cancelar&lt;/a&gt;&lt;/td&gt;"),"&lt;/tr&gt;")</f>
        <v>&lt;tr&gt;&lt;td&gt;04/03/2014&lt;/td&gt;&lt;td&gt;SEGUNDO SEMESTRE 2017&lt;/td&gt;&lt;td&gt;Prácticas&lt;/td&gt;&lt;td&gt;Acton&lt;/td&gt;&lt;td class="text-danger"&gt;Rechazado (Institución de Destino)&lt;/td&gt;&lt;td&gt;&lt;a class="btn btn-danger" href="javascript:void(0);" title="Cancelar movilidad del estudiante"&gt;&lt;i class="fa fa-remove"&gt;&lt;/i&gt; Cancelar&lt;/a&gt;&lt;/td&gt;&lt;/tr&gt;</v>
      </c>
      <c r="U60" s="15"/>
      <c r="V60" s="15" t="s">
        <v>630</v>
      </c>
      <c r="W60" s="16" t="str">
        <f>RIGHT(Tabla1[[#This Row],[Columna42]], (LEN(Tabla1[[#This Row],[Columna42]]) - (FIND("Nacionalidad ",Tabla1[[#This Row],[Columna42]])+12)))</f>
        <v>peruana</v>
      </c>
      <c r="X60" s="21" t="str">
        <f>CONCATENATE("&lt;option&gt;",PROPER(Tabla1[[#This Row],[Columna5]]),"&lt;/option&gt;")</f>
        <v>&lt;option&gt;Peruana&lt;/option&gt;</v>
      </c>
      <c r="Y60" s="21"/>
      <c r="Z60" s="21"/>
      <c r="AA60" s="21"/>
    </row>
    <row r="61" spans="2:27" ht="77.25" customHeight="1" thickBot="1" x14ac:dyDescent="0.3">
      <c r="B61" s="3">
        <v>53</v>
      </c>
      <c r="C61" s="3" t="s">
        <v>264</v>
      </c>
      <c r="D61" s="3" t="s">
        <v>265</v>
      </c>
      <c r="E61" s="3" t="s">
        <v>266</v>
      </c>
      <c r="F61" s="3">
        <v>51510</v>
      </c>
      <c r="G61" s="3" t="s">
        <v>267</v>
      </c>
      <c r="H61" s="4">
        <v>41427</v>
      </c>
      <c r="I61" s="11"/>
      <c r="J61" s="11"/>
      <c r="K61" s="11"/>
      <c r="L61" s="11"/>
      <c r="M61" s="4">
        <v>41427</v>
      </c>
      <c r="N61" s="11" t="str">
        <f t="shared" ca="1" si="3"/>
        <v>JUNIO A JULIO 2018</v>
      </c>
      <c r="O61" s="11" t="str">
        <f t="shared" ca="1" si="4"/>
        <v>Doble Titulación</v>
      </c>
      <c r="P61" s="3" t="s">
        <v>264</v>
      </c>
      <c r="Q61" s="11" t="str">
        <f t="shared" ca="1" si="5"/>
        <v>&lt;td class="text-info"&gt;En Trámite (Esperando Aval Coordinador Programa)&lt;/td&gt;</v>
      </c>
      <c r="R61" s="13"/>
      <c r="S61" s="11"/>
      <c r="T61" s="15" t="str">
        <f ca="1">CONCATENATE("&lt;tr&gt;&lt;td&gt;",TEXT(Tabla1[[#This Row],[Fecha de Pre-Registro]], "dd/mm/aaaa"),"&lt;/td&gt;&lt;td&gt;",Tabla1[[#This Row],[PERIODO]],"&lt;/td&gt;&lt;td&gt;",Tabla1[[#This Row],[Modalidad]],"&lt;/td&gt;&lt;td&gt;",Tabla1[[#This Row],[Nombres]],"&lt;/td&gt;",Tabla1[[#This Row],[Estado]],"",IF(Tabla1[[#This Row],[Estado]]=J$10,"&lt;td&gt;&lt;/td&gt;","&lt;td&gt;&lt;a class=""btn btn-danger"" href=""javascript:void(0);"" title=""Cancelar movilidad del estudiante""&gt;&lt;i class=""fa fa-remove""&gt;&lt;/i&gt; Cancelar&lt;/a&gt;&lt;/td&gt;"),"&lt;/tr&gt;")</f>
        <v>&lt;tr&gt;&lt;td&gt;02/06/2013&lt;/td&gt;&lt;td&gt;JUNIO A JULIO 2018&lt;/td&gt;&lt;td&gt;Doble Titulación&lt;/td&gt;&lt;td&gt;Briar&lt;/td&gt;&lt;td class="text-info"&gt;En Trámite (Esperando Aval Coordinador Programa)&lt;/td&gt;&lt;td&gt;&lt;a class="btn btn-danger" href="javascript:void(0);" title="Cancelar movilidad del estudiante"&gt;&lt;i class="fa fa-remove"&gt;&lt;/i&gt; Cancelar&lt;/a&gt;&lt;/td&gt;&lt;/tr&gt;</v>
      </c>
      <c r="U61" s="15"/>
      <c r="V61" s="15" t="s">
        <v>631</v>
      </c>
      <c r="W61" s="16" t="str">
        <f>RIGHT(Tabla1[[#This Row],[Columna42]], (LEN(Tabla1[[#This Row],[Columna42]]) - (FIND("Nacionalidad ",Tabla1[[#This Row],[Columna42]])+12)))</f>
        <v>surinamesa</v>
      </c>
      <c r="X61" s="21" t="str">
        <f>CONCATENATE("&lt;option&gt;",PROPER(Tabla1[[#This Row],[Columna5]]),"&lt;/option&gt;")</f>
        <v>&lt;option&gt;Surinamesa&lt;/option&gt;</v>
      </c>
      <c r="Y61" s="21"/>
      <c r="Z61" s="21"/>
      <c r="AA61" s="21"/>
    </row>
    <row r="62" spans="2:27" ht="103.5" customHeight="1" thickBot="1" x14ac:dyDescent="0.3">
      <c r="B62" s="5">
        <v>54</v>
      </c>
      <c r="C62" s="5" t="s">
        <v>268</v>
      </c>
      <c r="D62" s="5" t="s">
        <v>269</v>
      </c>
      <c r="E62" s="5" t="s">
        <v>270</v>
      </c>
      <c r="F62" s="5" t="s">
        <v>271</v>
      </c>
      <c r="G62" s="5" t="s">
        <v>272</v>
      </c>
      <c r="H62" s="6" t="s">
        <v>273</v>
      </c>
      <c r="I62" s="11"/>
      <c r="J62" s="11"/>
      <c r="K62" s="11"/>
      <c r="L62" s="11"/>
      <c r="M62" s="8">
        <v>41763</v>
      </c>
      <c r="N62" s="11" t="str">
        <f t="shared" ca="1" si="3"/>
        <v>JUNIO A JULIO 2017</v>
      </c>
      <c r="O62" s="11" t="str">
        <f t="shared" ca="1" si="4"/>
        <v>Voluntariado impacta Perú</v>
      </c>
      <c r="P62" s="5" t="s">
        <v>268</v>
      </c>
      <c r="Q62" s="11" t="str">
        <f t="shared" ca="1" si="5"/>
        <v>&lt;td class="text-info"&gt;En Trámite (Esperando Aval Institución de Destino)&lt;/td&gt;</v>
      </c>
      <c r="R62" s="13"/>
      <c r="S62" s="11"/>
      <c r="T62" s="15" t="str">
        <f ca="1">CONCATENATE("&lt;tr&gt;&lt;td&gt;",TEXT(Tabla1[[#This Row],[Fecha de Pre-Registro]], "dd/mm/aaaa"),"&lt;/td&gt;&lt;td&gt;",Tabla1[[#This Row],[PERIODO]],"&lt;/td&gt;&lt;td&gt;",Tabla1[[#This Row],[Modalidad]],"&lt;/td&gt;&lt;td&gt;",Tabla1[[#This Row],[Nombres]],"&lt;/td&gt;",Tabla1[[#This Row],[Estado]],"",IF(Tabla1[[#This Row],[Estado]]=J$10,"&lt;td&gt;&lt;/td&gt;","&lt;td&gt;&lt;a class=""btn btn-danger"" href=""javascript:void(0);"" title=""Cancelar movilidad del estudiante""&gt;&lt;i class=""fa fa-remove""&gt;&lt;/i&gt; Cancelar&lt;/a&gt;&lt;/td&gt;"),"&lt;/tr&gt;")</f>
        <v>&lt;tr&gt;&lt;td&gt;04/05/2014&lt;/td&gt;&lt;td&gt;JUNIO A JULIO 2017&lt;/td&gt;&lt;td&gt;Voluntariado impacta Perú&lt;/td&gt;&lt;td&gt;Benjamin&lt;/td&gt;&lt;td class="text-info"&gt;En Trámite (Esperando Aval Institución de Destino)&lt;/td&gt;&lt;td&gt;&lt;a class="btn btn-danger" href="javascript:void(0);" title="Cancelar movilidad del estudiante"&gt;&lt;i class="fa fa-remove"&gt;&lt;/i&gt; Cancelar&lt;/a&gt;&lt;/td&gt;&lt;/tr&gt;</v>
      </c>
      <c r="U62" s="15"/>
      <c r="V62" s="15" t="s">
        <v>632</v>
      </c>
      <c r="W62" s="16" t="str">
        <f>RIGHT(Tabla1[[#This Row],[Columna42]], (LEN(Tabla1[[#This Row],[Columna42]]) - (FIND("Nacionalidad ",Tabla1[[#This Row],[Columna42]])+12)))</f>
        <v>uruguaya</v>
      </c>
      <c r="X62" s="21" t="str">
        <f>CONCATENATE("&lt;option&gt;",PROPER(Tabla1[[#This Row],[Columna5]]),"&lt;/option&gt;")</f>
        <v>&lt;option&gt;Uruguaya&lt;/option&gt;</v>
      </c>
      <c r="Y62" s="21"/>
      <c r="Z62" s="21"/>
      <c r="AA62" s="21"/>
    </row>
    <row r="63" spans="2:27" ht="128.25" customHeight="1" thickBot="1" x14ac:dyDescent="0.3">
      <c r="B63" s="3">
        <v>55</v>
      </c>
      <c r="C63" s="3" t="s">
        <v>274</v>
      </c>
      <c r="D63" s="3" t="s">
        <v>275</v>
      </c>
      <c r="E63" s="3" t="s">
        <v>276</v>
      </c>
      <c r="F63" s="3">
        <v>14531</v>
      </c>
      <c r="G63" s="3" t="s">
        <v>277</v>
      </c>
      <c r="H63" s="4">
        <v>41947</v>
      </c>
      <c r="I63" s="11"/>
      <c r="J63" s="11"/>
      <c r="K63" s="11"/>
      <c r="L63" s="11"/>
      <c r="M63" s="4">
        <v>41947</v>
      </c>
      <c r="N63" s="11" t="str">
        <f t="shared" ca="1" si="3"/>
        <v>DICIEMBRE 2017 A ENERO 2018</v>
      </c>
      <c r="O63" s="11" t="str">
        <f t="shared" ca="1" si="4"/>
        <v>Misión Técnica Ingeniería</v>
      </c>
      <c r="P63" s="3" t="s">
        <v>274</v>
      </c>
      <c r="Q63" s="11" t="str">
        <f t="shared" ca="1" si="5"/>
        <v>&lt;td class="text-info"&gt;En Trámite (Esperando Aval ORII)&lt;/td&gt;</v>
      </c>
      <c r="R63" s="13"/>
      <c r="S63" s="11"/>
      <c r="T63" s="15" t="str">
        <f ca="1">CONCATENATE("&lt;tr&gt;&lt;td&gt;",TEXT(Tabla1[[#This Row],[Fecha de Pre-Registro]], "dd/mm/aaaa"),"&lt;/td&gt;&lt;td&gt;",Tabla1[[#This Row],[PERIODO]],"&lt;/td&gt;&lt;td&gt;",Tabla1[[#This Row],[Modalidad]],"&lt;/td&gt;&lt;td&gt;",Tabla1[[#This Row],[Nombres]],"&lt;/td&gt;",Tabla1[[#This Row],[Estado]],"",IF(Tabla1[[#This Row],[Estado]]=J$10,"&lt;td&gt;&lt;/td&gt;","&lt;td&gt;&lt;a class=""btn btn-danger"" href=""javascript:void(0);"" title=""Cancelar movilidad del estudiante""&gt;&lt;i class=""fa fa-remove""&gt;&lt;/i&gt; Cancelar&lt;/a&gt;&lt;/td&gt;"),"&lt;/tr&gt;")</f>
        <v>&lt;tr&gt;&lt;td&gt;04/11/2014&lt;/td&gt;&lt;td&gt;DICIEMBRE 2017 A ENERO 2018&lt;/td&gt;&lt;td&gt;Misión Técnica Ingeniería&lt;/td&gt;&lt;td&gt;Gregory&lt;/td&gt;&lt;td class="text-info"&gt;En Trámite (Esperando Aval ORII)&lt;/td&gt;&lt;td&gt;&lt;a class="btn btn-danger" href="javascript:void(0);" title="Cancelar movilidad del estudiante"&gt;&lt;i class="fa fa-remove"&gt;&lt;/i&gt; Cancelar&lt;/a&gt;&lt;/td&gt;&lt;/tr&gt;</v>
      </c>
      <c r="U63" s="15"/>
      <c r="V63" s="15" t="s">
        <v>633</v>
      </c>
      <c r="W63" s="16" t="str">
        <f>RIGHT(Tabla1[[#This Row],[Columna42]], (LEN(Tabla1[[#This Row],[Columna42]]) - (FIND("Nacionalidad ",Tabla1[[#This Row],[Columna42]])+12)))</f>
        <v>venezolana</v>
      </c>
      <c r="X63" s="21" t="str">
        <f>CONCATENATE("&lt;option&gt;",PROPER(Tabla1[[#This Row],[Columna5]]),"&lt;/option&gt;")</f>
        <v>&lt;option&gt;Venezolana&lt;/option&gt;</v>
      </c>
      <c r="Y63" s="21"/>
      <c r="Z63" s="21"/>
      <c r="AA63" s="21"/>
    </row>
    <row r="64" spans="2:27" ht="115.5" customHeight="1" thickBot="1" x14ac:dyDescent="0.3">
      <c r="B64" s="5">
        <v>56</v>
      </c>
      <c r="C64" s="5" t="s">
        <v>278</v>
      </c>
      <c r="D64" s="5" t="s">
        <v>279</v>
      </c>
      <c r="E64" s="5" t="s">
        <v>280</v>
      </c>
      <c r="F64" s="5">
        <v>41706</v>
      </c>
      <c r="G64" s="5" t="s">
        <v>253</v>
      </c>
      <c r="H64" s="6" t="s">
        <v>281</v>
      </c>
      <c r="I64" s="11"/>
      <c r="J64" s="11"/>
      <c r="K64" s="11"/>
      <c r="L64" s="11"/>
      <c r="M64" s="4">
        <v>41765</v>
      </c>
      <c r="N64" s="11" t="str">
        <f t="shared" ca="1" si="3"/>
        <v>DICIEMBRE 2017 A ENERO 2018</v>
      </c>
      <c r="O64" s="11" t="str">
        <f t="shared" ca="1" si="4"/>
        <v xml:space="preserve">  Gira Académica a Perú</v>
      </c>
      <c r="P64" s="5" t="s">
        <v>278</v>
      </c>
      <c r="Q64" s="11" t="str">
        <f t="shared" ca="1" si="5"/>
        <v>&lt;td class="text-danger"&gt;Rechazado (Institución de Destino)&lt;/td&gt;</v>
      </c>
      <c r="R64" s="13"/>
      <c r="S64" s="11"/>
      <c r="T64" s="15" t="str">
        <f ca="1">CONCATENATE("&lt;tr&gt;&lt;td&gt;",TEXT(Tabla1[[#This Row],[Fecha de Pre-Registro]], "dd/mm/aaaa"),"&lt;/td&gt;&lt;td&gt;",Tabla1[[#This Row],[PERIODO]],"&lt;/td&gt;&lt;td&gt;",Tabla1[[#This Row],[Modalidad]],"&lt;/td&gt;&lt;td&gt;",Tabla1[[#This Row],[Nombres]],"&lt;/td&gt;",Tabla1[[#This Row],[Estado]],"",IF(Tabla1[[#This Row],[Estado]]=J$10,"&lt;td&gt;&lt;/td&gt;","&lt;td&gt;&lt;a class=""btn btn-danger"" href=""javascript:void(0);"" title=""Cancelar movilidad del estudiante""&gt;&lt;i class=""fa fa-remove""&gt;&lt;/i&gt; Cancelar&lt;/a&gt;&lt;/td&gt;"),"&lt;/tr&gt;")</f>
        <v>&lt;tr&gt;&lt;td&gt;06/05/2014&lt;/td&gt;&lt;td&gt;DICIEMBRE 2017 A ENERO 2018&lt;/td&gt;&lt;td&gt;  Gira Académica a Perú&lt;/td&gt;&lt;td&gt;Marny&lt;/td&gt;&lt;td class="text-danger"&gt;Rechazado (Institución de Destino)&lt;/td&gt;&lt;td&gt;&lt;a class="btn btn-danger" href="javascript:void(0);" title="Cancelar movilidad del estudiante"&gt;&lt;i class="fa fa-remove"&gt;&lt;/i&gt; Cancelar&lt;/a&gt;&lt;/td&gt;&lt;/tr&gt;</v>
      </c>
      <c r="U64" s="15"/>
      <c r="V64" s="15"/>
      <c r="W64" s="16"/>
      <c r="X64" s="21"/>
      <c r="Y64" s="21"/>
      <c r="Z64" s="21"/>
      <c r="AA64" s="21"/>
    </row>
    <row r="65" spans="2:27" ht="115.5" customHeight="1" thickBot="1" x14ac:dyDescent="0.3">
      <c r="B65" s="3">
        <v>57</v>
      </c>
      <c r="C65" s="3" t="s">
        <v>282</v>
      </c>
      <c r="D65" s="3" t="s">
        <v>283</v>
      </c>
      <c r="E65" s="3" t="s">
        <v>284</v>
      </c>
      <c r="F65" s="3">
        <v>42010</v>
      </c>
      <c r="G65" s="3" t="s">
        <v>285</v>
      </c>
      <c r="H65" s="4">
        <v>41314</v>
      </c>
      <c r="I65" s="11"/>
      <c r="J65" s="11"/>
      <c r="K65" s="11"/>
      <c r="L65" s="11"/>
      <c r="M65" s="4">
        <v>41314</v>
      </c>
      <c r="N65" s="11" t="str">
        <f t="shared" ca="1" si="3"/>
        <v>DICIEMBRE 2017 A ENERO 2018</v>
      </c>
      <c r="O65" s="11" t="str">
        <f t="shared" ca="1" si="4"/>
        <v>Prácticas</v>
      </c>
      <c r="P65" s="3" t="s">
        <v>282</v>
      </c>
      <c r="Q65" s="11" t="str">
        <f t="shared" ca="1" si="5"/>
        <v>&lt;td class="text-info"&gt;En Trámite (Esperando Aval Coordinador Programa)&lt;/td&gt;</v>
      </c>
      <c r="R65" s="13"/>
      <c r="S65" s="11"/>
      <c r="T65" s="15" t="str">
        <f ca="1">CONCATENATE("&lt;tr&gt;&lt;td&gt;",TEXT(Tabla1[[#This Row],[Fecha de Pre-Registro]], "dd/mm/aaaa"),"&lt;/td&gt;&lt;td&gt;",Tabla1[[#This Row],[PERIODO]],"&lt;/td&gt;&lt;td&gt;",Tabla1[[#This Row],[Modalidad]],"&lt;/td&gt;&lt;td&gt;",Tabla1[[#This Row],[Nombres]],"&lt;/td&gt;",Tabla1[[#This Row],[Estado]],"",IF(Tabla1[[#This Row],[Estado]]=J$10,"&lt;td&gt;&lt;/td&gt;","&lt;td&gt;&lt;a class=""btn btn-danger"" href=""javascript:void(0);"" title=""Cancelar movilidad del estudiante""&gt;&lt;i class=""fa fa-remove""&gt;&lt;/i&gt; Cancelar&lt;/a&gt;&lt;/td&gt;"),"&lt;/tr&gt;")</f>
        <v>&lt;tr&gt;&lt;td&gt;09/02/2013&lt;/td&gt;&lt;td&gt;DICIEMBRE 2017 A ENERO 2018&lt;/td&gt;&lt;td&gt;Prácticas&lt;/td&gt;&lt;td&gt;Indira&lt;/td&gt;&lt;td class="text-info"&gt;En Trámite (Esperando Aval Coordinador Programa)&lt;/td&gt;&lt;td&gt;&lt;a class="btn btn-danger" href="javascript:void(0);" title="Cancelar movilidad del estudiante"&gt;&lt;i class="fa fa-remove"&gt;&lt;/i&gt; Cancelar&lt;/a&gt;&lt;/td&gt;&lt;/tr&gt;</v>
      </c>
      <c r="U65" s="15"/>
      <c r="V65" s="15"/>
      <c r="W65" s="16"/>
      <c r="X65" s="21"/>
      <c r="Y65" s="21"/>
      <c r="Z65" s="21"/>
      <c r="AA65" s="21"/>
    </row>
    <row r="66" spans="2:27" ht="102.75" customHeight="1" thickBot="1" x14ac:dyDescent="0.3">
      <c r="B66" s="5">
        <v>58</v>
      </c>
      <c r="C66" s="5" t="s">
        <v>286</v>
      </c>
      <c r="D66" s="5" t="s">
        <v>287</v>
      </c>
      <c r="E66" s="5" t="s">
        <v>288</v>
      </c>
      <c r="F66" s="5" t="s">
        <v>289</v>
      </c>
      <c r="G66" s="5" t="s">
        <v>290</v>
      </c>
      <c r="H66" s="6" t="s">
        <v>291</v>
      </c>
      <c r="I66" s="11"/>
      <c r="J66" s="11"/>
      <c r="K66" s="11"/>
      <c r="L66" s="11"/>
      <c r="M66" s="8">
        <v>41164</v>
      </c>
      <c r="N66" s="11" t="str">
        <f t="shared" ca="1" si="3"/>
        <v>SEGUNDO SEMESTRE 2017</v>
      </c>
      <c r="O66" s="11" t="str">
        <f t="shared" ca="1" si="4"/>
        <v>Misión Técnica Ingeniería</v>
      </c>
      <c r="P66" s="5" t="s">
        <v>286</v>
      </c>
      <c r="Q66" s="11" t="str">
        <f t="shared" ca="1" si="5"/>
        <v>&lt;td class="text-danger"&gt;Rechazado (Vicerrectoría)&lt;/td&gt;</v>
      </c>
      <c r="R66" s="13"/>
      <c r="S66" s="11"/>
      <c r="T66" s="15" t="str">
        <f ca="1">CONCATENATE("&lt;tr&gt;&lt;td&gt;",TEXT(Tabla1[[#This Row],[Fecha de Pre-Registro]], "dd/mm/aaaa"),"&lt;/td&gt;&lt;td&gt;",Tabla1[[#This Row],[PERIODO]],"&lt;/td&gt;&lt;td&gt;",Tabla1[[#This Row],[Modalidad]],"&lt;/td&gt;&lt;td&gt;",Tabla1[[#This Row],[Nombres]],"&lt;/td&gt;",Tabla1[[#This Row],[Estado]],"",IF(Tabla1[[#This Row],[Estado]]=J$10,"&lt;td&gt;&lt;/td&gt;","&lt;td&gt;&lt;a class=""btn btn-danger"" href=""javascript:void(0);"" title=""Cancelar movilidad del estudiante""&gt;&lt;i class=""fa fa-remove""&gt;&lt;/i&gt; Cancelar&lt;/a&gt;&lt;/td&gt;"),"&lt;/tr&gt;")</f>
        <v>&lt;tr&gt;&lt;td&gt;12/09/2012&lt;/td&gt;&lt;td&gt;SEGUNDO SEMESTRE 2017&lt;/td&gt;&lt;td&gt;Misión Técnica Ingeniería&lt;/td&gt;&lt;td&gt;Fleur&lt;/td&gt;&lt;td class="text-danger"&gt;Rechazado (Vicerrectoría)&lt;/td&gt;&lt;td&gt;&lt;a class="btn btn-danger" href="javascript:void(0);" title="Cancelar movilidad del estudiante"&gt;&lt;i class="fa fa-remove"&gt;&lt;/i&gt; Cancelar&lt;/a&gt;&lt;/td&gt;&lt;/tr&gt;</v>
      </c>
      <c r="U66" s="15"/>
      <c r="V66" s="15" t="s">
        <v>683</v>
      </c>
      <c r="W66" s="16" t="str">
        <f>RIGHT(Tabla1[[#This Row],[Columna42]], (LEN(Tabla1[[#This Row],[Columna42]]) - (FIND("Nacionalidad ",Tabla1[[#This Row],[Columna42]])+12)))</f>
        <v>europea</v>
      </c>
      <c r="X66" s="21" t="str">
        <f>CONCATENATE("&lt;option&gt;",PROPER(Tabla1[[#This Row],[Columna5]]),"&lt;/option&gt;")</f>
        <v>&lt;option&gt;Europea&lt;/option&gt;</v>
      </c>
      <c r="Y66" s="21"/>
      <c r="Z66" s="21"/>
      <c r="AA66" s="21"/>
    </row>
    <row r="67" spans="2:27" ht="128.25" thickBot="1" x14ac:dyDescent="0.3">
      <c r="B67" s="3">
        <v>59</v>
      </c>
      <c r="C67" s="3" t="s">
        <v>292</v>
      </c>
      <c r="D67" s="3" t="s">
        <v>293</v>
      </c>
      <c r="E67" s="3" t="s">
        <v>294</v>
      </c>
      <c r="F67" s="3">
        <v>1154</v>
      </c>
      <c r="G67" s="3" t="s">
        <v>295</v>
      </c>
      <c r="H67" s="7" t="s">
        <v>296</v>
      </c>
      <c r="I67" s="11"/>
      <c r="J67" s="11"/>
      <c r="K67" s="11"/>
      <c r="L67" s="11"/>
      <c r="M67" s="4">
        <v>41703</v>
      </c>
      <c r="N67" s="11" t="str">
        <f t="shared" ca="1" si="3"/>
        <v>DICIEMBRE 2018 A ENERO 2019</v>
      </c>
      <c r="O67" s="11" t="str">
        <f t="shared" ca="1" si="4"/>
        <v>Misión Técnica Ingeniería</v>
      </c>
      <c r="P67" s="3" t="s">
        <v>292</v>
      </c>
      <c r="Q67" s="11" t="str">
        <f t="shared" ca="1" si="5"/>
        <v>&lt;td class="text-info"&gt;En Trámite (Esperando Aval ORII 2ª Carga)&lt;/td&gt;</v>
      </c>
      <c r="R67" s="13"/>
      <c r="S67" s="11"/>
      <c r="T67" s="15" t="str">
        <f ca="1">CONCATENATE("&lt;tr&gt;&lt;td&gt;",TEXT(Tabla1[[#This Row],[Fecha de Pre-Registro]], "dd/mm/aaaa"),"&lt;/td&gt;&lt;td&gt;",Tabla1[[#This Row],[PERIODO]],"&lt;/td&gt;&lt;td&gt;",Tabla1[[#This Row],[Modalidad]],"&lt;/td&gt;&lt;td&gt;",Tabla1[[#This Row],[Nombres]],"&lt;/td&gt;",Tabla1[[#This Row],[Estado]],"",IF(Tabla1[[#This Row],[Estado]]=J$10,"&lt;td&gt;&lt;/td&gt;","&lt;td&gt;&lt;a class=""btn btn-danger"" href=""javascript:void(0);"" title=""Cancelar movilidad del estudiante""&gt;&lt;i class=""fa fa-remove""&gt;&lt;/i&gt; Cancelar&lt;/a&gt;&lt;/td&gt;"),"&lt;/tr&gt;")</f>
        <v>&lt;tr&gt;&lt;td&gt;05/03/2014&lt;/td&gt;&lt;td&gt;DICIEMBRE 2018 A ENERO 2019&lt;/td&gt;&lt;td&gt;Misión Técnica Ingeniería&lt;/td&gt;&lt;td&gt;Fulton&lt;/td&gt;&lt;td class="text-info"&gt;En Trámite (Esperando Aval ORII 2ª Carga)&lt;/td&gt;&lt;td&gt;&lt;a class="btn btn-danger" href="javascript:void(0);" title="Cancelar movilidad del estudiante"&gt;&lt;i class="fa fa-remove"&gt;&lt;/i&gt; Cancelar&lt;/a&gt;&lt;/td&gt;&lt;/tr&gt;</v>
      </c>
      <c r="U67" s="15"/>
      <c r="V67" s="15" t="s">
        <v>634</v>
      </c>
      <c r="W67" s="16" t="str">
        <f>RIGHT(Tabla1[[#This Row],[Columna42]], (LEN(Tabla1[[#This Row],[Columna42]]) - (FIND("Nacionalidad ",Tabla1[[#This Row],[Columna42]])+12)))</f>
        <v>albanesa</v>
      </c>
      <c r="X67" s="21" t="str">
        <f>CONCATENATE("&lt;option&gt;",PROPER(Tabla1[[#This Row],[Columna5]]),"&lt;/option&gt;")</f>
        <v>&lt;option&gt;Albanesa&lt;/option&gt;</v>
      </c>
      <c r="Y67" s="21"/>
      <c r="Z67" s="21"/>
      <c r="AA67" s="21"/>
    </row>
    <row r="68" spans="2:27" ht="77.25" customHeight="1" thickBot="1" x14ac:dyDescent="0.3">
      <c r="B68" s="5">
        <v>60</v>
      </c>
      <c r="C68" s="5" t="s">
        <v>297</v>
      </c>
      <c r="D68" s="5" t="s">
        <v>298</v>
      </c>
      <c r="E68" s="5" t="s">
        <v>299</v>
      </c>
      <c r="F68" s="5">
        <v>91908</v>
      </c>
      <c r="G68" s="5" t="s">
        <v>300</v>
      </c>
      <c r="H68" s="6" t="s">
        <v>301</v>
      </c>
      <c r="I68" s="11"/>
      <c r="J68" s="11"/>
      <c r="K68" s="11"/>
      <c r="L68" s="11"/>
      <c r="M68" s="4">
        <v>41887</v>
      </c>
      <c r="N68" s="11" t="str">
        <f t="shared" ca="1" si="3"/>
        <v>JUNIO A JULIO 2017</v>
      </c>
      <c r="O68" s="11" t="str">
        <f t="shared" ca="1" si="4"/>
        <v>Semestre Académico</v>
      </c>
      <c r="P68" s="5" t="s">
        <v>297</v>
      </c>
      <c r="Q68" s="11" t="str">
        <f t="shared" ca="1" si="5"/>
        <v>&lt;td class="text-info"&gt;En Trámite (Esperando Aval Vicerrectoría)&lt;/td&gt;</v>
      </c>
      <c r="R68" s="13"/>
      <c r="S68" s="11"/>
      <c r="T68" s="15" t="str">
        <f ca="1">CONCATENATE("&lt;tr&gt;&lt;td&gt;",TEXT(Tabla1[[#This Row],[Fecha de Pre-Registro]], "dd/mm/aaaa"),"&lt;/td&gt;&lt;td&gt;",Tabla1[[#This Row],[PERIODO]],"&lt;/td&gt;&lt;td&gt;",Tabla1[[#This Row],[Modalidad]],"&lt;/td&gt;&lt;td&gt;",Tabla1[[#This Row],[Nombres]],"&lt;/td&gt;",Tabla1[[#This Row],[Estado]],"",IF(Tabla1[[#This Row],[Estado]]=J$10,"&lt;td&gt;&lt;/td&gt;","&lt;td&gt;&lt;a class=""btn btn-danger"" href=""javascript:void(0);"" title=""Cancelar movilidad del estudiante""&gt;&lt;i class=""fa fa-remove""&gt;&lt;/i&gt; Cancelar&lt;/a&gt;&lt;/td&gt;"),"&lt;/tr&gt;")</f>
        <v>&lt;tr&gt;&lt;td&gt;05/09/2014&lt;/td&gt;&lt;td&gt;JUNIO A JULIO 2017&lt;/td&gt;&lt;td&gt;Semestre Académico&lt;/td&gt;&lt;td&gt;Arsenio&lt;/td&gt;&lt;td class="text-info"&gt;En Trámite (Esperando Aval Vicerrectoría)&lt;/td&gt;&lt;td&gt;&lt;a class="btn btn-danger" href="javascript:void(0);" title="Cancelar movilidad del estudiante"&gt;&lt;i class="fa fa-remove"&gt;&lt;/i&gt; Cancelar&lt;/a&gt;&lt;/td&gt;&lt;/tr&gt;</v>
      </c>
      <c r="U68" s="15"/>
      <c r="V68" s="15" t="s">
        <v>635</v>
      </c>
      <c r="W68" s="16" t="str">
        <f>RIGHT(Tabla1[[#This Row],[Columna42]], (LEN(Tabla1[[#This Row],[Columna42]]) - (FIND("Nacionalidad ",Tabla1[[#This Row],[Columna42]])+12)))</f>
        <v>alemana</v>
      </c>
      <c r="X68" s="21" t="str">
        <f>CONCATENATE("&lt;option&gt;",PROPER(Tabla1[[#This Row],[Columna5]]),"&lt;/option&gt;")</f>
        <v>&lt;option&gt;Alemana&lt;/option&gt;</v>
      </c>
      <c r="Y68" s="21"/>
      <c r="Z68" s="21"/>
      <c r="AA68" s="21"/>
    </row>
    <row r="69" spans="2:27" ht="77.25" customHeight="1" thickBot="1" x14ac:dyDescent="0.3">
      <c r="B69" s="3">
        <v>61</v>
      </c>
      <c r="C69" s="3" t="s">
        <v>302</v>
      </c>
      <c r="D69" s="3" t="s">
        <v>303</v>
      </c>
      <c r="E69" s="3" t="s">
        <v>304</v>
      </c>
      <c r="F69" s="3">
        <v>2724</v>
      </c>
      <c r="G69" s="3" t="s">
        <v>305</v>
      </c>
      <c r="H69" s="7" t="s">
        <v>306</v>
      </c>
      <c r="I69" s="11"/>
      <c r="J69" s="11"/>
      <c r="K69" s="11"/>
      <c r="L69" s="11"/>
      <c r="M69" s="8">
        <v>41275</v>
      </c>
      <c r="N69" s="11" t="str">
        <f t="shared" ca="1" si="3"/>
        <v>SEGUNDO SEMESTRE 2018</v>
      </c>
      <c r="O69" s="11" t="str">
        <f t="shared" ca="1" si="4"/>
        <v>Summer Program Introduction to Materials Science and Enginnering</v>
      </c>
      <c r="P69" s="3" t="s">
        <v>302</v>
      </c>
      <c r="Q69" s="11" t="str">
        <f t="shared" ca="1" si="5"/>
        <v>&lt;td class="text-info"&gt;En Trámite (Esperando Aval ORII 2ª Carga)&lt;/td&gt;</v>
      </c>
      <c r="R69" s="13"/>
      <c r="S69" s="11"/>
      <c r="T69" s="15" t="str">
        <f ca="1">CONCATENATE("&lt;tr&gt;&lt;td&gt;",TEXT(Tabla1[[#This Row],[Fecha de Pre-Registro]], "dd/mm/aaaa"),"&lt;/td&gt;&lt;td&gt;",Tabla1[[#This Row],[PERIODO]],"&lt;/td&gt;&lt;td&gt;",Tabla1[[#This Row],[Modalidad]],"&lt;/td&gt;&lt;td&gt;",Tabla1[[#This Row],[Nombres]],"&lt;/td&gt;",Tabla1[[#This Row],[Estado]],"",IF(Tabla1[[#This Row],[Estado]]=J$10,"&lt;td&gt;&lt;/td&gt;","&lt;td&gt;&lt;a class=""btn btn-danger"" href=""javascript:void(0);"" title=""Cancelar movilidad del estudiante""&gt;&lt;i class=""fa fa-remove""&gt;&lt;/i&gt; Cancelar&lt;/a&gt;&lt;/td&gt;"),"&lt;/tr&gt;")</f>
        <v>&lt;tr&gt;&lt;td&gt;01/01/2013&lt;/td&gt;&lt;td&gt;SEGUNDO SEMESTRE 2018&lt;/td&gt;&lt;td&gt;Summer Program Introduction to Materials Science and Enginnering&lt;/td&gt;&lt;td&gt;Jaden&lt;/td&gt;&lt;td class="text-info"&gt;En Trámite (Esperando Aval ORII 2ª Carga)&lt;/td&gt;&lt;td&gt;&lt;a class="btn btn-danger" href="javascript:void(0);" title="Cancelar movilidad del estudiante"&gt;&lt;i class="fa fa-remove"&gt;&lt;/i&gt; Cancelar&lt;/a&gt;&lt;/td&gt;&lt;/tr&gt;</v>
      </c>
      <c r="U69" s="15"/>
      <c r="V69" s="15" t="s">
        <v>636</v>
      </c>
      <c r="W69" s="16" t="str">
        <f>RIGHT(Tabla1[[#This Row],[Columna42]], (LEN(Tabla1[[#This Row],[Columna42]]) - (FIND("Nacionalidad ",Tabla1[[#This Row],[Columna42]])+12)))</f>
        <v>andorrana</v>
      </c>
      <c r="X69" s="21" t="str">
        <f>CONCATENATE("&lt;option&gt;",PROPER(Tabla1[[#This Row],[Columna5]]),"&lt;/option&gt;")</f>
        <v>&lt;option&gt;Andorrana&lt;/option&gt;</v>
      </c>
      <c r="Y69" s="21"/>
      <c r="Z69" s="21"/>
      <c r="AA69" s="21"/>
    </row>
    <row r="70" spans="2:27" ht="78" customHeight="1" thickBot="1" x14ac:dyDescent="0.3">
      <c r="B70" s="5">
        <v>62</v>
      </c>
      <c r="C70" s="5" t="s">
        <v>307</v>
      </c>
      <c r="D70" s="5" t="s">
        <v>308</v>
      </c>
      <c r="E70" s="5" t="s">
        <v>309</v>
      </c>
      <c r="F70" s="5" t="s">
        <v>310</v>
      </c>
      <c r="G70" s="5" t="s">
        <v>311</v>
      </c>
      <c r="H70" s="6" t="s">
        <v>312</v>
      </c>
      <c r="I70" s="11"/>
      <c r="J70" s="11"/>
      <c r="K70" s="11"/>
      <c r="L70" s="11"/>
      <c r="M70" s="4">
        <v>41493</v>
      </c>
      <c r="N70" s="11" t="str">
        <f t="shared" ca="1" si="3"/>
        <v>JUNIO A JULIO 2017</v>
      </c>
      <c r="O70" s="11" t="str">
        <f t="shared" ca="1" si="4"/>
        <v>Doble Titulación</v>
      </c>
      <c r="P70" s="5" t="s">
        <v>307</v>
      </c>
      <c r="Q70" s="11" t="str">
        <f t="shared" ca="1" si="5"/>
        <v>&lt;td class="text-info"&gt;En Trámite (Esperando Aval Vicerrectoría)&lt;/td&gt;</v>
      </c>
      <c r="R70" s="13"/>
      <c r="S70" s="11"/>
      <c r="T70" s="15" t="str">
        <f ca="1">CONCATENATE("&lt;tr&gt;&lt;td&gt;",TEXT(Tabla1[[#This Row],[Fecha de Pre-Registro]], "dd/mm/aaaa"),"&lt;/td&gt;&lt;td&gt;",Tabla1[[#This Row],[PERIODO]],"&lt;/td&gt;&lt;td&gt;",Tabla1[[#This Row],[Modalidad]],"&lt;/td&gt;&lt;td&gt;",Tabla1[[#This Row],[Nombres]],"&lt;/td&gt;",Tabla1[[#This Row],[Estado]],"",IF(Tabla1[[#This Row],[Estado]]=J$10,"&lt;td&gt;&lt;/td&gt;","&lt;td&gt;&lt;a class=""btn btn-danger"" href=""javascript:void(0);"" title=""Cancelar movilidad del estudiante""&gt;&lt;i class=""fa fa-remove""&gt;&lt;/i&gt; Cancelar&lt;/a&gt;&lt;/td&gt;"),"&lt;/tr&gt;")</f>
        <v>&lt;tr&gt;&lt;td&gt;07/08/2013&lt;/td&gt;&lt;td&gt;JUNIO A JULIO 2017&lt;/td&gt;&lt;td&gt;Doble Titulación&lt;/td&gt;&lt;td&gt;Kylie&lt;/td&gt;&lt;td class="text-info"&gt;En Trámite (Esperando Aval Vicerrectoría)&lt;/td&gt;&lt;td&gt;&lt;a class="btn btn-danger" href="javascript:void(0);" title="Cancelar movilidad del estudiante"&gt;&lt;i class="fa fa-remove"&gt;&lt;/i&gt; Cancelar&lt;/a&gt;&lt;/td&gt;&lt;/tr&gt;</v>
      </c>
      <c r="U70" s="15"/>
      <c r="V70" s="15" t="s">
        <v>637</v>
      </c>
      <c r="W70" s="16" t="str">
        <f>RIGHT(Tabla1[[#This Row],[Columna42]], (LEN(Tabla1[[#This Row],[Columna42]]) - (FIND("Nacionalidad ",Tabla1[[#This Row],[Columna42]])+12)))</f>
        <v>armenia</v>
      </c>
      <c r="X70" s="21" t="str">
        <f>CONCATENATE("&lt;option&gt;",PROPER(Tabla1[[#This Row],[Columna5]]),"&lt;/option&gt;")</f>
        <v>&lt;option&gt;Armenia&lt;/option&gt;</v>
      </c>
      <c r="Y70" s="21"/>
      <c r="Z70" s="21"/>
      <c r="AA70" s="21"/>
    </row>
    <row r="71" spans="2:27" ht="128.25" thickBot="1" x14ac:dyDescent="0.3">
      <c r="B71" s="3">
        <v>63</v>
      </c>
      <c r="C71" s="3" t="s">
        <v>313</v>
      </c>
      <c r="D71" s="3" t="s">
        <v>314</v>
      </c>
      <c r="E71" s="3" t="s">
        <v>315</v>
      </c>
      <c r="F71" s="3">
        <v>37293</v>
      </c>
      <c r="G71" s="3" t="s">
        <v>316</v>
      </c>
      <c r="H71" s="7" t="s">
        <v>317</v>
      </c>
      <c r="I71" s="11"/>
      <c r="J71" s="11"/>
      <c r="K71" s="11"/>
      <c r="L71" s="11"/>
      <c r="M71" s="8">
        <v>41702</v>
      </c>
      <c r="N71" s="11" t="str">
        <f t="shared" ca="1" si="3"/>
        <v>DICIEMBRE 2018 A ENERO 2019</v>
      </c>
      <c r="O71" s="11" t="str">
        <f t="shared" ca="1" si="4"/>
        <v>Leadership And Global Understanding - Summer Program</v>
      </c>
      <c r="P71" s="3" t="s">
        <v>313</v>
      </c>
      <c r="Q71" s="11" t="str">
        <f t="shared" ca="1" si="5"/>
        <v>&lt;td class="text-info"&gt;En Trámite (Esperando Aval Institución de Destino)&lt;/td&gt;</v>
      </c>
      <c r="R71" s="13"/>
      <c r="S71" s="11"/>
      <c r="T71" s="15" t="str">
        <f ca="1">CONCATENATE("&lt;tr&gt;&lt;td&gt;",TEXT(Tabla1[[#This Row],[Fecha de Pre-Registro]], "dd/mm/aaaa"),"&lt;/td&gt;&lt;td&gt;",Tabla1[[#This Row],[PERIODO]],"&lt;/td&gt;&lt;td&gt;",Tabla1[[#This Row],[Modalidad]],"&lt;/td&gt;&lt;td&gt;",Tabla1[[#This Row],[Nombres]],"&lt;/td&gt;",Tabla1[[#This Row],[Estado]],"",IF(Tabla1[[#This Row],[Estado]]=J$10,"&lt;td&gt;&lt;/td&gt;","&lt;td&gt;&lt;a class=""btn btn-danger"" href=""javascript:void(0);"" title=""Cancelar movilidad del estudiante""&gt;&lt;i class=""fa fa-remove""&gt;&lt;/i&gt; Cancelar&lt;/a&gt;&lt;/td&gt;"),"&lt;/tr&gt;")</f>
        <v>&lt;tr&gt;&lt;td&gt;04/03/2014&lt;/td&gt;&lt;td&gt;DICIEMBRE 2018 A ENERO 2019&lt;/td&gt;&lt;td&gt;Leadership And Global Understanding - Summer Program&lt;/td&gt;&lt;td&gt;Melyssa&lt;/td&gt;&lt;td class="text-info"&gt;En Trámite (Esperando Aval Institución de Destino)&lt;/td&gt;&lt;td&gt;&lt;a class="btn btn-danger" href="javascript:void(0);" title="Cancelar movilidad del estudiante"&gt;&lt;i class="fa fa-remove"&gt;&lt;/i&gt; Cancelar&lt;/a&gt;&lt;/td&gt;&lt;/tr&gt;</v>
      </c>
      <c r="U71" s="15"/>
      <c r="V71" s="15" t="s">
        <v>638</v>
      </c>
      <c r="W71" s="16" t="str">
        <f>RIGHT(Tabla1[[#This Row],[Columna42]], (LEN(Tabla1[[#This Row],[Columna42]]) - (FIND("Nacionalidad ",Tabla1[[#This Row],[Columna42]])+12)))</f>
        <v>austríaca</v>
      </c>
      <c r="X71" s="21" t="str">
        <f>CONCATENATE("&lt;option&gt;",PROPER(Tabla1[[#This Row],[Columna5]]),"&lt;/option&gt;")</f>
        <v>&lt;option&gt;Austríaca&lt;/option&gt;</v>
      </c>
      <c r="Y71" s="21"/>
      <c r="Z71" s="21"/>
      <c r="AA71" s="21"/>
    </row>
    <row r="72" spans="2:27" ht="115.5" customHeight="1" thickBot="1" x14ac:dyDescent="0.3">
      <c r="B72" s="5">
        <v>64</v>
      </c>
      <c r="C72" s="5" t="s">
        <v>318</v>
      </c>
      <c r="D72" s="5" t="s">
        <v>319</v>
      </c>
      <c r="E72" s="5" t="s">
        <v>320</v>
      </c>
      <c r="F72" s="5">
        <v>9024</v>
      </c>
      <c r="G72" s="5" t="s">
        <v>321</v>
      </c>
      <c r="H72" s="6" t="s">
        <v>322</v>
      </c>
      <c r="I72" s="11"/>
      <c r="J72" s="11"/>
      <c r="K72" s="11"/>
      <c r="L72" s="11"/>
      <c r="M72" s="4">
        <v>41316</v>
      </c>
      <c r="N72" s="11" t="str">
        <f t="shared" ca="1" si="3"/>
        <v>JUNIO A JULIO 2017</v>
      </c>
      <c r="O72" s="11" t="str">
        <f t="shared" ca="1" si="4"/>
        <v xml:space="preserve">  Gira Académica a Perú</v>
      </c>
      <c r="P72" s="5" t="s">
        <v>318</v>
      </c>
      <c r="Q72" s="11" t="str">
        <f t="shared" ca="1" si="5"/>
        <v>&lt;td class="text-success"&gt;Aprobado&lt;/td&gt;</v>
      </c>
      <c r="R72" s="13"/>
      <c r="S72" s="11"/>
      <c r="T72" s="15" t="str">
        <f ca="1">CONCATENATE("&lt;tr&gt;&lt;td&gt;",TEXT(Tabla1[[#This Row],[Fecha de Pre-Registro]], "dd/mm/aaaa"),"&lt;/td&gt;&lt;td&gt;",Tabla1[[#This Row],[PERIODO]],"&lt;/td&gt;&lt;td&gt;",Tabla1[[#This Row],[Modalidad]],"&lt;/td&gt;&lt;td&gt;",Tabla1[[#This Row],[Nombres]],"&lt;/td&gt;",Tabla1[[#This Row],[Estado]],"",IF(Tabla1[[#This Row],[Estado]]=J$10,"&lt;td&gt;&lt;/td&gt;","&lt;td&gt;&lt;a class=""btn btn-danger"" href=""javascript:void(0);"" title=""Cancelar movilidad del estudiante""&gt;&lt;i class=""fa fa-remove""&gt;&lt;/i&gt; Cancelar&lt;/a&gt;&lt;/td&gt;"),"&lt;/tr&gt;")</f>
        <v>&lt;tr&gt;&lt;td&gt;11/02/2013&lt;/td&gt;&lt;td&gt;JUNIO A JULIO 2017&lt;/td&gt;&lt;td&gt;  Gira Académica a Perú&lt;/td&gt;&lt;td&gt;Jerry&lt;/td&gt;&lt;td class="text-success"&gt;Aprobado&lt;/td&gt;&lt;td&gt;&lt;a class="btn btn-danger" href="javascript:void(0);" title="Cancelar movilidad del estudiante"&gt;&lt;i class="fa fa-remove"&gt;&lt;/i&gt; Cancelar&lt;/a&gt;&lt;/td&gt;&lt;/tr&gt;</v>
      </c>
      <c r="U72" s="15"/>
      <c r="V72" s="15" t="s">
        <v>639</v>
      </c>
      <c r="W72" s="16" t="str">
        <f>RIGHT(Tabla1[[#This Row],[Columna42]], (LEN(Tabla1[[#This Row],[Columna42]]) - (FIND("Nacionalidad ",Tabla1[[#This Row],[Columna42]])+12)))</f>
        <v>belga</v>
      </c>
      <c r="X72" s="21" t="str">
        <f>CONCATENATE("&lt;option&gt;",PROPER(Tabla1[[#This Row],[Columna5]]),"&lt;/option&gt;")</f>
        <v>&lt;option&gt;Belga&lt;/option&gt;</v>
      </c>
      <c r="Y72" s="21"/>
      <c r="Z72" s="21"/>
      <c r="AA72" s="21"/>
    </row>
    <row r="73" spans="2:27" ht="128.25" customHeight="1" thickBot="1" x14ac:dyDescent="0.3">
      <c r="B73" s="3">
        <v>65</v>
      </c>
      <c r="C73" s="3" t="s">
        <v>323</v>
      </c>
      <c r="D73" s="3" t="s">
        <v>324</v>
      </c>
      <c r="E73" s="3" t="s">
        <v>325</v>
      </c>
      <c r="F73" s="3">
        <v>12283</v>
      </c>
      <c r="G73" s="3" t="s">
        <v>326</v>
      </c>
      <c r="H73" s="7" t="s">
        <v>327</v>
      </c>
      <c r="I73" s="11"/>
      <c r="J73" s="11"/>
      <c r="K73" s="11"/>
      <c r="L73" s="11"/>
      <c r="M73" s="8">
        <v>41429</v>
      </c>
      <c r="N73" s="11" t="str">
        <f t="shared" ref="N73:N108" ca="1" si="6">INDEX(I$9:I$16,RANDBETWEEN(1,COUNTA(I$9:I$16)))</f>
        <v>DICIEMBRE 2017 A ENERO 2018</v>
      </c>
      <c r="O73" s="11" t="str">
        <f t="shared" ref="O73:O108" ca="1" si="7">INDEX(K$9:K$21,RANDBETWEEN(1,COUNTA(K$9:K$21)))</f>
        <v>Prácticas</v>
      </c>
      <c r="P73" s="3" t="s">
        <v>323</v>
      </c>
      <c r="Q73" s="11" t="str">
        <f t="shared" ref="Q73:Q108" ca="1" si="8">INDEX(J$9:J$22,RANDBETWEEN(1,COUNTA(J$9:J$22)))</f>
        <v>&lt;td class="text-info"&gt;En Trámite (Esperando Aval Coordinador Programa)&lt;/td&gt;</v>
      </c>
      <c r="R73" s="13"/>
      <c r="S73" s="11"/>
      <c r="T73" s="15" t="str">
        <f ca="1">CONCATENATE("&lt;tr&gt;&lt;td&gt;",TEXT(Tabla1[[#This Row],[Fecha de Pre-Registro]], "dd/mm/aaaa"),"&lt;/td&gt;&lt;td&gt;",Tabla1[[#This Row],[PERIODO]],"&lt;/td&gt;&lt;td&gt;",Tabla1[[#This Row],[Modalidad]],"&lt;/td&gt;&lt;td&gt;",Tabla1[[#This Row],[Nombres]],"&lt;/td&gt;",Tabla1[[#This Row],[Estado]],"",IF(Tabla1[[#This Row],[Estado]]=J$10,"&lt;td&gt;&lt;/td&gt;","&lt;td&gt;&lt;a class=""btn btn-danger"" href=""javascript:void(0);"" title=""Cancelar movilidad del estudiante""&gt;&lt;i class=""fa fa-remove""&gt;&lt;/i&gt; Cancelar&lt;/a&gt;&lt;/td&gt;"),"&lt;/tr&gt;")</f>
        <v>&lt;tr&gt;&lt;td&gt;04/06/2013&lt;/td&gt;&lt;td&gt;DICIEMBRE 2017 A ENERO 2018&lt;/td&gt;&lt;td&gt;Prácticas&lt;/td&gt;&lt;td&gt;Rhiannon&lt;/td&gt;&lt;td class="text-info"&gt;En Trámite (Esperando Aval Coordinador Programa)&lt;/td&gt;&lt;td&gt;&lt;a class="btn btn-danger" href="javascript:void(0);" title="Cancelar movilidad del estudiante"&gt;&lt;i class="fa fa-remove"&gt;&lt;/i&gt; Cancelar&lt;/a&gt;&lt;/td&gt;&lt;/tr&gt;</v>
      </c>
      <c r="U73" s="15"/>
      <c r="V73" s="15" t="s">
        <v>640</v>
      </c>
      <c r="W73" s="16" t="str">
        <f>RIGHT(Tabla1[[#This Row],[Columna42]], (LEN(Tabla1[[#This Row],[Columna42]]) - (FIND("Nacionalidad ",Tabla1[[#This Row],[Columna42]])+12)))</f>
        <v>bielorrusa</v>
      </c>
      <c r="X73" s="21" t="str">
        <f>CONCATENATE("&lt;option&gt;",PROPER(Tabla1[[#This Row],[Columna5]]),"&lt;/option&gt;")</f>
        <v>&lt;option&gt;Bielorrusa&lt;/option&gt;</v>
      </c>
      <c r="Y73" s="21"/>
      <c r="Z73" s="21"/>
      <c r="AA73" s="21"/>
    </row>
    <row r="74" spans="2:27" ht="103.5" customHeight="1" thickBot="1" x14ac:dyDescent="0.3">
      <c r="B74" s="5">
        <v>66</v>
      </c>
      <c r="C74" s="5" t="s">
        <v>328</v>
      </c>
      <c r="D74" s="5" t="s">
        <v>329</v>
      </c>
      <c r="E74" s="5" t="s">
        <v>330</v>
      </c>
      <c r="F74" s="5">
        <v>6843</v>
      </c>
      <c r="G74" s="5" t="s">
        <v>331</v>
      </c>
      <c r="H74" s="6" t="s">
        <v>332</v>
      </c>
      <c r="I74" s="11"/>
      <c r="J74" s="11"/>
      <c r="K74" s="11"/>
      <c r="L74" s="11"/>
      <c r="M74" s="8">
        <v>41465</v>
      </c>
      <c r="N74" s="11" t="str">
        <f t="shared" ca="1" si="6"/>
        <v>PRIMER SEMESTRE 2017</v>
      </c>
      <c r="O74" s="11" t="str">
        <f t="shared" ca="1" si="7"/>
        <v>Doble Titulación</v>
      </c>
      <c r="P74" s="5" t="s">
        <v>328</v>
      </c>
      <c r="Q74" s="11" t="str">
        <f t="shared" ca="1" si="8"/>
        <v>&lt;td class="text-danger"&gt;Rechazado (Vicerrectoría)&lt;/td&gt;</v>
      </c>
      <c r="R74" s="13"/>
      <c r="S74" s="11"/>
      <c r="T74" s="15" t="str">
        <f ca="1">CONCATENATE("&lt;tr&gt;&lt;td&gt;",TEXT(Tabla1[[#This Row],[Fecha de Pre-Registro]], "dd/mm/aaaa"),"&lt;/td&gt;&lt;td&gt;",Tabla1[[#This Row],[PERIODO]],"&lt;/td&gt;&lt;td&gt;",Tabla1[[#This Row],[Modalidad]],"&lt;/td&gt;&lt;td&gt;",Tabla1[[#This Row],[Nombres]],"&lt;/td&gt;",Tabla1[[#This Row],[Estado]],"",IF(Tabla1[[#This Row],[Estado]]=J$10,"&lt;td&gt;&lt;/td&gt;","&lt;td&gt;&lt;a class=""btn btn-danger"" href=""javascript:void(0);"" title=""Cancelar movilidad del estudiante""&gt;&lt;i class=""fa fa-remove""&gt;&lt;/i&gt; Cancelar&lt;/a&gt;&lt;/td&gt;"),"&lt;/tr&gt;")</f>
        <v>&lt;tr&gt;&lt;td&gt;10/07/2013&lt;/td&gt;&lt;td&gt;PRIMER SEMESTRE 2017&lt;/td&gt;&lt;td&gt;Doble Titulación&lt;/td&gt;&lt;td&gt;Price&lt;/td&gt;&lt;td class="text-danger"&gt;Rechazado (Vicerrectoría)&lt;/td&gt;&lt;td&gt;&lt;a class="btn btn-danger" href="javascript:void(0);" title="Cancelar movilidad del estudiante"&gt;&lt;i class="fa fa-remove"&gt;&lt;/i&gt; Cancelar&lt;/a&gt;&lt;/td&gt;&lt;/tr&gt;</v>
      </c>
      <c r="U74" s="15"/>
      <c r="V74" s="15" t="s">
        <v>641</v>
      </c>
      <c r="W74" s="16" t="str">
        <f>RIGHT(Tabla1[[#This Row],[Columna42]], (LEN(Tabla1[[#This Row],[Columna42]]) - (FIND("Nacionalidad ",Tabla1[[#This Row],[Columna42]])+12)))</f>
        <v>bosnia</v>
      </c>
      <c r="X74" s="21" t="str">
        <f>CONCATENATE("&lt;option&gt;",PROPER(Tabla1[[#This Row],[Columna5]]),"&lt;/option&gt;")</f>
        <v>&lt;option&gt;Bosnia&lt;/option&gt;</v>
      </c>
      <c r="Y74" s="21"/>
      <c r="Z74" s="21"/>
      <c r="AA74" s="21"/>
    </row>
    <row r="75" spans="2:27" ht="115.5" customHeight="1" thickBot="1" x14ac:dyDescent="0.3">
      <c r="B75" s="3">
        <v>67</v>
      </c>
      <c r="C75" s="3" t="s">
        <v>333</v>
      </c>
      <c r="D75" s="3" t="s">
        <v>334</v>
      </c>
      <c r="E75" s="3" t="s">
        <v>335</v>
      </c>
      <c r="F75" s="3">
        <v>1979</v>
      </c>
      <c r="G75" s="3" t="s">
        <v>336</v>
      </c>
      <c r="H75" s="7" t="s">
        <v>337</v>
      </c>
      <c r="I75" s="11"/>
      <c r="J75" s="11"/>
      <c r="K75" s="11"/>
      <c r="L75" s="11"/>
      <c r="M75" s="8">
        <v>40950</v>
      </c>
      <c r="N75" s="11" t="str">
        <f t="shared" ca="1" si="6"/>
        <v>SEGUNDO SEMESTRE 2017</v>
      </c>
      <c r="O75" s="11" t="str">
        <f t="shared" ca="1" si="7"/>
        <v>Misión Técnica Ingeniería</v>
      </c>
      <c r="P75" s="3" t="s">
        <v>333</v>
      </c>
      <c r="Q75" s="11" t="str">
        <f t="shared" ca="1" si="8"/>
        <v>&lt;td class="text-danger"&gt;Cancelado&lt;/td&gt;</v>
      </c>
      <c r="R75" s="13"/>
      <c r="S75" s="11"/>
      <c r="T75" s="15" t="str">
        <f ca="1">CONCATENATE("&lt;tr&gt;&lt;td&gt;",TEXT(Tabla1[[#This Row],[Fecha de Pre-Registro]], "dd/mm/aaaa"),"&lt;/td&gt;&lt;td&gt;",Tabla1[[#This Row],[PERIODO]],"&lt;/td&gt;&lt;td&gt;",Tabla1[[#This Row],[Modalidad]],"&lt;/td&gt;&lt;td&gt;",Tabla1[[#This Row],[Nombres]],"&lt;/td&gt;",Tabla1[[#This Row],[Estado]],"",IF(Tabla1[[#This Row],[Estado]]=J$10,"&lt;td&gt;&lt;/td&gt;","&lt;td&gt;&lt;a class=""btn btn-danger"" href=""javascript:void(0);"" title=""Cancelar movilidad del estudiante""&gt;&lt;i class=""fa fa-remove""&gt;&lt;/i&gt; Cancelar&lt;/a&gt;&lt;/td&gt;"),"&lt;/tr&gt;")</f>
        <v>&lt;tr&gt;&lt;td&gt;11/02/2012&lt;/td&gt;&lt;td&gt;SEGUNDO SEMESTRE 2017&lt;/td&gt;&lt;td&gt;Misión Técnica Ingeniería&lt;/td&gt;&lt;td&gt;Ginger&lt;/td&gt;&lt;td class="text-danger"&gt;Cancelado&lt;/td&gt;&lt;td&gt;&lt;/td&gt;&lt;/tr&gt;</v>
      </c>
      <c r="U75" s="15"/>
      <c r="V75" s="15" t="s">
        <v>642</v>
      </c>
      <c r="W75" s="16" t="str">
        <f>RIGHT(Tabla1[[#This Row],[Columna42]], (LEN(Tabla1[[#This Row],[Columna42]]) - (FIND("Nacionalidad ",Tabla1[[#This Row],[Columna42]])+12)))</f>
        <v>búlgara</v>
      </c>
      <c r="X75" s="21" t="str">
        <f>CONCATENATE("&lt;option&gt;",PROPER(Tabla1[[#This Row],[Columna5]]),"&lt;/option&gt;")</f>
        <v>&lt;option&gt;Búlgara&lt;/option&gt;</v>
      </c>
      <c r="Y75" s="21"/>
      <c r="Z75" s="21"/>
      <c r="AA75" s="21"/>
    </row>
    <row r="76" spans="2:27" ht="129" customHeight="1" thickBot="1" x14ac:dyDescent="0.3">
      <c r="B76" s="5">
        <v>68</v>
      </c>
      <c r="C76" s="5" t="s">
        <v>338</v>
      </c>
      <c r="D76" s="5" t="s">
        <v>339</v>
      </c>
      <c r="E76" s="5" t="s">
        <v>340</v>
      </c>
      <c r="F76" s="5">
        <v>7095</v>
      </c>
      <c r="G76" s="5" t="s">
        <v>341</v>
      </c>
      <c r="H76" s="8">
        <v>41283</v>
      </c>
      <c r="I76" s="11"/>
      <c r="J76" s="11"/>
      <c r="K76" s="11"/>
      <c r="L76" s="11"/>
      <c r="M76" s="8">
        <v>41283</v>
      </c>
      <c r="N76" s="11" t="str">
        <f t="shared" ca="1" si="6"/>
        <v>JUNIO A JULIO 2018</v>
      </c>
      <c r="O76" s="11" t="str">
        <f t="shared" ca="1" si="7"/>
        <v>Gira Académica Italia</v>
      </c>
      <c r="P76" s="5" t="s">
        <v>338</v>
      </c>
      <c r="Q76" s="11" t="str">
        <f t="shared" ca="1" si="8"/>
        <v>&lt;td class="text-info"&gt;En Trámite (Esperando Aval ORII 2ª Carga)&lt;/td&gt;</v>
      </c>
      <c r="R76" s="13"/>
      <c r="S76" s="11"/>
      <c r="T76" s="15" t="str">
        <f ca="1">CONCATENATE("&lt;tr&gt;&lt;td&gt;",TEXT(Tabla1[[#This Row],[Fecha de Pre-Registro]], "dd/mm/aaaa"),"&lt;/td&gt;&lt;td&gt;",Tabla1[[#This Row],[PERIODO]],"&lt;/td&gt;&lt;td&gt;",Tabla1[[#This Row],[Modalidad]],"&lt;/td&gt;&lt;td&gt;",Tabla1[[#This Row],[Nombres]],"&lt;/td&gt;",Tabla1[[#This Row],[Estado]],"",IF(Tabla1[[#This Row],[Estado]]=J$10,"&lt;td&gt;&lt;/td&gt;","&lt;td&gt;&lt;a class=""btn btn-danger"" href=""javascript:void(0);"" title=""Cancelar movilidad del estudiante""&gt;&lt;i class=""fa fa-remove""&gt;&lt;/i&gt; Cancelar&lt;/a&gt;&lt;/td&gt;"),"&lt;/tr&gt;")</f>
        <v>&lt;tr&gt;&lt;td&gt;09/01/2013&lt;/td&gt;&lt;td&gt;JUNIO A JULIO 2018&lt;/td&gt;&lt;td&gt;Gira Académica Italia&lt;/td&gt;&lt;td&gt;Britanney&lt;/td&gt;&lt;td class="text-info"&gt;En Trámite (Esperando Aval ORII 2ª Carga)&lt;/td&gt;&lt;td&gt;&lt;a class="btn btn-danger" href="javascript:void(0);" title="Cancelar movilidad del estudiante"&gt;&lt;i class="fa fa-remove"&gt;&lt;/i&gt; Cancelar&lt;/a&gt;&lt;/td&gt;&lt;/tr&gt;</v>
      </c>
      <c r="U76" s="15"/>
      <c r="V76" s="15" t="s">
        <v>643</v>
      </c>
      <c r="W76" s="16" t="str">
        <f>RIGHT(Tabla1[[#This Row],[Columna42]], (LEN(Tabla1[[#This Row],[Columna42]]) - (FIND("Nacionalidad ",Tabla1[[#This Row],[Columna42]])+12)))</f>
        <v>checa</v>
      </c>
      <c r="X76" s="21" t="str">
        <f>CONCATENATE("&lt;option&gt;",PROPER(Tabla1[[#This Row],[Columna5]]),"&lt;/option&gt;")</f>
        <v>&lt;option&gt;Checa&lt;/option&gt;</v>
      </c>
      <c r="Y76" s="21"/>
      <c r="Z76" s="21"/>
      <c r="AA76" s="21"/>
    </row>
    <row r="77" spans="2:27" ht="115.5" customHeight="1" thickBot="1" x14ac:dyDescent="0.3">
      <c r="B77" s="3">
        <v>69</v>
      </c>
      <c r="C77" s="3" t="s">
        <v>342</v>
      </c>
      <c r="D77" s="3" t="s">
        <v>343</v>
      </c>
      <c r="E77" s="3" t="s">
        <v>344</v>
      </c>
      <c r="F77" s="3" t="s">
        <v>345</v>
      </c>
      <c r="G77" s="3" t="s">
        <v>346</v>
      </c>
      <c r="H77" s="7" t="s">
        <v>347</v>
      </c>
      <c r="I77" s="11"/>
      <c r="J77" s="11"/>
      <c r="K77" s="11"/>
      <c r="L77" s="11"/>
      <c r="M77" s="4">
        <v>41282</v>
      </c>
      <c r="N77" s="11" t="str">
        <f t="shared" ca="1" si="6"/>
        <v>SEGUNDO SEMESTRE 2017</v>
      </c>
      <c r="O77" s="11" t="str">
        <f t="shared" ca="1" si="7"/>
        <v>Voluntariado impacta México</v>
      </c>
      <c r="P77" s="3" t="s">
        <v>342</v>
      </c>
      <c r="Q77" s="11" t="str">
        <f t="shared" ca="1" si="8"/>
        <v>&lt;td class="text-danger"&gt;Rechazado (Vicerrectoría)&lt;/td&gt;</v>
      </c>
      <c r="R77" s="13"/>
      <c r="S77" s="11"/>
      <c r="T77" s="15" t="str">
        <f ca="1">CONCATENATE("&lt;tr&gt;&lt;td&gt;",TEXT(Tabla1[[#This Row],[Fecha de Pre-Registro]], "dd/mm/aaaa"),"&lt;/td&gt;&lt;td&gt;",Tabla1[[#This Row],[PERIODO]],"&lt;/td&gt;&lt;td&gt;",Tabla1[[#This Row],[Modalidad]],"&lt;/td&gt;&lt;td&gt;",Tabla1[[#This Row],[Nombres]],"&lt;/td&gt;",Tabla1[[#This Row],[Estado]],"",IF(Tabla1[[#This Row],[Estado]]=J$10,"&lt;td&gt;&lt;/td&gt;","&lt;td&gt;&lt;a class=""btn btn-danger"" href=""javascript:void(0);"" title=""Cancelar movilidad del estudiante""&gt;&lt;i class=""fa fa-remove""&gt;&lt;/i&gt; Cancelar&lt;/a&gt;&lt;/td&gt;"),"&lt;/tr&gt;")</f>
        <v>&lt;tr&gt;&lt;td&gt;08/01/2013&lt;/td&gt;&lt;td&gt;SEGUNDO SEMESTRE 2017&lt;/td&gt;&lt;td&gt;Voluntariado impacta México&lt;/td&gt;&lt;td&gt;Wylie&lt;/td&gt;&lt;td class="text-danger"&gt;Rechazado (Vicerrectoría)&lt;/td&gt;&lt;td&gt;&lt;a class="btn btn-danger" href="javascript:void(0);" title="Cancelar movilidad del estudiante"&gt;&lt;i class="fa fa-remove"&gt;&lt;/i&gt; Cancelar&lt;/a&gt;&lt;/td&gt;&lt;/tr&gt;</v>
      </c>
      <c r="U77" s="15"/>
      <c r="V77" s="15" t="s">
        <v>644</v>
      </c>
      <c r="W77" s="16" t="str">
        <f>RIGHT(Tabla1[[#This Row],[Columna42]], (LEN(Tabla1[[#This Row],[Columna42]]) - (FIND("Nacionalidad ",Tabla1[[#This Row],[Columna42]])+12)))</f>
        <v>chipriota</v>
      </c>
      <c r="X77" s="21" t="str">
        <f>CONCATENATE("&lt;option&gt;",PROPER(Tabla1[[#This Row],[Columna5]]),"&lt;/option&gt;")</f>
        <v>&lt;option&gt;Chipriota&lt;/option&gt;</v>
      </c>
      <c r="Y77" s="21"/>
      <c r="Z77" s="21"/>
      <c r="AA77" s="21"/>
    </row>
    <row r="78" spans="2:27" ht="129" customHeight="1" thickBot="1" x14ac:dyDescent="0.3">
      <c r="B78" s="5">
        <v>70</v>
      </c>
      <c r="C78" s="5" t="s">
        <v>348</v>
      </c>
      <c r="D78" s="5" t="s">
        <v>349</v>
      </c>
      <c r="E78" s="5" t="s">
        <v>350</v>
      </c>
      <c r="F78" s="5">
        <v>9053</v>
      </c>
      <c r="G78" s="5" t="s">
        <v>351</v>
      </c>
      <c r="H78" s="6" t="s">
        <v>352</v>
      </c>
      <c r="I78" s="11"/>
      <c r="J78" s="11"/>
      <c r="K78" s="11"/>
      <c r="L78" s="11"/>
      <c r="M78" s="8">
        <v>41732</v>
      </c>
      <c r="N78" s="11" t="str">
        <f t="shared" ca="1" si="6"/>
        <v>SEGUNDO SEMESTRE 2017</v>
      </c>
      <c r="O78" s="11" t="str">
        <f t="shared" ca="1" si="7"/>
        <v>Leadership And Global Understanding - Summer Program</v>
      </c>
      <c r="P78" s="5" t="s">
        <v>348</v>
      </c>
      <c r="Q78" s="11" t="str">
        <f t="shared" ca="1" si="8"/>
        <v>&lt;td class="text-info"&gt;En Trámite (Esperando Aval Coordinador Programa)&lt;/td&gt;</v>
      </c>
      <c r="R78" s="13"/>
      <c r="S78" s="11"/>
      <c r="T78" s="15" t="str">
        <f ca="1">CONCATENATE("&lt;tr&gt;&lt;td&gt;",TEXT(Tabla1[[#This Row],[Fecha de Pre-Registro]], "dd/mm/aaaa"),"&lt;/td&gt;&lt;td&gt;",Tabla1[[#This Row],[PERIODO]],"&lt;/td&gt;&lt;td&gt;",Tabla1[[#This Row],[Modalidad]],"&lt;/td&gt;&lt;td&gt;",Tabla1[[#This Row],[Nombres]],"&lt;/td&gt;",Tabla1[[#This Row],[Estado]],"",IF(Tabla1[[#This Row],[Estado]]=J$10,"&lt;td&gt;&lt;/td&gt;","&lt;td&gt;&lt;a class=""btn btn-danger"" href=""javascript:void(0);"" title=""Cancelar movilidad del estudiante""&gt;&lt;i class=""fa fa-remove""&gt;&lt;/i&gt; Cancelar&lt;/a&gt;&lt;/td&gt;"),"&lt;/tr&gt;")</f>
        <v>&lt;tr&gt;&lt;td&gt;03/04/2014&lt;/td&gt;&lt;td&gt;SEGUNDO SEMESTRE 2017&lt;/td&gt;&lt;td&gt;Leadership And Global Understanding - Summer Program&lt;/td&gt;&lt;td&gt;Holly&lt;/td&gt;&lt;td class="text-info"&gt;En Trámite (Esperando Aval Coordinador Programa)&lt;/td&gt;&lt;td&gt;&lt;a class="btn btn-danger" href="javascript:void(0);" title="Cancelar movilidad del estudiante"&gt;&lt;i class="fa fa-remove"&gt;&lt;/i&gt; Cancelar&lt;/a&gt;&lt;/td&gt;&lt;/tr&gt;</v>
      </c>
      <c r="U78" s="15"/>
      <c r="V78" s="15" t="s">
        <v>645</v>
      </c>
      <c r="W78" s="16" t="str">
        <f>RIGHT(Tabla1[[#This Row],[Columna42]], (LEN(Tabla1[[#This Row],[Columna42]]) - (FIND("Nacionalidad ",Tabla1[[#This Row],[Columna42]])+12)))</f>
        <v>croata</v>
      </c>
      <c r="X78" s="21" t="str">
        <f>CONCATENATE("&lt;option&gt;",PROPER(Tabla1[[#This Row],[Columna5]]),"&lt;/option&gt;")</f>
        <v>&lt;option&gt;Croata&lt;/option&gt;</v>
      </c>
      <c r="Y78" s="21"/>
      <c r="Z78" s="21"/>
      <c r="AA78" s="21"/>
    </row>
    <row r="79" spans="2:27" ht="115.5" customHeight="1" thickBot="1" x14ac:dyDescent="0.3">
      <c r="B79" s="3">
        <v>71</v>
      </c>
      <c r="C79" s="3" t="s">
        <v>353</v>
      </c>
      <c r="D79" s="3" t="s">
        <v>354</v>
      </c>
      <c r="E79" s="3" t="s">
        <v>355</v>
      </c>
      <c r="F79" s="3">
        <v>20125</v>
      </c>
      <c r="G79" s="3" t="s">
        <v>356</v>
      </c>
      <c r="H79" s="7" t="s">
        <v>357</v>
      </c>
      <c r="I79" s="11"/>
      <c r="J79" s="11"/>
      <c r="K79" s="11"/>
      <c r="L79" s="11"/>
      <c r="M79" s="4">
        <v>41732</v>
      </c>
      <c r="N79" s="11" t="str">
        <f t="shared" ca="1" si="6"/>
        <v>DICIEMBRE 2017 A ENERO 2018</v>
      </c>
      <c r="O79" s="11" t="str">
        <f t="shared" ca="1" si="7"/>
        <v>Korean Studies Summer Program Hannam University</v>
      </c>
      <c r="P79" s="3" t="s">
        <v>353</v>
      </c>
      <c r="Q79" s="11" t="str">
        <f t="shared" ca="1" si="8"/>
        <v>&lt;td class="text-danger"&gt;Rechazado (Vicerrectoría)&lt;/td&gt;</v>
      </c>
      <c r="R79" s="13"/>
      <c r="S79" s="11"/>
      <c r="T79" s="15" t="str">
        <f ca="1">CONCATENATE("&lt;tr&gt;&lt;td&gt;",TEXT(Tabla1[[#This Row],[Fecha de Pre-Registro]], "dd/mm/aaaa"),"&lt;/td&gt;&lt;td&gt;",Tabla1[[#This Row],[PERIODO]],"&lt;/td&gt;&lt;td&gt;",Tabla1[[#This Row],[Modalidad]],"&lt;/td&gt;&lt;td&gt;",Tabla1[[#This Row],[Nombres]],"&lt;/td&gt;",Tabla1[[#This Row],[Estado]],"",IF(Tabla1[[#This Row],[Estado]]=J$10,"&lt;td&gt;&lt;/td&gt;","&lt;td&gt;&lt;a class=""btn btn-danger"" href=""javascript:void(0);"" title=""Cancelar movilidad del estudiante""&gt;&lt;i class=""fa fa-remove""&gt;&lt;/i&gt; Cancelar&lt;/a&gt;&lt;/td&gt;"),"&lt;/tr&gt;")</f>
        <v>&lt;tr&gt;&lt;td&gt;03/04/2014&lt;/td&gt;&lt;td&gt;DICIEMBRE 2017 A ENERO 2018&lt;/td&gt;&lt;td&gt;Korean Studies Summer Program Hannam University&lt;/td&gt;&lt;td&gt;Althea&lt;/td&gt;&lt;td class="text-danger"&gt;Rechazado (Vicerrectoría)&lt;/td&gt;&lt;td&gt;&lt;a class="btn btn-danger" href="javascript:void(0);" title="Cancelar movilidad del estudiante"&gt;&lt;i class="fa fa-remove"&gt;&lt;/i&gt; Cancelar&lt;/a&gt;&lt;/td&gt;&lt;/tr&gt;</v>
      </c>
      <c r="U79" s="15"/>
      <c r="V79" s="15" t="s">
        <v>646</v>
      </c>
      <c r="W79" s="16" t="str">
        <f>RIGHT(Tabla1[[#This Row],[Columna42]], (LEN(Tabla1[[#This Row],[Columna42]]) - (FIND("Nacionalidad ",Tabla1[[#This Row],[Columna42]])+12)))</f>
        <v>danesa</v>
      </c>
      <c r="X79" s="21" t="str">
        <f>CONCATENATE("&lt;option&gt;",PROPER(Tabla1[[#This Row],[Columna5]]),"&lt;/option&gt;")</f>
        <v>&lt;option&gt;Danesa&lt;/option&gt;</v>
      </c>
      <c r="Y79" s="21"/>
      <c r="Z79" s="21"/>
      <c r="AA79" s="21"/>
    </row>
    <row r="80" spans="2:27" ht="116.25" customHeight="1" thickBot="1" x14ac:dyDescent="0.3">
      <c r="B80" s="5">
        <v>72</v>
      </c>
      <c r="C80" s="5" t="s">
        <v>358</v>
      </c>
      <c r="D80" s="5" t="s">
        <v>359</v>
      </c>
      <c r="E80" s="5" t="s">
        <v>360</v>
      </c>
      <c r="F80" s="5">
        <v>3260</v>
      </c>
      <c r="G80" s="5" t="s">
        <v>142</v>
      </c>
      <c r="H80" s="8">
        <v>41429</v>
      </c>
      <c r="I80" s="11"/>
      <c r="J80" s="11"/>
      <c r="K80" s="11"/>
      <c r="L80" s="11"/>
      <c r="M80" s="8">
        <v>41429</v>
      </c>
      <c r="N80" s="11" t="str">
        <f t="shared" ca="1" si="6"/>
        <v>DICIEMBRE 2018 A ENERO 2019</v>
      </c>
      <c r="O80" s="11" t="str">
        <f t="shared" ca="1" si="7"/>
        <v>Doble Titulación</v>
      </c>
      <c r="P80" s="5" t="s">
        <v>358</v>
      </c>
      <c r="Q80" s="11" t="str">
        <f t="shared" ca="1" si="8"/>
        <v>&lt;td class="text-danger"&gt;Rechazado (ORII 2ª Carga)&lt;/td&gt;</v>
      </c>
      <c r="R80" s="13"/>
      <c r="S80" s="11"/>
      <c r="T80" s="15" t="str">
        <f ca="1">CONCATENATE("&lt;tr&gt;&lt;td&gt;",TEXT(Tabla1[[#This Row],[Fecha de Pre-Registro]], "dd/mm/aaaa"),"&lt;/td&gt;&lt;td&gt;",Tabla1[[#This Row],[PERIODO]],"&lt;/td&gt;&lt;td&gt;",Tabla1[[#This Row],[Modalidad]],"&lt;/td&gt;&lt;td&gt;",Tabla1[[#This Row],[Nombres]],"&lt;/td&gt;",Tabla1[[#This Row],[Estado]],"",IF(Tabla1[[#This Row],[Estado]]=J$10,"&lt;td&gt;&lt;/td&gt;","&lt;td&gt;&lt;a class=""btn btn-danger"" href=""javascript:void(0);"" title=""Cancelar movilidad del estudiante""&gt;&lt;i class=""fa fa-remove""&gt;&lt;/i&gt; Cancelar&lt;/a&gt;&lt;/td&gt;"),"&lt;/tr&gt;")</f>
        <v>&lt;tr&gt;&lt;td&gt;04/06/2013&lt;/td&gt;&lt;td&gt;DICIEMBRE 2018 A ENERO 2019&lt;/td&gt;&lt;td&gt;Doble Titulación&lt;/td&gt;&lt;td&gt;Quintessa&lt;/td&gt;&lt;td class="text-danger"&gt;Rechazado (ORII 2ª Carga)&lt;/td&gt;&lt;td&gt;&lt;a class="btn btn-danger" href="javascript:void(0);" title="Cancelar movilidad del estudiante"&gt;&lt;i class="fa fa-remove"&gt;&lt;/i&gt; Cancelar&lt;/a&gt;&lt;/td&gt;&lt;/tr&gt;</v>
      </c>
      <c r="U80" s="15"/>
      <c r="V80" s="15" t="s">
        <v>647</v>
      </c>
      <c r="W80" s="16" t="str">
        <f>RIGHT(Tabla1[[#This Row],[Columna42]], (LEN(Tabla1[[#This Row],[Columna42]]) - (FIND("Nacionalidad ",Tabla1[[#This Row],[Columna42]])+12)))</f>
        <v>escocesa</v>
      </c>
      <c r="X80" s="21" t="str">
        <f>CONCATENATE("&lt;option&gt;",PROPER(Tabla1[[#This Row],[Columna5]]),"&lt;/option&gt;")</f>
        <v>&lt;option&gt;Escocesa&lt;/option&gt;</v>
      </c>
      <c r="Y80" s="21"/>
      <c r="Z80" s="21"/>
      <c r="AA80" s="21"/>
    </row>
    <row r="81" spans="2:27" ht="102.75" customHeight="1" thickBot="1" x14ac:dyDescent="0.3">
      <c r="B81" s="3">
        <v>73</v>
      </c>
      <c r="C81" s="3" t="s">
        <v>361</v>
      </c>
      <c r="D81" s="3" t="s">
        <v>362</v>
      </c>
      <c r="E81" s="3" t="s">
        <v>363</v>
      </c>
      <c r="F81" s="3" t="s">
        <v>364</v>
      </c>
      <c r="G81" s="3" t="s">
        <v>365</v>
      </c>
      <c r="H81" s="4">
        <v>41792</v>
      </c>
      <c r="I81" s="11"/>
      <c r="J81" s="11"/>
      <c r="K81" s="11"/>
      <c r="L81" s="11"/>
      <c r="M81" s="4">
        <v>41792</v>
      </c>
      <c r="N81" s="11" t="str">
        <f t="shared" ca="1" si="6"/>
        <v>SEGUNDO SEMESTRE 2017</v>
      </c>
      <c r="O81" s="11" t="str">
        <f t="shared" ca="1" si="7"/>
        <v>Misión Técnica Ingeniería</v>
      </c>
      <c r="P81" s="3" t="s">
        <v>361</v>
      </c>
      <c r="Q81" s="11" t="str">
        <f t="shared" ca="1" si="8"/>
        <v>&lt;td class="text-danger"&gt;Rechazado (ORII 2ª Carga)&lt;/td&gt;</v>
      </c>
      <c r="R81" s="13"/>
      <c r="S81" s="11"/>
      <c r="T81" s="15" t="str">
        <f ca="1">CONCATENATE("&lt;tr&gt;&lt;td&gt;",TEXT(Tabla1[[#This Row],[Fecha de Pre-Registro]], "dd/mm/aaaa"),"&lt;/td&gt;&lt;td&gt;",Tabla1[[#This Row],[PERIODO]],"&lt;/td&gt;&lt;td&gt;",Tabla1[[#This Row],[Modalidad]],"&lt;/td&gt;&lt;td&gt;",Tabla1[[#This Row],[Nombres]],"&lt;/td&gt;",Tabla1[[#This Row],[Estado]],"",IF(Tabla1[[#This Row],[Estado]]=J$10,"&lt;td&gt;&lt;/td&gt;","&lt;td&gt;&lt;a class=""btn btn-danger"" href=""javascript:void(0);"" title=""Cancelar movilidad del estudiante""&gt;&lt;i class=""fa fa-remove""&gt;&lt;/i&gt; Cancelar&lt;/a&gt;&lt;/td&gt;"),"&lt;/tr&gt;")</f>
        <v>&lt;tr&gt;&lt;td&gt;02/06/2014&lt;/td&gt;&lt;td&gt;SEGUNDO SEMESTRE 2017&lt;/td&gt;&lt;td&gt;Misión Técnica Ingeniería&lt;/td&gt;&lt;td&gt;Fitzgerald&lt;/td&gt;&lt;td class="text-danger"&gt;Rechazado (ORII 2ª Carga)&lt;/td&gt;&lt;td&gt;&lt;a class="btn btn-danger" href="javascript:void(0);" title="Cancelar movilidad del estudiante"&gt;&lt;i class="fa fa-remove"&gt;&lt;/i&gt; Cancelar&lt;/a&gt;&lt;/td&gt;&lt;/tr&gt;</v>
      </c>
      <c r="U81" s="15"/>
      <c r="V81" s="15" t="s">
        <v>648</v>
      </c>
      <c r="W81" s="16" t="str">
        <f>RIGHT(Tabla1[[#This Row],[Columna42]], (LEN(Tabla1[[#This Row],[Columna42]]) - (FIND("Nacionalidad ",Tabla1[[#This Row],[Columna42]])+12)))</f>
        <v>eslovaca</v>
      </c>
      <c r="X81" s="21" t="str">
        <f>CONCATENATE("&lt;option&gt;",PROPER(Tabla1[[#This Row],[Columna5]]),"&lt;/option&gt;")</f>
        <v>&lt;option&gt;Eslovaca&lt;/option&gt;</v>
      </c>
      <c r="Y81" s="21"/>
      <c r="Z81" s="21"/>
      <c r="AA81" s="21"/>
    </row>
    <row r="82" spans="2:27" ht="115.5" thickBot="1" x14ac:dyDescent="0.3">
      <c r="B82" s="5">
        <v>74</v>
      </c>
      <c r="C82" s="5" t="s">
        <v>35</v>
      </c>
      <c r="D82" s="5" t="s">
        <v>366</v>
      </c>
      <c r="E82" s="5" t="s">
        <v>367</v>
      </c>
      <c r="F82" s="5">
        <v>73231</v>
      </c>
      <c r="G82" s="5" t="s">
        <v>368</v>
      </c>
      <c r="H82" s="6" t="s">
        <v>369</v>
      </c>
      <c r="I82" s="11"/>
      <c r="J82" s="11"/>
      <c r="K82" s="11"/>
      <c r="L82" s="11"/>
      <c r="M82" s="8">
        <v>41283</v>
      </c>
      <c r="N82" s="11" t="str">
        <f t="shared" ca="1" si="6"/>
        <v>JUNIO A JULIO 2018</v>
      </c>
      <c r="O82" s="11" t="str">
        <f t="shared" ca="1" si="7"/>
        <v>Leadership And Global Understanding - Summer Program</v>
      </c>
      <c r="P82" s="5" t="s">
        <v>35</v>
      </c>
      <c r="Q82" s="11" t="str">
        <f t="shared" ca="1" si="8"/>
        <v>&lt;td class="text-info"&gt;En Trámite (Esperando Aval de Vicerrectoría)&lt;/td&gt;</v>
      </c>
      <c r="R82" s="13"/>
      <c r="S82" s="11"/>
      <c r="T82" s="15" t="str">
        <f ca="1">CONCATENATE("&lt;tr&gt;&lt;td&gt;",TEXT(Tabla1[[#This Row],[Fecha de Pre-Registro]], "dd/mm/aaaa"),"&lt;/td&gt;&lt;td&gt;",Tabla1[[#This Row],[PERIODO]],"&lt;/td&gt;&lt;td&gt;",Tabla1[[#This Row],[Modalidad]],"&lt;/td&gt;&lt;td&gt;",Tabla1[[#This Row],[Nombres]],"&lt;/td&gt;",Tabla1[[#This Row],[Estado]],"",IF(Tabla1[[#This Row],[Estado]]=J$10,"&lt;td&gt;&lt;/td&gt;","&lt;td&gt;&lt;a class=""btn btn-danger"" href=""javascript:void(0);"" title=""Cancelar movilidad del estudiante""&gt;&lt;i class=""fa fa-remove""&gt;&lt;/i&gt; Cancelar&lt;/a&gt;&lt;/td&gt;"),"&lt;/tr&gt;")</f>
        <v>&lt;tr&gt;&lt;td&gt;09/01/2013&lt;/td&gt;&lt;td&gt;JUNIO A JULIO 2018&lt;/td&gt;&lt;td&gt;Leadership And Global Understanding - Summer Program&lt;/td&gt;&lt;td&gt;Keefe&lt;/td&gt;&lt;td class="text-info"&gt;En Trámite (Esperando Aval de Vicerrectoría)&lt;/td&gt;&lt;td&gt;&lt;a class="btn btn-danger" href="javascript:void(0);" title="Cancelar movilidad del estudiante"&gt;&lt;i class="fa fa-remove"&gt;&lt;/i&gt; Cancelar&lt;/a&gt;&lt;/td&gt;&lt;/tr&gt;</v>
      </c>
      <c r="U82" s="15"/>
      <c r="V82" s="15" t="s">
        <v>649</v>
      </c>
      <c r="W82" s="16" t="str">
        <f>RIGHT(Tabla1[[#This Row],[Columna42]], (LEN(Tabla1[[#This Row],[Columna42]]) - (FIND("Nacionalidad ",Tabla1[[#This Row],[Columna42]])+12)))</f>
        <v>eslovena</v>
      </c>
      <c r="X82" s="21" t="str">
        <f>CONCATENATE("&lt;option&gt;",PROPER(Tabla1[[#This Row],[Columna5]]),"&lt;/option&gt;")</f>
        <v>&lt;option&gt;Eslovena&lt;/option&gt;</v>
      </c>
      <c r="Y82" s="21"/>
      <c r="Z82" s="21"/>
      <c r="AA82" s="21"/>
    </row>
    <row r="83" spans="2:27" ht="115.5" customHeight="1" thickBot="1" x14ac:dyDescent="0.3">
      <c r="B83" s="3">
        <v>75</v>
      </c>
      <c r="C83" s="3" t="s">
        <v>370</v>
      </c>
      <c r="D83" s="3" t="s">
        <v>371</v>
      </c>
      <c r="E83" s="3" t="s">
        <v>372</v>
      </c>
      <c r="F83" s="3" t="s">
        <v>373</v>
      </c>
      <c r="G83" s="3" t="s">
        <v>374</v>
      </c>
      <c r="H83" s="4">
        <v>41620</v>
      </c>
      <c r="I83" s="11"/>
      <c r="J83" s="11"/>
      <c r="K83" s="11"/>
      <c r="L83" s="11"/>
      <c r="M83" s="4">
        <v>41620</v>
      </c>
      <c r="N83" s="11" t="str">
        <f t="shared" ca="1" si="6"/>
        <v>DICIEMBRE 2018 A ENERO 2019</v>
      </c>
      <c r="O83" s="11" t="str">
        <f t="shared" ca="1" si="7"/>
        <v>Semestre Académico</v>
      </c>
      <c r="P83" s="3" t="s">
        <v>370</v>
      </c>
      <c r="Q83" s="11" t="str">
        <f t="shared" ca="1" si="8"/>
        <v>&lt;td class="text-info"&gt;En Trámite (Esperando Aval Coordinador Programa)&lt;/td&gt;</v>
      </c>
      <c r="R83" s="13"/>
      <c r="S83" s="11"/>
      <c r="T83" s="15" t="str">
        <f ca="1">CONCATENATE("&lt;tr&gt;&lt;td&gt;",TEXT(Tabla1[[#This Row],[Fecha de Pre-Registro]], "dd/mm/aaaa"),"&lt;/td&gt;&lt;td&gt;",Tabla1[[#This Row],[PERIODO]],"&lt;/td&gt;&lt;td&gt;",Tabla1[[#This Row],[Modalidad]],"&lt;/td&gt;&lt;td&gt;",Tabla1[[#This Row],[Nombres]],"&lt;/td&gt;",Tabla1[[#This Row],[Estado]],"",IF(Tabla1[[#This Row],[Estado]]=J$10,"&lt;td&gt;&lt;/td&gt;","&lt;td&gt;&lt;a class=""btn btn-danger"" href=""javascript:void(0);"" title=""Cancelar movilidad del estudiante""&gt;&lt;i class=""fa fa-remove""&gt;&lt;/i&gt; Cancelar&lt;/a&gt;&lt;/td&gt;"),"&lt;/tr&gt;")</f>
        <v>&lt;tr&gt;&lt;td&gt;12/12/2013&lt;/td&gt;&lt;td&gt;DICIEMBRE 2018 A ENERO 2019&lt;/td&gt;&lt;td&gt;Semestre Académico&lt;/td&gt;&lt;td&gt;Rudyard&lt;/td&gt;&lt;td class="text-info"&gt;En Trámite (Esperando Aval Coordinador Programa)&lt;/td&gt;&lt;td&gt;&lt;a class="btn btn-danger" href="javascript:void(0);" title="Cancelar movilidad del estudiante"&gt;&lt;i class="fa fa-remove"&gt;&lt;/i&gt; Cancelar&lt;/a&gt;&lt;/td&gt;&lt;/tr&gt;</v>
      </c>
      <c r="U83" s="15"/>
      <c r="V83" s="15" t="s">
        <v>650</v>
      </c>
      <c r="W83" s="16" t="str">
        <f>RIGHT(Tabla1[[#This Row],[Columna42]], (LEN(Tabla1[[#This Row],[Columna42]]) - (FIND("Nacionalidad ",Tabla1[[#This Row],[Columna42]])+12)))</f>
        <v>española</v>
      </c>
      <c r="X83" s="21" t="str">
        <f>CONCATENATE("&lt;option&gt;",PROPER(Tabla1[[#This Row],[Columna5]]),"&lt;/option&gt;")</f>
        <v>&lt;option&gt;Española&lt;/option&gt;</v>
      </c>
      <c r="Y83" s="21"/>
      <c r="Z83" s="21"/>
      <c r="AA83" s="21"/>
    </row>
    <row r="84" spans="2:27" ht="129" customHeight="1" thickBot="1" x14ac:dyDescent="0.3">
      <c r="B84" s="5">
        <v>76</v>
      </c>
      <c r="C84" s="5" t="s">
        <v>375</v>
      </c>
      <c r="D84" s="5" t="s">
        <v>376</v>
      </c>
      <c r="E84" s="5" t="s">
        <v>377</v>
      </c>
      <c r="F84" s="5">
        <v>2707</v>
      </c>
      <c r="G84" s="5" t="s">
        <v>378</v>
      </c>
      <c r="H84" s="6" t="s">
        <v>379</v>
      </c>
      <c r="I84" s="11"/>
      <c r="J84" s="11"/>
      <c r="K84" s="11"/>
      <c r="L84" s="11"/>
      <c r="M84" s="8">
        <v>41283</v>
      </c>
      <c r="N84" s="11" t="str">
        <f t="shared" ca="1" si="6"/>
        <v>DICIEMBRE 2018 A ENERO 2019</v>
      </c>
      <c r="O84" s="11" t="str">
        <f t="shared" ca="1" si="7"/>
        <v>Misión Técnica Ingeniería</v>
      </c>
      <c r="P84" s="5" t="s">
        <v>375</v>
      </c>
      <c r="Q84" s="11" t="str">
        <f t="shared" ca="1" si="8"/>
        <v>&lt;td class="text-info"&gt;En Trámite (Esperando Aval Coordinador Programa)&lt;/td&gt;</v>
      </c>
      <c r="R84" s="13"/>
      <c r="S84" s="11"/>
      <c r="T84" s="15" t="str">
        <f ca="1">CONCATENATE("&lt;tr&gt;&lt;td&gt;",TEXT(Tabla1[[#This Row],[Fecha de Pre-Registro]], "dd/mm/aaaa"),"&lt;/td&gt;&lt;td&gt;",Tabla1[[#This Row],[PERIODO]],"&lt;/td&gt;&lt;td&gt;",Tabla1[[#This Row],[Modalidad]],"&lt;/td&gt;&lt;td&gt;",Tabla1[[#This Row],[Nombres]],"&lt;/td&gt;",Tabla1[[#This Row],[Estado]],"",IF(Tabla1[[#This Row],[Estado]]=J$10,"&lt;td&gt;&lt;/td&gt;","&lt;td&gt;&lt;a class=""btn btn-danger"" href=""javascript:void(0);"" title=""Cancelar movilidad del estudiante""&gt;&lt;i class=""fa fa-remove""&gt;&lt;/i&gt; Cancelar&lt;/a&gt;&lt;/td&gt;"),"&lt;/tr&gt;")</f>
        <v>&lt;tr&gt;&lt;td&gt;09/01/2013&lt;/td&gt;&lt;td&gt;DICIEMBRE 2018 A ENERO 2019&lt;/td&gt;&lt;td&gt;Misión Técnica Ingeniería&lt;/td&gt;&lt;td&gt;Kareem&lt;/td&gt;&lt;td class="text-info"&gt;En Trámite (Esperando Aval Coordinador Programa)&lt;/td&gt;&lt;td&gt;&lt;a class="btn btn-danger" href="javascript:void(0);" title="Cancelar movilidad del estudiante"&gt;&lt;i class="fa fa-remove"&gt;&lt;/i&gt; Cancelar&lt;/a&gt;&lt;/td&gt;&lt;/tr&gt;</v>
      </c>
      <c r="U84" s="15"/>
      <c r="V84" s="15" t="s">
        <v>651</v>
      </c>
      <c r="W84" s="16" t="str">
        <f>RIGHT(Tabla1[[#This Row],[Columna42]], (LEN(Tabla1[[#This Row],[Columna42]]) - (FIND("Nacionalidad ",Tabla1[[#This Row],[Columna42]])+12)))</f>
        <v>estonia</v>
      </c>
      <c r="X84" s="21" t="str">
        <f>CONCATENATE("&lt;option&gt;",PROPER(Tabla1[[#This Row],[Columna5]]),"&lt;/option&gt;")</f>
        <v>&lt;option&gt;Estonia&lt;/option&gt;</v>
      </c>
      <c r="Y84" s="21"/>
      <c r="Z84" s="21"/>
      <c r="AA84" s="21"/>
    </row>
    <row r="85" spans="2:27" ht="128.25" customHeight="1" thickBot="1" x14ac:dyDescent="0.3">
      <c r="B85" s="3">
        <v>77</v>
      </c>
      <c r="C85" s="3" t="s">
        <v>380</v>
      </c>
      <c r="D85" s="3" t="s">
        <v>381</v>
      </c>
      <c r="E85" s="3" t="s">
        <v>382</v>
      </c>
      <c r="F85" s="3">
        <v>4995</v>
      </c>
      <c r="G85" s="3" t="s">
        <v>383</v>
      </c>
      <c r="H85" s="7" t="s">
        <v>384</v>
      </c>
      <c r="I85" s="11"/>
      <c r="J85" s="11"/>
      <c r="K85" s="11"/>
      <c r="L85" s="11"/>
      <c r="M85" s="8">
        <v>41763</v>
      </c>
      <c r="N85" s="11" t="str">
        <f t="shared" ca="1" si="6"/>
        <v>JUNIO A JULIO 2017</v>
      </c>
      <c r="O85" s="11" t="str">
        <f t="shared" ca="1" si="7"/>
        <v>Korean Studies Summer Program Hannam University</v>
      </c>
      <c r="P85" s="3" t="s">
        <v>380</v>
      </c>
      <c r="Q85" s="11" t="str">
        <f t="shared" ca="1" si="8"/>
        <v>&lt;td class="text-danger"&gt;Rechazado (ORII 2ª Carga)&lt;/td&gt;</v>
      </c>
      <c r="R85" s="13"/>
      <c r="S85" s="11"/>
      <c r="T85" s="15" t="str">
        <f ca="1">CONCATENATE("&lt;tr&gt;&lt;td&gt;",TEXT(Tabla1[[#This Row],[Fecha de Pre-Registro]], "dd/mm/aaaa"),"&lt;/td&gt;&lt;td&gt;",Tabla1[[#This Row],[PERIODO]],"&lt;/td&gt;&lt;td&gt;",Tabla1[[#This Row],[Modalidad]],"&lt;/td&gt;&lt;td&gt;",Tabla1[[#This Row],[Nombres]],"&lt;/td&gt;",Tabla1[[#This Row],[Estado]],"",IF(Tabla1[[#This Row],[Estado]]=J$10,"&lt;td&gt;&lt;/td&gt;","&lt;td&gt;&lt;a class=""btn btn-danger"" href=""javascript:void(0);"" title=""Cancelar movilidad del estudiante""&gt;&lt;i class=""fa fa-remove""&gt;&lt;/i&gt; Cancelar&lt;/a&gt;&lt;/td&gt;"),"&lt;/tr&gt;")</f>
        <v>&lt;tr&gt;&lt;td&gt;04/05/2014&lt;/td&gt;&lt;td&gt;JUNIO A JULIO 2017&lt;/td&gt;&lt;td&gt;Korean Studies Summer Program Hannam University&lt;/td&gt;&lt;td&gt;Genevieve&lt;/td&gt;&lt;td class="text-danger"&gt;Rechazado (ORII 2ª Carga)&lt;/td&gt;&lt;td&gt;&lt;a class="btn btn-danger" href="javascript:void(0);" title="Cancelar movilidad del estudiante"&gt;&lt;i class="fa fa-remove"&gt;&lt;/i&gt; Cancelar&lt;/a&gt;&lt;/td&gt;&lt;/tr&gt;</v>
      </c>
      <c r="U85" s="15"/>
      <c r="V85" s="15" t="s">
        <v>652</v>
      </c>
      <c r="W85" s="16" t="str">
        <f>RIGHT(Tabla1[[#This Row],[Columna42]], (LEN(Tabla1[[#This Row],[Columna42]]) - (FIND("Nacionalidad ",Tabla1[[#This Row],[Columna42]])+12)))</f>
        <v>finlandesa</v>
      </c>
      <c r="X85" s="21" t="str">
        <f>CONCATENATE("&lt;option&gt;",PROPER(Tabla1[[#This Row],[Columna5]]),"&lt;/option&gt;")</f>
        <v>&lt;option&gt;Finlandesa&lt;/option&gt;</v>
      </c>
      <c r="Y85" s="21"/>
      <c r="Z85" s="21"/>
      <c r="AA85" s="21"/>
    </row>
    <row r="86" spans="2:27" ht="116.25" customHeight="1" thickBot="1" x14ac:dyDescent="0.3">
      <c r="B86" s="5">
        <v>78</v>
      </c>
      <c r="C86" s="5" t="s">
        <v>385</v>
      </c>
      <c r="D86" s="5" t="s">
        <v>386</v>
      </c>
      <c r="E86" s="5" t="s">
        <v>387</v>
      </c>
      <c r="F86" s="5" t="s">
        <v>388</v>
      </c>
      <c r="G86" s="5" t="s">
        <v>389</v>
      </c>
      <c r="H86" s="8">
        <v>41763</v>
      </c>
      <c r="I86" s="11"/>
      <c r="J86" s="11"/>
      <c r="K86" s="11"/>
      <c r="L86" s="11"/>
      <c r="M86" s="8">
        <v>41763</v>
      </c>
      <c r="N86" s="11" t="str">
        <f t="shared" ca="1" si="6"/>
        <v>DICIEMBRE 2018 A ENERO 2019</v>
      </c>
      <c r="O86" s="11" t="str">
        <f t="shared" ca="1" si="7"/>
        <v>Doble Titulación</v>
      </c>
      <c r="P86" s="5" t="s">
        <v>385</v>
      </c>
      <c r="Q86" s="11" t="str">
        <f t="shared" ca="1" si="8"/>
        <v>&lt;td class="text-info"&gt;En Trámite (Esperando Aval Institución de Destino)&lt;/td&gt;</v>
      </c>
      <c r="R86" s="13"/>
      <c r="S86" s="11"/>
      <c r="T86" s="15" t="str">
        <f ca="1">CONCATENATE("&lt;tr&gt;&lt;td&gt;",TEXT(Tabla1[[#This Row],[Fecha de Pre-Registro]], "dd/mm/aaaa"),"&lt;/td&gt;&lt;td&gt;",Tabla1[[#This Row],[PERIODO]],"&lt;/td&gt;&lt;td&gt;",Tabla1[[#This Row],[Modalidad]],"&lt;/td&gt;&lt;td&gt;",Tabla1[[#This Row],[Nombres]],"&lt;/td&gt;",Tabla1[[#This Row],[Estado]],"",IF(Tabla1[[#This Row],[Estado]]=J$10,"&lt;td&gt;&lt;/td&gt;","&lt;td&gt;&lt;a class=""btn btn-danger"" href=""javascript:void(0);"" title=""Cancelar movilidad del estudiante""&gt;&lt;i class=""fa fa-remove""&gt;&lt;/i&gt; Cancelar&lt;/a&gt;&lt;/td&gt;"),"&lt;/tr&gt;")</f>
        <v>&lt;tr&gt;&lt;td&gt;04/05/2014&lt;/td&gt;&lt;td&gt;DICIEMBRE 2018 A ENERO 2019&lt;/td&gt;&lt;td&gt;Doble Titulación&lt;/td&gt;&lt;td&gt;Wang&lt;/td&gt;&lt;td class="text-info"&gt;En Trámite (Esperando Aval Institución de Destino)&lt;/td&gt;&lt;td&gt;&lt;a class="btn btn-danger" href="javascript:void(0);" title="Cancelar movilidad del estudiante"&gt;&lt;i class="fa fa-remove"&gt;&lt;/i&gt; Cancelar&lt;/a&gt;&lt;/td&gt;&lt;/tr&gt;</v>
      </c>
      <c r="U86" s="15"/>
      <c r="V86" s="15" t="s">
        <v>653</v>
      </c>
      <c r="W86" s="16" t="str">
        <f>RIGHT(Tabla1[[#This Row],[Columna42]], (LEN(Tabla1[[#This Row],[Columna42]]) - (FIND("Nacionalidad ",Tabla1[[#This Row],[Columna42]])+12)))</f>
        <v>francesa</v>
      </c>
      <c r="X86" s="21" t="str">
        <f>CONCATENATE("&lt;option&gt;",PROPER(Tabla1[[#This Row],[Columna5]]),"&lt;/option&gt;")</f>
        <v>&lt;option&gt;Francesa&lt;/option&gt;</v>
      </c>
      <c r="Y86" s="21"/>
      <c r="Z86" s="21"/>
      <c r="AA86" s="21"/>
    </row>
    <row r="87" spans="2:27" ht="128.25" customHeight="1" thickBot="1" x14ac:dyDescent="0.3">
      <c r="B87" s="3">
        <v>79</v>
      </c>
      <c r="C87" s="3" t="s">
        <v>390</v>
      </c>
      <c r="D87" s="3" t="s">
        <v>391</v>
      </c>
      <c r="E87" s="3" t="s">
        <v>392</v>
      </c>
      <c r="F87" s="3" t="s">
        <v>393</v>
      </c>
      <c r="G87" s="3" t="s">
        <v>394</v>
      </c>
      <c r="H87" s="4">
        <v>41395</v>
      </c>
      <c r="I87" s="11"/>
      <c r="J87" s="11"/>
      <c r="K87" s="11"/>
      <c r="L87" s="11"/>
      <c r="M87" s="4">
        <v>41395</v>
      </c>
      <c r="N87" s="11" t="str">
        <f t="shared" ca="1" si="6"/>
        <v>SEGUNDO SEMESTRE 2018</v>
      </c>
      <c r="O87" s="11" t="str">
        <f t="shared" ca="1" si="7"/>
        <v>Summer Program Introduction to Materials Science and Enginnering</v>
      </c>
      <c r="P87" s="3" t="s">
        <v>390</v>
      </c>
      <c r="Q87" s="11" t="str">
        <f t="shared" ca="1" si="8"/>
        <v>&lt;td class="text-info"&gt;En Trámite (Esperando Aval Vicerrectoría)&lt;/td&gt;</v>
      </c>
      <c r="R87" s="13"/>
      <c r="S87" s="11"/>
      <c r="T87" s="15" t="str">
        <f ca="1">CONCATENATE("&lt;tr&gt;&lt;td&gt;",TEXT(Tabla1[[#This Row],[Fecha de Pre-Registro]], "dd/mm/aaaa"),"&lt;/td&gt;&lt;td&gt;",Tabla1[[#This Row],[PERIODO]],"&lt;/td&gt;&lt;td&gt;",Tabla1[[#This Row],[Modalidad]],"&lt;/td&gt;&lt;td&gt;",Tabla1[[#This Row],[Nombres]],"&lt;/td&gt;",Tabla1[[#This Row],[Estado]],"",IF(Tabla1[[#This Row],[Estado]]=J$10,"&lt;td&gt;&lt;/td&gt;","&lt;td&gt;&lt;a class=""btn btn-danger"" href=""javascript:void(0);"" title=""Cancelar movilidad del estudiante""&gt;&lt;i class=""fa fa-remove""&gt;&lt;/i&gt; Cancelar&lt;/a&gt;&lt;/td&gt;"),"&lt;/tr&gt;")</f>
        <v>&lt;tr&gt;&lt;td&gt;01/05/2013&lt;/td&gt;&lt;td&gt;SEGUNDO SEMESTRE 2018&lt;/td&gt;&lt;td&gt;Summer Program Introduction to Materials Science and Enginnering&lt;/td&gt;&lt;td&gt;Odessa&lt;/td&gt;&lt;td class="text-info"&gt;En Trámite (Esperando Aval Vicerrectoría)&lt;/td&gt;&lt;td&gt;&lt;a class="btn btn-danger" href="javascript:void(0);" title="Cancelar movilidad del estudiante"&gt;&lt;i class="fa fa-remove"&gt;&lt;/i&gt; Cancelar&lt;/a&gt;&lt;/td&gt;&lt;/tr&gt;</v>
      </c>
      <c r="U87" s="15"/>
      <c r="V87" s="15" t="s">
        <v>654</v>
      </c>
      <c r="W87" s="16" t="str">
        <f>RIGHT(Tabla1[[#This Row],[Columna42]], (LEN(Tabla1[[#This Row],[Columna42]]) - (FIND("Nacionalidad ",Tabla1[[#This Row],[Columna42]])+12)))</f>
        <v>griega</v>
      </c>
      <c r="X87" s="21" t="str">
        <f>CONCATENATE("&lt;option&gt;",PROPER(Tabla1[[#This Row],[Columna5]]),"&lt;/option&gt;")</f>
        <v>&lt;option&gt;Griega&lt;/option&gt;</v>
      </c>
      <c r="Y87" s="21"/>
      <c r="Z87" s="21"/>
      <c r="AA87" s="21"/>
    </row>
    <row r="88" spans="2:27" ht="90.75" customHeight="1" thickBot="1" x14ac:dyDescent="0.3">
      <c r="B88" s="5">
        <v>80</v>
      </c>
      <c r="C88" s="5" t="s">
        <v>395</v>
      </c>
      <c r="D88" s="5" t="s">
        <v>396</v>
      </c>
      <c r="E88" s="5" t="s">
        <v>397</v>
      </c>
      <c r="F88" s="5">
        <v>2116</v>
      </c>
      <c r="G88" s="5" t="s">
        <v>398</v>
      </c>
      <c r="H88" s="6" t="s">
        <v>399</v>
      </c>
      <c r="I88" s="11"/>
      <c r="J88" s="11"/>
      <c r="K88" s="11"/>
      <c r="L88" s="11"/>
      <c r="M88" s="4">
        <v>41703</v>
      </c>
      <c r="N88" s="11" t="str">
        <f t="shared" ca="1" si="6"/>
        <v>DICIEMBRE 2017 A ENERO 2018</v>
      </c>
      <c r="O88" s="11" t="str">
        <f t="shared" ca="1" si="7"/>
        <v>Summer Program Introduction to Materials Science and Enginnering</v>
      </c>
      <c r="P88" s="5" t="s">
        <v>395</v>
      </c>
      <c r="Q88" s="11" t="str">
        <f t="shared" ca="1" si="8"/>
        <v>&lt;td class="text-info"&gt;En Trámite (Esperando Aval Institución de Destino)&lt;/td&gt;</v>
      </c>
      <c r="R88" s="13"/>
      <c r="S88" s="11"/>
      <c r="T88" s="15" t="str">
        <f ca="1">CONCATENATE("&lt;tr&gt;&lt;td&gt;",TEXT(Tabla1[[#This Row],[Fecha de Pre-Registro]], "dd/mm/aaaa"),"&lt;/td&gt;&lt;td&gt;",Tabla1[[#This Row],[PERIODO]],"&lt;/td&gt;&lt;td&gt;",Tabla1[[#This Row],[Modalidad]],"&lt;/td&gt;&lt;td&gt;",Tabla1[[#This Row],[Nombres]],"&lt;/td&gt;",Tabla1[[#This Row],[Estado]],"",IF(Tabla1[[#This Row],[Estado]]=J$10,"&lt;td&gt;&lt;/td&gt;","&lt;td&gt;&lt;a class=""btn btn-danger"" href=""javascript:void(0);"" title=""Cancelar movilidad del estudiante""&gt;&lt;i class=""fa fa-remove""&gt;&lt;/i&gt; Cancelar&lt;/a&gt;&lt;/td&gt;"),"&lt;/tr&gt;")</f>
        <v>&lt;tr&gt;&lt;td&gt;05/03/2014&lt;/td&gt;&lt;td&gt;DICIEMBRE 2017 A ENERO 2018&lt;/td&gt;&lt;td&gt;Summer Program Introduction to Materials Science and Enginnering&lt;/td&gt;&lt;td&gt;Adrienne&lt;/td&gt;&lt;td class="text-info"&gt;En Trámite (Esperando Aval Institución de Destino)&lt;/td&gt;&lt;td&gt;&lt;a class="btn btn-danger" href="javascript:void(0);" title="Cancelar movilidad del estudiante"&gt;&lt;i class="fa fa-remove"&gt;&lt;/i&gt; Cancelar&lt;/a&gt;&lt;/td&gt;&lt;/tr&gt;</v>
      </c>
      <c r="U88" s="15"/>
      <c r="V88" s="15" t="s">
        <v>655</v>
      </c>
      <c r="W88" s="16" t="str">
        <f>RIGHT(Tabla1[[#This Row],[Columna42]], (LEN(Tabla1[[#This Row],[Columna42]]) - (FIND("Nacionalidad ",Tabla1[[#This Row],[Columna42]])+12)))</f>
        <v>holandesa</v>
      </c>
      <c r="X88" s="21" t="str">
        <f>CONCATENATE("&lt;option&gt;",PROPER(Tabla1[[#This Row],[Columna5]]),"&lt;/option&gt;")</f>
        <v>&lt;option&gt;Holandesa&lt;/option&gt;</v>
      </c>
      <c r="Y88" s="21"/>
      <c r="Z88" s="21"/>
      <c r="AA88" s="21"/>
    </row>
    <row r="89" spans="2:27" ht="115.5" customHeight="1" thickBot="1" x14ac:dyDescent="0.3">
      <c r="B89" s="3">
        <v>81</v>
      </c>
      <c r="C89" s="3" t="s">
        <v>400</v>
      </c>
      <c r="D89" s="3" t="s">
        <v>401</v>
      </c>
      <c r="E89" s="3" t="s">
        <v>402</v>
      </c>
      <c r="F89" s="3" t="s">
        <v>403</v>
      </c>
      <c r="G89" s="3" t="s">
        <v>404</v>
      </c>
      <c r="H89" s="4">
        <v>41282</v>
      </c>
      <c r="I89" s="11"/>
      <c r="J89" s="11"/>
      <c r="K89" s="11"/>
      <c r="L89" s="11"/>
      <c r="M89" s="4">
        <v>41282</v>
      </c>
      <c r="N89" s="11" t="str">
        <f t="shared" ca="1" si="6"/>
        <v>DICIEMBRE 2018 A ENERO 2019</v>
      </c>
      <c r="O89" s="11" t="str">
        <f t="shared" ca="1" si="7"/>
        <v xml:space="preserve">  Gira Académica a Perú</v>
      </c>
      <c r="P89" s="3" t="s">
        <v>400</v>
      </c>
      <c r="Q89" s="11" t="str">
        <f t="shared" ca="1" si="8"/>
        <v>&lt;td class="text-info"&gt;En Trámite (Esperando Aval Coordinador Programa)&lt;/td&gt;</v>
      </c>
      <c r="R89" s="13"/>
      <c r="S89" s="11"/>
      <c r="T89" s="15" t="str">
        <f ca="1">CONCATENATE("&lt;tr&gt;&lt;td&gt;",TEXT(Tabla1[[#This Row],[Fecha de Pre-Registro]], "dd/mm/aaaa"),"&lt;/td&gt;&lt;td&gt;",Tabla1[[#This Row],[PERIODO]],"&lt;/td&gt;&lt;td&gt;",Tabla1[[#This Row],[Modalidad]],"&lt;/td&gt;&lt;td&gt;",Tabla1[[#This Row],[Nombres]],"&lt;/td&gt;",Tabla1[[#This Row],[Estado]],"",IF(Tabla1[[#This Row],[Estado]]=J$10,"&lt;td&gt;&lt;/td&gt;","&lt;td&gt;&lt;a class=""btn btn-danger"" href=""javascript:void(0);"" title=""Cancelar movilidad del estudiante""&gt;&lt;i class=""fa fa-remove""&gt;&lt;/i&gt; Cancelar&lt;/a&gt;&lt;/td&gt;"),"&lt;/tr&gt;")</f>
        <v>&lt;tr&gt;&lt;td&gt;08/01/2013&lt;/td&gt;&lt;td&gt;DICIEMBRE 2018 A ENERO 2019&lt;/td&gt;&lt;td&gt;  Gira Académica a Perú&lt;/td&gt;&lt;td&gt;Charity&lt;/td&gt;&lt;td class="text-info"&gt;En Trámite (Esperando Aval Coordinador Programa)&lt;/td&gt;&lt;td&gt;&lt;a class="btn btn-danger" href="javascript:void(0);" title="Cancelar movilidad del estudiante"&gt;&lt;i class="fa fa-remove"&gt;&lt;/i&gt; Cancelar&lt;/a&gt;&lt;/td&gt;&lt;/tr&gt;</v>
      </c>
      <c r="U89" s="15"/>
      <c r="V89" s="15" t="s">
        <v>656</v>
      </c>
      <c r="W89" s="16" t="str">
        <f>RIGHT(Tabla1[[#This Row],[Columna42]], (LEN(Tabla1[[#This Row],[Columna42]]) - (FIND("Nacionalidad ",Tabla1[[#This Row],[Columna42]])+12)))</f>
        <v>húngara</v>
      </c>
      <c r="X89" s="21" t="str">
        <f>CONCATENATE("&lt;option&gt;",PROPER(Tabla1[[#This Row],[Columna5]]),"&lt;/option&gt;")</f>
        <v>&lt;option&gt;Húngara&lt;/option&gt;</v>
      </c>
      <c r="Y89" s="21"/>
      <c r="Z89" s="21"/>
      <c r="AA89" s="21"/>
    </row>
    <row r="90" spans="2:27" ht="116.25" customHeight="1" thickBot="1" x14ac:dyDescent="0.3">
      <c r="B90" s="9">
        <v>82</v>
      </c>
      <c r="C90" s="9" t="s">
        <v>405</v>
      </c>
      <c r="D90" s="9" t="s">
        <v>406</v>
      </c>
      <c r="E90" s="9" t="s">
        <v>407</v>
      </c>
      <c r="F90" s="9" t="s">
        <v>408</v>
      </c>
      <c r="G90" s="9" t="s">
        <v>409</v>
      </c>
      <c r="H90" s="10" t="s">
        <v>410</v>
      </c>
      <c r="I90" s="11"/>
      <c r="J90" s="11"/>
      <c r="K90" s="11"/>
      <c r="L90" s="11"/>
      <c r="M90" s="4">
        <v>41885</v>
      </c>
      <c r="N90" s="11" t="str">
        <f t="shared" ca="1" si="6"/>
        <v>JUNIO A JULIO 2017</v>
      </c>
      <c r="O90" s="11" t="str">
        <f t="shared" ca="1" si="7"/>
        <v>Semestre Académico</v>
      </c>
      <c r="P90" s="9" t="s">
        <v>405</v>
      </c>
      <c r="Q90" s="11" t="str">
        <f t="shared" ca="1" si="8"/>
        <v>&lt;td class="text-danger"&gt;Rechazado (ORII)&lt;/td&gt;</v>
      </c>
      <c r="R90" s="13"/>
      <c r="S90" s="11"/>
      <c r="T90" s="15" t="str">
        <f ca="1">CONCATENATE("&lt;tr&gt;&lt;td&gt;",TEXT(Tabla1[[#This Row],[Fecha de Pre-Registro]], "dd/mm/aaaa"),"&lt;/td&gt;&lt;td&gt;",Tabla1[[#This Row],[PERIODO]],"&lt;/td&gt;&lt;td&gt;",Tabla1[[#This Row],[Modalidad]],"&lt;/td&gt;&lt;td&gt;",Tabla1[[#This Row],[Nombres]],"&lt;/td&gt;",Tabla1[[#This Row],[Estado]],"",IF(Tabla1[[#This Row],[Estado]]=J$10,"&lt;td&gt;&lt;/td&gt;","&lt;td&gt;&lt;a class=""btn btn-danger"" href=""javascript:void(0);"" title=""Cancelar movilidad del estudiante""&gt;&lt;i class=""fa fa-remove""&gt;&lt;/i&gt; Cancelar&lt;/a&gt;&lt;/td&gt;"),"&lt;/tr&gt;")</f>
        <v>&lt;tr&gt;&lt;td&gt;03/09/2014&lt;/td&gt;&lt;td&gt;JUNIO A JULIO 2017&lt;/td&gt;&lt;td&gt;Semestre Académico&lt;/td&gt;&lt;td&gt;Kieran&lt;/td&gt;&lt;td class="text-danger"&gt;Rechazado (ORII)&lt;/td&gt;&lt;td&gt;&lt;a class="btn btn-danger" href="javascript:void(0);" title="Cancelar movilidad del estudiante"&gt;&lt;i class="fa fa-remove"&gt;&lt;/i&gt; Cancelar&lt;/a&gt;&lt;/td&gt;&lt;/tr&gt;</v>
      </c>
      <c r="U90" s="15"/>
      <c r="V90" s="15" t="s">
        <v>657</v>
      </c>
      <c r="W90" s="16" t="str">
        <f>RIGHT(Tabla1[[#This Row],[Columna42]], (LEN(Tabla1[[#This Row],[Columna42]]) - (FIND("Nacionalidad ",Tabla1[[#This Row],[Columna42]])+12)))</f>
        <v>británica</v>
      </c>
      <c r="X90" s="21" t="str">
        <f>CONCATENATE("&lt;option&gt;",PROPER(Tabla1[[#This Row],[Columna5]]),"&lt;/option&gt;")</f>
        <v>&lt;option&gt;Británica&lt;/option&gt;</v>
      </c>
      <c r="Y90" s="21"/>
      <c r="Z90" s="21"/>
      <c r="AA90" s="21"/>
    </row>
    <row r="91" spans="2:27" ht="102.75" customHeight="1" thickBot="1" x14ac:dyDescent="0.3">
      <c r="B91" s="3">
        <v>83</v>
      </c>
      <c r="C91" s="3" t="s">
        <v>411</v>
      </c>
      <c r="D91" s="3" t="s">
        <v>412</v>
      </c>
      <c r="E91" s="3" t="s">
        <v>413</v>
      </c>
      <c r="F91" s="3" t="s">
        <v>373</v>
      </c>
      <c r="G91" s="3" t="s">
        <v>414</v>
      </c>
      <c r="H91" s="7" t="s">
        <v>415</v>
      </c>
      <c r="I91" s="11"/>
      <c r="J91" s="11"/>
      <c r="K91" s="11"/>
      <c r="L91" s="11"/>
      <c r="M91" s="4">
        <v>41792</v>
      </c>
      <c r="N91" s="11" t="str">
        <f t="shared" ca="1" si="6"/>
        <v>DICIEMBRE 2017 A ENERO 2018</v>
      </c>
      <c r="O91" s="11" t="str">
        <f t="shared" ca="1" si="7"/>
        <v>Misión Técnica Ingeniería</v>
      </c>
      <c r="P91" s="3" t="s">
        <v>411</v>
      </c>
      <c r="Q91" s="11" t="str">
        <f t="shared" ca="1" si="8"/>
        <v>&lt;td class="text-danger"&gt;Rechazado (Institución de Destino)&lt;/td&gt;</v>
      </c>
      <c r="R91" s="13"/>
      <c r="S91" s="11"/>
      <c r="T91" s="15" t="str">
        <f ca="1">CONCATENATE("&lt;tr&gt;&lt;td&gt;",TEXT(Tabla1[[#This Row],[Fecha de Pre-Registro]], "dd/mm/aaaa"),"&lt;/td&gt;&lt;td&gt;",Tabla1[[#This Row],[PERIODO]],"&lt;/td&gt;&lt;td&gt;",Tabla1[[#This Row],[Modalidad]],"&lt;/td&gt;&lt;td&gt;",Tabla1[[#This Row],[Nombres]],"&lt;/td&gt;",Tabla1[[#This Row],[Estado]],"",IF(Tabla1[[#This Row],[Estado]]=J$10,"&lt;td&gt;&lt;/td&gt;","&lt;td&gt;&lt;a class=""btn btn-danger"" href=""javascript:void(0);"" title=""Cancelar movilidad del estudiante""&gt;&lt;i class=""fa fa-remove""&gt;&lt;/i&gt; Cancelar&lt;/a&gt;&lt;/td&gt;"),"&lt;/tr&gt;")</f>
        <v>&lt;tr&gt;&lt;td&gt;02/06/2014&lt;/td&gt;&lt;td&gt;DICIEMBRE 2017 A ENERO 2018&lt;/td&gt;&lt;td&gt;Misión Técnica Ingeniería&lt;/td&gt;&lt;td&gt;Alika&lt;/td&gt;&lt;td class="text-danger"&gt;Rechazado (Institución de Destino)&lt;/td&gt;&lt;td&gt;&lt;a class="btn btn-danger" href="javascript:void(0);" title="Cancelar movilidad del estudiante"&gt;&lt;i class="fa fa-remove"&gt;&lt;/i&gt; Cancelar&lt;/a&gt;&lt;/td&gt;&lt;/tr&gt;</v>
      </c>
      <c r="U91" s="15"/>
      <c r="V91" s="15" t="s">
        <v>658</v>
      </c>
      <c r="W91" s="16" t="str">
        <f>RIGHT(Tabla1[[#This Row],[Columna42]], (LEN(Tabla1[[#This Row],[Columna42]]) - (FIND("Nacionalidad ",Tabla1[[#This Row],[Columna42]])+12)))</f>
        <v>irlandesa</v>
      </c>
      <c r="X91" s="21" t="str">
        <f>CONCATENATE("&lt;option&gt;",PROPER(Tabla1[[#This Row],[Columna5]]),"&lt;/option&gt;")</f>
        <v>&lt;option&gt;Irlandesa&lt;/option&gt;</v>
      </c>
      <c r="Y91" s="21"/>
      <c r="Z91" s="21"/>
      <c r="AA91" s="21"/>
    </row>
    <row r="92" spans="2:27" ht="128.25" customHeight="1" thickBot="1" x14ac:dyDescent="0.3">
      <c r="B92" s="5">
        <v>84</v>
      </c>
      <c r="C92" s="5" t="s">
        <v>416</v>
      </c>
      <c r="D92" s="5" t="s">
        <v>417</v>
      </c>
      <c r="E92" s="5" t="s">
        <v>418</v>
      </c>
      <c r="F92" s="5">
        <v>63260</v>
      </c>
      <c r="G92" s="5" t="s">
        <v>326</v>
      </c>
      <c r="H92" s="6" t="s">
        <v>114</v>
      </c>
      <c r="I92" s="11"/>
      <c r="J92" s="11"/>
      <c r="K92" s="11"/>
      <c r="L92" s="11"/>
      <c r="M92" s="8">
        <v>41609</v>
      </c>
      <c r="N92" s="11" t="str">
        <f t="shared" ca="1" si="6"/>
        <v>DICIEMBRE 2018 A ENERO 2019</v>
      </c>
      <c r="O92" s="11" t="str">
        <f t="shared" ca="1" si="7"/>
        <v>Prácticas</v>
      </c>
      <c r="P92" s="5" t="s">
        <v>416</v>
      </c>
      <c r="Q92" s="11" t="str">
        <f t="shared" ca="1" si="8"/>
        <v>&lt;td class="text-success"&gt;Aprobado&lt;/td&gt;</v>
      </c>
      <c r="R92" s="13"/>
      <c r="S92" s="11"/>
      <c r="T92" s="15" t="str">
        <f ca="1">CONCATENATE("&lt;tr&gt;&lt;td&gt;",TEXT(Tabla1[[#This Row],[Fecha de Pre-Registro]], "dd/mm/aaaa"),"&lt;/td&gt;&lt;td&gt;",Tabla1[[#This Row],[PERIODO]],"&lt;/td&gt;&lt;td&gt;",Tabla1[[#This Row],[Modalidad]],"&lt;/td&gt;&lt;td&gt;",Tabla1[[#This Row],[Nombres]],"&lt;/td&gt;",Tabla1[[#This Row],[Estado]],"",IF(Tabla1[[#This Row],[Estado]]=J$10,"&lt;td&gt;&lt;/td&gt;","&lt;td&gt;&lt;a class=""btn btn-danger"" href=""javascript:void(0);"" title=""Cancelar movilidad del estudiante""&gt;&lt;i class=""fa fa-remove""&gt;&lt;/i&gt; Cancelar&lt;/a&gt;&lt;/td&gt;"),"&lt;/tr&gt;")</f>
        <v>&lt;tr&gt;&lt;td&gt;01/12/2013&lt;/td&gt;&lt;td&gt;DICIEMBRE 2018 A ENERO 2019&lt;/td&gt;&lt;td&gt;Prácticas&lt;/td&gt;&lt;td&gt;Shay&lt;/td&gt;&lt;td class="text-success"&gt;Aprobado&lt;/td&gt;&lt;td&gt;&lt;a class="btn btn-danger" href="javascript:void(0);" title="Cancelar movilidad del estudiante"&gt;&lt;i class="fa fa-remove"&gt;&lt;/i&gt; Cancelar&lt;/a&gt;&lt;/td&gt;&lt;/tr&gt;</v>
      </c>
      <c r="U92" s="15"/>
      <c r="V92" s="15" t="s">
        <v>659</v>
      </c>
      <c r="W92" s="16" t="str">
        <f>RIGHT(Tabla1[[#This Row],[Columna42]], (LEN(Tabla1[[#This Row],[Columna42]]) - (FIND("Nacionalidad ",Tabla1[[#This Row],[Columna42]])+12)))</f>
        <v>italiana</v>
      </c>
      <c r="X92" s="21" t="str">
        <f>CONCATENATE("&lt;option&gt;",PROPER(Tabla1[[#This Row],[Columna5]]),"&lt;/option&gt;")</f>
        <v>&lt;option&gt;Italiana&lt;/option&gt;</v>
      </c>
      <c r="Y92" s="21"/>
      <c r="Z92" s="21"/>
      <c r="AA92" s="21"/>
    </row>
    <row r="93" spans="2:27" ht="115.5" customHeight="1" thickBot="1" x14ac:dyDescent="0.3">
      <c r="B93" s="3">
        <v>85</v>
      </c>
      <c r="C93" s="3" t="s">
        <v>419</v>
      </c>
      <c r="D93" s="3" t="s">
        <v>420</v>
      </c>
      <c r="E93" s="3" t="s">
        <v>421</v>
      </c>
      <c r="F93" s="3" t="s">
        <v>422</v>
      </c>
      <c r="G93" s="3" t="s">
        <v>423</v>
      </c>
      <c r="H93" s="4">
        <v>41982</v>
      </c>
      <c r="I93" s="11"/>
      <c r="J93" s="11"/>
      <c r="K93" s="11"/>
      <c r="L93" s="11"/>
      <c r="M93" s="8">
        <v>40950</v>
      </c>
      <c r="N93" s="11" t="str">
        <f t="shared" ca="1" si="6"/>
        <v>SEGUNDO SEMESTRE 2017</v>
      </c>
      <c r="O93" s="11" t="str">
        <f t="shared" ca="1" si="7"/>
        <v>Prácticas</v>
      </c>
      <c r="P93" s="3" t="s">
        <v>419</v>
      </c>
      <c r="Q93" s="11" t="str">
        <f t="shared" ca="1" si="8"/>
        <v>&lt;td class="text-danger"&gt;Rechazado (ORII)&lt;/td&gt;</v>
      </c>
      <c r="R93" s="13"/>
      <c r="S93" s="11"/>
      <c r="T93" s="15" t="str">
        <f ca="1">CONCATENATE("&lt;tr&gt;&lt;td&gt;",TEXT(Tabla1[[#This Row],[Fecha de Pre-Registro]], "dd/mm/aaaa"),"&lt;/td&gt;&lt;td&gt;",Tabla1[[#This Row],[PERIODO]],"&lt;/td&gt;&lt;td&gt;",Tabla1[[#This Row],[Modalidad]],"&lt;/td&gt;&lt;td&gt;",Tabla1[[#This Row],[Nombres]],"&lt;/td&gt;",Tabla1[[#This Row],[Estado]],"",IF(Tabla1[[#This Row],[Estado]]=J$10,"&lt;td&gt;&lt;/td&gt;","&lt;td&gt;&lt;a class=""btn btn-danger"" href=""javascript:void(0);"" title=""Cancelar movilidad del estudiante""&gt;&lt;i class=""fa fa-remove""&gt;&lt;/i&gt; Cancelar&lt;/a&gt;&lt;/td&gt;"),"&lt;/tr&gt;")</f>
        <v>&lt;tr&gt;&lt;td&gt;11/02/2012&lt;/td&gt;&lt;td&gt;SEGUNDO SEMESTRE 2017&lt;/td&gt;&lt;td&gt;Prácticas&lt;/td&gt;&lt;td&gt;Cailin&lt;/td&gt;&lt;td class="text-danger"&gt;Rechazado (ORII)&lt;/td&gt;&lt;td&gt;&lt;a class="btn btn-danger" href="javascript:void(0);" title="Cancelar movilidad del estudiante"&gt;&lt;i class="fa fa-remove"&gt;&lt;/i&gt; Cancelar&lt;/a&gt;&lt;/td&gt;&lt;/tr&gt;</v>
      </c>
      <c r="U93" s="15"/>
      <c r="V93" s="15" t="s">
        <v>660</v>
      </c>
      <c r="W93" s="16" t="str">
        <f>RIGHT(Tabla1[[#This Row],[Columna42]], (LEN(Tabla1[[#This Row],[Columna42]]) - (FIND("Nacionalidad ",Tabla1[[#This Row],[Columna42]])+12)))</f>
        <v>letona</v>
      </c>
      <c r="X93" s="21" t="str">
        <f>CONCATENATE("&lt;option&gt;",PROPER(Tabla1[[#This Row],[Columna5]]),"&lt;/option&gt;")</f>
        <v>&lt;option&gt;Letona&lt;/option&gt;</v>
      </c>
      <c r="Y93" s="21"/>
      <c r="Z93" s="21"/>
      <c r="AA93" s="21"/>
    </row>
    <row r="94" spans="2:27" ht="129" customHeight="1" thickBot="1" x14ac:dyDescent="0.3">
      <c r="B94" s="5">
        <v>86</v>
      </c>
      <c r="C94" s="5" t="s">
        <v>424</v>
      </c>
      <c r="D94" s="5" t="s">
        <v>425</v>
      </c>
      <c r="E94" s="5" t="s">
        <v>426</v>
      </c>
      <c r="F94" s="5" t="s">
        <v>427</v>
      </c>
      <c r="G94" s="5" t="s">
        <v>428</v>
      </c>
      <c r="H94" s="6" t="s">
        <v>429</v>
      </c>
      <c r="I94" s="11"/>
      <c r="J94" s="11"/>
      <c r="K94" s="11"/>
      <c r="L94" s="11"/>
      <c r="M94" s="4">
        <v>41792</v>
      </c>
      <c r="N94" s="11" t="str">
        <f t="shared" ca="1" si="6"/>
        <v>PRIMER SEMESTRE 2018</v>
      </c>
      <c r="O94" s="11" t="str">
        <f t="shared" ca="1" si="7"/>
        <v xml:space="preserve">  Gira Académica a Perú</v>
      </c>
      <c r="P94" s="5" t="s">
        <v>424</v>
      </c>
      <c r="Q94" s="11" t="str">
        <f t="shared" ca="1" si="8"/>
        <v>&lt;td class="text-success"&gt;Aprobado&lt;/td&gt;</v>
      </c>
      <c r="R94" s="13"/>
      <c r="S94" s="11"/>
      <c r="T94" s="15" t="str">
        <f ca="1">CONCATENATE("&lt;tr&gt;&lt;td&gt;",TEXT(Tabla1[[#This Row],[Fecha de Pre-Registro]], "dd/mm/aaaa"),"&lt;/td&gt;&lt;td&gt;",Tabla1[[#This Row],[PERIODO]],"&lt;/td&gt;&lt;td&gt;",Tabla1[[#This Row],[Modalidad]],"&lt;/td&gt;&lt;td&gt;",Tabla1[[#This Row],[Nombres]],"&lt;/td&gt;",Tabla1[[#This Row],[Estado]],"",IF(Tabla1[[#This Row],[Estado]]=J$10,"&lt;td&gt;&lt;/td&gt;","&lt;td&gt;&lt;a class=""btn btn-danger"" href=""javascript:void(0);"" title=""Cancelar movilidad del estudiante""&gt;&lt;i class=""fa fa-remove""&gt;&lt;/i&gt; Cancelar&lt;/a&gt;&lt;/td&gt;"),"&lt;/tr&gt;")</f>
        <v>&lt;tr&gt;&lt;td&gt;02/06/2014&lt;/td&gt;&lt;td&gt;PRIMER SEMESTRE 2018&lt;/td&gt;&lt;td&gt;  Gira Académica a Perú&lt;/td&gt;&lt;td&gt;Xena&lt;/td&gt;&lt;td class="text-success"&gt;Aprobado&lt;/td&gt;&lt;td&gt;&lt;a class="btn btn-danger" href="javascript:void(0);" title="Cancelar movilidad del estudiante"&gt;&lt;i class="fa fa-remove"&gt;&lt;/i&gt; Cancelar&lt;/a&gt;&lt;/td&gt;&lt;/tr&gt;</v>
      </c>
      <c r="U94" s="15"/>
      <c r="V94" s="15" t="s">
        <v>661</v>
      </c>
      <c r="W94" s="16" t="str">
        <f>RIGHT(Tabla1[[#This Row],[Columna42]], (LEN(Tabla1[[#This Row],[Columna42]]) - (FIND("Nacionalidad ",Tabla1[[#This Row],[Columna42]])+12)))</f>
        <v>lituana</v>
      </c>
      <c r="X94" s="21" t="str">
        <f>CONCATENATE("&lt;option&gt;",PROPER(Tabla1[[#This Row],[Columna5]]),"&lt;/option&gt;")</f>
        <v>&lt;option&gt;Lituana&lt;/option&gt;</v>
      </c>
      <c r="Y94" s="21"/>
      <c r="Z94" s="21"/>
      <c r="AA94" s="21"/>
    </row>
    <row r="95" spans="2:27" ht="128.25" thickBot="1" x14ac:dyDescent="0.3">
      <c r="B95" s="3">
        <v>87</v>
      </c>
      <c r="C95" s="3" t="s">
        <v>430</v>
      </c>
      <c r="D95" s="3" t="s">
        <v>431</v>
      </c>
      <c r="E95" s="3" t="s">
        <v>432</v>
      </c>
      <c r="F95" s="3">
        <v>60019</v>
      </c>
      <c r="G95" s="3" t="s">
        <v>433</v>
      </c>
      <c r="H95" s="4">
        <v>41949</v>
      </c>
      <c r="I95" s="11"/>
      <c r="J95" s="11"/>
      <c r="K95" s="11"/>
      <c r="L95" s="11"/>
      <c r="M95" s="4">
        <v>41949</v>
      </c>
      <c r="N95" s="11" t="str">
        <f t="shared" ca="1" si="6"/>
        <v>JUNIO A JULIO 2018</v>
      </c>
      <c r="O95" s="11" t="str">
        <f t="shared" ca="1" si="7"/>
        <v>Semestre Académico</v>
      </c>
      <c r="P95" s="3" t="s">
        <v>430</v>
      </c>
      <c r="Q95" s="11" t="str">
        <f t="shared" ca="1" si="8"/>
        <v>&lt;td class="text-danger"&gt;Rechazado (Vicerrectoría)&lt;/td&gt;</v>
      </c>
      <c r="R95" s="13"/>
      <c r="S95" s="11"/>
      <c r="T95" s="15" t="str">
        <f ca="1">CONCATENATE("&lt;tr&gt;&lt;td&gt;",TEXT(Tabla1[[#This Row],[Fecha de Pre-Registro]], "dd/mm/aaaa"),"&lt;/td&gt;&lt;td&gt;",Tabla1[[#This Row],[PERIODO]],"&lt;/td&gt;&lt;td&gt;",Tabla1[[#This Row],[Modalidad]],"&lt;/td&gt;&lt;td&gt;",Tabla1[[#This Row],[Nombres]],"&lt;/td&gt;",Tabla1[[#This Row],[Estado]],"",IF(Tabla1[[#This Row],[Estado]]=J$10,"&lt;td&gt;&lt;/td&gt;","&lt;td&gt;&lt;a class=""btn btn-danger"" href=""javascript:void(0);"" title=""Cancelar movilidad del estudiante""&gt;&lt;i class=""fa fa-remove""&gt;&lt;/i&gt; Cancelar&lt;/a&gt;&lt;/td&gt;"),"&lt;/tr&gt;")</f>
        <v>&lt;tr&gt;&lt;td&gt;06/11/2014&lt;/td&gt;&lt;td&gt;JUNIO A JULIO 2018&lt;/td&gt;&lt;td&gt;Semestre Académico&lt;/td&gt;&lt;td&gt;Walker&lt;/td&gt;&lt;td class="text-danger"&gt;Rechazado (Vicerrectoría)&lt;/td&gt;&lt;td&gt;&lt;a class="btn btn-danger" href="javascript:void(0);" title="Cancelar movilidad del estudiante"&gt;&lt;i class="fa fa-remove"&gt;&lt;/i&gt; Cancelar&lt;/a&gt;&lt;/td&gt;&lt;/tr&gt;</v>
      </c>
      <c r="U95" s="15"/>
      <c r="V95" s="15" t="s">
        <v>662</v>
      </c>
      <c r="W95" s="16" t="str">
        <f>RIGHT(Tabla1[[#This Row],[Columna42]], (LEN(Tabla1[[#This Row],[Columna42]]) - (FIND("Nacionalidad ",Tabla1[[#This Row],[Columna42]])+12)))</f>
        <v>luxemburguesa</v>
      </c>
      <c r="X95" s="21" t="str">
        <f>CONCATENATE("&lt;option&gt;",PROPER(Tabla1[[#This Row],[Columna5]]),"&lt;/option&gt;")</f>
        <v>&lt;option&gt;Luxemburguesa&lt;/option&gt;</v>
      </c>
      <c r="Y95" s="21"/>
      <c r="Z95" s="21"/>
      <c r="AA95" s="21"/>
    </row>
    <row r="96" spans="2:27" ht="129" customHeight="1" thickBot="1" x14ac:dyDescent="0.3">
      <c r="B96" s="5">
        <v>88</v>
      </c>
      <c r="C96" s="5" t="s">
        <v>434</v>
      </c>
      <c r="D96" s="5" t="s">
        <v>435</v>
      </c>
      <c r="E96" s="5" t="s">
        <v>436</v>
      </c>
      <c r="F96" s="5" t="s">
        <v>437</v>
      </c>
      <c r="G96" s="5" t="s">
        <v>438</v>
      </c>
      <c r="H96" s="6" t="s">
        <v>439</v>
      </c>
      <c r="I96" s="11"/>
      <c r="J96" s="11"/>
      <c r="K96" s="11"/>
      <c r="L96" s="11"/>
      <c r="M96" s="8">
        <v>41949</v>
      </c>
      <c r="N96" s="11" t="str">
        <f t="shared" ca="1" si="6"/>
        <v>PRIMER SEMESTRE 2017</v>
      </c>
      <c r="O96" s="11" t="str">
        <f t="shared" ca="1" si="7"/>
        <v>Summer Programme Responsible Management Rennes</v>
      </c>
      <c r="P96" s="5" t="s">
        <v>434</v>
      </c>
      <c r="Q96" s="11" t="str">
        <f t="shared" ca="1" si="8"/>
        <v>&lt;td class="text-info"&gt;En Trámite (Esperando Aval ORII)&lt;/td&gt;</v>
      </c>
      <c r="R96" s="13"/>
      <c r="S96" s="11"/>
      <c r="T96" s="15" t="str">
        <f ca="1">CONCATENATE("&lt;tr&gt;&lt;td&gt;",TEXT(Tabla1[[#This Row],[Fecha de Pre-Registro]], "dd/mm/aaaa"),"&lt;/td&gt;&lt;td&gt;",Tabla1[[#This Row],[PERIODO]],"&lt;/td&gt;&lt;td&gt;",Tabla1[[#This Row],[Modalidad]],"&lt;/td&gt;&lt;td&gt;",Tabla1[[#This Row],[Nombres]],"&lt;/td&gt;",Tabla1[[#This Row],[Estado]],"",IF(Tabla1[[#This Row],[Estado]]=J$10,"&lt;td&gt;&lt;/td&gt;","&lt;td&gt;&lt;a class=""btn btn-danger"" href=""javascript:void(0);"" title=""Cancelar movilidad del estudiante""&gt;&lt;i class=""fa fa-remove""&gt;&lt;/i&gt; Cancelar&lt;/a&gt;&lt;/td&gt;"),"&lt;/tr&gt;")</f>
        <v>&lt;tr&gt;&lt;td&gt;06/11/2014&lt;/td&gt;&lt;td&gt;PRIMER SEMESTRE 2017&lt;/td&gt;&lt;td&gt;Summer Programme Responsible Management Rennes&lt;/td&gt;&lt;td&gt;Adena&lt;/td&gt;&lt;td class="text-info"&gt;En Trámite (Esperando Aval ORII)&lt;/td&gt;&lt;td&gt;&lt;a class="btn btn-danger" href="javascript:void(0);" title="Cancelar movilidad del estudiante"&gt;&lt;i class="fa fa-remove"&gt;&lt;/i&gt; Cancelar&lt;/a&gt;&lt;/td&gt;&lt;/tr&gt;</v>
      </c>
      <c r="U96" s="15"/>
      <c r="V96" s="15" t="s">
        <v>663</v>
      </c>
      <c r="W96" s="16" t="str">
        <f>RIGHT(Tabla1[[#This Row],[Columna42]], (LEN(Tabla1[[#This Row],[Columna42]]) - (FIND("Nacionalidad ",Tabla1[[#This Row],[Columna42]])+12)))</f>
        <v>maltesa</v>
      </c>
      <c r="X96" s="21" t="str">
        <f>CONCATENATE("&lt;option&gt;",PROPER(Tabla1[[#This Row],[Columna5]]),"&lt;/option&gt;")</f>
        <v>&lt;option&gt;Maltesa&lt;/option&gt;</v>
      </c>
      <c r="Y96" s="21"/>
      <c r="Z96" s="21"/>
      <c r="AA96" s="21"/>
    </row>
    <row r="97" spans="2:27" ht="115.5" customHeight="1" thickBot="1" x14ac:dyDescent="0.3">
      <c r="B97" s="3">
        <v>89</v>
      </c>
      <c r="C97" s="3" t="s">
        <v>440</v>
      </c>
      <c r="D97" s="3" t="s">
        <v>441</v>
      </c>
      <c r="E97" s="3" t="s">
        <v>442</v>
      </c>
      <c r="F97" s="3" t="s">
        <v>443</v>
      </c>
      <c r="G97" s="3" t="s">
        <v>444</v>
      </c>
      <c r="H97" s="4">
        <v>41405</v>
      </c>
      <c r="I97" s="11"/>
      <c r="J97" s="11"/>
      <c r="K97" s="11"/>
      <c r="L97" s="11"/>
      <c r="M97" s="4">
        <v>41405</v>
      </c>
      <c r="N97" s="11" t="str">
        <f t="shared" ca="1" si="6"/>
        <v>JUNIO A JULIO 2017</v>
      </c>
      <c r="O97" s="11" t="str">
        <f t="shared" ca="1" si="7"/>
        <v>Summer Programme Responsible Management Rennes</v>
      </c>
      <c r="P97" s="3" t="s">
        <v>440</v>
      </c>
      <c r="Q97" s="11" t="str">
        <f t="shared" ca="1" si="8"/>
        <v>&lt;td class="text-danger"&gt;Rechazado (ORII)&lt;/td&gt;</v>
      </c>
      <c r="R97" s="13"/>
      <c r="S97" s="11"/>
      <c r="T97" s="15" t="str">
        <f ca="1">CONCATENATE("&lt;tr&gt;&lt;td&gt;",TEXT(Tabla1[[#This Row],[Fecha de Pre-Registro]], "dd/mm/aaaa"),"&lt;/td&gt;&lt;td&gt;",Tabla1[[#This Row],[PERIODO]],"&lt;/td&gt;&lt;td&gt;",Tabla1[[#This Row],[Modalidad]],"&lt;/td&gt;&lt;td&gt;",Tabla1[[#This Row],[Nombres]],"&lt;/td&gt;",Tabla1[[#This Row],[Estado]],"",IF(Tabla1[[#This Row],[Estado]]=J$10,"&lt;td&gt;&lt;/td&gt;","&lt;td&gt;&lt;a class=""btn btn-danger"" href=""javascript:void(0);"" title=""Cancelar movilidad del estudiante""&gt;&lt;i class=""fa fa-remove""&gt;&lt;/i&gt; Cancelar&lt;/a&gt;&lt;/td&gt;"),"&lt;/tr&gt;")</f>
        <v>&lt;tr&gt;&lt;td&gt;11/05/2013&lt;/td&gt;&lt;td&gt;JUNIO A JULIO 2017&lt;/td&gt;&lt;td&gt;Summer Programme Responsible Management Rennes&lt;/td&gt;&lt;td&gt;Bradley&lt;/td&gt;&lt;td class="text-danger"&gt;Rechazado (ORII)&lt;/td&gt;&lt;td&gt;&lt;a class="btn btn-danger" href="javascript:void(0);" title="Cancelar movilidad del estudiante"&gt;&lt;i class="fa fa-remove"&gt;&lt;/i&gt; Cancelar&lt;/a&gt;&lt;/td&gt;&lt;/tr&gt;</v>
      </c>
      <c r="U97" s="15"/>
      <c r="V97" s="15" t="s">
        <v>664</v>
      </c>
      <c r="W97" s="16" t="str">
        <f>RIGHT(Tabla1[[#This Row],[Columna42]], (LEN(Tabla1[[#This Row],[Columna42]]) - (FIND("Nacionalidad ",Tabla1[[#This Row],[Columna42]])+12)))</f>
        <v>moldava</v>
      </c>
      <c r="X97" s="21" t="str">
        <f>CONCATENATE("&lt;option&gt;",PROPER(Tabla1[[#This Row],[Columna5]]),"&lt;/option&gt;")</f>
        <v>&lt;option&gt;Moldava&lt;/option&gt;</v>
      </c>
      <c r="Y97" s="21"/>
      <c r="Z97" s="21"/>
      <c r="AA97" s="21"/>
    </row>
    <row r="98" spans="2:27" ht="129" customHeight="1" thickBot="1" x14ac:dyDescent="0.3">
      <c r="B98" s="5">
        <v>90</v>
      </c>
      <c r="C98" s="5" t="s">
        <v>445</v>
      </c>
      <c r="D98" s="5" t="s">
        <v>446</v>
      </c>
      <c r="E98" s="5" t="s">
        <v>447</v>
      </c>
      <c r="F98" s="5">
        <v>47936</v>
      </c>
      <c r="G98" s="5" t="s">
        <v>448</v>
      </c>
      <c r="H98" s="6" t="s">
        <v>449</v>
      </c>
      <c r="I98" s="11"/>
      <c r="J98" s="11"/>
      <c r="K98" s="11"/>
      <c r="L98" s="11"/>
      <c r="M98" s="4">
        <v>41306</v>
      </c>
      <c r="N98" s="11" t="str">
        <f t="shared" ca="1" si="6"/>
        <v>PRIMER SEMESTRE 2018</v>
      </c>
      <c r="O98" s="11" t="str">
        <f t="shared" ca="1" si="7"/>
        <v>Doble Titulación</v>
      </c>
      <c r="P98" s="5" t="s">
        <v>445</v>
      </c>
      <c r="Q98" s="11" t="str">
        <f t="shared" ca="1" si="8"/>
        <v>&lt;td class="text-danger"&gt;Rechazado (Vicerrectoría)&lt;/td&gt;</v>
      </c>
      <c r="R98" s="13"/>
      <c r="S98" s="11"/>
      <c r="T98" s="15" t="str">
        <f ca="1">CONCATENATE("&lt;tr&gt;&lt;td&gt;",TEXT(Tabla1[[#This Row],[Fecha de Pre-Registro]], "dd/mm/aaaa"),"&lt;/td&gt;&lt;td&gt;",Tabla1[[#This Row],[PERIODO]],"&lt;/td&gt;&lt;td&gt;",Tabla1[[#This Row],[Modalidad]],"&lt;/td&gt;&lt;td&gt;",Tabla1[[#This Row],[Nombres]],"&lt;/td&gt;",Tabla1[[#This Row],[Estado]],"",IF(Tabla1[[#This Row],[Estado]]=J$10,"&lt;td&gt;&lt;/td&gt;","&lt;td&gt;&lt;a class=""btn btn-danger"" href=""javascript:void(0);"" title=""Cancelar movilidad del estudiante""&gt;&lt;i class=""fa fa-remove""&gt;&lt;/i&gt; Cancelar&lt;/a&gt;&lt;/td&gt;"),"&lt;/tr&gt;")</f>
        <v>&lt;tr&gt;&lt;td&gt;01/02/2013&lt;/td&gt;&lt;td&gt;PRIMER SEMESTRE 2018&lt;/td&gt;&lt;td&gt;Doble Titulación&lt;/td&gt;&lt;td&gt;Yvette&lt;/td&gt;&lt;td class="text-danger"&gt;Rechazado (Vicerrectoría)&lt;/td&gt;&lt;td&gt;&lt;a class="btn btn-danger" href="javascript:void(0);" title="Cancelar movilidad del estudiante"&gt;&lt;i class="fa fa-remove"&gt;&lt;/i&gt; Cancelar&lt;/a&gt;&lt;/td&gt;&lt;/tr&gt;</v>
      </c>
      <c r="U98" s="15"/>
      <c r="V98" s="15" t="s">
        <v>665</v>
      </c>
      <c r="W98" s="16" t="str">
        <f>RIGHT(Tabla1[[#This Row],[Columna42]], (LEN(Tabla1[[#This Row],[Columna42]]) - (FIND("Nacionalidad ",Tabla1[[#This Row],[Columna42]])+12)))</f>
        <v>monegasca</v>
      </c>
      <c r="X98" s="21" t="str">
        <f>CONCATENATE("&lt;option&gt;",PROPER(Tabla1[[#This Row],[Columna5]]),"&lt;/option&gt;")</f>
        <v>&lt;option&gt;Monegasca&lt;/option&gt;</v>
      </c>
      <c r="Y98" s="21"/>
      <c r="Z98" s="21"/>
      <c r="AA98" s="21"/>
    </row>
    <row r="99" spans="2:27" ht="77.25" customHeight="1" thickBot="1" x14ac:dyDescent="0.3">
      <c r="B99" s="3">
        <v>91</v>
      </c>
      <c r="C99" s="3" t="s">
        <v>450</v>
      </c>
      <c r="D99" s="3" t="s">
        <v>451</v>
      </c>
      <c r="E99" s="3" t="s">
        <v>452</v>
      </c>
      <c r="F99" s="3">
        <v>28842</v>
      </c>
      <c r="G99" s="3" t="s">
        <v>453</v>
      </c>
      <c r="H99" s="7" t="s">
        <v>454</v>
      </c>
      <c r="I99" s="11"/>
      <c r="J99" s="11"/>
      <c r="K99" s="11"/>
      <c r="L99" s="11"/>
      <c r="M99" s="8">
        <v>41367</v>
      </c>
      <c r="N99" s="11" t="str">
        <f t="shared" ca="1" si="6"/>
        <v>PRIMER SEMESTRE 2018</v>
      </c>
      <c r="O99" s="11" t="str">
        <f t="shared" ca="1" si="7"/>
        <v>Voluntariado impacta México</v>
      </c>
      <c r="P99" s="3" t="s">
        <v>450</v>
      </c>
      <c r="Q99" s="11" t="str">
        <f t="shared" ca="1" si="8"/>
        <v>&lt;td class="text-success"&gt;Aprobado&lt;/td&gt;</v>
      </c>
      <c r="R99" s="13"/>
      <c r="S99" s="11"/>
      <c r="T99" s="15" t="str">
        <f ca="1">CONCATENATE("&lt;tr&gt;&lt;td&gt;",TEXT(Tabla1[[#This Row],[Fecha de Pre-Registro]], "dd/mm/aaaa"),"&lt;/td&gt;&lt;td&gt;",Tabla1[[#This Row],[PERIODO]],"&lt;/td&gt;&lt;td&gt;",Tabla1[[#This Row],[Modalidad]],"&lt;/td&gt;&lt;td&gt;",Tabla1[[#This Row],[Nombres]],"&lt;/td&gt;",Tabla1[[#This Row],[Estado]],"",IF(Tabla1[[#This Row],[Estado]]=J$10,"&lt;td&gt;&lt;/td&gt;","&lt;td&gt;&lt;a class=""btn btn-danger"" href=""javascript:void(0);"" title=""Cancelar movilidad del estudiante""&gt;&lt;i class=""fa fa-remove""&gt;&lt;/i&gt; Cancelar&lt;/a&gt;&lt;/td&gt;"),"&lt;/tr&gt;")</f>
        <v>&lt;tr&gt;&lt;td&gt;03/04/2013&lt;/td&gt;&lt;td&gt;PRIMER SEMESTRE 2018&lt;/td&gt;&lt;td&gt;Voluntariado impacta México&lt;/td&gt;&lt;td&gt;Neil&lt;/td&gt;&lt;td class="text-success"&gt;Aprobado&lt;/td&gt;&lt;td&gt;&lt;a class="btn btn-danger" href="javascript:void(0);" title="Cancelar movilidad del estudiante"&gt;&lt;i class="fa fa-remove"&gt;&lt;/i&gt; Cancelar&lt;/a&gt;&lt;/td&gt;&lt;/tr&gt;</v>
      </c>
      <c r="U99" s="15"/>
      <c r="V99" s="15" t="s">
        <v>666</v>
      </c>
      <c r="W99" s="16" t="str">
        <f>RIGHT(Tabla1[[#This Row],[Columna42]], (LEN(Tabla1[[#This Row],[Columna42]]) - (FIND("Nacionalidad ",Tabla1[[#This Row],[Columna42]])+12)))</f>
        <v>montenegrina</v>
      </c>
      <c r="X99" s="21" t="str">
        <f>CONCATENATE("&lt;option&gt;",PROPER(Tabla1[[#This Row],[Columna5]]),"&lt;/option&gt;")</f>
        <v>&lt;option&gt;Montenegrina&lt;/option&gt;</v>
      </c>
      <c r="Y99" s="21"/>
      <c r="Z99" s="21"/>
      <c r="AA99" s="21"/>
    </row>
    <row r="100" spans="2:27" ht="116.25" customHeight="1" thickBot="1" x14ac:dyDescent="0.3">
      <c r="B100" s="5">
        <v>92</v>
      </c>
      <c r="C100" s="5" t="s">
        <v>455</v>
      </c>
      <c r="D100" s="5" t="s">
        <v>456</v>
      </c>
      <c r="E100" s="5" t="s">
        <v>457</v>
      </c>
      <c r="F100" s="5">
        <v>49338</v>
      </c>
      <c r="G100" s="5" t="s">
        <v>458</v>
      </c>
      <c r="H100" s="6" t="s">
        <v>459</v>
      </c>
      <c r="I100" s="11"/>
      <c r="J100" s="11"/>
      <c r="K100" s="11"/>
      <c r="L100" s="11"/>
      <c r="M100" s="8">
        <v>41275</v>
      </c>
      <c r="N100" s="11" t="str">
        <f t="shared" ca="1" si="6"/>
        <v>JUNIO A JULIO 2018</v>
      </c>
      <c r="O100" s="11" t="str">
        <f t="shared" ca="1" si="7"/>
        <v>Leadership And Global Understanding - Summer Program</v>
      </c>
      <c r="P100" s="5" t="s">
        <v>455</v>
      </c>
      <c r="Q100" s="11" t="str">
        <f t="shared" ca="1" si="8"/>
        <v>&lt;td class="text-danger"&gt;Cancelado&lt;/td&gt;</v>
      </c>
      <c r="R100" s="13"/>
      <c r="S100" s="11"/>
      <c r="T100" s="15" t="str">
        <f ca="1">CONCATENATE("&lt;tr&gt;&lt;td&gt;",TEXT(Tabla1[[#This Row],[Fecha de Pre-Registro]], "dd/mm/aaaa"),"&lt;/td&gt;&lt;td&gt;",Tabla1[[#This Row],[PERIODO]],"&lt;/td&gt;&lt;td&gt;",Tabla1[[#This Row],[Modalidad]],"&lt;/td&gt;&lt;td&gt;",Tabla1[[#This Row],[Nombres]],"&lt;/td&gt;",Tabla1[[#This Row],[Estado]],"",IF(Tabla1[[#This Row],[Estado]]=J$10,"&lt;td&gt;&lt;/td&gt;","&lt;td&gt;&lt;a class=""btn btn-danger"" href=""javascript:void(0);"" title=""Cancelar movilidad del estudiante""&gt;&lt;i class=""fa fa-remove""&gt;&lt;/i&gt; Cancelar&lt;/a&gt;&lt;/td&gt;"),"&lt;/tr&gt;")</f>
        <v>&lt;tr&gt;&lt;td&gt;01/01/2013&lt;/td&gt;&lt;td&gt;JUNIO A JULIO 2018&lt;/td&gt;&lt;td&gt;Leadership And Global Understanding - Summer Program&lt;/td&gt;&lt;td&gt;Hunter&lt;/td&gt;&lt;td class="text-danger"&gt;Cancelado&lt;/td&gt;&lt;td&gt;&lt;/td&gt;&lt;/tr&gt;</v>
      </c>
      <c r="U100" s="15"/>
      <c r="V100" s="15" t="s">
        <v>667</v>
      </c>
      <c r="W100" s="16" t="str">
        <f>RIGHT(Tabla1[[#This Row],[Columna42]], (LEN(Tabla1[[#This Row],[Columna42]]) - (FIND("Nacionalidad ",Tabla1[[#This Row],[Columna42]])+12)))</f>
        <v>noruega</v>
      </c>
      <c r="X100" s="21" t="str">
        <f>CONCATENATE("&lt;option&gt;",PROPER(Tabla1[[#This Row],[Columna5]]),"&lt;/option&gt;")</f>
        <v>&lt;option&gt;Noruega&lt;/option&gt;</v>
      </c>
      <c r="Y100" s="21"/>
      <c r="Z100" s="21"/>
      <c r="AA100" s="21"/>
    </row>
    <row r="101" spans="2:27" ht="128.25" thickBot="1" x14ac:dyDescent="0.3">
      <c r="B101" s="3">
        <v>93</v>
      </c>
      <c r="C101" s="3" t="s">
        <v>460</v>
      </c>
      <c r="D101" s="3" t="s">
        <v>461</v>
      </c>
      <c r="E101" s="3" t="s">
        <v>462</v>
      </c>
      <c r="F101" s="3">
        <v>74123</v>
      </c>
      <c r="G101" s="3" t="s">
        <v>463</v>
      </c>
      <c r="H101" s="7" t="s">
        <v>464</v>
      </c>
      <c r="I101" s="11"/>
      <c r="J101" s="11"/>
      <c r="K101" s="11"/>
      <c r="L101" s="11"/>
      <c r="M101" s="4">
        <v>41765</v>
      </c>
      <c r="N101" s="11" t="str">
        <f t="shared" ca="1" si="6"/>
        <v>DICIEMBRE 2018 A ENERO 2019</v>
      </c>
      <c r="O101" s="11" t="str">
        <f t="shared" ca="1" si="7"/>
        <v>Misión Técnica Ingeniería</v>
      </c>
      <c r="P101" s="3" t="s">
        <v>460</v>
      </c>
      <c r="Q101" s="11" t="str">
        <f t="shared" ca="1" si="8"/>
        <v>&lt;td class="text-danger"&gt;Rechazado (ORII)&lt;/td&gt;</v>
      </c>
      <c r="R101" s="13"/>
      <c r="S101" s="11"/>
      <c r="T101" s="15" t="str">
        <f ca="1">CONCATENATE("&lt;tr&gt;&lt;td&gt;",TEXT(Tabla1[[#This Row],[Fecha de Pre-Registro]], "dd/mm/aaaa"),"&lt;/td&gt;&lt;td&gt;",Tabla1[[#This Row],[PERIODO]],"&lt;/td&gt;&lt;td&gt;",Tabla1[[#This Row],[Modalidad]],"&lt;/td&gt;&lt;td&gt;",Tabla1[[#This Row],[Nombres]],"&lt;/td&gt;",Tabla1[[#This Row],[Estado]],"",IF(Tabla1[[#This Row],[Estado]]=J$10,"&lt;td&gt;&lt;/td&gt;","&lt;td&gt;&lt;a class=""btn btn-danger"" href=""javascript:void(0);"" title=""Cancelar movilidad del estudiante""&gt;&lt;i class=""fa fa-remove""&gt;&lt;/i&gt; Cancelar&lt;/a&gt;&lt;/td&gt;"),"&lt;/tr&gt;")</f>
        <v>&lt;tr&gt;&lt;td&gt;06/05/2014&lt;/td&gt;&lt;td&gt;DICIEMBRE 2018 A ENERO 2019&lt;/td&gt;&lt;td&gt;Misión Técnica Ingeniería&lt;/td&gt;&lt;td&gt;Marcia&lt;/td&gt;&lt;td class="text-danger"&gt;Rechazado (ORII)&lt;/td&gt;&lt;td&gt;&lt;a class="btn btn-danger" href="javascript:void(0);" title="Cancelar movilidad del estudiante"&gt;&lt;i class="fa fa-remove"&gt;&lt;/i&gt; Cancelar&lt;/a&gt;&lt;/td&gt;&lt;/tr&gt;</v>
      </c>
      <c r="U101" s="15"/>
      <c r="V101" s="15" t="s">
        <v>668</v>
      </c>
      <c r="W101" s="16" t="str">
        <f>RIGHT(Tabla1[[#This Row],[Columna42]], (LEN(Tabla1[[#This Row],[Columna42]]) - (FIND("Nacionalidad ",Tabla1[[#This Row],[Columna42]])+12)))</f>
        <v>polaca</v>
      </c>
      <c r="X101" s="21" t="str">
        <f>CONCATENATE("&lt;option&gt;",PROPER(Tabla1[[#This Row],[Columna5]]),"&lt;/option&gt;")</f>
        <v>&lt;option&gt;Polaca&lt;/option&gt;</v>
      </c>
      <c r="Y101" s="21"/>
      <c r="Z101" s="21"/>
      <c r="AA101" s="21"/>
    </row>
    <row r="102" spans="2:27" ht="115.5" customHeight="1" thickBot="1" x14ac:dyDescent="0.3">
      <c r="B102" s="5">
        <v>94</v>
      </c>
      <c r="C102" s="5" t="s">
        <v>465</v>
      </c>
      <c r="D102" s="5" t="s">
        <v>466</v>
      </c>
      <c r="E102" s="5" t="s">
        <v>467</v>
      </c>
      <c r="F102" s="5">
        <v>3531</v>
      </c>
      <c r="G102" s="5" t="s">
        <v>468</v>
      </c>
      <c r="H102" s="8">
        <v>41609</v>
      </c>
      <c r="I102" s="11"/>
      <c r="J102" s="11"/>
      <c r="K102" s="11"/>
      <c r="L102" s="11"/>
      <c r="M102" s="8">
        <v>41609</v>
      </c>
      <c r="N102" s="11" t="str">
        <f t="shared" ca="1" si="6"/>
        <v>SEGUNDO SEMESTRE 2018</v>
      </c>
      <c r="O102" s="11" t="str">
        <f t="shared" ca="1" si="7"/>
        <v>Prácticas</v>
      </c>
      <c r="P102" s="5" t="s">
        <v>465</v>
      </c>
      <c r="Q102" s="11" t="str">
        <f t="shared" ca="1" si="8"/>
        <v>&lt;td class="text-info"&gt;En Trámite (Esperando Aval ORII 2ª Carga)&lt;/td&gt;</v>
      </c>
      <c r="R102" s="13"/>
      <c r="S102" s="11"/>
      <c r="T102" s="15" t="str">
        <f ca="1">CONCATENATE("&lt;tr&gt;&lt;td&gt;",TEXT(Tabla1[[#This Row],[Fecha de Pre-Registro]], "dd/mm/aaaa"),"&lt;/td&gt;&lt;td&gt;",Tabla1[[#This Row],[PERIODO]],"&lt;/td&gt;&lt;td&gt;",Tabla1[[#This Row],[Modalidad]],"&lt;/td&gt;&lt;td&gt;",Tabla1[[#This Row],[Nombres]],"&lt;/td&gt;",Tabla1[[#This Row],[Estado]],"",IF(Tabla1[[#This Row],[Estado]]=J$10,"&lt;td&gt;&lt;/td&gt;","&lt;td&gt;&lt;a class=""btn btn-danger"" href=""javascript:void(0);"" title=""Cancelar movilidad del estudiante""&gt;&lt;i class=""fa fa-remove""&gt;&lt;/i&gt; Cancelar&lt;/a&gt;&lt;/td&gt;"),"&lt;/tr&gt;")</f>
        <v>&lt;tr&gt;&lt;td&gt;01/12/2013&lt;/td&gt;&lt;td&gt;SEGUNDO SEMESTRE 2018&lt;/td&gt;&lt;td&gt;Prácticas&lt;/td&gt;&lt;td&gt;Lavinia&lt;/td&gt;&lt;td class="text-info"&gt;En Trámite (Esperando Aval ORII 2ª Carga)&lt;/td&gt;&lt;td&gt;&lt;a class="btn btn-danger" href="javascript:void(0);" title="Cancelar movilidad del estudiante"&gt;&lt;i class="fa fa-remove"&gt;&lt;/i&gt; Cancelar&lt;/a&gt;&lt;/td&gt;&lt;/tr&gt;</v>
      </c>
      <c r="U102" s="15"/>
      <c r="V102" s="15" t="s">
        <v>669</v>
      </c>
      <c r="W102" s="16" t="str">
        <f>RIGHT(Tabla1[[#This Row],[Columna42]], (LEN(Tabla1[[#This Row],[Columna42]]) - (FIND("Nacionalidad ",Tabla1[[#This Row],[Columna42]])+12)))</f>
        <v>portuguesa</v>
      </c>
      <c r="X102" s="21" t="str">
        <f>CONCATENATE("&lt;option&gt;",PROPER(Tabla1[[#This Row],[Columna5]]),"&lt;/option&gt;")</f>
        <v>&lt;option&gt;Portuguesa&lt;/option&gt;</v>
      </c>
      <c r="Y102" s="21"/>
      <c r="Z102" s="21"/>
      <c r="AA102" s="21"/>
    </row>
    <row r="103" spans="2:27" ht="128.25" customHeight="1" thickBot="1" x14ac:dyDescent="0.3">
      <c r="B103" s="3">
        <v>95</v>
      </c>
      <c r="C103" s="3" t="s">
        <v>469</v>
      </c>
      <c r="D103" s="3" t="s">
        <v>470</v>
      </c>
      <c r="E103" s="3" t="s">
        <v>471</v>
      </c>
      <c r="F103" s="3" t="s">
        <v>472</v>
      </c>
      <c r="G103" s="3" t="s">
        <v>473</v>
      </c>
      <c r="H103" s="7" t="s">
        <v>474</v>
      </c>
      <c r="I103" s="11"/>
      <c r="J103" s="11"/>
      <c r="K103" s="11"/>
      <c r="L103" s="11"/>
      <c r="M103" s="4">
        <v>41792</v>
      </c>
      <c r="N103" s="11" t="str">
        <f t="shared" ca="1" si="6"/>
        <v>PRIMER SEMESTRE 2018</v>
      </c>
      <c r="O103" s="11" t="str">
        <f t="shared" ca="1" si="7"/>
        <v>Korean Studies Summer Program Hannam University</v>
      </c>
      <c r="P103" s="3" t="s">
        <v>469</v>
      </c>
      <c r="Q103" s="11" t="str">
        <f t="shared" ca="1" si="8"/>
        <v>&lt;td class="text-info"&gt;En Trámite (Esperando Aval Institución de Destino)&lt;/td&gt;</v>
      </c>
      <c r="R103" s="13"/>
      <c r="S103" s="11"/>
      <c r="T103" s="15" t="str">
        <f ca="1">CONCATENATE("&lt;tr&gt;&lt;td&gt;",TEXT(Tabla1[[#This Row],[Fecha de Pre-Registro]], "dd/mm/aaaa"),"&lt;/td&gt;&lt;td&gt;",Tabla1[[#This Row],[PERIODO]],"&lt;/td&gt;&lt;td&gt;",Tabla1[[#This Row],[Modalidad]],"&lt;/td&gt;&lt;td&gt;",Tabla1[[#This Row],[Nombres]],"&lt;/td&gt;",Tabla1[[#This Row],[Estado]],"",IF(Tabla1[[#This Row],[Estado]]=J$10,"&lt;td&gt;&lt;/td&gt;","&lt;td&gt;&lt;a class=""btn btn-danger"" href=""javascript:void(0);"" title=""Cancelar movilidad del estudiante""&gt;&lt;i class=""fa fa-remove""&gt;&lt;/i&gt; Cancelar&lt;/a&gt;&lt;/td&gt;"),"&lt;/tr&gt;")</f>
        <v>&lt;tr&gt;&lt;td&gt;02/06/2014&lt;/td&gt;&lt;td&gt;PRIMER SEMESTRE 2018&lt;/td&gt;&lt;td&gt;Korean Studies Summer Program Hannam University&lt;/td&gt;&lt;td&gt;Cynthia&lt;/td&gt;&lt;td class="text-info"&gt;En Trámite (Esperando Aval Institución de Destino)&lt;/td&gt;&lt;td&gt;&lt;a class="btn btn-danger" href="javascript:void(0);" title="Cancelar movilidad del estudiante"&gt;&lt;i class="fa fa-remove"&gt;&lt;/i&gt; Cancelar&lt;/a&gt;&lt;/td&gt;&lt;/tr&gt;</v>
      </c>
      <c r="U103" s="15"/>
      <c r="V103" s="15" t="s">
        <v>670</v>
      </c>
      <c r="W103" s="16" t="str">
        <f>RIGHT(Tabla1[[#This Row],[Columna42]], (LEN(Tabla1[[#This Row],[Columna42]]) - (FIND("Nacionalidad ",Tabla1[[#This Row],[Columna42]])+12)))</f>
        <v>rumana</v>
      </c>
      <c r="X103" s="21" t="str">
        <f>CONCATENATE("&lt;option&gt;",PROPER(Tabla1[[#This Row],[Columna5]]),"&lt;/option&gt;")</f>
        <v>&lt;option&gt;Rumana&lt;/option&gt;</v>
      </c>
      <c r="Y103" s="21"/>
      <c r="Z103" s="21"/>
      <c r="AA103" s="21"/>
    </row>
    <row r="104" spans="2:27" ht="128.25" customHeight="1" thickBot="1" x14ac:dyDescent="0.3">
      <c r="B104" s="5">
        <v>96</v>
      </c>
      <c r="C104" s="5" t="s">
        <v>475</v>
      </c>
      <c r="D104" s="5" t="s">
        <v>476</v>
      </c>
      <c r="E104" s="5" t="s">
        <v>477</v>
      </c>
      <c r="F104" s="5">
        <v>11386</v>
      </c>
      <c r="G104" s="5" t="s">
        <v>478</v>
      </c>
      <c r="H104" s="6" t="s">
        <v>479</v>
      </c>
      <c r="I104" s="11"/>
      <c r="J104" s="11"/>
      <c r="K104" s="11"/>
      <c r="L104" s="11"/>
      <c r="M104" s="4">
        <v>41732</v>
      </c>
      <c r="N104" s="11" t="str">
        <f t="shared" ca="1" si="6"/>
        <v>PRIMER SEMESTRE 2017</v>
      </c>
      <c r="O104" s="11" t="str">
        <f t="shared" ca="1" si="7"/>
        <v>Voluntariado impacta Perú</v>
      </c>
      <c r="P104" s="5" t="s">
        <v>475</v>
      </c>
      <c r="Q104" s="11" t="str">
        <f t="shared" ca="1" si="8"/>
        <v>&lt;td class="text-danger"&gt;Rechazado (Vicerrectoría)&lt;/td&gt;</v>
      </c>
      <c r="R104" s="13"/>
      <c r="S104" s="11"/>
      <c r="T104" s="15" t="str">
        <f ca="1">CONCATENATE("&lt;tr&gt;&lt;td&gt;",TEXT(Tabla1[[#This Row],[Fecha de Pre-Registro]], "dd/mm/aaaa"),"&lt;/td&gt;&lt;td&gt;",Tabla1[[#This Row],[PERIODO]],"&lt;/td&gt;&lt;td&gt;",Tabla1[[#This Row],[Modalidad]],"&lt;/td&gt;&lt;td&gt;",Tabla1[[#This Row],[Nombres]],"&lt;/td&gt;",Tabla1[[#This Row],[Estado]],"",IF(Tabla1[[#This Row],[Estado]]=J$10,"&lt;td&gt;&lt;/td&gt;","&lt;td&gt;&lt;a class=""btn btn-danger"" href=""javascript:void(0);"" title=""Cancelar movilidad del estudiante""&gt;&lt;i class=""fa fa-remove""&gt;&lt;/i&gt; Cancelar&lt;/a&gt;&lt;/td&gt;"),"&lt;/tr&gt;")</f>
        <v>&lt;tr&gt;&lt;td&gt;03/04/2014&lt;/td&gt;&lt;td&gt;PRIMER SEMESTRE 2017&lt;/td&gt;&lt;td&gt;Voluntariado impacta Perú&lt;/td&gt;&lt;td&gt;Lee&lt;/td&gt;&lt;td class="text-danger"&gt;Rechazado (Vicerrectoría)&lt;/td&gt;&lt;td&gt;&lt;a class="btn btn-danger" href="javascript:void(0);" title="Cancelar movilidad del estudiante"&gt;&lt;i class="fa fa-remove"&gt;&lt;/i&gt; Cancelar&lt;/a&gt;&lt;/td&gt;&lt;/tr&gt;</v>
      </c>
      <c r="U104" s="15"/>
      <c r="V104" s="15" t="s">
        <v>671</v>
      </c>
      <c r="W104" s="16" t="str">
        <f>RIGHT(Tabla1[[#This Row],[Columna42]], (LEN(Tabla1[[#This Row],[Columna42]]) - (FIND("Nacionalidad ",Tabla1[[#This Row],[Columna42]])+12)))</f>
        <v>rusa</v>
      </c>
      <c r="X104" s="21" t="str">
        <f>CONCATENATE("&lt;option&gt;",PROPER(Tabla1[[#This Row],[Columna5]]),"&lt;/option&gt;")</f>
        <v>&lt;option&gt;Rusa&lt;/option&gt;</v>
      </c>
      <c r="Y104" s="21"/>
      <c r="Z104" s="21"/>
      <c r="AA104" s="21"/>
    </row>
    <row r="105" spans="2:27" ht="128.25" customHeight="1" thickBot="1" x14ac:dyDescent="0.3">
      <c r="B105" s="3">
        <v>97</v>
      </c>
      <c r="C105" s="3" t="s">
        <v>480</v>
      </c>
      <c r="D105" s="3" t="s">
        <v>481</v>
      </c>
      <c r="E105" s="3" t="s">
        <v>482</v>
      </c>
      <c r="F105" s="3">
        <v>64629</v>
      </c>
      <c r="G105" s="3" t="s">
        <v>483</v>
      </c>
      <c r="H105" s="7" t="s">
        <v>484</v>
      </c>
      <c r="I105" s="11"/>
      <c r="J105" s="11"/>
      <c r="K105" s="11"/>
      <c r="L105" s="11"/>
      <c r="M105" s="4">
        <v>41620</v>
      </c>
      <c r="N105" s="11" t="str">
        <f t="shared" ca="1" si="6"/>
        <v>DICIEMBRE 2018 A ENERO 2019</v>
      </c>
      <c r="O105" s="11" t="str">
        <f t="shared" ca="1" si="7"/>
        <v>Voluntariado Impacta Brasil</v>
      </c>
      <c r="P105" s="3" t="s">
        <v>480</v>
      </c>
      <c r="Q105" s="11" t="str">
        <f t="shared" ca="1" si="8"/>
        <v>&lt;td class="text-danger"&gt;Rechazado (Coordinador Programa)&lt;/td&gt;</v>
      </c>
      <c r="R105" s="13"/>
      <c r="S105" s="11"/>
      <c r="T105" s="15" t="str">
        <f ca="1">CONCATENATE("&lt;tr&gt;&lt;td&gt;",TEXT(Tabla1[[#This Row],[Fecha de Pre-Registro]], "dd/mm/aaaa"),"&lt;/td&gt;&lt;td&gt;",Tabla1[[#This Row],[PERIODO]],"&lt;/td&gt;&lt;td&gt;",Tabla1[[#This Row],[Modalidad]],"&lt;/td&gt;&lt;td&gt;",Tabla1[[#This Row],[Nombres]],"&lt;/td&gt;",Tabla1[[#This Row],[Estado]],"",IF(Tabla1[[#This Row],[Estado]]=J$10,"&lt;td&gt;&lt;/td&gt;","&lt;td&gt;&lt;a class=""btn btn-danger"" href=""javascript:void(0);"" title=""Cancelar movilidad del estudiante""&gt;&lt;i class=""fa fa-remove""&gt;&lt;/i&gt; Cancelar&lt;/a&gt;&lt;/td&gt;"),"&lt;/tr&gt;")</f>
        <v>&lt;tr&gt;&lt;td&gt;12/12/2013&lt;/td&gt;&lt;td&gt;DICIEMBRE 2018 A ENERO 2019&lt;/td&gt;&lt;td&gt;Voluntariado Impacta Brasil&lt;/td&gt;&lt;td&gt;Linda&lt;/td&gt;&lt;td class="text-danger"&gt;Rechazado (Coordinador Programa)&lt;/td&gt;&lt;td&gt;&lt;a class="btn btn-danger" href="javascript:void(0);" title="Cancelar movilidad del estudiante"&gt;&lt;i class="fa fa-remove"&gt;&lt;/i&gt; Cancelar&lt;/a&gt;&lt;/td&gt;&lt;/tr&gt;</v>
      </c>
      <c r="U105" s="15"/>
      <c r="V105" s="15" t="s">
        <v>672</v>
      </c>
      <c r="W105" s="16" t="str">
        <f>RIGHT(Tabla1[[#This Row],[Columna42]], (LEN(Tabla1[[#This Row],[Columna42]]) - (FIND("Nacionalidad ",Tabla1[[#This Row],[Columna42]])+12)))</f>
        <v>serbia</v>
      </c>
      <c r="X105" s="21" t="str">
        <f>CONCATENATE("&lt;option&gt;",PROPER(Tabla1[[#This Row],[Columna5]]),"&lt;/option&gt;")</f>
        <v>&lt;option&gt;Serbia&lt;/option&gt;</v>
      </c>
      <c r="Y105" s="21"/>
      <c r="Z105" s="21"/>
      <c r="AA105" s="21"/>
    </row>
    <row r="106" spans="2:27" ht="129" customHeight="1" thickBot="1" x14ac:dyDescent="0.3">
      <c r="B106" s="5">
        <v>98</v>
      </c>
      <c r="C106" s="5" t="s">
        <v>485</v>
      </c>
      <c r="D106" s="5" t="s">
        <v>486</v>
      </c>
      <c r="E106" s="5" t="s">
        <v>487</v>
      </c>
      <c r="F106" s="5" t="s">
        <v>373</v>
      </c>
      <c r="G106" s="5" t="s">
        <v>488</v>
      </c>
      <c r="H106" s="8">
        <v>41949</v>
      </c>
      <c r="I106" s="11"/>
      <c r="J106" s="11"/>
      <c r="K106" s="11"/>
      <c r="L106" s="11"/>
      <c r="M106" s="8">
        <v>41949</v>
      </c>
      <c r="N106" s="11" t="str">
        <f t="shared" ca="1" si="6"/>
        <v>JUNIO A JULIO 2017</v>
      </c>
      <c r="O106" s="11" t="str">
        <f t="shared" ca="1" si="7"/>
        <v>Doble Titulación</v>
      </c>
      <c r="P106" s="5" t="s">
        <v>485</v>
      </c>
      <c r="Q106" s="11" t="str">
        <f t="shared" ca="1" si="8"/>
        <v>&lt;td class="text-danger"&gt;Rechazado (Institución de Destino)&lt;/td&gt;</v>
      </c>
      <c r="R106" s="13"/>
      <c r="S106" s="11"/>
      <c r="T106" s="15" t="str">
        <f ca="1">CONCATENATE("&lt;tr&gt;&lt;td&gt;",TEXT(Tabla1[[#This Row],[Fecha de Pre-Registro]], "dd/mm/aaaa"),"&lt;/td&gt;&lt;td&gt;",Tabla1[[#This Row],[PERIODO]],"&lt;/td&gt;&lt;td&gt;",Tabla1[[#This Row],[Modalidad]],"&lt;/td&gt;&lt;td&gt;",Tabla1[[#This Row],[Nombres]],"&lt;/td&gt;",Tabla1[[#This Row],[Estado]],"",IF(Tabla1[[#This Row],[Estado]]=J$10,"&lt;td&gt;&lt;/td&gt;","&lt;td&gt;&lt;a class=""btn btn-danger"" href=""javascript:void(0);"" title=""Cancelar movilidad del estudiante""&gt;&lt;i class=""fa fa-remove""&gt;&lt;/i&gt; Cancelar&lt;/a&gt;&lt;/td&gt;"),"&lt;/tr&gt;")</f>
        <v>&lt;tr&gt;&lt;td&gt;06/11/2014&lt;/td&gt;&lt;td&gt;JUNIO A JULIO 2017&lt;/td&gt;&lt;td&gt;Doble Titulación&lt;/td&gt;&lt;td&gt;Wayne&lt;/td&gt;&lt;td class="text-danger"&gt;Rechazado (Institución de Destino)&lt;/td&gt;&lt;td&gt;&lt;a class="btn btn-danger" href="javascript:void(0);" title="Cancelar movilidad del estudiante"&gt;&lt;i class="fa fa-remove"&gt;&lt;/i&gt; Cancelar&lt;/a&gt;&lt;/td&gt;&lt;/tr&gt;</v>
      </c>
      <c r="U106" s="15"/>
      <c r="V106" s="15" t="s">
        <v>673</v>
      </c>
      <c r="W106" s="16" t="str">
        <f>RIGHT(Tabla1[[#This Row],[Columna42]], (LEN(Tabla1[[#This Row],[Columna42]]) - (FIND("Nacionalidad ",Tabla1[[#This Row],[Columna42]])+12)))</f>
        <v>sueca</v>
      </c>
      <c r="X106" s="21" t="str">
        <f>CONCATENATE("&lt;option&gt;",PROPER(Tabla1[[#This Row],[Columna5]]),"&lt;/option&gt;")</f>
        <v>&lt;option&gt;Sueca&lt;/option&gt;</v>
      </c>
      <c r="Y106" s="21"/>
      <c r="Z106" s="21"/>
      <c r="AA106" s="21"/>
    </row>
    <row r="107" spans="2:27" ht="102.75" thickBot="1" x14ac:dyDescent="0.3">
      <c r="B107" s="3">
        <v>99</v>
      </c>
      <c r="C107" s="3" t="s">
        <v>489</v>
      </c>
      <c r="D107" s="3" t="s">
        <v>490</v>
      </c>
      <c r="E107" s="3" t="s">
        <v>491</v>
      </c>
      <c r="F107" s="3" t="s">
        <v>492</v>
      </c>
      <c r="G107" s="3" t="s">
        <v>493</v>
      </c>
      <c r="H107" s="7" t="s">
        <v>494</v>
      </c>
      <c r="I107" s="11"/>
      <c r="J107" s="11"/>
      <c r="K107" s="11"/>
      <c r="L107" s="11"/>
      <c r="M107" s="8">
        <v>41888</v>
      </c>
      <c r="N107" s="11" t="str">
        <f t="shared" ca="1" si="6"/>
        <v>DICIEMBRE 2017 A ENERO 2018</v>
      </c>
      <c r="O107" s="11" t="str">
        <f t="shared" ca="1" si="7"/>
        <v xml:space="preserve">  Gira Académica a Perú</v>
      </c>
      <c r="P107" s="3" t="s">
        <v>489</v>
      </c>
      <c r="Q107" s="11" t="str">
        <f t="shared" ca="1" si="8"/>
        <v>&lt;td class="text-info"&gt;En Trámite (Esperando Aval ORII)&lt;/td&gt;</v>
      </c>
      <c r="R107" s="13"/>
      <c r="S107" s="11"/>
      <c r="T107" s="15" t="str">
        <f ca="1">CONCATENATE("&lt;tr&gt;&lt;td&gt;",TEXT(Tabla1[[#This Row],[Fecha de Pre-Registro]], "dd/mm/aaaa"),"&lt;/td&gt;&lt;td&gt;",Tabla1[[#This Row],[PERIODO]],"&lt;/td&gt;&lt;td&gt;",Tabla1[[#This Row],[Modalidad]],"&lt;/td&gt;&lt;td&gt;",Tabla1[[#This Row],[Nombres]],"&lt;/td&gt;",Tabla1[[#This Row],[Estado]],"",IF(Tabla1[[#This Row],[Estado]]=J$10,"&lt;td&gt;&lt;/td&gt;","&lt;td&gt;&lt;a class=""btn btn-danger"" href=""javascript:void(0);"" title=""Cancelar movilidad del estudiante""&gt;&lt;i class=""fa fa-remove""&gt;&lt;/i&gt; Cancelar&lt;/a&gt;&lt;/td&gt;"),"&lt;/tr&gt;")</f>
        <v>&lt;tr&gt;&lt;td&gt;06/09/2014&lt;/td&gt;&lt;td&gt;DICIEMBRE 2017 A ENERO 2018&lt;/td&gt;&lt;td&gt;  Gira Académica a Perú&lt;/td&gt;&lt;td&gt;Liberty&lt;/td&gt;&lt;td class="text-info"&gt;En Trámite (Esperando Aval ORII)&lt;/td&gt;&lt;td&gt;&lt;a class="btn btn-danger" href="javascript:void(0);" title="Cancelar movilidad del estudiante"&gt;&lt;i class="fa fa-remove"&gt;&lt;/i&gt; Cancelar&lt;/a&gt;&lt;/td&gt;&lt;/tr&gt;</v>
      </c>
      <c r="U107" s="15"/>
      <c r="V107" s="15" t="s">
        <v>674</v>
      </c>
      <c r="W107" s="16" t="str">
        <f>RIGHT(Tabla1[[#This Row],[Columna42]], (LEN(Tabla1[[#This Row],[Columna42]]) - (FIND("Nacionalidad ",Tabla1[[#This Row],[Columna42]])+12)))</f>
        <v>suiza</v>
      </c>
      <c r="X107" s="21" t="str">
        <f>CONCATENATE("&lt;option&gt;",PROPER(Tabla1[[#This Row],[Columna5]]),"&lt;/option&gt;")</f>
        <v>&lt;option&gt;Suiza&lt;/option&gt;</v>
      </c>
      <c r="Y107" s="21"/>
      <c r="Z107" s="21"/>
      <c r="AA107" s="21"/>
    </row>
    <row r="108" spans="2:27" ht="114.75" customHeight="1" thickBot="1" x14ac:dyDescent="0.3">
      <c r="B108" s="5">
        <v>100</v>
      </c>
      <c r="C108" s="5" t="s">
        <v>495</v>
      </c>
      <c r="D108" s="5" t="s">
        <v>496</v>
      </c>
      <c r="E108" s="5" t="s">
        <v>497</v>
      </c>
      <c r="F108" s="5">
        <v>4286</v>
      </c>
      <c r="G108" s="5" t="s">
        <v>498</v>
      </c>
      <c r="H108" s="6" t="s">
        <v>499</v>
      </c>
      <c r="I108" s="11"/>
      <c r="J108" s="11"/>
      <c r="K108" s="11"/>
      <c r="L108" s="11"/>
      <c r="M108" s="4">
        <v>41314</v>
      </c>
      <c r="N108" s="11" t="str">
        <f t="shared" ca="1" si="6"/>
        <v>JUNIO A JULIO 2017</v>
      </c>
      <c r="O108" s="11" t="str">
        <f t="shared" ca="1" si="7"/>
        <v>Summer Program Introduction to Materials Science and Enginnering</v>
      </c>
      <c r="P108" s="5" t="s">
        <v>495</v>
      </c>
      <c r="Q108" s="11" t="str">
        <f t="shared" ca="1" si="8"/>
        <v>&lt;td class="text-danger"&gt;Rechazado (Vicerrectoría)&lt;/td&gt;</v>
      </c>
      <c r="R108" s="13"/>
      <c r="S108" s="11"/>
      <c r="T108" s="15" t="str">
        <f ca="1">CONCATENATE("&lt;tr&gt;&lt;td&gt;",TEXT(Tabla1[[#This Row],[Fecha de Pre-Registro]], "dd/mm/aaaa"),"&lt;/td&gt;&lt;td&gt;",Tabla1[[#This Row],[PERIODO]],"&lt;/td&gt;&lt;td&gt;",Tabla1[[#This Row],[Modalidad]],"&lt;/td&gt;&lt;td&gt;",Tabla1[[#This Row],[Nombres]],"&lt;/td&gt;",Tabla1[[#This Row],[Estado]],"",IF(Tabla1[[#This Row],[Estado]]=J$10,"&lt;td&gt;&lt;/td&gt;","&lt;td&gt;&lt;a class=""btn btn-danger"" href=""javascript:void(0);"" title=""Cancelar movilidad del estudiante""&gt;&lt;i class=""fa fa-remove""&gt;&lt;/i&gt; Cancelar&lt;/a&gt;&lt;/td&gt;"),"&lt;/tr&gt;")</f>
        <v>&lt;tr&gt;&lt;td&gt;09/02/2013&lt;/td&gt;&lt;td&gt;JUNIO A JULIO 2017&lt;/td&gt;&lt;td&gt;Summer Program Introduction to Materials Science and Enginnering&lt;/td&gt;&lt;td&gt;Cathleen&lt;/td&gt;&lt;td class="text-danger"&gt;Rechazado (Vicerrectoría)&lt;/td&gt;&lt;td&gt;&lt;a class="btn btn-danger" href="javascript:void(0);" title="Cancelar movilidad del estudiante"&gt;&lt;i class="fa fa-remove"&gt;&lt;/i&gt; Cancelar&lt;/a&gt;&lt;/td&gt;&lt;/tr&gt;</v>
      </c>
      <c r="U108" s="15"/>
      <c r="V108" s="15" t="s">
        <v>675</v>
      </c>
      <c r="W108" s="16" t="str">
        <f>RIGHT(Tabla1[[#This Row],[Columna42]], (LEN(Tabla1[[#This Row],[Columna42]]) - (FIND("Nacionalidad ",Tabla1[[#This Row],[Columna42]])+12)))</f>
        <v>turca</v>
      </c>
      <c r="X108" s="21" t="str">
        <f>CONCATENATE("&lt;option&gt;",PROPER(Tabla1[[#This Row],[Columna5]]),"&lt;/option&gt;")</f>
        <v>&lt;option&gt;Turca&lt;/option&gt;</v>
      </c>
      <c r="Y108" s="21"/>
      <c r="Z108" s="21"/>
      <c r="AA108" s="21"/>
    </row>
    <row r="109" spans="2:27" ht="127.5" x14ac:dyDescent="0.25">
      <c r="B109" s="5"/>
      <c r="C109" s="5"/>
      <c r="D109" s="5"/>
      <c r="E109" s="5"/>
      <c r="F109" s="5"/>
      <c r="G109" s="5"/>
      <c r="I109" s="5"/>
      <c r="J109" s="11"/>
      <c r="K109" s="13"/>
      <c r="L109" s="15"/>
      <c r="M109" s="19"/>
      <c r="N109" s="11" t="str">
        <f t="shared" ref="N109:N113" ca="1" si="9">INDEX(I$9:I$16,RANDBETWEEN(1,COUNTA(I$9:I$16)))</f>
        <v>DICIEMBRE 2017 A ENERO 2018</v>
      </c>
      <c r="O109" s="13" t="str">
        <f t="shared" ref="O109:O113" ca="1" si="10">INDEX(K$9:K$21,RANDBETWEEN(1,COUNTA(K$9:K$21)))</f>
        <v>Misión Técnica Ingeniería</v>
      </c>
      <c r="P109" s="5"/>
      <c r="Q109" s="13" t="str">
        <f t="shared" ref="Q109:Q113" ca="1" si="11">INDEX(J$9:J$22,RANDBETWEEN(1,COUNTA(J$9:J$22)))</f>
        <v>&lt;td class="text-danger"&gt;Rechazado (ORII)&lt;/td&gt;</v>
      </c>
      <c r="R109" s="20"/>
      <c r="S109" s="11"/>
      <c r="T109" s="21" t="str">
        <f ca="1">CONCATENATE("&lt;tr&gt;&lt;td&gt;",TEXT(Tabla1[[#This Row],[Fecha de Pre-Registro]], "dd/mm/aaaa"),"&lt;/td&gt;&lt;td&gt;",Tabla1[[#This Row],[PERIODO]],"&lt;/td&gt;&lt;td&gt;",Tabla1[[#This Row],[Modalidad]],"&lt;/td&gt;&lt;td&gt;",Tabla1[[#This Row],[Nombres]],"&lt;/td&gt;",Tabla1[[#This Row],[Estado]],"",IF(Tabla1[[#This Row],[Estado]]=J$10,"&lt;td&gt;&lt;/td&gt;","&lt;td&gt;&lt;a class=""btn btn-danger"" href=""javascript:void(0);"" title=""Cancelar movilidad del estudiante""&gt;&lt;i class=""fa fa-remove""&gt;&lt;/i&gt; Cancelar&lt;/a&gt;&lt;/td&gt;"),"&lt;/tr&gt;")</f>
        <v>&lt;tr&gt;&lt;td&gt;00/01/1900&lt;/td&gt;&lt;td&gt;DICIEMBRE 2017 A ENERO 2018&lt;/td&gt;&lt;td&gt;Misión Técnica Ingeniería&lt;/td&gt;&lt;td&gt;&lt;/td&gt;&lt;td class="text-danger"&gt;Rechazado (ORII)&lt;/td&gt;&lt;td&gt;&lt;a class="btn btn-danger" href="javascript:void(0);" title="Cancelar movilidad del estudiante"&gt;&lt;i class="fa fa-remove"&gt;&lt;/i&gt; Cancelar&lt;/a&gt;&lt;/td&gt;&lt;/tr&gt;</v>
      </c>
      <c r="U109" s="21"/>
      <c r="V109" s="15" t="s">
        <v>676</v>
      </c>
      <c r="W109" s="21" t="str">
        <f>RIGHT(Tabla1[[#This Row],[Columna42]], (LEN(Tabla1[[#This Row],[Columna42]]) - (FIND("Nacionalidad ",Tabla1[[#This Row],[Columna42]])+12)))</f>
        <v>ucraniana</v>
      </c>
      <c r="X109" s="21" t="str">
        <f>CONCATENATE("&lt;option&gt;",PROPER(Tabla1[[#This Row],[Columna5]]),"&lt;/option&gt;")</f>
        <v>&lt;option&gt;Ucraniana&lt;/option&gt;</v>
      </c>
      <c r="Y109" s="21"/>
      <c r="Z109" s="21"/>
      <c r="AA109" s="21"/>
    </row>
    <row r="110" spans="2:27" ht="102" x14ac:dyDescent="0.25">
      <c r="B110" s="11"/>
      <c r="C110" s="11"/>
      <c r="D110" s="11"/>
      <c r="E110" s="11"/>
      <c r="F110" s="11"/>
      <c r="G110" s="11"/>
      <c r="I110" s="11"/>
      <c r="J110" s="11"/>
      <c r="K110" s="13"/>
      <c r="L110" s="15"/>
      <c r="M110" s="19"/>
      <c r="N110" s="11" t="str">
        <f t="shared" ca="1" si="9"/>
        <v>SEGUNDO SEMESTRE 2017</v>
      </c>
      <c r="O110" s="13" t="str">
        <f t="shared" ca="1" si="10"/>
        <v>Summer Programme Responsible Management Rennes</v>
      </c>
      <c r="P110" s="11"/>
      <c r="Q110" s="13" t="str">
        <f t="shared" ca="1" si="11"/>
        <v>&lt;td class="text-danger"&gt;Rechazado (Vicerrectoría)&lt;/td&gt;</v>
      </c>
      <c r="R110" s="13"/>
      <c r="S110" s="11"/>
      <c r="T110" s="21" t="str">
        <f ca="1">CONCATENATE("&lt;tr&gt;&lt;td&gt;",TEXT(Tabla1[[#This Row],[Fecha de Pre-Registro]], "dd/mm/aaaa"),"&lt;/td&gt;&lt;td&gt;",Tabla1[[#This Row],[PERIODO]],"&lt;/td&gt;&lt;td&gt;",Tabla1[[#This Row],[Modalidad]],"&lt;/td&gt;&lt;td&gt;",Tabla1[[#This Row],[Nombres]],"&lt;/td&gt;",Tabla1[[#This Row],[Estado]],"",IF(Tabla1[[#This Row],[Estado]]=J$10,"&lt;td&gt;&lt;/td&gt;","&lt;td&gt;&lt;a class=""btn btn-danger"" href=""javascript:void(0);"" title=""Cancelar movilidad del estudiante""&gt;&lt;i class=""fa fa-remove""&gt;&lt;/i&gt; Cancelar&lt;/a&gt;&lt;/td&gt;"),"&lt;/tr&gt;")</f>
        <v>&lt;tr&gt;&lt;td&gt;00/01/1900&lt;/td&gt;&lt;td&gt;SEGUNDO SEMESTRE 2017&lt;/td&gt;&lt;td&gt;Summer Programme Responsible Management Rennes&lt;/td&gt;&lt;td&gt;&lt;/td&gt;&lt;td class="text-danger"&gt;Rechazado (Vicerrectoría)&lt;/td&gt;&lt;td&gt;&lt;a class="btn btn-danger" href="javascript:void(0);" title="Cancelar movilidad del estudiante"&gt;&lt;i class="fa fa-remove"&gt;&lt;/i&gt; Cancelar&lt;/a&gt;&lt;/td&gt;&lt;/tr&gt;</v>
      </c>
      <c r="U110" s="21"/>
      <c r="V110" s="15"/>
      <c r="W110" s="21"/>
      <c r="X110" s="21"/>
      <c r="Y110" s="21"/>
      <c r="Z110" s="21"/>
      <c r="AA110" s="21"/>
    </row>
    <row r="111" spans="2:27" ht="114.75" x14ac:dyDescent="0.25">
      <c r="B111" s="11"/>
      <c r="C111" s="11"/>
      <c r="D111" s="11"/>
      <c r="E111" s="11"/>
      <c r="F111" s="11"/>
      <c r="G111" s="11"/>
      <c r="I111" s="11"/>
      <c r="J111" s="11"/>
      <c r="K111" s="13"/>
      <c r="L111" s="15"/>
      <c r="M111" s="19"/>
      <c r="N111" s="11" t="str">
        <f t="shared" ca="1" si="9"/>
        <v>PRIMER SEMESTRE 2017</v>
      </c>
      <c r="O111" s="13" t="str">
        <f t="shared" ca="1" si="10"/>
        <v>Semestre Académico</v>
      </c>
      <c r="P111" s="11"/>
      <c r="Q111" s="13" t="str">
        <f t="shared" ca="1" si="11"/>
        <v>&lt;td class="text-danger"&gt;Rechazado (ORII)&lt;/td&gt;</v>
      </c>
      <c r="R111" s="13"/>
      <c r="S111" s="11"/>
      <c r="T111" s="21" t="str">
        <f ca="1">CONCATENATE("&lt;tr&gt;&lt;td&gt;",TEXT(Tabla1[[#This Row],[Fecha de Pre-Registro]], "dd/mm/aaaa"),"&lt;/td&gt;&lt;td&gt;",Tabla1[[#This Row],[PERIODO]],"&lt;/td&gt;&lt;td&gt;",Tabla1[[#This Row],[Modalidad]],"&lt;/td&gt;&lt;td&gt;",Tabla1[[#This Row],[Nombres]],"&lt;/td&gt;",Tabla1[[#This Row],[Estado]],"",IF(Tabla1[[#This Row],[Estado]]=J$10,"&lt;td&gt;&lt;/td&gt;","&lt;td&gt;&lt;a class=""btn btn-danger"" href=""javascript:void(0);"" title=""Cancelar movilidad del estudiante""&gt;&lt;i class=""fa fa-remove""&gt;&lt;/i&gt; Cancelar&lt;/a&gt;&lt;/td&gt;"),"&lt;/tr&gt;")</f>
        <v>&lt;tr&gt;&lt;td&gt;00/01/1900&lt;/td&gt;&lt;td&gt;PRIMER SEMESTRE 2017&lt;/td&gt;&lt;td&gt;Semestre Académico&lt;/td&gt;&lt;td&gt;&lt;/td&gt;&lt;td class="text-danger"&gt;Rechazado (ORII)&lt;/td&gt;&lt;td&gt;&lt;a class="btn btn-danger" href="javascript:void(0);" title="Cancelar movilidad del estudiante"&gt;&lt;i class="fa fa-remove"&gt;&lt;/i&gt; Cancelar&lt;/a&gt;&lt;/td&gt;&lt;/tr&gt;</v>
      </c>
      <c r="U111" s="21"/>
      <c r="V111" s="15"/>
      <c r="W111" s="21"/>
      <c r="X111" s="21"/>
      <c r="Y111" s="21"/>
      <c r="Z111" s="21"/>
      <c r="AA111" s="21"/>
    </row>
    <row r="112" spans="2:27" ht="114.75" x14ac:dyDescent="0.25">
      <c r="B112" s="11"/>
      <c r="C112" s="11"/>
      <c r="D112" s="11"/>
      <c r="E112" s="11"/>
      <c r="F112" s="11"/>
      <c r="G112" s="11"/>
      <c r="I112" s="11"/>
      <c r="J112" s="11"/>
      <c r="K112" s="13"/>
      <c r="L112" s="15"/>
      <c r="M112" s="19"/>
      <c r="N112" s="11" t="str">
        <f t="shared" ca="1" si="9"/>
        <v>SEGUNDO SEMESTRE 2017</v>
      </c>
      <c r="O112" s="13" t="str">
        <f t="shared" ca="1" si="10"/>
        <v>Gira Académica Italia</v>
      </c>
      <c r="P112" s="11"/>
      <c r="Q112" s="13" t="str">
        <f t="shared" ca="1" si="11"/>
        <v>&lt;td class="text-danger"&gt;Rechazado (Vicerrectoría)&lt;/td&gt;</v>
      </c>
      <c r="R112" s="13"/>
      <c r="S112" s="11"/>
      <c r="T112" s="21" t="str">
        <f ca="1">CONCATENATE("&lt;tr&gt;&lt;td&gt;",TEXT(Tabla1[[#This Row],[Fecha de Pre-Registro]], "dd/mm/aaaa"),"&lt;/td&gt;&lt;td&gt;",Tabla1[[#This Row],[PERIODO]],"&lt;/td&gt;&lt;td&gt;",Tabla1[[#This Row],[Modalidad]],"&lt;/td&gt;&lt;td&gt;",Tabla1[[#This Row],[Nombres]],"&lt;/td&gt;",Tabla1[[#This Row],[Estado]],"",IF(Tabla1[[#This Row],[Estado]]=J$10,"&lt;td&gt;&lt;/td&gt;","&lt;td&gt;&lt;a class=""btn btn-danger"" href=""javascript:void(0);"" title=""Cancelar movilidad del estudiante""&gt;&lt;i class=""fa fa-remove""&gt;&lt;/i&gt; Cancelar&lt;/a&gt;&lt;/td&gt;"),"&lt;/tr&gt;")</f>
        <v>&lt;tr&gt;&lt;td&gt;00/01/1900&lt;/td&gt;&lt;td&gt;SEGUNDO SEMESTRE 2017&lt;/td&gt;&lt;td&gt;Gira Académica Italia&lt;/td&gt;&lt;td&gt;&lt;/td&gt;&lt;td class="text-danger"&gt;Rechazado (Vicerrectoría)&lt;/td&gt;&lt;td&gt;&lt;a class="btn btn-danger" href="javascript:void(0);" title="Cancelar movilidad del estudiante"&gt;&lt;i class="fa fa-remove"&gt;&lt;/i&gt; Cancelar&lt;/a&gt;&lt;/td&gt;&lt;/tr&gt;</v>
      </c>
      <c r="U112" s="21"/>
      <c r="V112" s="15" t="s">
        <v>677</v>
      </c>
      <c r="W112" s="21" t="str">
        <f>RIGHT(Tabla1[[#This Row],[Columna42]], (LEN(Tabla1[[#This Row],[Columna42]]) - (FIND("Nacionalidad ",Tabla1[[#This Row],[Columna42]])+12)))</f>
        <v>australiana</v>
      </c>
      <c r="X112" s="21" t="str">
        <f>CONCATENATE("&lt;option&gt;",PROPER(Tabla1[[#This Row],[Columna5]]),"&lt;/option&gt;")</f>
        <v>&lt;option&gt;Australiana&lt;/option&gt;</v>
      </c>
      <c r="Y112" s="21"/>
      <c r="Z112" s="21"/>
      <c r="AA112" s="21"/>
    </row>
    <row r="113" spans="2:27" ht="102" x14ac:dyDescent="0.25">
      <c r="B113" s="11"/>
      <c r="C113" s="11"/>
      <c r="D113" s="11"/>
      <c r="E113" s="11"/>
      <c r="F113" s="11"/>
      <c r="G113" s="11"/>
      <c r="I113" s="11"/>
      <c r="J113" s="11"/>
      <c r="K113" s="13"/>
      <c r="L113" s="15"/>
      <c r="M113" s="19"/>
      <c r="N113" s="11" t="str">
        <f t="shared" ca="1" si="9"/>
        <v>SEGUNDO SEMESTRE 2017</v>
      </c>
      <c r="O113" s="13" t="str">
        <f t="shared" ca="1" si="10"/>
        <v>Voluntariado Impacta Brasil</v>
      </c>
      <c r="P113" s="11"/>
      <c r="Q113" s="13" t="str">
        <f t="shared" ca="1" si="11"/>
        <v>&lt;td class="text-danger"&gt;Rechazado (Institución de Destino)&lt;/td&gt;</v>
      </c>
      <c r="R113" s="13"/>
      <c r="S113" s="11"/>
      <c r="T113" s="21" t="str">
        <f ca="1">CONCATENATE("&lt;tr&gt;&lt;td&gt;",TEXT(Tabla1[[#This Row],[Fecha de Pre-Registro]], "dd/mm/aaaa"),"&lt;/td&gt;&lt;td&gt;",Tabla1[[#This Row],[PERIODO]],"&lt;/td&gt;&lt;td&gt;",Tabla1[[#This Row],[Modalidad]],"&lt;/td&gt;&lt;td&gt;",Tabla1[[#This Row],[Nombres]],"&lt;/td&gt;",Tabla1[[#This Row],[Estado]],"",IF(Tabla1[[#This Row],[Estado]]=J$10,"&lt;td&gt;&lt;/td&gt;","&lt;td&gt;&lt;a class=""btn btn-danger"" href=""javascript:void(0);"" title=""Cancelar movilidad del estudiante""&gt;&lt;i class=""fa fa-remove""&gt;&lt;/i&gt; Cancelar&lt;/a&gt;&lt;/td&gt;"),"&lt;/tr&gt;")</f>
        <v>&lt;tr&gt;&lt;td&gt;00/01/1900&lt;/td&gt;&lt;td&gt;SEGUNDO SEMESTRE 2017&lt;/td&gt;&lt;td&gt;Voluntariado Impacta Brasil&lt;/td&gt;&lt;td&gt;&lt;/td&gt;&lt;td class="text-danger"&gt;Rechazado (Institución de Destino)&lt;/td&gt;&lt;td&gt;&lt;a class="btn btn-danger" href="javascript:void(0);" title="Cancelar movilidad del estudiante"&gt;&lt;i class="fa fa-remove"&gt;&lt;/i&gt; Cancelar&lt;/a&gt;&lt;/td&gt;&lt;/tr&gt;</v>
      </c>
      <c r="U113" s="21"/>
      <c r="V113" s="15" t="s">
        <v>678</v>
      </c>
      <c r="W113" s="21" t="str">
        <f>RIGHT(Tabla1[[#This Row],[Columna42]], (LEN(Tabla1[[#This Row],[Columna42]]) - (FIND("Nacionalidad ",Tabla1[[#This Row],[Columna42]])+12)))</f>
        <v>neozelandesa</v>
      </c>
      <c r="X113" s="21" t="str">
        <f>CONCATENATE("&lt;option&gt;",PROPER(Tabla1[[#This Row],[Columna5]]),"&lt;/option&gt;")</f>
        <v>&lt;option&gt;Neozelandesa&lt;/option&gt;</v>
      </c>
      <c r="Y113" s="21"/>
      <c r="Z113" s="21"/>
      <c r="AA113" s="21"/>
    </row>
  </sheetData>
  <sortState ref="H1:H15">
    <sortCondition ref="H1"/>
  </sortState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18"/>
  <sheetViews>
    <sheetView topLeftCell="A61" workbookViewId="0">
      <selection activeCell="O2" sqref="O2"/>
    </sheetView>
  </sheetViews>
  <sheetFormatPr baseColWidth="10" defaultRowHeight="15" x14ac:dyDescent="0.25"/>
  <cols>
    <col min="1" max="1" width="13.42578125" customWidth="1"/>
    <col min="2" max="2" width="36.42578125" customWidth="1"/>
    <col min="4" max="4" width="12" customWidth="1"/>
  </cols>
  <sheetData>
    <row r="1" spans="1:9" x14ac:dyDescent="0.25">
      <c r="A1" s="22" t="s">
        <v>515</v>
      </c>
      <c r="B1" s="22" t="s">
        <v>516</v>
      </c>
      <c r="D1" t="s">
        <v>514</v>
      </c>
    </row>
    <row r="2" spans="1:9" x14ac:dyDescent="0.25">
      <c r="A2" s="23" t="s">
        <v>903</v>
      </c>
      <c r="B2" s="23" t="str">
        <f>CONCATENATE("&lt;option&gt;",PROPER(Tabla3[[#This Row],[Columna2]]),"&lt;/option&gt;")</f>
        <v>&lt;option&gt;Pastún&lt;/option&gt;</v>
      </c>
      <c r="D2" t="s">
        <v>850</v>
      </c>
    </row>
    <row r="3" spans="1:9" x14ac:dyDescent="0.25">
      <c r="A3" s="23" t="s">
        <v>569</v>
      </c>
      <c r="B3" s="23" t="str">
        <f>CONCATENATE("&lt;option&gt;",PROPER(Tabla3[[#This Row],[Columna2]]),"&lt;/option&gt;")</f>
        <v>&lt;option&gt;Persa&lt;/option&gt;</v>
      </c>
      <c r="D3" t="s">
        <v>871</v>
      </c>
      <c r="G3" t="s">
        <v>891</v>
      </c>
      <c r="H3" t="s">
        <v>892</v>
      </c>
      <c r="I3" t="str">
        <f t="shared" ref="I3:I8" si="0">CONCATENATE("&lt;option&gt;",G3," ",H3,"&lt;/option&gt;")</f>
        <v>&lt;option&gt;A1 Básico&lt;/option&gt;</v>
      </c>
    </row>
    <row r="4" spans="1:9" x14ac:dyDescent="0.25">
      <c r="A4" s="23" t="s">
        <v>684</v>
      </c>
      <c r="B4" s="23" t="str">
        <f>CONCATENATE("&lt;option&gt;",PROPER(Tabla3[[#This Row],[Columna2]]),"&lt;/option&gt;")</f>
        <v>&lt;option&gt;Albanés&lt;/option&gt;</v>
      </c>
      <c r="D4" t="s">
        <v>851</v>
      </c>
      <c r="G4" t="s">
        <v>893</v>
      </c>
      <c r="H4" t="s">
        <v>894</v>
      </c>
      <c r="I4" t="str">
        <f t="shared" si="0"/>
        <v>&lt;option&gt;A2 Elemental&lt;/option&gt;</v>
      </c>
    </row>
    <row r="5" spans="1:9" x14ac:dyDescent="0.25">
      <c r="A5" s="23" t="s">
        <v>556</v>
      </c>
      <c r="B5" s="23" t="str">
        <f>CONCATENATE("&lt;option&gt;",PROPER(Tabla3[[#This Row],[Columna2]]),"&lt;/option&gt;")</f>
        <v>&lt;option&gt;Alemán&lt;/option&gt;</v>
      </c>
      <c r="D5" t="s">
        <v>834</v>
      </c>
      <c r="G5" t="s">
        <v>895</v>
      </c>
      <c r="H5" t="s">
        <v>896</v>
      </c>
      <c r="I5" t="str">
        <f t="shared" si="0"/>
        <v>&lt;option&gt;B1 Pre-intermedio&lt;/option&gt;</v>
      </c>
    </row>
    <row r="6" spans="1:9" x14ac:dyDescent="0.25">
      <c r="A6" s="23" t="s">
        <v>685</v>
      </c>
      <c r="B6" s="23" t="str">
        <f>CONCATENATE("&lt;option&gt;",PROPER(Tabla3[[#This Row],[Columna2]]),"&lt;/option&gt;")</f>
        <v>&lt;option&gt;Catalán&lt;/option&gt;</v>
      </c>
      <c r="D6" t="s">
        <v>718</v>
      </c>
      <c r="G6" t="s">
        <v>897</v>
      </c>
      <c r="H6" t="s">
        <v>898</v>
      </c>
      <c r="I6" t="str">
        <f t="shared" si="0"/>
        <v>&lt;option&gt;B2 Intermedio superior&lt;/option&gt;</v>
      </c>
    </row>
    <row r="7" spans="1:9" x14ac:dyDescent="0.25">
      <c r="A7" s="23" t="s">
        <v>560</v>
      </c>
      <c r="B7" s="23" t="str">
        <f>CONCATENATE("&lt;option&gt;",PROPER(Tabla3[[#This Row],[Columna2]]),"&lt;/option&gt;")</f>
        <v>&lt;option&gt;Portugués&lt;/option&gt;</v>
      </c>
      <c r="D7" t="s">
        <v>719</v>
      </c>
      <c r="G7" t="s">
        <v>899</v>
      </c>
      <c r="H7" t="s">
        <v>900</v>
      </c>
      <c r="I7" t="str">
        <f t="shared" si="0"/>
        <v>&lt;option&gt;C1 Avanzado&lt;/option&gt;</v>
      </c>
    </row>
    <row r="8" spans="1:9" x14ac:dyDescent="0.25">
      <c r="A8" s="23" t="s">
        <v>559</v>
      </c>
      <c r="B8" s="23" t="str">
        <f>CONCATENATE("&lt;option&gt;",PROPER(Tabla3[[#This Row],[Columna2]]),"&lt;/option&gt;")</f>
        <v>&lt;option&gt;Inglés&lt;/option&gt;</v>
      </c>
      <c r="D8" t="s">
        <v>849</v>
      </c>
      <c r="G8" t="s">
        <v>901</v>
      </c>
      <c r="H8" t="s">
        <v>902</v>
      </c>
      <c r="I8" t="str">
        <f t="shared" si="0"/>
        <v>&lt;option&gt;C2 Superior&lt;/option&gt;</v>
      </c>
    </row>
    <row r="9" spans="1:9" x14ac:dyDescent="0.25">
      <c r="A9" s="23" t="s">
        <v>557</v>
      </c>
      <c r="B9" s="23" t="str">
        <f>CONCATENATE("&lt;option&gt;",PROPER(Tabla3[[#This Row],[Columna2]]),"&lt;/option&gt;")</f>
        <v>&lt;option&gt;Árabe&lt;/option&gt;</v>
      </c>
      <c r="D9" t="s">
        <v>794</v>
      </c>
    </row>
    <row r="10" spans="1:9" x14ac:dyDescent="0.25">
      <c r="A10" s="23" t="s">
        <v>557</v>
      </c>
      <c r="B10" s="23" t="str">
        <f>CONCATENATE("&lt;option&gt;",PROPER(Tabla3[[#This Row],[Columna2]]),"&lt;/option&gt;")</f>
        <v>&lt;option&gt;Árabe&lt;/option&gt;</v>
      </c>
      <c r="D10" t="s">
        <v>841</v>
      </c>
    </row>
    <row r="11" spans="1:9" x14ac:dyDescent="0.25">
      <c r="A11" s="23" t="s">
        <v>904</v>
      </c>
      <c r="B11" s="23" t="str">
        <f>CONCATENATE("&lt;option&gt;",PROPER(Tabla3[[#This Row],[Columna2]]),"&lt;/option&gt;")</f>
        <v>&lt;option&gt;&lt;/option&gt;</v>
      </c>
      <c r="D11" t="s">
        <v>723</v>
      </c>
    </row>
    <row r="12" spans="1:9" x14ac:dyDescent="0.25">
      <c r="A12" s="23" t="s">
        <v>686</v>
      </c>
      <c r="B12" s="23" t="str">
        <f>CONCATENATE("&lt;option&gt;",PROPER(Tabla3[[#This Row],[Columna2]]),"&lt;/option&gt;")</f>
        <v>&lt;option&gt;Armenio&lt;/option&gt;</v>
      </c>
      <c r="D12" t="s">
        <v>734</v>
      </c>
    </row>
    <row r="13" spans="1:9" x14ac:dyDescent="0.25">
      <c r="A13" s="23" t="s">
        <v>559</v>
      </c>
      <c r="B13" s="23" t="str">
        <f>CONCATENATE("&lt;option&gt;",PROPER(Tabla3[[#This Row],[Columna2]]),"&lt;/option&gt;")</f>
        <v>&lt;option&gt;Inglés&lt;/option&gt;</v>
      </c>
      <c r="D13" t="s">
        <v>724</v>
      </c>
    </row>
    <row r="14" spans="1:9" x14ac:dyDescent="0.25">
      <c r="A14" s="23" t="s">
        <v>556</v>
      </c>
      <c r="B14" s="23" t="str">
        <f>CONCATENATE("&lt;option&gt;",PROPER(Tabla3[[#This Row],[Columna2]]),"&lt;/option&gt;")</f>
        <v>&lt;option&gt;Alemán&lt;/option&gt;</v>
      </c>
      <c r="D14" t="s">
        <v>842</v>
      </c>
    </row>
    <row r="15" spans="1:9" x14ac:dyDescent="0.25">
      <c r="A15" s="23" t="s">
        <v>904</v>
      </c>
      <c r="B15" s="23" t="str">
        <f>CONCATENATE("&lt;option&gt;",PROPER(Tabla3[[#This Row],[Columna2]]),"&lt;/option&gt;")</f>
        <v>&lt;option&gt;&lt;/option&gt;</v>
      </c>
      <c r="D15" t="s">
        <v>733</v>
      </c>
    </row>
    <row r="16" spans="1:9" x14ac:dyDescent="0.25">
      <c r="A16" s="23" t="s">
        <v>904</v>
      </c>
      <c r="B16" s="23" t="str">
        <f>CONCATENATE("&lt;option&gt;",PROPER(Tabla3[[#This Row],[Columna2]]),"&lt;/option&gt;")</f>
        <v>&lt;option&gt;&lt;/option&gt;</v>
      </c>
      <c r="D16" t="s">
        <v>725</v>
      </c>
    </row>
    <row r="17" spans="1:4" x14ac:dyDescent="0.25">
      <c r="A17" s="23" t="s">
        <v>687</v>
      </c>
      <c r="B17" s="23" t="str">
        <f>CONCATENATE("&lt;option&gt;",PROPER(Tabla3[[#This Row],[Columna2]]),"&lt;/option&gt;")</f>
        <v>&lt;option&gt;Azerí&lt;/option&gt;</v>
      </c>
      <c r="D17" t="s">
        <v>735</v>
      </c>
    </row>
    <row r="18" spans="1:4" x14ac:dyDescent="0.25">
      <c r="A18" s="23" t="s">
        <v>559</v>
      </c>
      <c r="B18" s="23" t="str">
        <f>CONCATENATE("&lt;option&gt;",PROPER(Tabla3[[#This Row],[Columna2]]),"&lt;/option&gt;")</f>
        <v>&lt;option&gt;Inglés&lt;/option&gt;</v>
      </c>
      <c r="D18" t="s">
        <v>726</v>
      </c>
    </row>
    <row r="19" spans="1:4" x14ac:dyDescent="0.25">
      <c r="A19" s="23" t="s">
        <v>557</v>
      </c>
      <c r="B19" s="23" t="str">
        <f>CONCATENATE("&lt;option&gt;",PROPER(Tabla3[[#This Row],[Columna2]]),"&lt;/option&gt;")</f>
        <v>&lt;option&gt;Árabe&lt;/option&gt;</v>
      </c>
      <c r="D19" t="s">
        <v>736</v>
      </c>
    </row>
    <row r="20" spans="1:4" x14ac:dyDescent="0.25">
      <c r="A20" s="23" t="s">
        <v>688</v>
      </c>
      <c r="B20" s="23" t="str">
        <f>CONCATENATE("&lt;option&gt;",PROPER(Tabla3[[#This Row],[Columna2]]),"&lt;/option&gt;")</f>
        <v>&lt;option&gt;Bengalí&lt;/option&gt;</v>
      </c>
      <c r="D20" t="s">
        <v>729</v>
      </c>
    </row>
    <row r="21" spans="1:4" x14ac:dyDescent="0.25">
      <c r="A21" s="23" t="s">
        <v>559</v>
      </c>
      <c r="B21" s="23" t="str">
        <f>CONCATENATE("&lt;option&gt;",PROPER(Tabla3[[#This Row],[Columna2]]),"&lt;/option&gt;")</f>
        <v>&lt;option&gt;Inglés&lt;/option&gt;</v>
      </c>
      <c r="D21" t="s">
        <v>731</v>
      </c>
    </row>
    <row r="22" spans="1:4" x14ac:dyDescent="0.25">
      <c r="A22" s="23" t="s">
        <v>556</v>
      </c>
      <c r="B22" s="23" t="str">
        <f>CONCATENATE("&lt;option&gt;",PROPER(Tabla3[[#This Row],[Columna2]]),"&lt;/option&gt;")</f>
        <v>&lt;option&gt;Alemán&lt;/option&gt;</v>
      </c>
      <c r="D22" t="s">
        <v>888</v>
      </c>
    </row>
    <row r="23" spans="1:4" x14ac:dyDescent="0.25">
      <c r="A23" s="23" t="s">
        <v>566</v>
      </c>
      <c r="B23" s="23" t="str">
        <f>CONCATENATE("&lt;option&gt;",PROPER(Tabla3[[#This Row],[Columna2]]),"&lt;/option&gt;")</f>
        <v>&lt;option&gt;Francés&lt;/option&gt;</v>
      </c>
      <c r="D23" t="s">
        <v>847</v>
      </c>
    </row>
    <row r="24" spans="1:4" x14ac:dyDescent="0.25">
      <c r="A24" s="23" t="s">
        <v>708</v>
      </c>
      <c r="B24" s="23" t="str">
        <f>CONCATENATE("&lt;option&gt;",PROPER(Tabla3[[#This Row],[Columna2]]),"&lt;/option&gt;")</f>
        <v>&lt;option&gt;Neerlandés&lt;/option&gt;</v>
      </c>
      <c r="D24" t="s">
        <v>769</v>
      </c>
    </row>
    <row r="25" spans="1:4" x14ac:dyDescent="0.25">
      <c r="A25" s="23" t="s">
        <v>559</v>
      </c>
      <c r="B25" s="23" t="str">
        <f>CONCATENATE("&lt;option&gt;",PROPER(Tabla3[[#This Row],[Columna2]]),"&lt;/option&gt;")</f>
        <v>&lt;option&gt;Inglés&lt;/option&gt;</v>
      </c>
      <c r="D25" t="s">
        <v>773</v>
      </c>
    </row>
    <row r="26" spans="1:4" x14ac:dyDescent="0.25">
      <c r="A26" s="23" t="s">
        <v>566</v>
      </c>
      <c r="B26" s="23" t="str">
        <f>CONCATENATE("&lt;option&gt;",PROPER(Tabla3[[#This Row],[Columna2]]),"&lt;/option&gt;")</f>
        <v>&lt;option&gt;Francés&lt;/option&gt;</v>
      </c>
      <c r="D26" t="s">
        <v>837</v>
      </c>
    </row>
    <row r="27" spans="1:4" x14ac:dyDescent="0.25">
      <c r="A27" s="23" t="s">
        <v>905</v>
      </c>
      <c r="B27" s="23" t="str">
        <f>CONCATENATE("&lt;option&gt;",PROPER(Tabla3[[#This Row],[Columna2]]),"&lt;/option&gt;")</f>
        <v>&lt;option&gt;Bielorruso&lt;/option&gt;</v>
      </c>
      <c r="D27" t="s">
        <v>737</v>
      </c>
    </row>
    <row r="28" spans="1:4" x14ac:dyDescent="0.25">
      <c r="A28" s="23" t="s">
        <v>580</v>
      </c>
      <c r="B28" s="23" t="str">
        <f>CONCATENATE("&lt;option&gt;",PROPER(Tabla3[[#This Row],[Columna2]]),"&lt;/option&gt;")</f>
        <v>&lt;option&gt;Ruso&lt;/option&gt;</v>
      </c>
      <c r="D28" t="s">
        <v>853</v>
      </c>
    </row>
    <row r="29" spans="1:4" x14ac:dyDescent="0.25">
      <c r="A29" s="23" t="s">
        <v>689</v>
      </c>
      <c r="B29" s="23" t="str">
        <f>CONCATENATE("&lt;option&gt;",PROPER(Tabla3[[#This Row],[Columna2]]),"&lt;/option&gt;")</f>
        <v>&lt;option&gt;Birmano&lt;/option&gt;</v>
      </c>
      <c r="D29" t="s">
        <v>843</v>
      </c>
    </row>
    <row r="30" spans="1:4" x14ac:dyDescent="0.25">
      <c r="A30" s="23" t="s">
        <v>715</v>
      </c>
      <c r="B30" s="23" t="str">
        <f>CONCATENATE("&lt;option&gt;",PROPER(Tabla3[[#This Row],[Columna2]]),"&lt;/option&gt;")</f>
        <v>&lt;option&gt;Castellano&lt;/option&gt;</v>
      </c>
      <c r="D30" t="s">
        <v>854</v>
      </c>
    </row>
    <row r="31" spans="1:4" x14ac:dyDescent="0.25">
      <c r="A31" s="23" t="s">
        <v>906</v>
      </c>
      <c r="B31" s="23" t="str">
        <f>CONCATENATE("&lt;option&gt;",PROPER(Tabla3[[#This Row],[Columna2]]),"&lt;/option&gt;")</f>
        <v>&lt;option&gt;Aymara&lt;/option&gt;</v>
      </c>
      <c r="D31" t="s">
        <v>855</v>
      </c>
    </row>
    <row r="32" spans="1:4" x14ac:dyDescent="0.25">
      <c r="A32" s="23" t="s">
        <v>907</v>
      </c>
      <c r="B32" s="23" t="str">
        <f>CONCATENATE("&lt;option&gt;",PROPER(Tabla3[[#This Row],[Columna2]]),"&lt;/option&gt;")</f>
        <v>&lt;option&gt;Araona&lt;/option&gt;</v>
      </c>
      <c r="D32" t="s">
        <v>732</v>
      </c>
    </row>
    <row r="33" spans="1:4" x14ac:dyDescent="0.25">
      <c r="A33" s="23" t="s">
        <v>908</v>
      </c>
      <c r="B33" s="23" t="str">
        <f>CONCATENATE("&lt;option&gt;",PROPER(Tabla3[[#This Row],[Columna2]]),"&lt;/option&gt;")</f>
        <v>&lt;option&gt;Baure&lt;/option&gt;</v>
      </c>
      <c r="D33" t="s">
        <v>720</v>
      </c>
    </row>
    <row r="34" spans="1:4" x14ac:dyDescent="0.25">
      <c r="A34" s="23" t="s">
        <v>909</v>
      </c>
      <c r="B34" s="23" t="str">
        <f>CONCATENATE("&lt;option&gt;",PROPER(Tabla3[[#This Row],[Columna2]]),"&lt;/option&gt;")</f>
        <v>&lt;option&gt;Bésiro&lt;/option&gt;</v>
      </c>
      <c r="D34" t="s">
        <v>839</v>
      </c>
    </row>
    <row r="35" spans="1:4" x14ac:dyDescent="0.25">
      <c r="A35" s="23" t="s">
        <v>910</v>
      </c>
      <c r="B35" s="23" t="str">
        <f>CONCATENATE("&lt;option&gt;",PROPER(Tabla3[[#This Row],[Columna2]]),"&lt;/option&gt;")</f>
        <v>&lt;option&gt;Canichana&lt;/option&gt;</v>
      </c>
      <c r="D35" t="s">
        <v>738</v>
      </c>
    </row>
    <row r="36" spans="1:4" x14ac:dyDescent="0.25">
      <c r="A36" s="23" t="s">
        <v>911</v>
      </c>
      <c r="B36" s="23" t="str">
        <f>CONCATENATE("&lt;option&gt;",PROPER(Tabla3[[#This Row],[Columna2]]),"&lt;/option&gt;")</f>
        <v>&lt;option&gt;Cavineño&lt;/option&gt;</v>
      </c>
      <c r="D36" t="s">
        <v>739</v>
      </c>
    </row>
    <row r="37" spans="1:4" x14ac:dyDescent="0.25">
      <c r="A37" s="23" t="s">
        <v>912</v>
      </c>
      <c r="B37" s="23" t="str">
        <f>CONCATENATE("&lt;option&gt;",PROPER(Tabla3[[#This Row],[Columna2]]),"&lt;/option&gt;")</f>
        <v>&lt;option&gt;Cayubaba&lt;/option&gt;</v>
      </c>
      <c r="D37" t="s">
        <v>740</v>
      </c>
    </row>
    <row r="38" spans="1:4" x14ac:dyDescent="0.25">
      <c r="A38" s="23" t="s">
        <v>913</v>
      </c>
      <c r="B38" s="23" t="str">
        <f>CONCATENATE("&lt;option&gt;",PROPER(Tabla3[[#This Row],[Columna2]]),"&lt;/option&gt;")</f>
        <v>&lt;option&gt;Chácobo&lt;/option&gt;</v>
      </c>
      <c r="D38" t="s">
        <v>845</v>
      </c>
    </row>
    <row r="39" spans="1:4" x14ac:dyDescent="0.25">
      <c r="A39" s="23" t="s">
        <v>914</v>
      </c>
      <c r="B39" s="23" t="str">
        <f>CONCATENATE("&lt;option&gt;",PROPER(Tabla3[[#This Row],[Columna2]]),"&lt;/option&gt;")</f>
        <v>&lt;option&gt;Chimán&lt;/option&gt;</v>
      </c>
      <c r="D39" t="s">
        <v>863</v>
      </c>
    </row>
    <row r="40" spans="1:4" x14ac:dyDescent="0.25">
      <c r="A40" s="23" t="s">
        <v>915</v>
      </c>
      <c r="B40" s="23" t="str">
        <f>CONCATENATE("&lt;option&gt;",PROPER(Tabla3[[#This Row],[Columna2]]),"&lt;/option&gt;")</f>
        <v>&lt;option&gt;Ese Ejja&lt;/option&gt;</v>
      </c>
      <c r="D40" t="s">
        <v>820</v>
      </c>
    </row>
    <row r="41" spans="1:4" x14ac:dyDescent="0.25">
      <c r="A41" s="23" t="s">
        <v>916</v>
      </c>
      <c r="B41" s="23" t="str">
        <f>CONCATENATE("&lt;option&gt;",PROPER(Tabla3[[#This Row],[Columna2]]),"&lt;/option&gt;")</f>
        <v>&lt;option&gt;Guaraní&lt;/option&gt;</v>
      </c>
      <c r="D41" t="s">
        <v>741</v>
      </c>
    </row>
    <row r="42" spans="1:4" x14ac:dyDescent="0.25">
      <c r="A42" s="23" t="s">
        <v>917</v>
      </c>
      <c r="B42" s="23" t="str">
        <f>CONCATENATE("&lt;option&gt;",PROPER(Tabla3[[#This Row],[Columna2]]),"&lt;/option&gt;")</f>
        <v>&lt;option&gt;Guarasu’We&lt;/option&gt;</v>
      </c>
      <c r="D42" t="s">
        <v>778</v>
      </c>
    </row>
    <row r="43" spans="1:4" x14ac:dyDescent="0.25">
      <c r="A43" s="23" t="s">
        <v>918</v>
      </c>
      <c r="B43" s="23" t="str">
        <f>CONCATENATE("&lt;option&gt;",PROPER(Tabla3[[#This Row],[Columna2]]),"&lt;/option&gt;")</f>
        <v>&lt;option&gt;Guarayu&lt;/option&gt;</v>
      </c>
      <c r="D43" t="s">
        <v>859</v>
      </c>
    </row>
    <row r="44" spans="1:4" x14ac:dyDescent="0.25">
      <c r="A44" s="23" t="s">
        <v>919</v>
      </c>
      <c r="B44" s="23" t="str">
        <f>CONCATENATE("&lt;option&gt;",PROPER(Tabla3[[#This Row],[Columna2]]),"&lt;/option&gt;")</f>
        <v>&lt;option&gt;Itonama&lt;/option&gt;</v>
      </c>
      <c r="D44" t="s">
        <v>785</v>
      </c>
    </row>
    <row r="45" spans="1:4" x14ac:dyDescent="0.25">
      <c r="A45" s="23" t="s">
        <v>920</v>
      </c>
      <c r="B45" s="23" t="str">
        <f>CONCATENATE("&lt;option&gt;",PROPER(Tabla3[[#This Row],[Columna2]]),"&lt;/option&gt;")</f>
        <v>&lt;option&gt;Leco&lt;/option&gt;</v>
      </c>
      <c r="D45" t="s">
        <v>786</v>
      </c>
    </row>
    <row r="46" spans="1:4" ht="25.5" x14ac:dyDescent="0.25">
      <c r="A46" s="23" t="s">
        <v>921</v>
      </c>
      <c r="B46" s="23" t="str">
        <f>CONCATENATE("&lt;option&gt;",PROPER(Tabla3[[#This Row],[Columna2]]),"&lt;/option&gt;")</f>
        <v>&lt;option&gt;Machajuyai-Kallawaya&lt;/option&gt;</v>
      </c>
      <c r="D46" t="s">
        <v>801</v>
      </c>
    </row>
    <row r="47" spans="1:4" x14ac:dyDescent="0.25">
      <c r="A47" s="23" t="s">
        <v>922</v>
      </c>
      <c r="B47" s="23" t="str">
        <f>CONCATENATE("&lt;option&gt;",PROPER(Tabla3[[#This Row],[Columna2]]),"&lt;/option&gt;")</f>
        <v>&lt;option&gt;Machineri&lt;/option&gt;</v>
      </c>
      <c r="D47" t="s">
        <v>867</v>
      </c>
    </row>
    <row r="48" spans="1:4" x14ac:dyDescent="0.25">
      <c r="A48" s="23" t="s">
        <v>923</v>
      </c>
      <c r="B48" s="23" t="str">
        <f>CONCATENATE("&lt;option&gt;",PROPER(Tabla3[[#This Row],[Columna2]]),"&lt;/option&gt;")</f>
        <v>&lt;option&gt;Maropa&lt;/option&gt;</v>
      </c>
      <c r="D48" t="s">
        <v>770</v>
      </c>
    </row>
    <row r="49" spans="1:4" ht="25.5" x14ac:dyDescent="0.25">
      <c r="A49" s="23" t="s">
        <v>924</v>
      </c>
      <c r="B49" s="23" t="str">
        <f>CONCATENATE("&lt;option&gt;",PROPER(Tabla3[[#This Row],[Columna2]]),"&lt;/option&gt;")</f>
        <v>&lt;option&gt;Mojeño-Trinitario&lt;/option&gt;</v>
      </c>
      <c r="D49" t="s">
        <v>787</v>
      </c>
    </row>
    <row r="50" spans="1:4" ht="25.5" x14ac:dyDescent="0.25">
      <c r="A50" s="23" t="s">
        <v>925</v>
      </c>
      <c r="B50" s="23" t="str">
        <f>CONCATENATE("&lt;option&gt;",PROPER(Tabla3[[#This Row],[Columna2]]),"&lt;/option&gt;")</f>
        <v>&lt;option&gt;Mojeño-Ignaciano&lt;/option&gt;</v>
      </c>
      <c r="D50" t="s">
        <v>840</v>
      </c>
    </row>
    <row r="51" spans="1:4" x14ac:dyDescent="0.25">
      <c r="A51" s="23" t="s">
        <v>926</v>
      </c>
      <c r="B51" s="23" t="str">
        <f>CONCATENATE("&lt;option&gt;",PROPER(Tabla3[[#This Row],[Columna2]]),"&lt;/option&gt;")</f>
        <v>&lt;option&gt;Moré&lt;/option&gt;</v>
      </c>
      <c r="D51" t="s">
        <v>788</v>
      </c>
    </row>
    <row r="52" spans="1:4" x14ac:dyDescent="0.25">
      <c r="A52" s="23" t="s">
        <v>927</v>
      </c>
      <c r="B52" s="23" t="str">
        <f>CONCATENATE("&lt;option&gt;",PROPER(Tabla3[[#This Row],[Columna2]]),"&lt;/option&gt;")</f>
        <v>&lt;option&gt;Mosetén&lt;/option&gt;</v>
      </c>
      <c r="D52" t="s">
        <v>776</v>
      </c>
    </row>
    <row r="53" spans="1:4" x14ac:dyDescent="0.25">
      <c r="A53" s="23" t="s">
        <v>928</v>
      </c>
      <c r="B53" s="23" t="str">
        <f>CONCATENATE("&lt;option&gt;",PROPER(Tabla3[[#This Row],[Columna2]]),"&lt;/option&gt;")</f>
        <v>&lt;option&gt;Movima&lt;/option&gt;</v>
      </c>
      <c r="D53" t="s">
        <v>742</v>
      </c>
    </row>
    <row r="54" spans="1:4" x14ac:dyDescent="0.25">
      <c r="A54" s="23" t="s">
        <v>929</v>
      </c>
      <c r="B54" s="23" t="str">
        <f>CONCATENATE("&lt;option&gt;",PROPER(Tabla3[[#This Row],[Columna2]]),"&lt;/option&gt;")</f>
        <v>&lt;option&gt;Pacawara&lt;/option&gt;</v>
      </c>
      <c r="D54" t="s">
        <v>790</v>
      </c>
    </row>
    <row r="55" spans="1:4" x14ac:dyDescent="0.25">
      <c r="A55" s="23" t="s">
        <v>930</v>
      </c>
      <c r="B55" s="23" t="str">
        <f>CONCATENATE("&lt;option&gt;",PROPER(Tabla3[[#This Row],[Columna2]]),"&lt;/option&gt;")</f>
        <v>&lt;option&gt;Puquina&lt;/option&gt;</v>
      </c>
      <c r="D55" t="s">
        <v>791</v>
      </c>
    </row>
    <row r="56" spans="1:4" x14ac:dyDescent="0.25">
      <c r="A56" s="23" t="s">
        <v>931</v>
      </c>
      <c r="B56" s="23" t="str">
        <f>CONCATENATE("&lt;option&gt;",PROPER(Tabla3[[#This Row],[Columna2]]),"&lt;/option&gt;")</f>
        <v>&lt;option&gt;Quechua&lt;/option&gt;</v>
      </c>
      <c r="D56" t="s">
        <v>784</v>
      </c>
    </row>
    <row r="57" spans="1:4" x14ac:dyDescent="0.25">
      <c r="A57" s="23" t="s">
        <v>932</v>
      </c>
      <c r="B57" s="23" t="str">
        <f>CONCATENATE("&lt;option&gt;",PROPER(Tabla3[[#This Row],[Columna2]]),"&lt;/option&gt;")</f>
        <v>&lt;option&gt;Sirionó&lt;/option&gt;</v>
      </c>
      <c r="D57" t="s">
        <v>793</v>
      </c>
    </row>
    <row r="58" spans="1:4" x14ac:dyDescent="0.25">
      <c r="A58" s="23" t="s">
        <v>933</v>
      </c>
      <c r="B58" s="23" t="str">
        <f>CONCATENATE("&lt;option&gt;",PROPER(Tabla3[[#This Row],[Columna2]]),"&lt;/option&gt;")</f>
        <v>&lt;option&gt;Tacana&lt;/option&gt;</v>
      </c>
      <c r="D58" t="s">
        <v>795</v>
      </c>
    </row>
    <row r="59" spans="1:4" x14ac:dyDescent="0.25">
      <c r="A59" s="23" t="s">
        <v>934</v>
      </c>
      <c r="B59" s="23" t="str">
        <f>CONCATENATE("&lt;option&gt;",PROPER(Tabla3[[#This Row],[Columna2]]),"&lt;/option&gt;")</f>
        <v>&lt;option&gt;Tapiete&lt;/option&gt;</v>
      </c>
      <c r="D59" t="s">
        <v>796</v>
      </c>
    </row>
    <row r="60" spans="1:4" x14ac:dyDescent="0.25">
      <c r="A60" s="23" t="s">
        <v>935</v>
      </c>
      <c r="B60" s="23" t="str">
        <f>CONCATENATE("&lt;option&gt;",PROPER(Tabla3[[#This Row],[Columna2]]),"&lt;/option&gt;")</f>
        <v>&lt;option&gt;Toromona&lt;/option&gt;</v>
      </c>
      <c r="D60" t="s">
        <v>799</v>
      </c>
    </row>
    <row r="61" spans="1:4" x14ac:dyDescent="0.25">
      <c r="A61" s="23" t="s">
        <v>936</v>
      </c>
      <c r="B61" s="23" t="str">
        <f>CONCATENATE("&lt;option&gt;",PROPER(Tabla3[[#This Row],[Columna2]]),"&lt;/option&gt;")</f>
        <v>&lt;option&gt;Uru-Chipaya&lt;/option&gt;</v>
      </c>
      <c r="D61" t="s">
        <v>774</v>
      </c>
    </row>
    <row r="62" spans="1:4" x14ac:dyDescent="0.25">
      <c r="A62" s="23" t="s">
        <v>937</v>
      </c>
      <c r="B62" s="23" t="str">
        <f>CONCATENATE("&lt;option&gt;",PROPER(Tabla3[[#This Row],[Columna2]]),"&lt;/option&gt;")</f>
        <v>&lt;option&gt;Weenhayek&lt;/option&gt;</v>
      </c>
      <c r="D62" t="s">
        <v>727</v>
      </c>
    </row>
    <row r="63" spans="1:4" x14ac:dyDescent="0.25">
      <c r="A63" s="23" t="s">
        <v>938</v>
      </c>
      <c r="B63" s="23" t="str">
        <f>CONCATENATE("&lt;option&gt;",PROPER(Tabla3[[#This Row],[Columna2]]),"&lt;/option&gt;")</f>
        <v>&lt;option&gt;Yaminawa&lt;/option&gt;</v>
      </c>
      <c r="D63" t="s">
        <v>800</v>
      </c>
    </row>
    <row r="64" spans="1:4" x14ac:dyDescent="0.25">
      <c r="A64" s="23" t="s">
        <v>939</v>
      </c>
      <c r="B64" s="23" t="str">
        <f>CONCATENATE("&lt;option&gt;",PROPER(Tabla3[[#This Row],[Columna2]]),"&lt;/option&gt;")</f>
        <v>&lt;option&gt;Yuki&lt;/option&gt;</v>
      </c>
      <c r="D64" t="s">
        <v>780</v>
      </c>
    </row>
    <row r="65" spans="1:4" x14ac:dyDescent="0.25">
      <c r="A65" s="23" t="s">
        <v>940</v>
      </c>
      <c r="B65" s="23" t="str">
        <f>CONCATENATE("&lt;option&gt;",PROPER(Tabla3[[#This Row],[Columna2]]),"&lt;/option&gt;")</f>
        <v>&lt;option&gt;Yuracaré&lt;/option&gt;</v>
      </c>
      <c r="D65" t="s">
        <v>743</v>
      </c>
    </row>
    <row r="66" spans="1:4" x14ac:dyDescent="0.25">
      <c r="A66" s="23" t="s">
        <v>941</v>
      </c>
      <c r="B66" s="23" t="str">
        <f>CONCATENATE("&lt;option&gt;",PROPER(Tabla3[[#This Row],[Columna2]]),"&lt;/option&gt;")</f>
        <v>&lt;option&gt;Zamuco&lt;/option&gt;</v>
      </c>
      <c r="D66" t="s">
        <v>744</v>
      </c>
    </row>
    <row r="67" spans="1:4" x14ac:dyDescent="0.25">
      <c r="A67" s="23" t="s">
        <v>942</v>
      </c>
      <c r="B67" s="23" t="str">
        <f>CONCATENATE("&lt;option&gt;",PROPER(Tabla3[[#This Row],[Columna2]]),"&lt;/option&gt;")</f>
        <v>&lt;option&gt;Bosnio&lt;/option&gt;</v>
      </c>
      <c r="D67" t="s">
        <v>745</v>
      </c>
    </row>
    <row r="68" spans="1:4" x14ac:dyDescent="0.25">
      <c r="A68" s="23" t="s">
        <v>943</v>
      </c>
      <c r="B68" s="23" t="str">
        <f>CONCATENATE("&lt;option&gt;",PROPER(Tabla3[[#This Row],[Columna2]]),"&lt;/option&gt;")</f>
        <v>&lt;option&gt;Croata &lt;/option&gt;</v>
      </c>
      <c r="D68" t="s">
        <v>807</v>
      </c>
    </row>
    <row r="69" spans="1:4" x14ac:dyDescent="0.25">
      <c r="A69" s="23" t="s">
        <v>706</v>
      </c>
      <c r="B69" s="23" t="str">
        <f>CONCATENATE("&lt;option&gt;",PROPER(Tabla3[[#This Row],[Columna2]]),"&lt;/option&gt;")</f>
        <v>&lt;option&gt;Serbio&lt;/option&gt;</v>
      </c>
      <c r="D69" t="s">
        <v>803</v>
      </c>
    </row>
    <row r="70" spans="1:4" x14ac:dyDescent="0.25">
      <c r="A70" s="23" t="s">
        <v>559</v>
      </c>
      <c r="B70" s="23" t="str">
        <f>CONCATENATE("&lt;option&gt;",PROPER(Tabla3[[#This Row],[Columna2]]),"&lt;/option&gt;")</f>
        <v>&lt;option&gt;Inglés&lt;/option&gt;</v>
      </c>
      <c r="D70" t="s">
        <v>832</v>
      </c>
    </row>
    <row r="71" spans="1:4" x14ac:dyDescent="0.25">
      <c r="A71" s="23" t="s">
        <v>560</v>
      </c>
      <c r="B71" s="23" t="str">
        <f>CONCATENATE("&lt;option&gt;",PROPER(Tabla3[[#This Row],[Columna2]]),"&lt;/option&gt;")</f>
        <v>&lt;option&gt;Portugués&lt;/option&gt;</v>
      </c>
      <c r="D71" t="s">
        <v>852</v>
      </c>
    </row>
    <row r="72" spans="1:4" x14ac:dyDescent="0.25">
      <c r="A72" s="23" t="s">
        <v>576</v>
      </c>
      <c r="B72" s="23" t="str">
        <f>CONCATENATE("&lt;option&gt;",PROPER(Tabla3[[#This Row],[Columna2]]),"&lt;/option&gt;")</f>
        <v>&lt;option&gt;Malayo&lt;/option&gt;</v>
      </c>
      <c r="D72" t="s">
        <v>848</v>
      </c>
    </row>
    <row r="73" spans="1:4" x14ac:dyDescent="0.25">
      <c r="A73" s="23" t="s">
        <v>690</v>
      </c>
      <c r="B73" s="23" t="str">
        <f>CONCATENATE("&lt;option&gt;",PROPER(Tabla3[[#This Row],[Columna2]]),"&lt;/option&gt;")</f>
        <v>&lt;option&gt;Búlgaro&lt;/option&gt;</v>
      </c>
      <c r="D73" t="s">
        <v>802</v>
      </c>
    </row>
    <row r="74" spans="1:4" x14ac:dyDescent="0.25">
      <c r="A74" s="23" t="s">
        <v>566</v>
      </c>
      <c r="B74" s="23" t="str">
        <f>CONCATENATE("&lt;option&gt;",PROPER(Tabla3[[#This Row],[Columna2]]),"&lt;/option&gt;")</f>
        <v>&lt;option&gt;Francés&lt;/option&gt;</v>
      </c>
      <c r="D74" t="s">
        <v>804</v>
      </c>
    </row>
    <row r="75" spans="1:4" x14ac:dyDescent="0.25">
      <c r="A75" s="23" t="s">
        <v>944</v>
      </c>
      <c r="B75" s="23" t="str">
        <f>CONCATENATE("&lt;option&gt;",PROPER(Tabla3[[#This Row],[Columna2]]),"&lt;/option&gt;")</f>
        <v>&lt;option&gt;Francés &lt;/option&gt;</v>
      </c>
      <c r="D75" t="s">
        <v>798</v>
      </c>
    </row>
    <row r="76" spans="1:4" x14ac:dyDescent="0.25">
      <c r="A76" s="23" t="s">
        <v>945</v>
      </c>
      <c r="B76" s="23" t="str">
        <f>CONCATENATE("&lt;option&gt;",PROPER(Tabla3[[#This Row],[Columna2]]),"&lt;/option&gt;")</f>
        <v>&lt;option&gt;Rundi&lt;/option&gt;</v>
      </c>
      <c r="D76" t="s">
        <v>722</v>
      </c>
    </row>
    <row r="77" spans="1:4" x14ac:dyDescent="0.25">
      <c r="A77" s="23" t="s">
        <v>691</v>
      </c>
      <c r="B77" s="23" t="str">
        <f>CONCATENATE("&lt;option&gt;",PROPER(Tabla3[[#This Row],[Columna2]]),"&lt;/option&gt;")</f>
        <v>&lt;option&gt;Dzongka&lt;/option&gt;</v>
      </c>
      <c r="D77" t="s">
        <v>805</v>
      </c>
    </row>
    <row r="78" spans="1:4" x14ac:dyDescent="0.25">
      <c r="A78" s="23" t="s">
        <v>560</v>
      </c>
      <c r="B78" s="23" t="str">
        <f>CONCATENATE("&lt;option&gt;",PROPER(Tabla3[[#This Row],[Columna2]]),"&lt;/option&gt;")</f>
        <v>&lt;option&gt;Portugués&lt;/option&gt;</v>
      </c>
      <c r="D78" t="s">
        <v>806</v>
      </c>
    </row>
    <row r="79" spans="1:4" x14ac:dyDescent="0.25">
      <c r="A79" s="23" t="s">
        <v>692</v>
      </c>
      <c r="B79" s="23" t="str">
        <f>CONCATENATE("&lt;option&gt;",PROPER(Tabla3[[#This Row],[Columna2]]),"&lt;/option&gt;")</f>
        <v>&lt;option&gt;Jemer&lt;/option&gt;</v>
      </c>
      <c r="D79" t="s">
        <v>782</v>
      </c>
    </row>
    <row r="80" spans="1:4" x14ac:dyDescent="0.25">
      <c r="A80" s="23" t="s">
        <v>944</v>
      </c>
      <c r="B80" s="23" t="str">
        <f>CONCATENATE("&lt;option&gt;",PROPER(Tabla3[[#This Row],[Columna2]]),"&lt;/option&gt;")</f>
        <v>&lt;option&gt;Francés &lt;/option&gt;</v>
      </c>
      <c r="D80" t="s">
        <v>746</v>
      </c>
    </row>
    <row r="81" spans="1:4" x14ac:dyDescent="0.25">
      <c r="A81" s="23" t="s">
        <v>559</v>
      </c>
      <c r="B81" s="23" t="str">
        <f>CONCATENATE("&lt;option&gt;",PROPER(Tabla3[[#This Row],[Columna2]]),"&lt;/option&gt;")</f>
        <v>&lt;option&gt;Inglés&lt;/option&gt;</v>
      </c>
      <c r="D81" t="s">
        <v>808</v>
      </c>
    </row>
    <row r="82" spans="1:4" x14ac:dyDescent="0.25">
      <c r="A82" s="23" t="s">
        <v>944</v>
      </c>
      <c r="B82" s="23" t="str">
        <f>CONCATENATE("&lt;option&gt;",PROPER(Tabla3[[#This Row],[Columna2]]),"&lt;/option&gt;")</f>
        <v>&lt;option&gt;Francés &lt;/option&gt;</v>
      </c>
      <c r="D82" t="s">
        <v>835</v>
      </c>
    </row>
    <row r="83" spans="1:4" x14ac:dyDescent="0.25">
      <c r="A83" s="23" t="s">
        <v>559</v>
      </c>
      <c r="B83" s="23" t="str">
        <f>CONCATENATE("&lt;option&gt;",PROPER(Tabla3[[#This Row],[Columna2]]),"&lt;/option&gt;")</f>
        <v>&lt;option&gt;Inglés&lt;/option&gt;</v>
      </c>
      <c r="D83" t="s">
        <v>846</v>
      </c>
    </row>
    <row r="84" spans="1:4" x14ac:dyDescent="0.25">
      <c r="A84" s="23" t="s">
        <v>946</v>
      </c>
      <c r="B84" s="23" t="str">
        <f>CONCATENATE("&lt;option&gt;",PROPER(Tabla3[[#This Row],[Columna2]]),"&lt;/option&gt;")</f>
        <v>&lt;option&gt;Cingalés &lt;/option&gt;</v>
      </c>
      <c r="D84" t="s">
        <v>777</v>
      </c>
    </row>
    <row r="85" spans="1:4" x14ac:dyDescent="0.25">
      <c r="A85" s="23" t="s">
        <v>947</v>
      </c>
      <c r="B85" s="23" t="str">
        <f>CONCATENATE("&lt;option&gt;",PROPER(Tabla3[[#This Row],[Columna2]]),"&lt;/option&gt;")</f>
        <v>&lt;option&gt;Tamil&lt;/option&gt;</v>
      </c>
      <c r="D85" t="s">
        <v>809</v>
      </c>
    </row>
    <row r="86" spans="1:4" x14ac:dyDescent="0.25">
      <c r="A86" s="23" t="s">
        <v>557</v>
      </c>
      <c r="B86" s="23" t="str">
        <f>CONCATENATE("&lt;option&gt;",PROPER(Tabla3[[#This Row],[Columna2]]),"&lt;/option&gt;")</f>
        <v>&lt;option&gt;Árabe&lt;/option&gt;</v>
      </c>
      <c r="D86" t="s">
        <v>811</v>
      </c>
    </row>
    <row r="87" spans="1:4" x14ac:dyDescent="0.25">
      <c r="A87" s="23" t="s">
        <v>566</v>
      </c>
      <c r="B87" s="23" t="str">
        <f>CONCATENATE("&lt;option&gt;",PROPER(Tabla3[[#This Row],[Columna2]]),"&lt;/option&gt;")</f>
        <v>&lt;option&gt;Francés&lt;/option&gt;</v>
      </c>
      <c r="D87" t="s">
        <v>812</v>
      </c>
    </row>
    <row r="88" spans="1:4" x14ac:dyDescent="0.25">
      <c r="A88" s="23" t="s">
        <v>904</v>
      </c>
      <c r="B88" s="23" t="str">
        <f>CONCATENATE("&lt;option&gt;",PROPER(Tabla3[[#This Row],[Columna2]]),"&lt;/option&gt;")</f>
        <v>&lt;option&gt;&lt;/option&gt;</v>
      </c>
      <c r="D88" t="s">
        <v>813</v>
      </c>
    </row>
    <row r="89" spans="1:4" x14ac:dyDescent="0.25">
      <c r="A89" s="23" t="s">
        <v>904</v>
      </c>
      <c r="B89" s="23" t="str">
        <f>CONCATENATE("&lt;option&gt;",PROPER(Tabla3[[#This Row],[Columna2]]),"&lt;/option&gt;")</f>
        <v>&lt;option&gt;&lt;/option&gt;</v>
      </c>
      <c r="D89" t="s">
        <v>783</v>
      </c>
    </row>
    <row r="90" spans="1:4" x14ac:dyDescent="0.25">
      <c r="A90" s="23" t="s">
        <v>904</v>
      </c>
      <c r="B90" s="23" t="str">
        <f>CONCATENATE("&lt;option&gt;",PROPER(Tabla3[[#This Row],[Columna2]]),"&lt;/option&gt;")</f>
        <v>&lt;option&gt;&lt;/option&gt;</v>
      </c>
      <c r="D90" t="s">
        <v>747</v>
      </c>
    </row>
    <row r="91" spans="1:4" x14ac:dyDescent="0.25">
      <c r="A91" s="23" t="s">
        <v>904</v>
      </c>
      <c r="B91" s="23" t="str">
        <f>CONCATENATE("&lt;option&gt;",PROPER(Tabla3[[#This Row],[Columna2]]),"&lt;/option&gt;")</f>
        <v>&lt;option&gt;&lt;/option&gt;</v>
      </c>
      <c r="D91" t="s">
        <v>792</v>
      </c>
    </row>
    <row r="92" spans="1:4" x14ac:dyDescent="0.25">
      <c r="A92" s="23" t="s">
        <v>904</v>
      </c>
      <c r="B92" s="23" t="str">
        <f>CONCATENATE("&lt;option&gt;",PROPER(Tabla3[[#This Row],[Columna2]]),"&lt;/option&gt;")</f>
        <v>&lt;option&gt;&lt;/option&gt;</v>
      </c>
      <c r="D92" t="s">
        <v>828</v>
      </c>
    </row>
    <row r="93" spans="1:4" x14ac:dyDescent="0.25">
      <c r="A93" s="23" t="s">
        <v>904</v>
      </c>
      <c r="B93" s="23" t="str">
        <f>CONCATENATE("&lt;option&gt;",PROPER(Tabla3[[#This Row],[Columna2]]),"&lt;/option&gt;")</f>
        <v>&lt;option&gt;&lt;/option&gt;</v>
      </c>
      <c r="D93" t="s">
        <v>815</v>
      </c>
    </row>
    <row r="94" spans="1:4" x14ac:dyDescent="0.25">
      <c r="A94" s="23" t="s">
        <v>904</v>
      </c>
      <c r="B94" s="23" t="str">
        <f>CONCATENATE("&lt;option&gt;",PROPER(Tabla3[[#This Row],[Columna2]]),"&lt;/option&gt;")</f>
        <v>&lt;option&gt;&lt;/option&gt;</v>
      </c>
      <c r="D94" t="s">
        <v>816</v>
      </c>
    </row>
    <row r="95" spans="1:4" x14ac:dyDescent="0.25">
      <c r="A95" s="23" t="s">
        <v>904</v>
      </c>
      <c r="B95" s="23" t="str">
        <f>CONCATENATE("&lt;option&gt;",PROPER(Tabla3[[#This Row],[Columna2]]),"&lt;/option&gt;")</f>
        <v>&lt;option&gt;&lt;/option&gt;</v>
      </c>
      <c r="D95" t="s">
        <v>817</v>
      </c>
    </row>
    <row r="96" spans="1:4" x14ac:dyDescent="0.25">
      <c r="A96" s="23" t="s">
        <v>904</v>
      </c>
      <c r="B96" s="23" t="str">
        <f>CONCATENATE("&lt;option&gt;",PROPER(Tabla3[[#This Row],[Columna2]]),"&lt;/option&gt;")</f>
        <v>&lt;option&gt;&lt;/option&gt;</v>
      </c>
      <c r="D96" t="s">
        <v>818</v>
      </c>
    </row>
    <row r="97" spans="1:4" x14ac:dyDescent="0.25">
      <c r="A97" s="23" t="s">
        <v>904</v>
      </c>
      <c r="B97" s="23" t="str">
        <f>CONCATENATE("&lt;option&gt;",PROPER(Tabla3[[#This Row],[Columna2]]),"&lt;/option&gt;")</f>
        <v>&lt;option&gt;&lt;/option&gt;</v>
      </c>
      <c r="D97" t="s">
        <v>748</v>
      </c>
    </row>
    <row r="98" spans="1:4" x14ac:dyDescent="0.25">
      <c r="A98" s="23" t="s">
        <v>904</v>
      </c>
      <c r="B98" s="23" t="str">
        <f>CONCATENATE("&lt;option&gt;",PROPER(Tabla3[[#This Row],[Columna2]]),"&lt;/option&gt;")</f>
        <v>&lt;option&gt;&lt;/option&gt;</v>
      </c>
      <c r="D98" t="s">
        <v>844</v>
      </c>
    </row>
    <row r="99" spans="1:4" x14ac:dyDescent="0.25">
      <c r="A99" s="23" t="s">
        <v>904</v>
      </c>
      <c r="B99" s="23" t="str">
        <f>CONCATENATE("&lt;option&gt;",PROPER(Tabla3[[#This Row],[Columna2]]),"&lt;/option&gt;")</f>
        <v>&lt;option&gt;&lt;/option&gt;</v>
      </c>
      <c r="D99" t="s">
        <v>749</v>
      </c>
    </row>
    <row r="100" spans="1:4" x14ac:dyDescent="0.25">
      <c r="A100" s="23" t="s">
        <v>567</v>
      </c>
      <c r="B100" s="23" t="str">
        <f>CONCATENATE("&lt;option&gt;",PROPER(Tabla3[[#This Row],[Columna2]]),"&lt;/option&gt;")</f>
        <v>&lt;option&gt;Griego&lt;/option&gt;</v>
      </c>
      <c r="D100" t="s">
        <v>772</v>
      </c>
    </row>
    <row r="101" spans="1:4" x14ac:dyDescent="0.25">
      <c r="A101" s="23" t="s">
        <v>582</v>
      </c>
      <c r="B101" s="23" t="str">
        <f>CONCATENATE("&lt;option&gt;",PROPER(Tabla3[[#This Row],[Columna2]]),"&lt;/option&gt;")</f>
        <v>&lt;option&gt;Turco&lt;/option&gt;</v>
      </c>
      <c r="D101" t="s">
        <v>821</v>
      </c>
    </row>
    <row r="102" spans="1:4" x14ac:dyDescent="0.25">
      <c r="A102" s="23" t="s">
        <v>572</v>
      </c>
      <c r="B102" s="23" t="str">
        <f>CONCATENATE("&lt;option&gt;",PROPER(Tabla3[[#This Row],[Columna2]]),"&lt;/option&gt;")</f>
        <v>&lt;option&gt;Italiano&lt;/option&gt;</v>
      </c>
      <c r="D102" t="s">
        <v>819</v>
      </c>
    </row>
    <row r="103" spans="1:4" x14ac:dyDescent="0.25">
      <c r="A103" s="23" t="s">
        <v>948</v>
      </c>
      <c r="B103" s="23" t="str">
        <f>CONCATENATE("&lt;option&gt;",PROPER(Tabla3[[#This Row],[Columna2]]),"&lt;/option&gt;")</f>
        <v>&lt;option&gt;Latín&lt;/option&gt;</v>
      </c>
      <c r="D103" t="s">
        <v>822</v>
      </c>
    </row>
    <row r="104" spans="1:4" x14ac:dyDescent="0.25">
      <c r="A104" s="23" t="s">
        <v>558</v>
      </c>
      <c r="B104" s="23" t="str">
        <f>CONCATENATE("&lt;option&gt;",PROPER(Tabla3[[#This Row],[Columna2]]),"&lt;/option&gt;")</f>
        <v>&lt;option&gt;Español&lt;/option&gt;</v>
      </c>
      <c r="D104" t="s">
        <v>868</v>
      </c>
    </row>
    <row r="105" spans="1:4" x14ac:dyDescent="0.25">
      <c r="A105" s="23" t="s">
        <v>557</v>
      </c>
      <c r="B105" s="23" t="str">
        <f>CONCATENATE("&lt;option&gt;",PROPER(Tabla3[[#This Row],[Columna2]]),"&lt;/option&gt;")</f>
        <v>&lt;option&gt;Árabe&lt;/option&gt;</v>
      </c>
      <c r="D105" t="s">
        <v>829</v>
      </c>
    </row>
    <row r="106" spans="1:4" x14ac:dyDescent="0.25">
      <c r="A106" s="23" t="s">
        <v>949</v>
      </c>
      <c r="B106" s="23" t="str">
        <f>CONCATENATE("&lt;option&gt;",PROPER(Tabla3[[#This Row],[Columna2]]),"&lt;/option&gt;")</f>
        <v>&lt;option&gt;Comorense&lt;/option&gt;</v>
      </c>
      <c r="D106" t="s">
        <v>750</v>
      </c>
    </row>
    <row r="107" spans="1:4" x14ac:dyDescent="0.25">
      <c r="A107" s="23" t="s">
        <v>566</v>
      </c>
      <c r="B107" s="23" t="str">
        <f>CONCATENATE("&lt;option&gt;",PROPER(Tabla3[[#This Row],[Columna2]]),"&lt;/option&gt;")</f>
        <v>&lt;option&gt;Francés&lt;/option&gt;</v>
      </c>
      <c r="D107" t="s">
        <v>890</v>
      </c>
    </row>
    <row r="108" spans="1:4" x14ac:dyDescent="0.25">
      <c r="A108" s="23" t="s">
        <v>561</v>
      </c>
      <c r="B108" s="23" t="str">
        <f>CONCATENATE("&lt;option&gt;",PROPER(Tabla3[[#This Row],[Columna2]]),"&lt;/option&gt;")</f>
        <v>&lt;option&gt;Coreano&lt;/option&gt;</v>
      </c>
      <c r="D108" t="s">
        <v>856</v>
      </c>
    </row>
    <row r="109" spans="1:4" x14ac:dyDescent="0.25">
      <c r="A109" s="23" t="s">
        <v>561</v>
      </c>
      <c r="B109" s="23" t="str">
        <f>CONCATENATE("&lt;option&gt;",PROPER(Tabla3[[#This Row],[Columna2]]),"&lt;/option&gt;")</f>
        <v>&lt;option&gt;Coreano&lt;/option&gt;</v>
      </c>
      <c r="D109" t="s">
        <v>752</v>
      </c>
    </row>
    <row r="110" spans="1:4" x14ac:dyDescent="0.25">
      <c r="A110" s="23" t="s">
        <v>566</v>
      </c>
      <c r="B110" s="23" t="str">
        <f>CONCATENATE("&lt;option&gt;",PROPER(Tabla3[[#This Row],[Columna2]]),"&lt;/option&gt;")</f>
        <v>&lt;option&gt;Francés&lt;/option&gt;</v>
      </c>
      <c r="D110" t="s">
        <v>751</v>
      </c>
    </row>
    <row r="111" spans="1:4" x14ac:dyDescent="0.25">
      <c r="A111" s="23" t="s">
        <v>558</v>
      </c>
      <c r="B111" s="23" t="str">
        <f>CONCATENATE("&lt;option&gt;",PROPER(Tabla3[[#This Row],[Columna2]]),"&lt;/option&gt;")</f>
        <v>&lt;option&gt;Español&lt;/option&gt;</v>
      </c>
      <c r="D111" t="s">
        <v>823</v>
      </c>
    </row>
    <row r="112" spans="1:4" x14ac:dyDescent="0.25">
      <c r="A112" s="23" t="s">
        <v>693</v>
      </c>
      <c r="B112" s="23" t="str">
        <f>CONCATENATE("&lt;option&gt;",PROPER(Tabla3[[#This Row],[Columna2]]),"&lt;/option&gt;")</f>
        <v>&lt;option&gt;Croata&lt;/option&gt;</v>
      </c>
      <c r="D112" t="s">
        <v>824</v>
      </c>
    </row>
    <row r="113" spans="1:26" x14ac:dyDescent="0.25">
      <c r="A113" s="23" t="s">
        <v>558</v>
      </c>
      <c r="B113" s="23" t="str">
        <f>CONCATENATE("&lt;option&gt;",PROPER(Tabla3[[#This Row],[Columna2]]),"&lt;/option&gt;")</f>
        <v>&lt;option&gt;Español&lt;/option&gt;</v>
      </c>
      <c r="D113" t="s">
        <v>753</v>
      </c>
    </row>
    <row r="114" spans="1:26" x14ac:dyDescent="0.25">
      <c r="A114" s="23" t="s">
        <v>562</v>
      </c>
      <c r="B114" s="23" t="str">
        <f>CONCATENATE("&lt;option&gt;",PROPER(Tabla3[[#This Row],[Columna2]]),"&lt;/option&gt;")</f>
        <v>&lt;option&gt;Danés&lt;/option&gt;</v>
      </c>
      <c r="D114" t="s">
        <v>754</v>
      </c>
    </row>
    <row r="115" spans="1:26" x14ac:dyDescent="0.25">
      <c r="A115" s="23" t="s">
        <v>904</v>
      </c>
      <c r="B115" s="23" t="str">
        <f>CONCATENATE("&lt;option&gt;",PROPER(Tabla3[[#This Row],[Columna2]]),"&lt;/option&gt;")</f>
        <v>&lt;option&gt;&lt;/option&gt;</v>
      </c>
      <c r="D115" t="s">
        <v>755</v>
      </c>
    </row>
    <row r="116" spans="1:26" x14ac:dyDescent="0.25">
      <c r="A116" s="23" t="s">
        <v>559</v>
      </c>
      <c r="B116" s="23" t="str">
        <f>CONCATENATE("&lt;option&gt;",PROPER(Tabla3[[#This Row],[Columna2]]),"&lt;/option&gt;")</f>
        <v>&lt;option&gt;Inglés&lt;/option&gt;</v>
      </c>
      <c r="D116" t="s">
        <v>825</v>
      </c>
    </row>
    <row r="117" spans="1:26" x14ac:dyDescent="0.25">
      <c r="A117" s="23" t="s">
        <v>558</v>
      </c>
      <c r="B117" s="23" t="str">
        <f>CONCATENATE("&lt;option&gt;",PROPER(Tabla3[[#This Row],[Columna2]]),"&lt;/option&gt;")</f>
        <v>&lt;option&gt;Español&lt;/option&gt;</v>
      </c>
      <c r="D117" t="s">
        <v>872</v>
      </c>
    </row>
    <row r="118" spans="1:26" x14ac:dyDescent="0.25">
      <c r="A118" s="23" t="s">
        <v>557</v>
      </c>
      <c r="B118" s="23" t="str">
        <f>CONCATENATE("&lt;option&gt;",PROPER(Tabla3[[#This Row],[Columna2]]),"&lt;/option&gt;")</f>
        <v>&lt;option&gt;Árabe&lt;/option&gt;</v>
      </c>
      <c r="D118" t="s">
        <v>728</v>
      </c>
    </row>
    <row r="119" spans="1:26" x14ac:dyDescent="0.25">
      <c r="A119" s="23" t="s">
        <v>558</v>
      </c>
      <c r="B119" s="23" t="str">
        <f>CONCATENATE("&lt;option&gt;",PROPER(Tabla3[[#This Row],[Columna2]]),"&lt;/option&gt;")</f>
        <v>&lt;option&gt;Español&lt;/option&gt;</v>
      </c>
      <c r="D119" t="s">
        <v>826</v>
      </c>
    </row>
    <row r="120" spans="1:26" x14ac:dyDescent="0.25">
      <c r="A120" s="23" t="s">
        <v>557</v>
      </c>
      <c r="B120" s="23" t="str">
        <f>CONCATENATE("&lt;option&gt;",PROPER(Tabla3[[#This Row],[Columna2]]),"&lt;/option&gt;")</f>
        <v>&lt;option&gt;Árabe&lt;/option&gt;</v>
      </c>
      <c r="D120" t="s">
        <v>827</v>
      </c>
    </row>
    <row r="121" spans="1:26" x14ac:dyDescent="0.25">
      <c r="A121" s="23" t="s">
        <v>557</v>
      </c>
      <c r="B121" s="23" t="str">
        <f>CONCATENATE("&lt;option&gt;",PROPER(Tabla3[[#This Row],[Columna2]]),"&lt;/option&gt;")</f>
        <v>&lt;option&gt;Árabe&lt;/option&gt;</v>
      </c>
      <c r="D121" t="s">
        <v>860</v>
      </c>
    </row>
    <row r="122" spans="1:26" x14ac:dyDescent="0.25">
      <c r="A122" s="23" t="s">
        <v>950</v>
      </c>
      <c r="B122" s="23" t="str">
        <f>CONCATENATE("&lt;option&gt;",PROPER(Tabla3[[#This Row],[Columna2]]),"&lt;/option&gt;")</f>
        <v>&lt;option&gt;Tigriña&lt;/option&gt;</v>
      </c>
      <c r="D122" t="s">
        <v>756</v>
      </c>
    </row>
    <row r="123" spans="1:26" x14ac:dyDescent="0.25">
      <c r="A123" s="23" t="s">
        <v>694</v>
      </c>
      <c r="B123" s="23" t="str">
        <f>CONCATENATE("&lt;option&gt;",PROPER(Tabla3[[#This Row],[Columna2]]),"&lt;/option&gt;")</f>
        <v>&lt;option&gt;Eslovaco&lt;/option&gt;</v>
      </c>
      <c r="D123" t="s">
        <v>831</v>
      </c>
    </row>
    <row r="124" spans="1:26" x14ac:dyDescent="0.25">
      <c r="A124" s="23" t="s">
        <v>695</v>
      </c>
      <c r="B124" s="23" t="str">
        <f>CONCATENATE("&lt;option&gt;",PROPER(Tabla3[[#This Row],[Columna2]]),"&lt;/option&gt;")</f>
        <v>&lt;option&gt;Esloveno&lt;/option&gt;</v>
      </c>
      <c r="D124" t="s">
        <v>716</v>
      </c>
      <c r="Z124" t="s">
        <v>1019</v>
      </c>
    </row>
    <row r="125" spans="1:26" x14ac:dyDescent="0.25">
      <c r="A125" s="23" t="s">
        <v>904</v>
      </c>
      <c r="B125" s="23" t="str">
        <f>CONCATENATE("&lt;option&gt;",PROPER(Tabla3[[#This Row],[Columna2]]),"&lt;/option&gt;")</f>
        <v>&lt;option&gt;&lt;/option&gt;</v>
      </c>
      <c r="D125" t="s">
        <v>717</v>
      </c>
    </row>
    <row r="126" spans="1:26" x14ac:dyDescent="0.25">
      <c r="A126" s="23" t="s">
        <v>558</v>
      </c>
      <c r="B126" s="23" t="str">
        <f>CONCATENATE("&lt;option&gt;",PROPER(Tabla3[[#This Row],[Columna2]]),"&lt;/option&gt;")</f>
        <v>&lt;option&gt;Español&lt;/option&gt;</v>
      </c>
      <c r="D126" t="s">
        <v>862</v>
      </c>
    </row>
    <row r="127" spans="1:26" ht="38.25" x14ac:dyDescent="0.25">
      <c r="A127" s="23" t="s">
        <v>951</v>
      </c>
      <c r="B127" s="23" t="str">
        <f>CONCATENATE("&lt;option&gt;",PROPER(Tabla3[[#This Row],[Columna2]]),"&lt;/option&gt;")</f>
        <v>&lt;option&gt;Lengua De Signos Española &lt;/option&gt;</v>
      </c>
      <c r="D127" t="s">
        <v>721</v>
      </c>
    </row>
    <row r="128" spans="1:26" x14ac:dyDescent="0.25">
      <c r="A128" s="23" t="s">
        <v>904</v>
      </c>
      <c r="B128" s="23" t="str">
        <f>CONCATENATE("&lt;option&gt;",PROPER(Tabla3[[#This Row],[Columna2]]),"&lt;/option&gt;")</f>
        <v>&lt;option&gt;&lt;/option&gt;</v>
      </c>
      <c r="D128" t="s">
        <v>757</v>
      </c>
    </row>
    <row r="129" spans="1:4" x14ac:dyDescent="0.25">
      <c r="A129" s="23" t="s">
        <v>904</v>
      </c>
      <c r="B129" s="23" t="str">
        <f>CONCATENATE("&lt;option&gt;",PROPER(Tabla3[[#This Row],[Columna2]]),"&lt;/option&gt;")</f>
        <v>&lt;option&gt;&lt;/option&gt;</v>
      </c>
      <c r="D129" t="s">
        <v>758</v>
      </c>
    </row>
    <row r="130" spans="1:4" x14ac:dyDescent="0.25">
      <c r="A130" s="23" t="s">
        <v>904</v>
      </c>
      <c r="B130" s="23" t="str">
        <f>CONCATENATE("&lt;option&gt;",PROPER(Tabla3[[#This Row],[Columna2]]),"&lt;/option&gt;")</f>
        <v>&lt;option&gt;&lt;/option&gt;</v>
      </c>
      <c r="D130" t="s">
        <v>879</v>
      </c>
    </row>
    <row r="131" spans="1:4" x14ac:dyDescent="0.25">
      <c r="A131" s="23" t="s">
        <v>904</v>
      </c>
      <c r="B131" s="23" t="str">
        <f>CONCATENATE("&lt;option&gt;",PROPER(Tabla3[[#This Row],[Columna2]]),"&lt;/option&gt;")</f>
        <v>&lt;option&gt;&lt;/option&gt;</v>
      </c>
      <c r="D131" t="s">
        <v>864</v>
      </c>
    </row>
    <row r="132" spans="1:4" x14ac:dyDescent="0.25">
      <c r="A132" s="23" t="s">
        <v>904</v>
      </c>
      <c r="B132" s="23" t="str">
        <f>CONCATENATE("&lt;option&gt;",PROPER(Tabla3[[#This Row],[Columna2]]),"&lt;/option&gt;")</f>
        <v>&lt;option&gt;&lt;/option&gt;</v>
      </c>
      <c r="D132" t="s">
        <v>865</v>
      </c>
    </row>
    <row r="133" spans="1:4" x14ac:dyDescent="0.25">
      <c r="A133" s="23" t="s">
        <v>904</v>
      </c>
      <c r="B133" s="23" t="str">
        <f>CONCATENATE("&lt;option&gt;",PROPER(Tabla3[[#This Row],[Columna2]]),"&lt;/option&gt;")</f>
        <v>&lt;option&gt;&lt;/option&gt;</v>
      </c>
      <c r="D133" t="s">
        <v>775</v>
      </c>
    </row>
    <row r="134" spans="1:4" x14ac:dyDescent="0.25">
      <c r="A134" s="23" t="s">
        <v>563</v>
      </c>
      <c r="B134" s="23" t="str">
        <f>CONCATENATE("&lt;option&gt;",PROPER(Tabla3[[#This Row],[Columna2]]),"&lt;/option&gt;")</f>
        <v>&lt;option&gt;Estonio&lt;/option&gt;</v>
      </c>
      <c r="D134" t="s">
        <v>730</v>
      </c>
    </row>
    <row r="135" spans="1:4" x14ac:dyDescent="0.25">
      <c r="A135" s="23" t="s">
        <v>564</v>
      </c>
      <c r="B135" s="23" t="str">
        <f>CONCATENATE("&lt;option&gt;",PROPER(Tabla3[[#This Row],[Columna2]]),"&lt;/option&gt;")</f>
        <v>&lt;option&gt;Amárico&lt;/option&gt;</v>
      </c>
      <c r="D135" t="s">
        <v>866</v>
      </c>
    </row>
    <row r="136" spans="1:4" x14ac:dyDescent="0.25">
      <c r="A136" s="23" t="s">
        <v>565</v>
      </c>
      <c r="B136" s="23" t="str">
        <f>CONCATENATE("&lt;option&gt;",PROPER(Tabla3[[#This Row],[Columna2]]),"&lt;/option&gt;")</f>
        <v>&lt;option&gt;Filipino&lt;/option&gt;</v>
      </c>
      <c r="D136" t="s">
        <v>771</v>
      </c>
    </row>
    <row r="137" spans="1:4" x14ac:dyDescent="0.25">
      <c r="A137" s="23" t="s">
        <v>559</v>
      </c>
      <c r="B137" s="23" t="str">
        <f>CONCATENATE("&lt;option&gt;",PROPER(Tabla3[[#This Row],[Columna2]]),"&lt;/option&gt;")</f>
        <v>&lt;option&gt;Inglés&lt;/option&gt;</v>
      </c>
      <c r="D137" t="s">
        <v>857</v>
      </c>
    </row>
    <row r="138" spans="1:4" ht="38.25" customHeight="1" x14ac:dyDescent="0.25">
      <c r="A138" s="23" t="s">
        <v>952</v>
      </c>
      <c r="B138" s="23" t="str">
        <f>CONCATENATE("&lt;option&gt;",PROPER(Tabla3[[#This Row],[Columna2]]),"&lt;/option&gt;")</f>
        <v>&lt;option&gt;Finés¹&lt;/option&gt;</v>
      </c>
      <c r="D138" t="s">
        <v>759</v>
      </c>
    </row>
    <row r="139" spans="1:4" x14ac:dyDescent="0.25">
      <c r="A139" s="23" t="s">
        <v>953</v>
      </c>
      <c r="B139" s="23" t="str">
        <f>CONCATENATE("&lt;option&gt;",PROPER(Tabla3[[#This Row],[Columna2]]),"&lt;/option&gt;")</f>
        <v>&lt;option&gt;Sueco²&lt;/option&gt;</v>
      </c>
      <c r="D139" t="s">
        <v>869</v>
      </c>
    </row>
    <row r="140" spans="1:4" ht="25.5" x14ac:dyDescent="0.25">
      <c r="A140" s="23" t="s">
        <v>954</v>
      </c>
      <c r="B140" s="23" t="str">
        <f>CONCATENATE("&lt;option&gt;",PROPER(Tabla3[[#This Row],[Columna2]]),"&lt;/option&gt;")</f>
        <v>&lt;option&gt;Indostano Fiyiano&lt;/option&gt;</v>
      </c>
      <c r="D140" t="s">
        <v>814</v>
      </c>
    </row>
    <row r="141" spans="1:4" x14ac:dyDescent="0.25">
      <c r="A141" s="23" t="s">
        <v>559</v>
      </c>
      <c r="B141" s="23" t="str">
        <f>CONCATENATE("&lt;option&gt;",PROPER(Tabla3[[#This Row],[Columna2]]),"&lt;/option&gt;")</f>
        <v>&lt;option&gt;Inglés&lt;/option&gt;</v>
      </c>
      <c r="D141" t="s">
        <v>873</v>
      </c>
    </row>
    <row r="142" spans="1:4" x14ac:dyDescent="0.25">
      <c r="A142" s="23" t="s">
        <v>955</v>
      </c>
      <c r="B142" s="23" t="str">
        <f>CONCATENATE("&lt;option&gt;",PROPER(Tabla3[[#This Row],[Columna2]]),"&lt;/option&gt;")</f>
        <v>&lt;option&gt;Fiyiano&lt;/option&gt;</v>
      </c>
      <c r="D142" t="s">
        <v>810</v>
      </c>
    </row>
    <row r="143" spans="1:4" x14ac:dyDescent="0.25">
      <c r="A143" s="23" t="s">
        <v>566</v>
      </c>
      <c r="B143" s="23" t="str">
        <f>CONCATENATE("&lt;option&gt;",PROPER(Tabla3[[#This Row],[Columna2]]),"&lt;/option&gt;")</f>
        <v>&lt;option&gt;Francés&lt;/option&gt;</v>
      </c>
      <c r="D143" t="s">
        <v>870</v>
      </c>
    </row>
    <row r="144" spans="1:4" x14ac:dyDescent="0.25">
      <c r="A144" s="23" t="s">
        <v>566</v>
      </c>
      <c r="B144" s="23" t="str">
        <f>CONCATENATE("&lt;option&gt;",PROPER(Tabla3[[#This Row],[Columna2]]),"&lt;/option&gt;")</f>
        <v>&lt;option&gt;Francés&lt;/option&gt;</v>
      </c>
      <c r="D144" t="s">
        <v>797</v>
      </c>
    </row>
    <row r="145" spans="1:4" x14ac:dyDescent="0.25">
      <c r="A145" s="23" t="s">
        <v>559</v>
      </c>
      <c r="B145" s="23" t="str">
        <f>CONCATENATE("&lt;option&gt;",PROPER(Tabla3[[#This Row],[Columna2]]),"&lt;/option&gt;")</f>
        <v>&lt;option&gt;Inglés&lt;/option&gt;</v>
      </c>
      <c r="D145" t="s">
        <v>760</v>
      </c>
    </row>
    <row r="146" spans="1:4" x14ac:dyDescent="0.25">
      <c r="A146" s="23" t="s">
        <v>696</v>
      </c>
      <c r="B146" s="23" t="str">
        <f>CONCATENATE("&lt;option&gt;",PROPER(Tabla3[[#This Row],[Columna2]]),"&lt;/option&gt;")</f>
        <v>&lt;option&gt;Georgiano&lt;/option&gt;</v>
      </c>
      <c r="D146" t="s">
        <v>880</v>
      </c>
    </row>
    <row r="147" spans="1:4" x14ac:dyDescent="0.25">
      <c r="A147" s="23" t="s">
        <v>559</v>
      </c>
      <c r="B147" s="23" t="str">
        <f>CONCATENATE("&lt;option&gt;",PROPER(Tabla3[[#This Row],[Columna2]]),"&lt;/option&gt;")</f>
        <v>&lt;option&gt;Inglés&lt;/option&gt;</v>
      </c>
      <c r="D147" t="s">
        <v>779</v>
      </c>
    </row>
    <row r="148" spans="1:4" x14ac:dyDescent="0.25">
      <c r="A148" s="23" t="s">
        <v>559</v>
      </c>
      <c r="B148" s="23" t="str">
        <f>CONCATENATE("&lt;option&gt;",PROPER(Tabla3[[#This Row],[Columna2]]),"&lt;/option&gt;")</f>
        <v>&lt;option&gt;Inglés&lt;/option&gt;</v>
      </c>
      <c r="D148" t="s">
        <v>761</v>
      </c>
    </row>
    <row r="149" spans="1:4" x14ac:dyDescent="0.25">
      <c r="A149" s="23" t="s">
        <v>567</v>
      </c>
      <c r="B149" s="23" t="str">
        <f>CONCATENATE("&lt;option&gt;",PROPER(Tabla3[[#This Row],[Columna2]]),"&lt;/option&gt;")</f>
        <v>&lt;option&gt;Griego&lt;/option&gt;</v>
      </c>
      <c r="D149" t="s">
        <v>881</v>
      </c>
    </row>
    <row r="150" spans="1:4" x14ac:dyDescent="0.25">
      <c r="A150" s="23" t="s">
        <v>558</v>
      </c>
      <c r="B150" s="23" t="str">
        <f>CONCATENATE("&lt;option&gt;",PROPER(Tabla3[[#This Row],[Columna2]]),"&lt;/option&gt;")</f>
        <v>&lt;option&gt;Español&lt;/option&gt;</v>
      </c>
      <c r="D150" t="s">
        <v>882</v>
      </c>
    </row>
    <row r="151" spans="1:4" x14ac:dyDescent="0.25">
      <c r="A151" s="23" t="s">
        <v>559</v>
      </c>
      <c r="B151" s="23" t="str">
        <f>CONCATENATE("&lt;option&gt;",PROPER(Tabla3[[#This Row],[Columna2]]),"&lt;/option&gt;")</f>
        <v>&lt;option&gt;Inglés&lt;/option&gt;</v>
      </c>
      <c r="D151" t="s">
        <v>836</v>
      </c>
    </row>
    <row r="152" spans="1:4" x14ac:dyDescent="0.25">
      <c r="A152" s="23" t="s">
        <v>566</v>
      </c>
      <c r="B152" s="23" t="str">
        <f>CONCATENATE("&lt;option&gt;",PROPER(Tabla3[[#This Row],[Columna2]]),"&lt;/option&gt;")</f>
        <v>&lt;option&gt;Francés&lt;/option&gt;</v>
      </c>
      <c r="D152" t="s">
        <v>789</v>
      </c>
    </row>
    <row r="153" spans="1:4" x14ac:dyDescent="0.25">
      <c r="A153" s="23" t="s">
        <v>558</v>
      </c>
      <c r="B153" s="23" t="str">
        <f>CONCATENATE("&lt;option&gt;",PROPER(Tabla3[[#This Row],[Columna2]]),"&lt;/option&gt;")</f>
        <v>&lt;option&gt;Español&lt;/option&gt;</v>
      </c>
      <c r="D153" t="s">
        <v>833</v>
      </c>
    </row>
    <row r="154" spans="1:4" x14ac:dyDescent="0.25">
      <c r="A154" s="23" t="s">
        <v>560</v>
      </c>
      <c r="B154" s="23" t="str">
        <f>CONCATENATE("&lt;option&gt;",PROPER(Tabla3[[#This Row],[Columna2]]),"&lt;/option&gt;")</f>
        <v>&lt;option&gt;Portugués&lt;/option&gt;</v>
      </c>
      <c r="D154" t="s">
        <v>883</v>
      </c>
    </row>
    <row r="155" spans="1:4" ht="25.5" x14ac:dyDescent="0.25">
      <c r="A155" s="23" t="s">
        <v>956</v>
      </c>
      <c r="B155" s="23" t="str">
        <f>CONCATENATE("&lt;option&gt;",PROPER(Tabla3[[#This Row],[Columna2]]),"&lt;/option&gt;")</f>
        <v>&lt;option&gt;Criollo Haitiano&lt;/option&gt;</v>
      </c>
      <c r="D155" t="s">
        <v>762</v>
      </c>
    </row>
    <row r="156" spans="1:4" x14ac:dyDescent="0.25">
      <c r="A156" s="23" t="s">
        <v>566</v>
      </c>
      <c r="B156" s="23" t="str">
        <f>CONCATENATE("&lt;option&gt;",PROPER(Tabla3[[#This Row],[Columna2]]),"&lt;/option&gt;")</f>
        <v>&lt;option&gt;Francés&lt;/option&gt;</v>
      </c>
      <c r="D156" t="s">
        <v>874</v>
      </c>
    </row>
    <row r="157" spans="1:4" x14ac:dyDescent="0.25">
      <c r="A157" s="23" t="s">
        <v>558</v>
      </c>
      <c r="B157" s="23" t="str">
        <f>CONCATENATE("&lt;option&gt;",PROPER(Tabla3[[#This Row],[Columna2]]),"&lt;/option&gt;")</f>
        <v>&lt;option&gt;Español&lt;/option&gt;</v>
      </c>
      <c r="D157" t="s">
        <v>875</v>
      </c>
    </row>
    <row r="158" spans="1:4" x14ac:dyDescent="0.25">
      <c r="A158" s="23" t="s">
        <v>697</v>
      </c>
      <c r="B158" s="23" t="str">
        <f>CONCATENATE("&lt;option&gt;",PROPER(Tabla3[[#This Row],[Columna2]]),"&lt;/option&gt;")</f>
        <v>&lt;option&gt;Húngaro&lt;/option&gt;</v>
      </c>
      <c r="D158" t="s">
        <v>781</v>
      </c>
    </row>
    <row r="159" spans="1:4" x14ac:dyDescent="0.25">
      <c r="A159" s="23" t="s">
        <v>957</v>
      </c>
      <c r="B159" s="23" t="str">
        <f>CONCATENATE("&lt;option&gt;",PROPER(Tabla3[[#This Row],[Columna2]]),"&lt;/option&gt;")</f>
        <v>&lt;option&gt;Hindi&lt;/option&gt;</v>
      </c>
      <c r="D159" t="s">
        <v>884</v>
      </c>
    </row>
    <row r="160" spans="1:4" x14ac:dyDescent="0.25">
      <c r="A160" s="23" t="s">
        <v>559</v>
      </c>
      <c r="B160" s="23" t="str">
        <f>CONCATENATE("&lt;option&gt;",PROPER(Tabla3[[#This Row],[Columna2]]),"&lt;/option&gt;")</f>
        <v>&lt;option&gt;Inglés&lt;/option&gt;</v>
      </c>
      <c r="D160" t="s">
        <v>885</v>
      </c>
    </row>
    <row r="161" spans="1:4" x14ac:dyDescent="0.25">
      <c r="A161" s="23" t="s">
        <v>904</v>
      </c>
      <c r="B161" s="23" t="str">
        <f>CONCATENATE("&lt;option&gt;",PROPER(Tabla3[[#This Row],[Columna2]]),"&lt;/option&gt;")</f>
        <v>&lt;option&gt;&lt;/option&gt;</v>
      </c>
      <c r="D161" t="s">
        <v>886</v>
      </c>
    </row>
    <row r="162" spans="1:4" x14ac:dyDescent="0.25">
      <c r="A162" s="23" t="s">
        <v>904</v>
      </c>
      <c r="B162" s="23" t="str">
        <f>CONCATENATE("&lt;option&gt;",PROPER(Tabla3[[#This Row],[Columna2]]),"&lt;/option&gt;")</f>
        <v>&lt;option&gt;&lt;/option&gt;</v>
      </c>
      <c r="D162" t="s">
        <v>838</v>
      </c>
    </row>
    <row r="163" spans="1:4" x14ac:dyDescent="0.25">
      <c r="A163" s="23" t="s">
        <v>904</v>
      </c>
      <c r="B163" s="23" t="str">
        <f>CONCATENATE("&lt;option&gt;",PROPER(Tabla3[[#This Row],[Columna2]]),"&lt;/option&gt;")</f>
        <v>&lt;option&gt;&lt;/option&gt;</v>
      </c>
      <c r="D163" t="s">
        <v>830</v>
      </c>
    </row>
    <row r="164" spans="1:4" x14ac:dyDescent="0.25">
      <c r="A164" s="23" t="s">
        <v>904</v>
      </c>
      <c r="B164" s="23" t="str">
        <f>CONCATENATE("&lt;option&gt;",PROPER(Tabla3[[#This Row],[Columna2]]),"&lt;/option&gt;")</f>
        <v>&lt;option&gt;&lt;/option&gt;</v>
      </c>
      <c r="D164" t="s">
        <v>763</v>
      </c>
    </row>
    <row r="165" spans="1:4" x14ac:dyDescent="0.25">
      <c r="A165" s="23" t="s">
        <v>904</v>
      </c>
      <c r="B165" s="23" t="str">
        <f>CONCATENATE("&lt;option&gt;",PROPER(Tabla3[[#This Row],[Columna2]]),"&lt;/option&gt;")</f>
        <v>&lt;option&gt;&lt;/option&gt;</v>
      </c>
      <c r="D165" t="s">
        <v>887</v>
      </c>
    </row>
    <row r="166" spans="1:4" x14ac:dyDescent="0.25">
      <c r="A166" s="23" t="s">
        <v>904</v>
      </c>
      <c r="B166" s="23" t="str">
        <f>CONCATENATE("&lt;option&gt;",PROPER(Tabla3[[#This Row],[Columna2]]),"&lt;/option&gt;")</f>
        <v>&lt;option&gt;&lt;/option&gt;</v>
      </c>
      <c r="D166" t="s">
        <v>876</v>
      </c>
    </row>
    <row r="167" spans="1:4" x14ac:dyDescent="0.25">
      <c r="A167" s="23" t="s">
        <v>904</v>
      </c>
      <c r="B167" s="23" t="str">
        <f>CONCATENATE("&lt;option&gt;",PROPER(Tabla3[[#This Row],[Columna2]]),"&lt;/option&gt;")</f>
        <v>&lt;option&gt;&lt;/option&gt;</v>
      </c>
      <c r="D167" t="s">
        <v>889</v>
      </c>
    </row>
    <row r="168" spans="1:4" x14ac:dyDescent="0.25">
      <c r="A168" s="23" t="s">
        <v>904</v>
      </c>
      <c r="B168" s="23" t="str">
        <f>CONCATENATE("&lt;option&gt;",PROPER(Tabla3[[#This Row],[Columna2]]),"&lt;/option&gt;")</f>
        <v>&lt;option&gt;&lt;/option&gt;</v>
      </c>
      <c r="D168" t="s">
        <v>764</v>
      </c>
    </row>
    <row r="169" spans="1:4" x14ac:dyDescent="0.25">
      <c r="A169" s="23" t="s">
        <v>904</v>
      </c>
      <c r="B169" s="23" t="str">
        <f>CONCATENATE("&lt;option&gt;",PROPER(Tabla3[[#This Row],[Columna2]]),"&lt;/option&gt;")</f>
        <v>&lt;option&gt;&lt;/option&gt;</v>
      </c>
      <c r="D169" t="s">
        <v>877</v>
      </c>
    </row>
    <row r="170" spans="1:4" x14ac:dyDescent="0.25">
      <c r="A170" s="23" t="s">
        <v>904</v>
      </c>
      <c r="B170" s="23" t="str">
        <f>CONCATENATE("&lt;option&gt;",PROPER(Tabla3[[#This Row],[Columna2]]),"&lt;/option&gt;")</f>
        <v>&lt;option&gt;&lt;/option&gt;</v>
      </c>
      <c r="D170" t="s">
        <v>858</v>
      </c>
    </row>
    <row r="171" spans="1:4" x14ac:dyDescent="0.25">
      <c r="A171" s="23" t="s">
        <v>904</v>
      </c>
      <c r="B171" s="23" t="str">
        <f>CONCATENATE("&lt;option&gt;",PROPER(Tabla3[[#This Row],[Columna2]]),"&lt;/option&gt;")</f>
        <v>&lt;option&gt;&lt;/option&gt;</v>
      </c>
      <c r="D171" t="s">
        <v>765</v>
      </c>
    </row>
    <row r="172" spans="1:4" x14ac:dyDescent="0.25">
      <c r="A172" s="23" t="s">
        <v>904</v>
      </c>
      <c r="B172" s="23" t="str">
        <f>CONCATENATE("&lt;option&gt;",PROPER(Tabla3[[#This Row],[Columna2]]),"&lt;/option&gt;")</f>
        <v>&lt;option&gt;&lt;/option&gt;</v>
      </c>
      <c r="D172" t="s">
        <v>861</v>
      </c>
    </row>
    <row r="173" spans="1:4" x14ac:dyDescent="0.25">
      <c r="A173" s="23" t="s">
        <v>904</v>
      </c>
      <c r="B173" s="23" t="str">
        <f>CONCATENATE("&lt;option&gt;",PROPER(Tabla3[[#This Row],[Columna2]]),"&lt;/option&gt;")</f>
        <v>&lt;option&gt;&lt;/option&gt;</v>
      </c>
      <c r="D173" t="s">
        <v>766</v>
      </c>
    </row>
    <row r="174" spans="1:4" x14ac:dyDescent="0.25">
      <c r="A174" s="23" t="s">
        <v>904</v>
      </c>
      <c r="B174" s="23" t="str">
        <f>CONCATENATE("&lt;option&gt;",PROPER(Tabla3[[#This Row],[Columna2]]),"&lt;/option&gt;")</f>
        <v>&lt;option&gt;&lt;/option&gt;</v>
      </c>
      <c r="D174" t="s">
        <v>767</v>
      </c>
    </row>
    <row r="175" spans="1:4" x14ac:dyDescent="0.25">
      <c r="A175" s="23" t="s">
        <v>904</v>
      </c>
      <c r="B175" s="23" t="str">
        <f>CONCATENATE("&lt;option&gt;",PROPER(Tabla3[[#This Row],[Columna2]]),"&lt;/option&gt;")</f>
        <v>&lt;option&gt;&lt;/option&gt;</v>
      </c>
      <c r="D175" t="s">
        <v>768</v>
      </c>
    </row>
    <row r="176" spans="1:4" x14ac:dyDescent="0.25">
      <c r="A176" s="23" t="s">
        <v>904</v>
      </c>
      <c r="B176" s="23" t="str">
        <f>CONCATENATE("&lt;option&gt;",PROPER(Tabla3[[#This Row],[Columna2]]),"&lt;/option&gt;")</f>
        <v>&lt;option&gt;&lt;/option&gt;</v>
      </c>
      <c r="D176" t="s">
        <v>878</v>
      </c>
    </row>
    <row r="177" spans="1:2" x14ac:dyDescent="0.25">
      <c r="A177" s="23" t="s">
        <v>904</v>
      </c>
      <c r="B177" s="23" t="str">
        <f>CONCATENATE("&lt;option&gt;",PROPER(Tabla3[[#This Row],[Columna2]]),"&lt;/option&gt;")</f>
        <v>&lt;option&gt;&lt;/option&gt;</v>
      </c>
    </row>
    <row r="178" spans="1:2" x14ac:dyDescent="0.25">
      <c r="A178" s="23" t="s">
        <v>904</v>
      </c>
      <c r="B178" s="23" t="str">
        <f>CONCATENATE("&lt;option&gt;",PROPER(Tabla3[[#This Row],[Columna2]]),"&lt;/option&gt;")</f>
        <v>&lt;option&gt;&lt;/option&gt;</v>
      </c>
    </row>
    <row r="179" spans="1:2" x14ac:dyDescent="0.25">
      <c r="A179" s="23" t="s">
        <v>904</v>
      </c>
      <c r="B179" s="23" t="str">
        <f>CONCATENATE("&lt;option&gt;",PROPER(Tabla3[[#This Row],[Columna2]]),"&lt;/option&gt;")</f>
        <v>&lt;option&gt;&lt;/option&gt;</v>
      </c>
    </row>
    <row r="180" spans="1:2" x14ac:dyDescent="0.25">
      <c r="A180" s="23" t="s">
        <v>568</v>
      </c>
      <c r="B180" s="23" t="str">
        <f>CONCATENATE("&lt;option&gt;",PROPER(Tabla3[[#This Row],[Columna2]]),"&lt;/option&gt;")</f>
        <v>&lt;option&gt;Indonesio&lt;/option&gt;</v>
      </c>
    </row>
    <row r="181" spans="1:2" x14ac:dyDescent="0.25">
      <c r="A181" s="23" t="s">
        <v>557</v>
      </c>
      <c r="B181" s="23" t="str">
        <f>CONCATENATE("&lt;option&gt;",PROPER(Tabla3[[#This Row],[Columna2]]),"&lt;/option&gt;")</f>
        <v>&lt;option&gt;Árabe&lt;/option&gt;</v>
      </c>
    </row>
    <row r="182" spans="1:2" x14ac:dyDescent="0.25">
      <c r="A182" s="23" t="s">
        <v>569</v>
      </c>
      <c r="B182" s="23" t="str">
        <f>CONCATENATE("&lt;option&gt;",PROPER(Tabla3[[#This Row],[Columna2]]),"&lt;/option&gt;")</f>
        <v>&lt;option&gt;Persa&lt;/option&gt;</v>
      </c>
    </row>
    <row r="183" spans="1:2" x14ac:dyDescent="0.25">
      <c r="A183" s="23" t="s">
        <v>559</v>
      </c>
      <c r="B183" s="23" t="str">
        <f>CONCATENATE("&lt;option&gt;",PROPER(Tabla3[[#This Row],[Columna2]]),"&lt;/option&gt;")</f>
        <v>&lt;option&gt;Inglés&lt;/option&gt;</v>
      </c>
    </row>
    <row r="184" spans="1:2" x14ac:dyDescent="0.25">
      <c r="A184" s="23" t="s">
        <v>570</v>
      </c>
      <c r="B184" s="23" t="str">
        <f>CONCATENATE("&lt;option&gt;",PROPER(Tabla3[[#This Row],[Columna2]]),"&lt;/option&gt;")</f>
        <v>&lt;option&gt;Irlandés&lt;/option&gt;</v>
      </c>
    </row>
    <row r="185" spans="1:2" x14ac:dyDescent="0.25">
      <c r="A185" s="23" t="s">
        <v>698</v>
      </c>
      <c r="B185" s="23" t="str">
        <f>CONCATENATE("&lt;option&gt;",PROPER(Tabla3[[#This Row],[Columna2]]),"&lt;/option&gt;")</f>
        <v>&lt;option&gt;Islandés&lt;/option&gt;</v>
      </c>
    </row>
    <row r="186" spans="1:2" x14ac:dyDescent="0.25">
      <c r="A186" s="23" t="s">
        <v>557</v>
      </c>
      <c r="B186" s="23" t="str">
        <f>CONCATENATE("&lt;option&gt;",PROPER(Tabla3[[#This Row],[Columna2]]),"&lt;/option&gt;")</f>
        <v>&lt;option&gt;Árabe&lt;/option&gt;</v>
      </c>
    </row>
    <row r="187" spans="1:2" x14ac:dyDescent="0.25">
      <c r="A187" s="23" t="s">
        <v>571</v>
      </c>
      <c r="B187" s="23" t="str">
        <f>CONCATENATE("&lt;option&gt;",PROPER(Tabla3[[#This Row],[Columna2]]),"&lt;/option&gt;")</f>
        <v>&lt;option&gt;Hebreo&lt;/option&gt;</v>
      </c>
    </row>
    <row r="188" spans="1:2" x14ac:dyDescent="0.25">
      <c r="A188" s="23" t="s">
        <v>572</v>
      </c>
      <c r="B188" s="23" t="str">
        <f>CONCATENATE("&lt;option&gt;",PROPER(Tabla3[[#This Row],[Columna2]]),"&lt;/option&gt;")</f>
        <v>&lt;option&gt;Italiano&lt;/option&gt;</v>
      </c>
    </row>
    <row r="189" spans="1:2" x14ac:dyDescent="0.25">
      <c r="A189" s="23" t="s">
        <v>904</v>
      </c>
      <c r="B189" s="23" t="str">
        <f>CONCATENATE("&lt;option&gt;",PROPER(Tabla3[[#This Row],[Columna2]]),"&lt;/option&gt;")</f>
        <v>&lt;option&gt;&lt;/option&gt;</v>
      </c>
    </row>
    <row r="190" spans="1:2" x14ac:dyDescent="0.25">
      <c r="A190" s="23" t="s">
        <v>904</v>
      </c>
      <c r="B190" s="23" t="str">
        <f>CONCATENATE("&lt;option&gt;",PROPER(Tabla3[[#This Row],[Columna2]]),"&lt;/option&gt;")</f>
        <v>&lt;option&gt;&lt;/option&gt;</v>
      </c>
    </row>
    <row r="191" spans="1:2" x14ac:dyDescent="0.25">
      <c r="A191" s="23" t="s">
        <v>904</v>
      </c>
      <c r="B191" s="23" t="str">
        <f>CONCATENATE("&lt;option&gt;",PROPER(Tabla3[[#This Row],[Columna2]]),"&lt;/option&gt;")</f>
        <v>&lt;option&gt;&lt;/option&gt;</v>
      </c>
    </row>
    <row r="192" spans="1:2" x14ac:dyDescent="0.25">
      <c r="A192" s="23" t="s">
        <v>904</v>
      </c>
      <c r="B192" s="23" t="str">
        <f>CONCATENATE("&lt;option&gt;",PROPER(Tabla3[[#This Row],[Columna2]]),"&lt;/option&gt;")</f>
        <v>&lt;option&gt;&lt;/option&gt;</v>
      </c>
    </row>
    <row r="193" spans="1:2" x14ac:dyDescent="0.25">
      <c r="A193" s="23" t="s">
        <v>904</v>
      </c>
      <c r="B193" s="23" t="str">
        <f>CONCATENATE("&lt;option&gt;",PROPER(Tabla3[[#This Row],[Columna2]]),"&lt;/option&gt;")</f>
        <v>&lt;option&gt;&lt;/option&gt;</v>
      </c>
    </row>
    <row r="194" spans="1:2" x14ac:dyDescent="0.25">
      <c r="A194" s="23" t="s">
        <v>559</v>
      </c>
      <c r="B194" s="23" t="str">
        <f>CONCATENATE("&lt;option&gt;",PROPER(Tabla3[[#This Row],[Columna2]]),"&lt;/option&gt;")</f>
        <v>&lt;option&gt;Inglés&lt;/option&gt;</v>
      </c>
    </row>
    <row r="195" spans="1:2" x14ac:dyDescent="0.25">
      <c r="A195" s="23" t="s">
        <v>573</v>
      </c>
      <c r="B195" s="23" t="str">
        <f>CONCATENATE("&lt;option&gt;",PROPER(Tabla3[[#This Row],[Columna2]]),"&lt;/option&gt;")</f>
        <v>&lt;option&gt;Japonés&lt;/option&gt;</v>
      </c>
    </row>
    <row r="196" spans="1:2" x14ac:dyDescent="0.25">
      <c r="A196" s="23" t="s">
        <v>557</v>
      </c>
      <c r="B196" s="23" t="str">
        <f>CONCATENATE("&lt;option&gt;",PROPER(Tabla3[[#This Row],[Columna2]]),"&lt;/option&gt;")</f>
        <v>&lt;option&gt;Árabe&lt;/option&gt;</v>
      </c>
    </row>
    <row r="197" spans="1:2" x14ac:dyDescent="0.25">
      <c r="A197" s="23" t="s">
        <v>958</v>
      </c>
      <c r="B197" s="23" t="str">
        <f>CONCATENATE("&lt;option&gt;",PROPER(Tabla3[[#This Row],[Columna2]]),"&lt;/option&gt;")</f>
        <v>&lt;option&gt;Kazajo&lt;/option&gt;</v>
      </c>
    </row>
    <row r="198" spans="1:2" x14ac:dyDescent="0.25">
      <c r="A198" s="23" t="s">
        <v>580</v>
      </c>
      <c r="B198" s="23" t="str">
        <f>CONCATENATE("&lt;option&gt;",PROPER(Tabla3[[#This Row],[Columna2]]),"&lt;/option&gt;")</f>
        <v>&lt;option&gt;Ruso&lt;/option&gt;</v>
      </c>
    </row>
    <row r="199" spans="1:2" x14ac:dyDescent="0.25">
      <c r="A199" s="23" t="s">
        <v>559</v>
      </c>
      <c r="B199" s="23" t="str">
        <f>CONCATENATE("&lt;option&gt;",PROPER(Tabla3[[#This Row],[Columna2]]),"&lt;/option&gt;")</f>
        <v>&lt;option&gt;Inglés&lt;/option&gt;</v>
      </c>
    </row>
    <row r="200" spans="1:2" x14ac:dyDescent="0.25">
      <c r="A200" s="23" t="s">
        <v>711</v>
      </c>
      <c r="B200" s="23" t="str">
        <f>CONCATENATE("&lt;option&gt;",PROPER(Tabla3[[#This Row],[Columna2]]),"&lt;/option&gt;")</f>
        <v>&lt;option&gt;Suahili&lt;/option&gt;</v>
      </c>
    </row>
    <row r="201" spans="1:2" x14ac:dyDescent="0.25">
      <c r="A201" s="23" t="s">
        <v>959</v>
      </c>
      <c r="B201" s="23" t="str">
        <f>CONCATENATE("&lt;option&gt;",PROPER(Tabla3[[#This Row],[Columna2]]),"&lt;/option&gt;")</f>
        <v>&lt;option&gt;Kirguís&lt;/option&gt;</v>
      </c>
    </row>
    <row r="202" spans="1:2" x14ac:dyDescent="0.25">
      <c r="A202" s="23" t="s">
        <v>580</v>
      </c>
      <c r="B202" s="23" t="str">
        <f>CONCATENATE("&lt;option&gt;",PROPER(Tabla3[[#This Row],[Columna2]]),"&lt;/option&gt;")</f>
        <v>&lt;option&gt;Ruso&lt;/option&gt;</v>
      </c>
    </row>
    <row r="203" spans="1:2" x14ac:dyDescent="0.25">
      <c r="A203" s="23" t="s">
        <v>559</v>
      </c>
      <c r="B203" s="23" t="str">
        <f>CONCATENATE("&lt;option&gt;",PROPER(Tabla3[[#This Row],[Columna2]]),"&lt;/option&gt;")</f>
        <v>&lt;option&gt;Inglés&lt;/option&gt;</v>
      </c>
    </row>
    <row r="204" spans="1:2" x14ac:dyDescent="0.25">
      <c r="A204" s="23" t="s">
        <v>960</v>
      </c>
      <c r="B204" s="23" t="str">
        <f>CONCATENATE("&lt;option&gt;",PROPER(Tabla3[[#This Row],[Columna2]]),"&lt;/option&gt;")</f>
        <v>&lt;option&gt;Kiribatiano&lt;/option&gt;</v>
      </c>
    </row>
    <row r="205" spans="1:2" x14ac:dyDescent="0.25">
      <c r="A205" s="23" t="s">
        <v>557</v>
      </c>
      <c r="B205" s="23" t="str">
        <f>CONCATENATE("&lt;option&gt;",PROPER(Tabla3[[#This Row],[Columna2]]),"&lt;/option&gt;")</f>
        <v>&lt;option&gt;Árabe&lt;/option&gt;</v>
      </c>
    </row>
    <row r="206" spans="1:2" x14ac:dyDescent="0.25">
      <c r="A206" s="23" t="s">
        <v>699</v>
      </c>
      <c r="B206" s="23" t="str">
        <f>CONCATENATE("&lt;option&gt;",PROPER(Tabla3[[#This Row],[Columna2]]),"&lt;/option&gt;")</f>
        <v>&lt;option&gt;Lao&lt;/option&gt;</v>
      </c>
    </row>
    <row r="207" spans="1:2" x14ac:dyDescent="0.25">
      <c r="A207" s="23" t="s">
        <v>559</v>
      </c>
      <c r="B207" s="23" t="str">
        <f>CONCATENATE("&lt;option&gt;",PROPER(Tabla3[[#This Row],[Columna2]]),"&lt;/option&gt;")</f>
        <v>&lt;option&gt;Inglés&lt;/option&gt;</v>
      </c>
    </row>
    <row r="208" spans="1:2" ht="25.5" x14ac:dyDescent="0.25">
      <c r="A208" s="23" t="s">
        <v>961</v>
      </c>
      <c r="B208" s="23" t="str">
        <f>CONCATENATE("&lt;option&gt;",PROPER(Tabla3[[#This Row],[Columna2]]),"&lt;/option&gt;")</f>
        <v>&lt;option&gt;Soto Meridional&lt;/option&gt;</v>
      </c>
    </row>
    <row r="209" spans="1:2" x14ac:dyDescent="0.25">
      <c r="A209" s="23" t="s">
        <v>574</v>
      </c>
      <c r="B209" s="23" t="str">
        <f>CONCATENATE("&lt;option&gt;",PROPER(Tabla3[[#This Row],[Columna2]]),"&lt;/option&gt;")</f>
        <v>&lt;option&gt;Letón&lt;/option&gt;</v>
      </c>
    </row>
    <row r="210" spans="1:2" x14ac:dyDescent="0.25">
      <c r="A210" s="23" t="s">
        <v>557</v>
      </c>
      <c r="B210" s="23" t="str">
        <f>CONCATENATE("&lt;option&gt;",PROPER(Tabla3[[#This Row],[Columna2]]),"&lt;/option&gt;")</f>
        <v>&lt;option&gt;Árabe&lt;/option&gt;</v>
      </c>
    </row>
    <row r="211" spans="1:2" x14ac:dyDescent="0.25">
      <c r="A211" s="23" t="s">
        <v>559</v>
      </c>
      <c r="B211" s="23" t="str">
        <f>CONCATENATE("&lt;option&gt;",PROPER(Tabla3[[#This Row],[Columna2]]),"&lt;/option&gt;")</f>
        <v>&lt;option&gt;Inglés&lt;/option&gt;</v>
      </c>
    </row>
    <row r="212" spans="1:2" x14ac:dyDescent="0.25">
      <c r="A212" s="23" t="s">
        <v>557</v>
      </c>
      <c r="B212" s="23" t="str">
        <f>CONCATENATE("&lt;option&gt;",PROPER(Tabla3[[#This Row],[Columna2]]),"&lt;/option&gt;")</f>
        <v>&lt;option&gt;Árabe&lt;/option&gt;</v>
      </c>
    </row>
    <row r="213" spans="1:2" x14ac:dyDescent="0.25">
      <c r="A213" s="23" t="s">
        <v>556</v>
      </c>
      <c r="B213" s="23" t="str">
        <f>CONCATENATE("&lt;option&gt;",PROPER(Tabla3[[#This Row],[Columna2]]),"&lt;/option&gt;")</f>
        <v>&lt;option&gt;Alemán&lt;/option&gt;</v>
      </c>
    </row>
    <row r="214" spans="1:2" x14ac:dyDescent="0.25">
      <c r="A214" s="23" t="s">
        <v>575</v>
      </c>
      <c r="B214" s="23" t="str">
        <f>CONCATENATE("&lt;option&gt;",PROPER(Tabla3[[#This Row],[Columna2]]),"&lt;/option&gt;")</f>
        <v>&lt;option&gt;Lituano&lt;/option&gt;</v>
      </c>
    </row>
    <row r="215" spans="1:2" x14ac:dyDescent="0.25">
      <c r="A215" s="23" t="s">
        <v>700</v>
      </c>
      <c r="B215" s="23" t="str">
        <f>CONCATENATE("&lt;option&gt;",PROPER(Tabla3[[#This Row],[Columna2]]),"&lt;/option&gt;")</f>
        <v>&lt;option&gt;•Alemán&lt;/option&gt;</v>
      </c>
    </row>
    <row r="216" spans="1:2" x14ac:dyDescent="0.25">
      <c r="A216" s="23" t="s">
        <v>566</v>
      </c>
      <c r="B216" s="23" t="str">
        <f>CONCATENATE("&lt;option&gt;",PROPER(Tabla3[[#This Row],[Columna2]]),"&lt;/option&gt;")</f>
        <v>&lt;option&gt;Francés&lt;/option&gt;</v>
      </c>
    </row>
    <row r="217" spans="1:2" ht="25.5" x14ac:dyDescent="0.25">
      <c r="A217" s="23" t="s">
        <v>962</v>
      </c>
      <c r="B217" s="23" t="str">
        <f>CONCATENATE("&lt;option&gt;",PROPER(Tabla3[[#This Row],[Columna2]]),"&lt;/option&gt;")</f>
        <v>&lt;option&gt;Luxemburgués&lt;/option&gt;</v>
      </c>
    </row>
    <row r="218" spans="1:2" x14ac:dyDescent="0.25">
      <c r="A218" s="23" t="s">
        <v>701</v>
      </c>
      <c r="B218" s="23" t="str">
        <f>CONCATENATE("&lt;option&gt;",PROPER(Tabla3[[#This Row],[Columna2]]),"&lt;/option&gt;")</f>
        <v>&lt;option&gt;Macedonio&lt;/option&gt;</v>
      </c>
    </row>
    <row r="219" spans="1:2" x14ac:dyDescent="0.25">
      <c r="A219" s="23" t="s">
        <v>904</v>
      </c>
      <c r="B219" s="23" t="str">
        <f>CONCATENATE("&lt;option&gt;",PROPER(Tabla3[[#This Row],[Columna2]]),"&lt;/option&gt;")</f>
        <v>&lt;option&gt;&lt;/option&gt;</v>
      </c>
    </row>
    <row r="220" spans="1:2" x14ac:dyDescent="0.25">
      <c r="A220" s="23" t="s">
        <v>904</v>
      </c>
      <c r="B220" s="23" t="str">
        <f>CONCATENATE("&lt;option&gt;",PROPER(Tabla3[[#This Row],[Columna2]]),"&lt;/option&gt;")</f>
        <v>&lt;option&gt;&lt;/option&gt;</v>
      </c>
    </row>
    <row r="221" spans="1:2" x14ac:dyDescent="0.25">
      <c r="A221" s="23" t="s">
        <v>904</v>
      </c>
      <c r="B221" s="23" t="str">
        <f>CONCATENATE("&lt;option&gt;",PROPER(Tabla3[[#This Row],[Columna2]]),"&lt;/option&gt;")</f>
        <v>&lt;option&gt;&lt;/option&gt;</v>
      </c>
    </row>
    <row r="222" spans="1:2" x14ac:dyDescent="0.25">
      <c r="A222" s="23" t="s">
        <v>904</v>
      </c>
      <c r="B222" s="23" t="str">
        <f>CONCATENATE("&lt;option&gt;",PROPER(Tabla3[[#This Row],[Columna2]]),"&lt;/option&gt;")</f>
        <v>&lt;option&gt;&lt;/option&gt;</v>
      </c>
    </row>
    <row r="223" spans="1:2" x14ac:dyDescent="0.25">
      <c r="A223" s="23" t="s">
        <v>566</v>
      </c>
      <c r="B223" s="23" t="str">
        <f>CONCATENATE("&lt;option&gt;",PROPER(Tabla3[[#This Row],[Columna2]]),"&lt;/option&gt;")</f>
        <v>&lt;option&gt;Francés&lt;/option&gt;</v>
      </c>
    </row>
    <row r="224" spans="1:2" x14ac:dyDescent="0.25">
      <c r="A224" s="23" t="s">
        <v>559</v>
      </c>
      <c r="B224" s="23" t="str">
        <f>CONCATENATE("&lt;option&gt;",PROPER(Tabla3[[#This Row],[Columna2]]),"&lt;/option&gt;")</f>
        <v>&lt;option&gt;Inglés&lt;/option&gt;</v>
      </c>
    </row>
    <row r="225" spans="1:2" x14ac:dyDescent="0.25">
      <c r="A225" s="23" t="s">
        <v>963</v>
      </c>
      <c r="B225" s="23" t="str">
        <f>CONCATENATE("&lt;option&gt;",PROPER(Tabla3[[#This Row],[Columna2]]),"&lt;/option&gt;")</f>
        <v>&lt;option&gt;Malgache&lt;/option&gt;</v>
      </c>
    </row>
    <row r="226" spans="1:2" x14ac:dyDescent="0.25">
      <c r="A226" s="23" t="s">
        <v>576</v>
      </c>
      <c r="B226" s="23" t="str">
        <f>CONCATENATE("&lt;option&gt;",PROPER(Tabla3[[#This Row],[Columna2]]),"&lt;/option&gt;")</f>
        <v>&lt;option&gt;Malayo&lt;/option&gt;</v>
      </c>
    </row>
    <row r="227" spans="1:2" x14ac:dyDescent="0.25">
      <c r="A227" s="23" t="s">
        <v>964</v>
      </c>
      <c r="B227" s="23" t="str">
        <f>CONCATENATE("&lt;option&gt;",PROPER(Tabla3[[#This Row],[Columna2]]),"&lt;/option&gt;")</f>
        <v>&lt;option&gt;Chicheua&lt;/option&gt;</v>
      </c>
    </row>
    <row r="228" spans="1:2" x14ac:dyDescent="0.25">
      <c r="A228" s="23" t="s">
        <v>559</v>
      </c>
      <c r="B228" s="23" t="str">
        <f>CONCATENATE("&lt;option&gt;",PROPER(Tabla3[[#This Row],[Columna2]]),"&lt;/option&gt;")</f>
        <v>&lt;option&gt;Inglés&lt;/option&gt;</v>
      </c>
    </row>
    <row r="229" spans="1:2" x14ac:dyDescent="0.25">
      <c r="A229" s="23" t="s">
        <v>702</v>
      </c>
      <c r="B229" s="23" t="str">
        <f>CONCATENATE("&lt;option&gt;",PROPER(Tabla3[[#This Row],[Columna2]]),"&lt;/option&gt;")</f>
        <v>&lt;option&gt;Maldivo&lt;/option&gt;</v>
      </c>
    </row>
    <row r="230" spans="1:2" x14ac:dyDescent="0.25">
      <c r="A230" s="23" t="s">
        <v>566</v>
      </c>
      <c r="B230" s="23" t="str">
        <f>CONCATENATE("&lt;option&gt;",PROPER(Tabla3[[#This Row],[Columna2]]),"&lt;/option&gt;")</f>
        <v>&lt;option&gt;Francés&lt;/option&gt;</v>
      </c>
    </row>
    <row r="231" spans="1:2" x14ac:dyDescent="0.25">
      <c r="A231" s="23" t="s">
        <v>559</v>
      </c>
      <c r="B231" s="23" t="str">
        <f>CONCATENATE("&lt;option&gt;",PROPER(Tabla3[[#This Row],[Columna2]]),"&lt;/option&gt;")</f>
        <v>&lt;option&gt;Inglés&lt;/option&gt;</v>
      </c>
    </row>
    <row r="232" spans="1:2" x14ac:dyDescent="0.25">
      <c r="A232" s="23" t="s">
        <v>965</v>
      </c>
      <c r="B232" s="23" t="str">
        <f>CONCATENATE("&lt;option&gt;",PROPER(Tabla3[[#This Row],[Columna2]]),"&lt;/option&gt;")</f>
        <v>&lt;option&gt;Maltés&lt;/option&gt;</v>
      </c>
    </row>
    <row r="233" spans="1:2" x14ac:dyDescent="0.25">
      <c r="A233" s="23" t="s">
        <v>557</v>
      </c>
      <c r="B233" s="23" t="str">
        <f>CONCATENATE("&lt;option&gt;",PROPER(Tabla3[[#This Row],[Columna2]]),"&lt;/option&gt;")</f>
        <v>&lt;option&gt;Árabe&lt;/option&gt;</v>
      </c>
    </row>
    <row r="234" spans="1:2" x14ac:dyDescent="0.25">
      <c r="A234" s="23" t="s">
        <v>559</v>
      </c>
      <c r="B234" s="23" t="str">
        <f>CONCATENATE("&lt;option&gt;",PROPER(Tabla3[[#This Row],[Columna2]]),"&lt;/option&gt;")</f>
        <v>&lt;option&gt;Inglés&lt;/option&gt;</v>
      </c>
    </row>
    <row r="235" spans="1:2" x14ac:dyDescent="0.25">
      <c r="A235" s="23" t="s">
        <v>703</v>
      </c>
      <c r="B235" s="23" t="str">
        <f>CONCATENATE("&lt;option&gt;",PROPER(Tabla3[[#This Row],[Columna2]]),"&lt;/option&gt;")</f>
        <v>&lt;option&gt;•Marshalés&lt;/option&gt;</v>
      </c>
    </row>
    <row r="236" spans="1:2" x14ac:dyDescent="0.25">
      <c r="A236" s="23" t="s">
        <v>559</v>
      </c>
      <c r="B236" s="23" t="str">
        <f>CONCATENATE("&lt;option&gt;",PROPER(Tabla3[[#This Row],[Columna2]]),"&lt;/option&gt;")</f>
        <v>&lt;option&gt;Inglés&lt;/option&gt;</v>
      </c>
    </row>
    <row r="237" spans="1:2" x14ac:dyDescent="0.25">
      <c r="A237" s="23" t="s">
        <v>557</v>
      </c>
      <c r="B237" s="23" t="str">
        <f>CONCATENATE("&lt;option&gt;",PROPER(Tabla3[[#This Row],[Columna2]]),"&lt;/option&gt;")</f>
        <v>&lt;option&gt;Árabe&lt;/option&gt;</v>
      </c>
    </row>
    <row r="238" spans="1:2" x14ac:dyDescent="0.25">
      <c r="A238" s="23" t="s">
        <v>904</v>
      </c>
      <c r="B238" s="23" t="str">
        <f>CONCATENATE("&lt;option&gt;",PROPER(Tabla3[[#This Row],[Columna2]]),"&lt;/option&gt;")</f>
        <v>&lt;option&gt;&lt;/option&gt;</v>
      </c>
    </row>
    <row r="239" spans="1:2" x14ac:dyDescent="0.25">
      <c r="A239" s="23" t="s">
        <v>559</v>
      </c>
      <c r="B239" s="23" t="str">
        <f>CONCATENATE("&lt;option&gt;",PROPER(Tabla3[[#This Row],[Columna2]]),"&lt;/option&gt;")</f>
        <v>&lt;option&gt;Inglés&lt;/option&gt;</v>
      </c>
    </row>
    <row r="240" spans="1:2" x14ac:dyDescent="0.25">
      <c r="A240" s="23" t="s">
        <v>704</v>
      </c>
      <c r="B240" s="23" t="str">
        <f>CONCATENATE("&lt;option&gt;",PROPER(Tabla3[[#This Row],[Columna2]]),"&lt;/option&gt;")</f>
        <v>&lt;option&gt;Moldavo&lt;/option&gt;</v>
      </c>
    </row>
    <row r="241" spans="1:2" x14ac:dyDescent="0.25">
      <c r="A241" s="23" t="s">
        <v>904</v>
      </c>
      <c r="B241" s="23" t="str">
        <f>CONCATENATE("&lt;option&gt;",PROPER(Tabla3[[#This Row],[Columna2]]),"&lt;/option&gt;")</f>
        <v>&lt;option&gt;&lt;/option&gt;</v>
      </c>
    </row>
    <row r="242" spans="1:2" x14ac:dyDescent="0.25">
      <c r="A242" s="23" t="s">
        <v>904</v>
      </c>
      <c r="B242" s="23" t="str">
        <f>CONCATENATE("&lt;option&gt;",PROPER(Tabla3[[#This Row],[Columna2]]),"&lt;/option&gt;")</f>
        <v>&lt;option&gt;&lt;/option&gt;</v>
      </c>
    </row>
    <row r="243" spans="1:2" x14ac:dyDescent="0.25">
      <c r="A243" s="23" t="s">
        <v>566</v>
      </c>
      <c r="B243" s="23" t="str">
        <f>CONCATENATE("&lt;option&gt;",PROPER(Tabla3[[#This Row],[Columna2]]),"&lt;/option&gt;")</f>
        <v>&lt;option&gt;Francés&lt;/option&gt;</v>
      </c>
    </row>
    <row r="244" spans="1:2" x14ac:dyDescent="0.25">
      <c r="A244" s="23" t="s">
        <v>705</v>
      </c>
      <c r="B244" s="23" t="str">
        <f>CONCATENATE("&lt;option&gt;",PROPER(Tabla3[[#This Row],[Columna2]]),"&lt;/option&gt;")</f>
        <v>&lt;option&gt;Mongol&lt;/option&gt;</v>
      </c>
    </row>
    <row r="245" spans="1:2" x14ac:dyDescent="0.25">
      <c r="A245" s="23" t="s">
        <v>706</v>
      </c>
      <c r="B245" s="23" t="str">
        <f>CONCATENATE("&lt;option&gt;",PROPER(Tabla3[[#This Row],[Columna2]]),"&lt;/option&gt;")</f>
        <v>&lt;option&gt;Serbio&lt;/option&gt;</v>
      </c>
    </row>
    <row r="246" spans="1:2" x14ac:dyDescent="0.25">
      <c r="A246" s="23" t="s">
        <v>560</v>
      </c>
      <c r="B246" s="23" t="str">
        <f>CONCATENATE("&lt;option&gt;",PROPER(Tabla3[[#This Row],[Columna2]]),"&lt;/option&gt;")</f>
        <v>&lt;option&gt;Portugués&lt;/option&gt;</v>
      </c>
    </row>
    <row r="247" spans="1:2" x14ac:dyDescent="0.25">
      <c r="A247" s="23" t="s">
        <v>559</v>
      </c>
      <c r="B247" s="23" t="str">
        <f>CONCATENATE("&lt;option&gt;",PROPER(Tabla3[[#This Row],[Columna2]]),"&lt;/option&gt;")</f>
        <v>&lt;option&gt;Inglés&lt;/option&gt;</v>
      </c>
    </row>
    <row r="248" spans="1:2" x14ac:dyDescent="0.25">
      <c r="A248" s="23" t="s">
        <v>559</v>
      </c>
      <c r="B248" s="23" t="str">
        <f>CONCATENATE("&lt;option&gt;",PROPER(Tabla3[[#This Row],[Columna2]]),"&lt;/option&gt;")</f>
        <v>&lt;option&gt;Inglés&lt;/option&gt;</v>
      </c>
    </row>
    <row r="249" spans="1:2" x14ac:dyDescent="0.25">
      <c r="A249" s="23" t="s">
        <v>966</v>
      </c>
      <c r="B249" s="23" t="str">
        <f>CONCATENATE("&lt;option&gt;",PROPER(Tabla3[[#This Row],[Columna2]]),"&lt;/option&gt;")</f>
        <v>&lt;option&gt;Nauruano&lt;/option&gt;</v>
      </c>
    </row>
    <row r="250" spans="1:2" x14ac:dyDescent="0.25">
      <c r="A250" s="23" t="s">
        <v>707</v>
      </c>
      <c r="B250" s="23" t="str">
        <f>CONCATENATE("&lt;option&gt;",PROPER(Tabla3[[#This Row],[Columna2]]),"&lt;/option&gt;")</f>
        <v>&lt;option&gt;Nepalí&lt;/option&gt;</v>
      </c>
    </row>
    <row r="251" spans="1:2" x14ac:dyDescent="0.25">
      <c r="A251" s="23" t="s">
        <v>558</v>
      </c>
      <c r="B251" s="23" t="str">
        <f>CONCATENATE("&lt;option&gt;",PROPER(Tabla3[[#This Row],[Columna2]]),"&lt;/option&gt;")</f>
        <v>&lt;option&gt;Español&lt;/option&gt;</v>
      </c>
    </row>
    <row r="252" spans="1:2" x14ac:dyDescent="0.25">
      <c r="A252" s="23" t="s">
        <v>566</v>
      </c>
      <c r="B252" s="23" t="str">
        <f>CONCATENATE("&lt;option&gt;",PROPER(Tabla3[[#This Row],[Columna2]]),"&lt;/option&gt;")</f>
        <v>&lt;option&gt;Francés&lt;/option&gt;</v>
      </c>
    </row>
    <row r="253" spans="1:2" x14ac:dyDescent="0.25">
      <c r="A253" s="23" t="s">
        <v>559</v>
      </c>
      <c r="B253" s="23" t="str">
        <f>CONCATENATE("&lt;option&gt;",PROPER(Tabla3[[#This Row],[Columna2]]),"&lt;/option&gt;")</f>
        <v>&lt;option&gt;Inglés&lt;/option&gt;</v>
      </c>
    </row>
    <row r="254" spans="1:2" x14ac:dyDescent="0.25">
      <c r="A254" s="23" t="s">
        <v>577</v>
      </c>
      <c r="B254" s="23" t="str">
        <f>CONCATENATE("&lt;option&gt;",PROPER(Tabla3[[#This Row],[Columna2]]),"&lt;/option&gt;")</f>
        <v>&lt;option&gt;Noruego&lt;/option&gt;</v>
      </c>
    </row>
    <row r="255" spans="1:2" x14ac:dyDescent="0.25">
      <c r="A255" s="23" t="s">
        <v>559</v>
      </c>
      <c r="B255" s="23" t="str">
        <f>CONCATENATE("&lt;option&gt;",PROPER(Tabla3[[#This Row],[Columna2]]),"&lt;/option&gt;")</f>
        <v>&lt;option&gt;Inglés&lt;/option&gt;</v>
      </c>
    </row>
    <row r="256" spans="1:2" ht="38.25" x14ac:dyDescent="0.25">
      <c r="A256" s="23" t="s">
        <v>967</v>
      </c>
      <c r="B256" s="23" t="str">
        <f>CONCATENATE("&lt;option&gt;",PROPER(Tabla3[[#This Row],[Columna2]]),"&lt;/option&gt;")</f>
        <v>&lt;option&gt;Lengua De Signos Neozelandesa&lt;/option&gt;</v>
      </c>
    </row>
    <row r="257" spans="1:2" x14ac:dyDescent="0.25">
      <c r="A257" s="23" t="s">
        <v>968</v>
      </c>
      <c r="B257" s="23" t="str">
        <f>CONCATENATE("&lt;option&gt;",PROPER(Tabla3[[#This Row],[Columna2]]),"&lt;/option&gt;")</f>
        <v>&lt;option&gt;Maorí&lt;/option&gt;</v>
      </c>
    </row>
    <row r="258" spans="1:2" x14ac:dyDescent="0.25">
      <c r="A258" s="23" t="s">
        <v>557</v>
      </c>
      <c r="B258" s="23" t="str">
        <f>CONCATENATE("&lt;option&gt;",PROPER(Tabla3[[#This Row],[Columna2]]),"&lt;/option&gt;")</f>
        <v>&lt;option&gt;Árabe&lt;/option&gt;</v>
      </c>
    </row>
    <row r="259" spans="1:2" x14ac:dyDescent="0.25">
      <c r="A259" s="23" t="s">
        <v>708</v>
      </c>
      <c r="B259" s="23" t="str">
        <f>CONCATENATE("&lt;option&gt;",PROPER(Tabla3[[#This Row],[Columna2]]),"&lt;/option&gt;")</f>
        <v>&lt;option&gt;Neerlandés&lt;/option&gt;</v>
      </c>
    </row>
    <row r="260" spans="1:2" x14ac:dyDescent="0.25">
      <c r="A260" s="23" t="s">
        <v>559</v>
      </c>
      <c r="B260" s="23" t="str">
        <f>CONCATENATE("&lt;option&gt;",PROPER(Tabla3[[#This Row],[Columna2]]),"&lt;/option&gt;")</f>
        <v>&lt;option&gt;Inglés&lt;/option&gt;</v>
      </c>
    </row>
    <row r="261" spans="1:2" x14ac:dyDescent="0.25">
      <c r="A261" s="23" t="s">
        <v>969</v>
      </c>
      <c r="B261" s="23" t="str">
        <f>CONCATENATE("&lt;option&gt;",PROPER(Tabla3[[#This Row],[Columna2]]),"&lt;/option&gt;")</f>
        <v>&lt;option&gt;Urdu&lt;/option&gt;</v>
      </c>
    </row>
    <row r="262" spans="1:2" x14ac:dyDescent="0.25">
      <c r="A262" s="23" t="s">
        <v>559</v>
      </c>
      <c r="B262" s="18" t="str">
        <f>CONCATENATE("&lt;option&gt;",PROPER(Tabla3[[#This Row],[Columna2]]),"&lt;/option&gt;")</f>
        <v>&lt;option&gt;Inglés&lt;/option&gt;</v>
      </c>
    </row>
    <row r="263" spans="1:2" x14ac:dyDescent="0.25">
      <c r="A263" s="23" t="s">
        <v>970</v>
      </c>
      <c r="B263" s="18" t="str">
        <f>CONCATENATE("&lt;option&gt;",PROPER(Tabla3[[#This Row],[Columna2]]),"&lt;/option&gt;")</f>
        <v>&lt;option&gt;Palaosiano&lt;/option&gt;</v>
      </c>
    </row>
    <row r="264" spans="1:2" x14ac:dyDescent="0.25">
      <c r="A264" s="23" t="s">
        <v>558</v>
      </c>
      <c r="B264" s="23" t="str">
        <f>CONCATENATE("&lt;option&gt;",PROPER(Tabla3[[#This Row],[Columna2]]),"&lt;/option&gt;")</f>
        <v>&lt;option&gt;Español&lt;/option&gt;</v>
      </c>
    </row>
    <row r="265" spans="1:2" x14ac:dyDescent="0.25">
      <c r="A265" s="23" t="s">
        <v>971</v>
      </c>
      <c r="B265" s="23" t="str">
        <f>CONCATENATE("&lt;option&gt;",PROPER(Tabla3[[#This Row],[Columna2]]),"&lt;/option&gt;")</f>
        <v>&lt;option&gt;Hiri Motu&lt;/option&gt;</v>
      </c>
    </row>
    <row r="266" spans="1:2" x14ac:dyDescent="0.25">
      <c r="A266" s="23" t="s">
        <v>559</v>
      </c>
      <c r="B266" s="23" t="str">
        <f>CONCATENATE("&lt;option&gt;",PROPER(Tabla3[[#This Row],[Columna2]]),"&lt;/option&gt;")</f>
        <v>&lt;option&gt;Inglés&lt;/option&gt;</v>
      </c>
    </row>
    <row r="267" spans="1:2" x14ac:dyDescent="0.25">
      <c r="A267" s="23" t="s">
        <v>972</v>
      </c>
      <c r="B267" s="23" t="str">
        <f>CONCATENATE("&lt;option&gt;",PROPER(Tabla3[[#This Row],[Columna2]]),"&lt;/option&gt;")</f>
        <v>&lt;option&gt;Tok Pisin&lt;/option&gt;</v>
      </c>
    </row>
    <row r="268" spans="1:2" x14ac:dyDescent="0.25">
      <c r="A268" s="23" t="s">
        <v>558</v>
      </c>
      <c r="B268" s="23" t="str">
        <f>CONCATENATE("&lt;option&gt;",PROPER(Tabla3[[#This Row],[Columna2]]),"&lt;/option&gt;")</f>
        <v>&lt;option&gt;Español&lt;/option&gt;</v>
      </c>
    </row>
    <row r="269" spans="1:2" x14ac:dyDescent="0.25">
      <c r="A269" s="23" t="s">
        <v>916</v>
      </c>
      <c r="B269" s="23" t="str">
        <f>CONCATENATE("&lt;option&gt;",PROPER(Tabla3[[#This Row],[Columna2]]),"&lt;/option&gt;")</f>
        <v>&lt;option&gt;Guaraní&lt;/option&gt;</v>
      </c>
    </row>
    <row r="270" spans="1:2" x14ac:dyDescent="0.25">
      <c r="A270" s="23" t="s">
        <v>973</v>
      </c>
      <c r="B270" s="23" t="str">
        <f>CONCATENATE("&lt;option&gt;",PROPER(Tabla3[[#This Row],[Columna2]]),"&lt;/option&gt;")</f>
        <v>&lt;option&gt;Aimara&lt;/option&gt;</v>
      </c>
    </row>
    <row r="271" spans="1:2" x14ac:dyDescent="0.25">
      <c r="A271" s="23" t="s">
        <v>558</v>
      </c>
      <c r="B271" s="23" t="str">
        <f>CONCATENATE("&lt;option&gt;",PROPER(Tabla3[[#This Row],[Columna2]]),"&lt;/option&gt;")</f>
        <v>&lt;option&gt;Español&lt;/option&gt;</v>
      </c>
    </row>
    <row r="272" spans="1:2" x14ac:dyDescent="0.25">
      <c r="A272" s="23" t="s">
        <v>931</v>
      </c>
      <c r="B272" s="23" t="str">
        <f>CONCATENATE("&lt;option&gt;",PROPER(Tabla3[[#This Row],[Columna2]]),"&lt;/option&gt;")</f>
        <v>&lt;option&gt;Quechua&lt;/option&gt;</v>
      </c>
    </row>
    <row r="273" spans="1:2" x14ac:dyDescent="0.25">
      <c r="A273" s="23" t="s">
        <v>974</v>
      </c>
      <c r="B273" s="23" t="str">
        <f>CONCATENATE("&lt;option&gt;",PROPER(Tabla3[[#This Row],[Columna2]]),"&lt;/option&gt;")</f>
        <v>&lt;option&gt;Jaqaru&lt;/option&gt;</v>
      </c>
    </row>
    <row r="274" spans="1:2" x14ac:dyDescent="0.25">
      <c r="A274" s="23" t="s">
        <v>975</v>
      </c>
      <c r="B274" s="23" t="str">
        <f>CONCATENATE("&lt;option&gt;",PROPER(Tabla3[[#This Row],[Columna2]]),"&lt;/option&gt;")</f>
        <v>&lt;option&gt;Ticuna&lt;/option&gt;</v>
      </c>
    </row>
    <row r="275" spans="1:2" x14ac:dyDescent="0.25">
      <c r="A275" s="23" t="s">
        <v>976</v>
      </c>
      <c r="B275" s="23" t="str">
        <f>CONCATENATE("&lt;option&gt;",PROPER(Tabla3[[#This Row],[Columna2]]),"&lt;/option&gt;")</f>
        <v>&lt;option&gt;Candoshi&lt;/option&gt;</v>
      </c>
    </row>
    <row r="276" spans="1:2" x14ac:dyDescent="0.25">
      <c r="A276" s="23" t="s">
        <v>974</v>
      </c>
      <c r="B276" s="23" t="str">
        <f>CONCATENATE("&lt;option&gt;",PROPER(Tabla3[[#This Row],[Columna2]]),"&lt;/option&gt;")</f>
        <v>&lt;option&gt;Jaqaru&lt;/option&gt;</v>
      </c>
    </row>
    <row r="277" spans="1:2" x14ac:dyDescent="0.25">
      <c r="A277" s="23" t="s">
        <v>974</v>
      </c>
      <c r="B277" s="23" t="str">
        <f>CONCATENATE("&lt;option&gt;",PROPER(Tabla3[[#This Row],[Columna2]]),"&lt;/option&gt;")</f>
        <v>&lt;option&gt;Jaqaru&lt;/option&gt;</v>
      </c>
    </row>
    <row r="278" spans="1:2" x14ac:dyDescent="0.25">
      <c r="A278" s="23" t="s">
        <v>977</v>
      </c>
      <c r="B278" s="23" t="str">
        <f>CONCATENATE("&lt;option&gt;",PROPER(Tabla3[[#This Row],[Columna2]]),"&lt;/option&gt;")</f>
        <v>&lt;option&gt;Urarina&lt;/option&gt;</v>
      </c>
    </row>
    <row r="279" spans="1:2" x14ac:dyDescent="0.25">
      <c r="A279" s="23" t="s">
        <v>978</v>
      </c>
      <c r="B279" s="23" t="str">
        <f>CONCATENATE("&lt;option&gt;",PROPER(Tabla3[[#This Row],[Columna2]]),"&lt;/option&gt;")</f>
        <v>&lt;option&gt;Cauqui&lt;/option&gt;</v>
      </c>
    </row>
    <row r="280" spans="1:2" x14ac:dyDescent="0.25">
      <c r="A280" s="23" t="s">
        <v>979</v>
      </c>
      <c r="B280" s="23" t="str">
        <f>CONCATENATE("&lt;option&gt;",PROPER(Tabla3[[#This Row],[Columna2]]),"&lt;/option&gt;")</f>
        <v>&lt;option&gt;Culina&lt;/option&gt;</v>
      </c>
    </row>
    <row r="281" spans="1:2" x14ac:dyDescent="0.25">
      <c r="A281" s="23" t="s">
        <v>980</v>
      </c>
      <c r="B281" s="23" t="str">
        <f>CONCATENATE("&lt;option&gt;",PROPER(Tabla3[[#This Row],[Columna2]]),"&lt;/option&gt;")</f>
        <v>&lt;option&gt;Amuesha&lt;/option&gt;</v>
      </c>
    </row>
    <row r="282" spans="1:2" x14ac:dyDescent="0.25">
      <c r="A282" s="23" t="s">
        <v>981</v>
      </c>
      <c r="B282" s="23" t="str">
        <f>CONCATENATE("&lt;option&gt;",PROPER(Tabla3[[#This Row],[Columna2]]),"&lt;/option&gt;")</f>
        <v>&lt;option&gt;Asháninca&lt;/option&gt;</v>
      </c>
    </row>
    <row r="283" spans="1:2" x14ac:dyDescent="0.25">
      <c r="A283" s="23" t="s">
        <v>982</v>
      </c>
      <c r="B283" s="23" t="str">
        <f>CONCATENATE("&lt;option&gt;",PROPER(Tabla3[[#This Row],[Columna2]]),"&lt;/option&gt;")</f>
        <v>&lt;option&gt;Caquinte&lt;/option&gt;</v>
      </c>
    </row>
    <row r="284" spans="1:2" x14ac:dyDescent="0.25">
      <c r="A284" s="23" t="s">
        <v>983</v>
      </c>
      <c r="B284" s="23" t="str">
        <f>CONCATENATE("&lt;option&gt;",PROPER(Tabla3[[#This Row],[Columna2]]),"&lt;/option&gt;")</f>
        <v>&lt;option&gt;Machiguenga&lt;/option&gt;</v>
      </c>
    </row>
    <row r="285" spans="1:2" x14ac:dyDescent="0.25">
      <c r="A285" s="23" t="s">
        <v>984</v>
      </c>
      <c r="B285" s="23" t="str">
        <f>CONCATENATE("&lt;option&gt;",PROPER(Tabla3[[#This Row],[Columna2]]),"&lt;/option&gt;")</f>
        <v>&lt;option&gt;Chayahuita&lt;/option&gt;</v>
      </c>
    </row>
    <row r="286" spans="1:2" x14ac:dyDescent="0.25">
      <c r="A286" s="23" t="s">
        <v>985</v>
      </c>
      <c r="B286" s="23" t="str">
        <f>CONCATENATE("&lt;option&gt;",PROPER(Tabla3[[#This Row],[Columna2]]),"&lt;/option&gt;")</f>
        <v>&lt;option&gt;Jébero&lt;/option&gt;</v>
      </c>
    </row>
    <row r="287" spans="1:2" x14ac:dyDescent="0.25">
      <c r="A287" s="23" t="s">
        <v>986</v>
      </c>
      <c r="B287" s="23" t="str">
        <f>CONCATENATE("&lt;option&gt;",PROPER(Tabla3[[#This Row],[Columna2]]),"&lt;/option&gt;")</f>
        <v>&lt;option&gt;Bora&lt;/option&gt;</v>
      </c>
    </row>
    <row r="288" spans="1:2" x14ac:dyDescent="0.25">
      <c r="A288" s="23" t="s">
        <v>987</v>
      </c>
      <c r="B288" s="23" t="str">
        <f>CONCATENATE("&lt;option&gt;",PROPER(Tabla3[[#This Row],[Columna2]]),"&lt;/option&gt;")</f>
        <v>&lt;option&gt;Huitoto&lt;/option&gt;</v>
      </c>
    </row>
    <row r="289" spans="1:2" x14ac:dyDescent="0.25">
      <c r="A289" s="23" t="s">
        <v>988</v>
      </c>
      <c r="B289" s="23" t="str">
        <f>CONCATENATE("&lt;option&gt;",PROPER(Tabla3[[#This Row],[Columna2]]),"&lt;/option&gt;")</f>
        <v>&lt;option&gt;Amarakaeri&lt;/option&gt;</v>
      </c>
    </row>
    <row r="290" spans="1:2" x14ac:dyDescent="0.25">
      <c r="A290" s="23" t="s">
        <v>989</v>
      </c>
      <c r="B290" s="23" t="str">
        <f>CONCATENATE("&lt;option&gt;",PROPER(Tabla3[[#This Row],[Columna2]]),"&lt;/option&gt;")</f>
        <v>&lt;option&gt;Achuar&lt;/option&gt;</v>
      </c>
    </row>
    <row r="291" spans="1:2" x14ac:dyDescent="0.25">
      <c r="A291" s="23" t="s">
        <v>990</v>
      </c>
      <c r="B291" s="23" t="str">
        <f>CONCATENATE("&lt;option&gt;",PROPER(Tabla3[[#This Row],[Columna2]]),"&lt;/option&gt;")</f>
        <v>&lt;option&gt;Aguaruna&lt;/option&gt;</v>
      </c>
    </row>
    <row r="292" spans="1:2" x14ac:dyDescent="0.25">
      <c r="A292" s="23" t="s">
        <v>991</v>
      </c>
      <c r="B292" s="23" t="str">
        <f>CONCATENATE("&lt;option&gt;",PROPER(Tabla3[[#This Row],[Columna2]]),"&lt;/option&gt;")</f>
        <v>&lt;option&gt;Huambisa&lt;/option&gt;</v>
      </c>
    </row>
    <row r="293" spans="1:2" x14ac:dyDescent="0.25">
      <c r="A293" s="23" t="s">
        <v>992</v>
      </c>
      <c r="B293" s="23" t="str">
        <f>CONCATENATE("&lt;option&gt;",PROPER(Tabla3[[#This Row],[Columna2]]),"&lt;/option&gt;")</f>
        <v>&lt;option&gt;Capanahua&lt;/option&gt;</v>
      </c>
    </row>
    <row r="294" spans="1:2" ht="25.5" x14ac:dyDescent="0.25">
      <c r="A294" s="23" t="s">
        <v>993</v>
      </c>
      <c r="B294" s="23" t="str">
        <f>CONCATENATE("&lt;option&gt;",PROPER(Tabla3[[#This Row],[Columna2]]),"&lt;/option&gt;")</f>
        <v>&lt;option&gt;Cashibo-Cacataibo&lt;/option&gt;</v>
      </c>
    </row>
    <row r="295" spans="1:2" x14ac:dyDescent="0.25">
      <c r="A295" s="23" t="s">
        <v>994</v>
      </c>
      <c r="B295" s="23" t="str">
        <f>CONCATENATE("&lt;option&gt;",PROPER(Tabla3[[#This Row],[Columna2]]),"&lt;/option&gt;")</f>
        <v>&lt;option&gt;Cashinahua&lt;/option&gt;</v>
      </c>
    </row>
    <row r="296" spans="1:2" x14ac:dyDescent="0.25">
      <c r="A296" s="23" t="s">
        <v>995</v>
      </c>
      <c r="B296" s="23" t="str">
        <f>CONCATENATE("&lt;option&gt;",PROPER(Tabla3[[#This Row],[Columna2]]),"&lt;/option&gt;")</f>
        <v>&lt;option&gt;Matsés&lt;/option&gt;</v>
      </c>
    </row>
    <row r="297" spans="1:2" ht="25.5" x14ac:dyDescent="0.25">
      <c r="A297" s="23" t="s">
        <v>996</v>
      </c>
      <c r="B297" s="23" t="str">
        <f>CONCATENATE("&lt;option&gt;",PROPER(Tabla3[[#This Row],[Columna2]]),"&lt;/option&gt;")</f>
        <v>&lt;option&gt;Shipibo-Conibo&lt;/option&gt;</v>
      </c>
    </row>
    <row r="298" spans="1:2" x14ac:dyDescent="0.25">
      <c r="A298" s="23" t="s">
        <v>997</v>
      </c>
      <c r="B298" s="23" t="str">
        <f>CONCATENATE("&lt;option&gt;",PROPER(Tabla3[[#This Row],[Columna2]]),"&lt;/option&gt;")</f>
        <v>&lt;option&gt;Yagua&lt;/option&gt;</v>
      </c>
    </row>
    <row r="299" spans="1:2" x14ac:dyDescent="0.25">
      <c r="A299" s="23" t="s">
        <v>998</v>
      </c>
      <c r="B299" s="23" t="str">
        <f>CONCATENATE("&lt;option&gt;",PROPER(Tabla3[[#This Row],[Columna2]]),"&lt;/option&gt;")</f>
        <v>&lt;option&gt;Cocama&lt;/option&gt;</v>
      </c>
    </row>
    <row r="300" spans="1:2" x14ac:dyDescent="0.25">
      <c r="A300" s="23" t="s">
        <v>999</v>
      </c>
      <c r="B300" s="23" t="str">
        <f>CONCATENATE("&lt;option&gt;",PROPER(Tabla3[[#This Row],[Columna2]]),"&lt;/option&gt;")</f>
        <v>&lt;option&gt;Omagua&lt;/option&gt;</v>
      </c>
    </row>
    <row r="301" spans="1:2" x14ac:dyDescent="0.25">
      <c r="A301" s="23" t="s">
        <v>1000</v>
      </c>
      <c r="B301" s="23" t="str">
        <f>CONCATENATE("&lt;option&gt;",PROPER(Tabla3[[#This Row],[Columna2]]),"&lt;/option&gt;")</f>
        <v>&lt;option&gt;Yine&lt;/option&gt;</v>
      </c>
    </row>
    <row r="302" spans="1:2" x14ac:dyDescent="0.25">
      <c r="A302" s="23" t="s">
        <v>578</v>
      </c>
      <c r="B302" s="23" t="str">
        <f>CONCATENATE("&lt;option&gt;",PROPER(Tabla3[[#This Row],[Columna2]]),"&lt;/option&gt;")</f>
        <v>&lt;option&gt;Polaco&lt;/option&gt;</v>
      </c>
    </row>
    <row r="303" spans="1:2" ht="36" customHeight="1" x14ac:dyDescent="0.25">
      <c r="A303" s="23" t="s">
        <v>560</v>
      </c>
      <c r="B303" s="23" t="str">
        <f>CONCATENATE("&lt;option&gt;",PROPER(Tabla3[[#This Row],[Columna2]]),"&lt;/option&gt;")</f>
        <v>&lt;option&gt;Portugués&lt;/option&gt;</v>
      </c>
    </row>
    <row r="304" spans="1:2" x14ac:dyDescent="0.25">
      <c r="A304" s="23" t="s">
        <v>904</v>
      </c>
      <c r="B304" s="23" t="str">
        <f>CONCATENATE("&lt;option&gt;",PROPER(Tabla3[[#This Row],[Columna2]]),"&lt;/option&gt;")</f>
        <v>&lt;option&gt;&lt;/option&gt;</v>
      </c>
    </row>
    <row r="305" spans="1:2" x14ac:dyDescent="0.25">
      <c r="A305" s="23" t="s">
        <v>904</v>
      </c>
      <c r="B305" s="23" t="str">
        <f>CONCATENATE("&lt;option&gt;",PROPER(Tabla3[[#This Row],[Columna2]]),"&lt;/option&gt;")</f>
        <v>&lt;option&gt;&lt;/option&gt;</v>
      </c>
    </row>
    <row r="306" spans="1:2" x14ac:dyDescent="0.25">
      <c r="A306" s="23" t="s">
        <v>566</v>
      </c>
      <c r="B306" s="23" t="str">
        <f>CONCATENATE("&lt;option&gt;",PROPER(Tabla3[[#This Row],[Columna2]]),"&lt;/option&gt;")</f>
        <v>&lt;option&gt;Francés&lt;/option&gt;</v>
      </c>
    </row>
    <row r="307" spans="1:2" x14ac:dyDescent="0.25">
      <c r="A307" s="23" t="s">
        <v>709</v>
      </c>
      <c r="B307" s="23" t="str">
        <f>CONCATENATE("&lt;option&gt;",PROPER(Tabla3[[#This Row],[Columna2]]),"&lt;/option&gt;")</f>
        <v>&lt;option&gt;Checo&lt;/option&gt;</v>
      </c>
    </row>
    <row r="308" spans="1:2" x14ac:dyDescent="0.25">
      <c r="A308" s="23" t="s">
        <v>566</v>
      </c>
      <c r="B308" s="23" t="str">
        <f>CONCATENATE("&lt;option&gt;",PROPER(Tabla3[[#This Row],[Columna2]]),"&lt;/option&gt;")</f>
        <v>&lt;option&gt;Francés&lt;/option&gt;</v>
      </c>
    </row>
    <row r="309" spans="1:2" x14ac:dyDescent="0.25">
      <c r="A309" s="23" t="s">
        <v>566</v>
      </c>
      <c r="B309" s="23" t="str">
        <f>CONCATENATE("&lt;option&gt;",PROPER(Tabla3[[#This Row],[Columna2]]),"&lt;/option&gt;")</f>
        <v>&lt;option&gt;Francés&lt;/option&gt;</v>
      </c>
    </row>
    <row r="310" spans="1:2" x14ac:dyDescent="0.25">
      <c r="A310" s="23" t="s">
        <v>558</v>
      </c>
      <c r="B310" s="23" t="str">
        <f>CONCATENATE("&lt;option&gt;",PROPER(Tabla3[[#This Row],[Columna2]]),"&lt;/option&gt;")</f>
        <v>&lt;option&gt;Español&lt;/option&gt;</v>
      </c>
    </row>
    <row r="311" spans="1:2" x14ac:dyDescent="0.25">
      <c r="A311" s="23" t="s">
        <v>566</v>
      </c>
      <c r="B311" s="23" t="str">
        <f>CONCATENATE("&lt;option&gt;",PROPER(Tabla3[[#This Row],[Columna2]]),"&lt;/option&gt;")</f>
        <v>&lt;option&gt;Francés&lt;/option&gt;</v>
      </c>
    </row>
    <row r="312" spans="1:2" x14ac:dyDescent="0.25">
      <c r="A312" s="23" t="s">
        <v>559</v>
      </c>
      <c r="B312" s="23" t="str">
        <f>CONCATENATE("&lt;option&gt;",PROPER(Tabla3[[#This Row],[Columna2]]),"&lt;/option&gt;")</f>
        <v>&lt;option&gt;Inglés&lt;/option&gt;</v>
      </c>
    </row>
    <row r="313" spans="1:2" x14ac:dyDescent="0.25">
      <c r="A313" s="23" t="s">
        <v>1001</v>
      </c>
      <c r="B313" s="23" t="str">
        <f>CONCATENATE("&lt;option&gt;",PROPER(Tabla3[[#This Row],[Columna2]]),"&lt;/option&gt;")</f>
        <v>&lt;option&gt;Ruanda&lt;/option&gt;</v>
      </c>
    </row>
    <row r="314" spans="1:2" x14ac:dyDescent="0.25">
      <c r="A314" s="23" t="s">
        <v>579</v>
      </c>
      <c r="B314" s="23" t="str">
        <f>CONCATENATE("&lt;option&gt;",PROPER(Tabla3[[#This Row],[Columna2]]),"&lt;/option&gt;")</f>
        <v>&lt;option&gt;Rumano&lt;/option&gt;</v>
      </c>
    </row>
    <row r="315" spans="1:2" x14ac:dyDescent="0.25">
      <c r="A315" s="23" t="s">
        <v>580</v>
      </c>
      <c r="B315" s="23" t="str">
        <f>CONCATENATE("&lt;option&gt;",PROPER(Tabla3[[#This Row],[Columna2]]),"&lt;/option&gt;")</f>
        <v>&lt;option&gt;Ruso&lt;/option&gt;</v>
      </c>
    </row>
    <row r="316" spans="1:2" x14ac:dyDescent="0.25">
      <c r="A316" s="23" t="s">
        <v>904</v>
      </c>
      <c r="B316" s="23" t="str">
        <f>CONCATENATE("&lt;option&gt;",PROPER(Tabla3[[#This Row],[Columna2]]),"&lt;/option&gt;")</f>
        <v>&lt;option&gt;&lt;/option&gt;</v>
      </c>
    </row>
    <row r="317" spans="1:2" x14ac:dyDescent="0.25">
      <c r="A317" s="23" t="s">
        <v>904</v>
      </c>
      <c r="B317" s="23" t="str">
        <f>CONCATENATE("&lt;option&gt;",PROPER(Tabla3[[#This Row],[Columna2]]),"&lt;/option&gt;")</f>
        <v>&lt;option&gt;&lt;/option&gt;</v>
      </c>
    </row>
    <row r="318" spans="1:2" x14ac:dyDescent="0.25">
      <c r="A318" s="23" t="s">
        <v>904</v>
      </c>
      <c r="B318" s="23" t="str">
        <f>CONCATENATE("&lt;option&gt;",PROPER(Tabla3[[#This Row],[Columna2]]),"&lt;/option&gt;")</f>
        <v>&lt;option&gt;&lt;/option&gt;</v>
      </c>
    </row>
    <row r="319" spans="1:2" x14ac:dyDescent="0.25">
      <c r="A319" s="23" t="s">
        <v>904</v>
      </c>
      <c r="B319" s="23" t="str">
        <f>CONCATENATE("&lt;option&gt;",PROPER(Tabla3[[#This Row],[Columna2]]),"&lt;/option&gt;")</f>
        <v>&lt;option&gt;&lt;/option&gt;</v>
      </c>
    </row>
    <row r="320" spans="1:2" x14ac:dyDescent="0.25">
      <c r="A320" s="23" t="s">
        <v>904</v>
      </c>
      <c r="B320" s="23" t="str">
        <f>CONCATENATE("&lt;option&gt;",PROPER(Tabla3[[#This Row],[Columna2]]),"&lt;/option&gt;")</f>
        <v>&lt;option&gt;&lt;/option&gt;</v>
      </c>
    </row>
    <row r="321" spans="1:2" x14ac:dyDescent="0.25">
      <c r="A321" s="23" t="s">
        <v>904</v>
      </c>
      <c r="B321" s="23" t="str">
        <f>CONCATENATE("&lt;option&gt;",PROPER(Tabla3[[#This Row],[Columna2]]),"&lt;/option&gt;")</f>
        <v>&lt;option&gt;&lt;/option&gt;</v>
      </c>
    </row>
    <row r="322" spans="1:2" x14ac:dyDescent="0.25">
      <c r="A322" s="23" t="s">
        <v>904</v>
      </c>
      <c r="B322" s="23" t="str">
        <f>CONCATENATE("&lt;option&gt;",PROPER(Tabla3[[#This Row],[Columna2]]),"&lt;/option&gt;")</f>
        <v>&lt;option&gt;&lt;/option&gt;</v>
      </c>
    </row>
    <row r="323" spans="1:2" x14ac:dyDescent="0.25">
      <c r="A323" s="23" t="s">
        <v>904</v>
      </c>
      <c r="B323" s="23" t="str">
        <f>CONCATENATE("&lt;option&gt;",PROPER(Tabla3[[#This Row],[Columna2]]),"&lt;/option&gt;")</f>
        <v>&lt;option&gt;&lt;/option&gt;</v>
      </c>
    </row>
    <row r="324" spans="1:2" x14ac:dyDescent="0.25">
      <c r="A324" s="23" t="s">
        <v>904</v>
      </c>
      <c r="B324" s="23" t="str">
        <f>CONCATENATE("&lt;option&gt;",PROPER(Tabla3[[#This Row],[Columna2]]),"&lt;/option&gt;")</f>
        <v>&lt;option&gt;&lt;/option&gt;</v>
      </c>
    </row>
    <row r="325" spans="1:2" x14ac:dyDescent="0.25">
      <c r="A325" s="23" t="s">
        <v>904</v>
      </c>
      <c r="B325" s="23" t="str">
        <f>CONCATENATE("&lt;option&gt;",PROPER(Tabla3[[#This Row],[Columna2]]),"&lt;/option&gt;")</f>
        <v>&lt;option&gt;&lt;/option&gt;</v>
      </c>
    </row>
    <row r="326" spans="1:2" x14ac:dyDescent="0.25">
      <c r="A326" s="23" t="s">
        <v>904</v>
      </c>
      <c r="B326" s="23" t="str">
        <f>CONCATENATE("&lt;option&gt;",PROPER(Tabla3[[#This Row],[Columna2]]),"&lt;/option&gt;")</f>
        <v>&lt;option&gt;&lt;/option&gt;</v>
      </c>
    </row>
    <row r="327" spans="1:2" x14ac:dyDescent="0.25">
      <c r="A327" s="23" t="s">
        <v>904</v>
      </c>
      <c r="B327" s="23" t="str">
        <f>CONCATENATE("&lt;option&gt;",PROPER(Tabla3[[#This Row],[Columna2]]),"&lt;/option&gt;")</f>
        <v>&lt;option&gt;&lt;/option&gt;</v>
      </c>
    </row>
    <row r="328" spans="1:2" x14ac:dyDescent="0.25">
      <c r="A328" s="23" t="s">
        <v>904</v>
      </c>
      <c r="B328" s="23" t="str">
        <f>CONCATENATE("&lt;option&gt;",PROPER(Tabla3[[#This Row],[Columna2]]),"&lt;/option&gt;")</f>
        <v>&lt;option&gt;&lt;/option&gt;</v>
      </c>
    </row>
    <row r="329" spans="1:2" x14ac:dyDescent="0.25">
      <c r="A329" s="23" t="s">
        <v>904</v>
      </c>
      <c r="B329" s="23" t="str">
        <f>CONCATENATE("&lt;option&gt;",PROPER(Tabla3[[#This Row],[Columna2]]),"&lt;/option&gt;")</f>
        <v>&lt;option&gt;&lt;/option&gt;</v>
      </c>
    </row>
    <row r="330" spans="1:2" x14ac:dyDescent="0.25">
      <c r="A330" s="23" t="s">
        <v>904</v>
      </c>
      <c r="B330" s="23" t="str">
        <f>CONCATENATE("&lt;option&gt;",PROPER(Tabla3[[#This Row],[Columna2]]),"&lt;/option&gt;")</f>
        <v>&lt;option&gt;&lt;/option&gt;</v>
      </c>
    </row>
    <row r="331" spans="1:2" x14ac:dyDescent="0.25">
      <c r="A331" s="23" t="s">
        <v>904</v>
      </c>
      <c r="B331" s="23" t="str">
        <f>CONCATENATE("&lt;option&gt;",PROPER(Tabla3[[#This Row],[Columna2]]),"&lt;/option&gt;")</f>
        <v>&lt;option&gt;&lt;/option&gt;</v>
      </c>
    </row>
    <row r="332" spans="1:2" x14ac:dyDescent="0.25">
      <c r="A332" s="23" t="s">
        <v>904</v>
      </c>
      <c r="B332" s="23" t="str">
        <f>CONCATENATE("&lt;option&gt;",PROPER(Tabla3[[#This Row],[Columna2]]),"&lt;/option&gt;")</f>
        <v>&lt;option&gt;&lt;/option&gt;</v>
      </c>
    </row>
    <row r="333" spans="1:2" x14ac:dyDescent="0.25">
      <c r="A333" s="23" t="s">
        <v>904</v>
      </c>
      <c r="B333" s="23" t="str">
        <f>CONCATENATE("&lt;option&gt;",PROPER(Tabla3[[#This Row],[Columna2]]),"&lt;/option&gt;")</f>
        <v>&lt;option&gt;&lt;/option&gt;</v>
      </c>
    </row>
    <row r="334" spans="1:2" x14ac:dyDescent="0.25">
      <c r="A334" s="23" t="s">
        <v>904</v>
      </c>
      <c r="B334" s="23" t="str">
        <f>CONCATENATE("&lt;option&gt;",PROPER(Tabla3[[#This Row],[Columna2]]),"&lt;/option&gt;")</f>
        <v>&lt;option&gt;&lt;/option&gt;</v>
      </c>
    </row>
    <row r="335" spans="1:2" x14ac:dyDescent="0.25">
      <c r="A335" s="23" t="s">
        <v>904</v>
      </c>
      <c r="B335" s="23" t="str">
        <f>CONCATENATE("&lt;option&gt;",PROPER(Tabla3[[#This Row],[Columna2]]),"&lt;/option&gt;")</f>
        <v>&lt;option&gt;&lt;/option&gt;</v>
      </c>
    </row>
    <row r="336" spans="1:2" x14ac:dyDescent="0.25">
      <c r="A336" s="23" t="s">
        <v>904</v>
      </c>
      <c r="B336" s="23" t="str">
        <f>CONCATENATE("&lt;option&gt;",PROPER(Tabla3[[#This Row],[Columna2]]),"&lt;/option&gt;")</f>
        <v>&lt;option&gt;&lt;/option&gt;</v>
      </c>
    </row>
    <row r="337" spans="1:2" x14ac:dyDescent="0.25">
      <c r="A337" s="23" t="s">
        <v>904</v>
      </c>
      <c r="B337" s="23" t="str">
        <f>CONCATENATE("&lt;option&gt;",PROPER(Tabla3[[#This Row],[Columna2]]),"&lt;/option&gt;")</f>
        <v>&lt;option&gt;&lt;/option&gt;</v>
      </c>
    </row>
    <row r="338" spans="1:2" x14ac:dyDescent="0.25">
      <c r="A338" s="23" t="s">
        <v>904</v>
      </c>
      <c r="B338" s="23" t="str">
        <f>CONCATENATE("&lt;option&gt;",PROPER(Tabla3[[#This Row],[Columna2]]),"&lt;/option&gt;")</f>
        <v>&lt;option&gt;&lt;/option&gt;</v>
      </c>
    </row>
    <row r="339" spans="1:2" x14ac:dyDescent="0.25">
      <c r="A339" s="23" t="s">
        <v>904</v>
      </c>
      <c r="B339" s="23" t="str">
        <f>CONCATENATE("&lt;option&gt;",PROPER(Tabla3[[#This Row],[Columna2]]),"&lt;/option&gt;")</f>
        <v>&lt;option&gt;&lt;/option&gt;</v>
      </c>
    </row>
    <row r="340" spans="1:2" x14ac:dyDescent="0.25">
      <c r="A340" s="23" t="s">
        <v>904</v>
      </c>
      <c r="B340" s="23" t="str">
        <f>CONCATENATE("&lt;option&gt;",PROPER(Tabla3[[#This Row],[Columna2]]),"&lt;/option&gt;")</f>
        <v>&lt;option&gt;&lt;/option&gt;</v>
      </c>
    </row>
    <row r="341" spans="1:2" x14ac:dyDescent="0.25">
      <c r="A341" s="23" t="s">
        <v>904</v>
      </c>
      <c r="B341" s="23" t="str">
        <f>CONCATENATE("&lt;option&gt;",PROPER(Tabla3[[#This Row],[Columna2]]),"&lt;/option&gt;")</f>
        <v>&lt;option&gt;&lt;/option&gt;</v>
      </c>
    </row>
    <row r="342" spans="1:2" x14ac:dyDescent="0.25">
      <c r="A342" s="23" t="s">
        <v>904</v>
      </c>
      <c r="B342" s="23" t="str">
        <f>CONCATENATE("&lt;option&gt;",PROPER(Tabla3[[#This Row],[Columna2]]),"&lt;/option&gt;")</f>
        <v>&lt;option&gt;&lt;/option&gt;</v>
      </c>
    </row>
    <row r="343" spans="1:2" x14ac:dyDescent="0.25">
      <c r="A343" s="23" t="s">
        <v>904</v>
      </c>
      <c r="B343" s="23" t="str">
        <f>CONCATENATE("&lt;option&gt;",PROPER(Tabla3[[#This Row],[Columna2]]),"&lt;/option&gt;")</f>
        <v>&lt;option&gt;&lt;/option&gt;</v>
      </c>
    </row>
    <row r="344" spans="1:2" x14ac:dyDescent="0.25">
      <c r="A344" s="23" t="s">
        <v>904</v>
      </c>
      <c r="B344" s="23" t="str">
        <f>CONCATENATE("&lt;option&gt;",PROPER(Tabla3[[#This Row],[Columna2]]),"&lt;/option&gt;")</f>
        <v>&lt;option&gt;&lt;/option&gt;</v>
      </c>
    </row>
    <row r="345" spans="1:2" x14ac:dyDescent="0.25">
      <c r="A345" s="23" t="s">
        <v>559</v>
      </c>
      <c r="B345" s="23" t="str">
        <f>CONCATENATE("&lt;option&gt;",PROPER(Tabla3[[#This Row],[Columna2]]),"&lt;/option&gt;")</f>
        <v>&lt;option&gt;Inglés&lt;/option&gt;</v>
      </c>
    </row>
    <row r="346" spans="1:2" x14ac:dyDescent="0.25">
      <c r="A346" s="23" t="s">
        <v>559</v>
      </c>
      <c r="B346" s="23" t="str">
        <f>CONCATENATE("&lt;option&gt;",PROPER(Tabla3[[#This Row],[Columna2]]),"&lt;/option&gt;")</f>
        <v>&lt;option&gt;Inglés&lt;/option&gt;</v>
      </c>
    </row>
    <row r="347" spans="1:2" x14ac:dyDescent="0.25">
      <c r="A347" s="23" t="s">
        <v>1002</v>
      </c>
      <c r="B347" s="23" t="str">
        <f>CONCATENATE("&lt;option&gt;",PROPER(Tabla3[[#This Row],[Columna2]]),"&lt;/option&gt;")</f>
        <v>&lt;option&gt;Samoano&lt;/option&gt;</v>
      </c>
    </row>
    <row r="348" spans="1:2" x14ac:dyDescent="0.25">
      <c r="A348" s="23" t="s">
        <v>559</v>
      </c>
      <c r="B348" s="23" t="str">
        <f>CONCATENATE("&lt;option&gt;",PROPER(Tabla3[[#This Row],[Columna2]]),"&lt;/option&gt;")</f>
        <v>&lt;option&gt;Inglés&lt;/option&gt;</v>
      </c>
    </row>
    <row r="349" spans="1:2" x14ac:dyDescent="0.25">
      <c r="A349" s="23" t="s">
        <v>572</v>
      </c>
      <c r="B349" s="23" t="str">
        <f>CONCATENATE("&lt;option&gt;",PROPER(Tabla3[[#This Row],[Columna2]]),"&lt;/option&gt;")</f>
        <v>&lt;option&gt;Italiano&lt;/option&gt;</v>
      </c>
    </row>
    <row r="350" spans="1:2" x14ac:dyDescent="0.25">
      <c r="A350" s="23" t="s">
        <v>559</v>
      </c>
      <c r="B350" s="23" t="str">
        <f>CONCATENATE("&lt;option&gt;",PROPER(Tabla3[[#This Row],[Columna2]]),"&lt;/option&gt;")</f>
        <v>&lt;option&gt;Inglés&lt;/option&gt;</v>
      </c>
    </row>
    <row r="351" spans="1:2" x14ac:dyDescent="0.25">
      <c r="A351" s="23" t="s">
        <v>559</v>
      </c>
      <c r="B351" s="23" t="str">
        <f>CONCATENATE("&lt;option&gt;",PROPER(Tabla3[[#This Row],[Columna2]]),"&lt;/option&gt;")</f>
        <v>&lt;option&gt;Inglés&lt;/option&gt;</v>
      </c>
    </row>
    <row r="352" spans="1:2" x14ac:dyDescent="0.25">
      <c r="A352" s="23" t="s">
        <v>560</v>
      </c>
      <c r="B352" s="23" t="str">
        <f>CONCATENATE("&lt;option&gt;",PROPER(Tabla3[[#This Row],[Columna2]]),"&lt;/option&gt;")</f>
        <v>&lt;option&gt;Portugués&lt;/option&gt;</v>
      </c>
    </row>
    <row r="353" spans="1:2" x14ac:dyDescent="0.25">
      <c r="A353" s="23" t="s">
        <v>566</v>
      </c>
      <c r="B353" s="23" t="str">
        <f>CONCATENATE("&lt;option&gt;",PROPER(Tabla3[[#This Row],[Columna2]]),"&lt;/option&gt;")</f>
        <v>&lt;option&gt;Francés&lt;/option&gt;</v>
      </c>
    </row>
    <row r="354" spans="1:2" x14ac:dyDescent="0.25">
      <c r="A354" s="23" t="s">
        <v>706</v>
      </c>
      <c r="B354" s="23" t="str">
        <f>CONCATENATE("&lt;option&gt;",PROPER(Tabla3[[#This Row],[Columna2]]),"&lt;/option&gt;")</f>
        <v>&lt;option&gt;Serbio&lt;/option&gt;</v>
      </c>
    </row>
    <row r="355" spans="1:2" x14ac:dyDescent="0.25">
      <c r="A355" s="23" t="s">
        <v>904</v>
      </c>
      <c r="B355" s="23" t="str">
        <f>CONCATENATE("&lt;option&gt;",PROPER(Tabla3[[#This Row],[Columna2]]),"&lt;/option&gt;")</f>
        <v>&lt;option&gt;&lt;/option&gt;</v>
      </c>
    </row>
    <row r="356" spans="1:2" x14ac:dyDescent="0.25">
      <c r="A356" s="23" t="s">
        <v>904</v>
      </c>
      <c r="B356" s="23" t="str">
        <f>CONCATENATE("&lt;option&gt;",PROPER(Tabla3[[#This Row],[Columna2]]),"&lt;/option&gt;")</f>
        <v>&lt;option&gt;&lt;/option&gt;</v>
      </c>
    </row>
    <row r="357" spans="1:2" x14ac:dyDescent="0.25">
      <c r="A357" s="23" t="s">
        <v>904</v>
      </c>
      <c r="B357" s="23" t="str">
        <f>CONCATENATE("&lt;option&gt;",PROPER(Tabla3[[#This Row],[Columna2]]),"&lt;/option&gt;")</f>
        <v>&lt;option&gt;&lt;/option&gt;</v>
      </c>
    </row>
    <row r="358" spans="1:2" x14ac:dyDescent="0.25">
      <c r="A358" s="23" t="s">
        <v>904</v>
      </c>
      <c r="B358" s="23" t="str">
        <f>CONCATENATE("&lt;option&gt;",PROPER(Tabla3[[#This Row],[Columna2]]),"&lt;/option&gt;")</f>
        <v>&lt;option&gt;&lt;/option&gt;</v>
      </c>
    </row>
    <row r="359" spans="1:2" x14ac:dyDescent="0.25">
      <c r="A359" s="23" t="s">
        <v>904</v>
      </c>
      <c r="B359" s="23" t="str">
        <f>CONCATENATE("&lt;option&gt;",PROPER(Tabla3[[#This Row],[Columna2]]),"&lt;/option&gt;")</f>
        <v>&lt;option&gt;&lt;/option&gt;</v>
      </c>
    </row>
    <row r="360" spans="1:2" x14ac:dyDescent="0.25">
      <c r="A360" s="23" t="s">
        <v>904</v>
      </c>
      <c r="B360" s="23" t="str">
        <f>CONCATENATE("&lt;option&gt;",PROPER(Tabla3[[#This Row],[Columna2]]),"&lt;/option&gt;")</f>
        <v>&lt;option&gt;&lt;/option&gt;</v>
      </c>
    </row>
    <row r="361" spans="1:2" ht="25.5" x14ac:dyDescent="0.25">
      <c r="A361" s="23" t="s">
        <v>1003</v>
      </c>
      <c r="B361" s="23" t="str">
        <f>CONCATENATE("&lt;option&gt;",PROPER(Tabla3[[#This Row],[Columna2]]),"&lt;/option&gt;")</f>
        <v>&lt;option&gt;Criollo Seychellense&lt;/option&gt;</v>
      </c>
    </row>
    <row r="362" spans="1:2" x14ac:dyDescent="0.25">
      <c r="A362" s="23" t="s">
        <v>566</v>
      </c>
      <c r="B362" s="23" t="str">
        <f>CONCATENATE("&lt;option&gt;",PROPER(Tabla3[[#This Row],[Columna2]]),"&lt;/option&gt;")</f>
        <v>&lt;option&gt;Francés&lt;/option&gt;</v>
      </c>
    </row>
    <row r="363" spans="1:2" x14ac:dyDescent="0.25">
      <c r="A363" s="23" t="s">
        <v>559</v>
      </c>
      <c r="B363" s="23" t="str">
        <f>CONCATENATE("&lt;option&gt;",PROPER(Tabla3[[#This Row],[Columna2]]),"&lt;/option&gt;")</f>
        <v>&lt;option&gt;Inglés&lt;/option&gt;</v>
      </c>
    </row>
    <row r="364" spans="1:2" x14ac:dyDescent="0.25">
      <c r="A364" s="23" t="s">
        <v>559</v>
      </c>
      <c r="B364" s="23" t="str">
        <f>CONCATENATE("&lt;option&gt;",PROPER(Tabla3[[#This Row],[Columna2]]),"&lt;/option&gt;")</f>
        <v>&lt;option&gt;Inglés&lt;/option&gt;</v>
      </c>
    </row>
    <row r="365" spans="1:2" x14ac:dyDescent="0.25">
      <c r="A365" s="23" t="s">
        <v>559</v>
      </c>
      <c r="B365" s="23" t="str">
        <f>CONCATENATE("&lt;option&gt;",PROPER(Tabla3[[#This Row],[Columna2]]),"&lt;/option&gt;")</f>
        <v>&lt;option&gt;Inglés&lt;/option&gt;</v>
      </c>
    </row>
    <row r="366" spans="1:2" x14ac:dyDescent="0.25">
      <c r="A366" s="23" t="s">
        <v>576</v>
      </c>
      <c r="B366" s="23" t="str">
        <f>CONCATENATE("&lt;option&gt;",PROPER(Tabla3[[#This Row],[Columna2]]),"&lt;/option&gt;")</f>
        <v>&lt;option&gt;Malayo&lt;/option&gt;</v>
      </c>
    </row>
    <row r="367" spans="1:2" x14ac:dyDescent="0.25">
      <c r="A367" s="23" t="s">
        <v>1004</v>
      </c>
      <c r="B367" s="23" t="str">
        <f>CONCATENATE("&lt;option&gt;",PROPER(Tabla3[[#This Row],[Columna2]]),"&lt;/option&gt;")</f>
        <v>&lt;option&gt;Mandarín&lt;/option&gt;</v>
      </c>
    </row>
    <row r="368" spans="1:2" x14ac:dyDescent="0.25">
      <c r="A368" s="23" t="s">
        <v>947</v>
      </c>
      <c r="B368" s="23" t="str">
        <f>CONCATENATE("&lt;option&gt;",PROPER(Tabla3[[#This Row],[Columna2]]),"&lt;/option&gt;")</f>
        <v>&lt;option&gt;Tamil&lt;/option&gt;</v>
      </c>
    </row>
    <row r="369" spans="1:2" x14ac:dyDescent="0.25">
      <c r="A369" s="23" t="s">
        <v>557</v>
      </c>
      <c r="B369" s="23" t="str">
        <f>CONCATENATE("&lt;option&gt;",PROPER(Tabla3[[#This Row],[Columna2]]),"&lt;/option&gt;")</f>
        <v>&lt;option&gt;Árabe&lt;/option&gt;</v>
      </c>
    </row>
    <row r="370" spans="1:2" x14ac:dyDescent="0.25">
      <c r="A370" s="23" t="s">
        <v>710</v>
      </c>
      <c r="B370" s="23" t="str">
        <f>CONCATENATE("&lt;option&gt;",PROPER(Tabla3[[#This Row],[Columna2]]),"&lt;/option&gt;")</f>
        <v>&lt;option&gt;Somalí&lt;/option&gt;</v>
      </c>
    </row>
    <row r="371" spans="1:2" x14ac:dyDescent="0.25">
      <c r="A371" s="23" t="s">
        <v>559</v>
      </c>
      <c r="B371" s="23" t="str">
        <f>CONCATENATE("&lt;option&gt;",PROPER(Tabla3[[#This Row],[Columna2]]),"&lt;/option&gt;")</f>
        <v>&lt;option&gt;Inglés&lt;/option&gt;</v>
      </c>
    </row>
    <row r="372" spans="1:2" x14ac:dyDescent="0.25">
      <c r="A372" s="23" t="s">
        <v>1005</v>
      </c>
      <c r="B372" s="23" t="str">
        <f>CONCATENATE("&lt;option&gt;",PROPER(Tabla3[[#This Row],[Columna2]]),"&lt;/option&gt;")</f>
        <v>&lt;option&gt;Suazi&lt;/option&gt;</v>
      </c>
    </row>
    <row r="373" spans="1:2" x14ac:dyDescent="0.25">
      <c r="A373" s="23" t="s">
        <v>1006</v>
      </c>
      <c r="B373" s="23" t="str">
        <f>CONCATENATE("&lt;option&gt;",PROPER(Tabla3[[#This Row],[Columna2]]),"&lt;/option&gt;")</f>
        <v>&lt;option&gt;Afrikáans&lt;/option&gt;</v>
      </c>
    </row>
    <row r="374" spans="1:2" x14ac:dyDescent="0.25">
      <c r="A374" s="23" t="s">
        <v>559</v>
      </c>
      <c r="B374" s="23" t="str">
        <f>CONCATENATE("&lt;option&gt;",PROPER(Tabla3[[#This Row],[Columna2]]),"&lt;/option&gt;")</f>
        <v>&lt;option&gt;Inglés&lt;/option&gt;</v>
      </c>
    </row>
    <row r="375" spans="1:2" ht="25.5" x14ac:dyDescent="0.25">
      <c r="A375" s="23" t="s">
        <v>1007</v>
      </c>
      <c r="B375" s="23" t="str">
        <f>CONCATENATE("&lt;option&gt;",PROPER(Tabla3[[#This Row],[Columna2]]),"&lt;/option&gt;")</f>
        <v>&lt;option&gt;Ndebele Meridional&lt;/option&gt;</v>
      </c>
    </row>
    <row r="376" spans="1:2" ht="25.5" x14ac:dyDescent="0.25">
      <c r="A376" s="23" t="s">
        <v>1008</v>
      </c>
      <c r="B376" s="23" t="str">
        <f>CONCATENATE("&lt;option&gt;",PROPER(Tabla3[[#This Row],[Columna2]]),"&lt;/option&gt;")</f>
        <v>&lt;option&gt;Soto Septentrional&lt;/option&gt;</v>
      </c>
    </row>
    <row r="377" spans="1:2" ht="25.5" x14ac:dyDescent="0.25">
      <c r="A377" s="23" t="s">
        <v>961</v>
      </c>
      <c r="B377" s="23" t="str">
        <f>CONCATENATE("&lt;option&gt;",PROPER(Tabla3[[#This Row],[Columna2]]),"&lt;/option&gt;")</f>
        <v>&lt;option&gt;Soto Meridional&lt;/option&gt;</v>
      </c>
    </row>
    <row r="378" spans="1:2" x14ac:dyDescent="0.25">
      <c r="A378" s="23" t="s">
        <v>1005</v>
      </c>
      <c r="B378" s="23" t="str">
        <f>CONCATENATE("&lt;option&gt;",PROPER(Tabla3[[#This Row],[Columna2]]),"&lt;/option&gt;")</f>
        <v>&lt;option&gt;Suazi&lt;/option&gt;</v>
      </c>
    </row>
    <row r="379" spans="1:2" x14ac:dyDescent="0.25">
      <c r="A379" s="23" t="s">
        <v>1009</v>
      </c>
      <c r="B379" s="23" t="str">
        <f>CONCATENATE("&lt;option&gt;",PROPER(Tabla3[[#This Row],[Columna2]]),"&lt;/option&gt;")</f>
        <v>&lt;option&gt;Tsonga&lt;/option&gt;</v>
      </c>
    </row>
    <row r="380" spans="1:2" x14ac:dyDescent="0.25">
      <c r="A380" s="23" t="s">
        <v>1010</v>
      </c>
      <c r="B380" s="23" t="str">
        <f>CONCATENATE("&lt;option&gt;",PROPER(Tabla3[[#This Row],[Columna2]]),"&lt;/option&gt;")</f>
        <v>&lt;option&gt;Tsuana&lt;/option&gt;</v>
      </c>
    </row>
    <row r="381" spans="1:2" x14ac:dyDescent="0.25">
      <c r="A381" s="23" t="s">
        <v>1011</v>
      </c>
      <c r="B381" s="23" t="str">
        <f>CONCATENATE("&lt;option&gt;",PROPER(Tabla3[[#This Row],[Columna2]]),"&lt;/option&gt;")</f>
        <v>&lt;option&gt;Venda&lt;/option&gt;</v>
      </c>
    </row>
    <row r="382" spans="1:2" x14ac:dyDescent="0.25">
      <c r="A382" s="23" t="s">
        <v>1012</v>
      </c>
      <c r="B382" s="23" t="str">
        <f>CONCATENATE("&lt;option&gt;",PROPER(Tabla3[[#This Row],[Columna2]]),"&lt;/option&gt;")</f>
        <v>&lt;option&gt;Xosa&lt;/option&gt;</v>
      </c>
    </row>
    <row r="383" spans="1:2" x14ac:dyDescent="0.25">
      <c r="A383" s="23" t="s">
        <v>1013</v>
      </c>
      <c r="B383" s="23" t="str">
        <f>CONCATENATE("&lt;option&gt;",PROPER(Tabla3[[#This Row],[Columna2]]),"&lt;/option&gt;")</f>
        <v>&lt;option&gt;Zulú&lt;/option&gt;</v>
      </c>
    </row>
    <row r="384" spans="1:2" x14ac:dyDescent="0.25">
      <c r="A384" s="23" t="s">
        <v>557</v>
      </c>
      <c r="B384" s="23" t="str">
        <f>CONCATENATE("&lt;option&gt;",PROPER(Tabla3[[#This Row],[Columna2]]),"&lt;/option&gt;")</f>
        <v>&lt;option&gt;Árabe&lt;/option&gt;</v>
      </c>
    </row>
    <row r="385" spans="1:2" x14ac:dyDescent="0.25">
      <c r="A385" s="23" t="s">
        <v>904</v>
      </c>
      <c r="B385" s="23" t="str">
        <f>CONCATENATE("&lt;option&gt;",PROPER(Tabla3[[#This Row],[Columna2]]),"&lt;/option&gt;")</f>
        <v>&lt;option&gt;&lt;/option&gt;</v>
      </c>
    </row>
    <row r="386" spans="1:2" x14ac:dyDescent="0.25">
      <c r="A386" s="23" t="s">
        <v>556</v>
      </c>
      <c r="B386" s="23" t="str">
        <f>CONCATENATE("&lt;option&gt;",PROPER(Tabla3[[#This Row],[Columna2]]),"&lt;/option&gt;")</f>
        <v>&lt;option&gt;Alemán&lt;/option&gt;</v>
      </c>
    </row>
    <row r="387" spans="1:2" x14ac:dyDescent="0.25">
      <c r="A387" s="23" t="s">
        <v>566</v>
      </c>
      <c r="B387" s="23" t="str">
        <f>CONCATENATE("&lt;option&gt;",PROPER(Tabla3[[#This Row],[Columna2]]),"&lt;/option&gt;")</f>
        <v>&lt;option&gt;Francés&lt;/option&gt;</v>
      </c>
    </row>
    <row r="388" spans="1:2" x14ac:dyDescent="0.25">
      <c r="A388" s="23" t="s">
        <v>572</v>
      </c>
      <c r="B388" s="23" t="str">
        <f>CONCATENATE("&lt;option&gt;",PROPER(Tabla3[[#This Row],[Columna2]]),"&lt;/option&gt;")</f>
        <v>&lt;option&gt;Italiano&lt;/option&gt;</v>
      </c>
    </row>
    <row r="389" spans="1:2" x14ac:dyDescent="0.25">
      <c r="A389" s="23" t="s">
        <v>1014</v>
      </c>
      <c r="B389" s="23" t="str">
        <f>CONCATENATE("&lt;option&gt;",PROPER(Tabla3[[#This Row],[Columna2]]),"&lt;/option&gt;")</f>
        <v>&lt;option&gt;Romanche&lt;/option&gt;</v>
      </c>
    </row>
    <row r="390" spans="1:2" x14ac:dyDescent="0.25">
      <c r="A390" s="23" t="s">
        <v>708</v>
      </c>
      <c r="B390" s="23" t="str">
        <f>CONCATENATE("&lt;option&gt;",PROPER(Tabla3[[#This Row],[Columna2]]),"&lt;/option&gt;")</f>
        <v>&lt;option&gt;Neerlandés&lt;/option&gt;</v>
      </c>
    </row>
    <row r="391" spans="1:2" x14ac:dyDescent="0.25">
      <c r="A391" s="23" t="s">
        <v>581</v>
      </c>
      <c r="B391" s="23" t="str">
        <f>CONCATENATE("&lt;option&gt;",PROPER(Tabla3[[#This Row],[Columna2]]),"&lt;/option&gt;")</f>
        <v>&lt;option&gt;Tailandés&lt;/option&gt;</v>
      </c>
    </row>
    <row r="392" spans="1:2" x14ac:dyDescent="0.25">
      <c r="A392" s="23" t="s">
        <v>711</v>
      </c>
      <c r="B392" s="23" t="str">
        <f>CONCATENATE("&lt;option&gt;",PROPER(Tabla3[[#This Row],[Columna2]]),"&lt;/option&gt;")</f>
        <v>&lt;option&gt;Suahili&lt;/option&gt;</v>
      </c>
    </row>
    <row r="393" spans="1:2" x14ac:dyDescent="0.25">
      <c r="A393" s="23" t="s">
        <v>712</v>
      </c>
      <c r="B393" s="23" t="str">
        <f>CONCATENATE("&lt;option&gt;",PROPER(Tabla3[[#This Row],[Columna2]]),"&lt;/option&gt;")</f>
        <v>&lt;option&gt;Tayiko&lt;/option&gt;</v>
      </c>
    </row>
    <row r="394" spans="1:2" x14ac:dyDescent="0.25">
      <c r="A394" s="23" t="s">
        <v>560</v>
      </c>
      <c r="B394" s="23" t="str">
        <f>CONCATENATE("&lt;option&gt;",PROPER(Tabla3[[#This Row],[Columna2]]),"&lt;/option&gt;")</f>
        <v>&lt;option&gt;Portugués&lt;/option&gt;</v>
      </c>
    </row>
    <row r="395" spans="1:2" x14ac:dyDescent="0.25">
      <c r="A395" s="23" t="s">
        <v>1015</v>
      </c>
      <c r="B395" s="23" t="str">
        <f>CONCATENATE("&lt;option&gt;",PROPER(Tabla3[[#This Row],[Columna2]]),"&lt;/option&gt;")</f>
        <v>&lt;option&gt;Tetum&lt;/option&gt;</v>
      </c>
    </row>
    <row r="396" spans="1:2" x14ac:dyDescent="0.25">
      <c r="A396" s="23" t="s">
        <v>566</v>
      </c>
      <c r="B396" s="23" t="str">
        <f>CONCATENATE("&lt;option&gt;",PROPER(Tabla3[[#This Row],[Columna2]]),"&lt;/option&gt;")</f>
        <v>&lt;option&gt;Francés&lt;/option&gt;</v>
      </c>
    </row>
    <row r="397" spans="1:2" x14ac:dyDescent="0.25">
      <c r="A397" s="23" t="s">
        <v>559</v>
      </c>
      <c r="B397" s="23" t="str">
        <f>CONCATENATE("&lt;option&gt;",PROPER(Tabla3[[#This Row],[Columna2]]),"&lt;/option&gt;")</f>
        <v>&lt;option&gt;Inglés&lt;/option&gt;</v>
      </c>
    </row>
    <row r="398" spans="1:2" x14ac:dyDescent="0.25">
      <c r="A398" s="23" t="s">
        <v>1016</v>
      </c>
      <c r="B398" s="23" t="str">
        <f>CONCATENATE("&lt;option&gt;",PROPER(Tabla3[[#This Row],[Columna2]]),"&lt;/option&gt;")</f>
        <v>&lt;option&gt;Tongano&lt;/option&gt;</v>
      </c>
    </row>
    <row r="399" spans="1:2" x14ac:dyDescent="0.25">
      <c r="A399" s="23" t="s">
        <v>559</v>
      </c>
      <c r="B399" s="23" t="str">
        <f>CONCATENATE("&lt;option&gt;",PROPER(Tabla3[[#This Row],[Columna2]]),"&lt;/option&gt;")</f>
        <v>&lt;option&gt;Inglés&lt;/option&gt;</v>
      </c>
    </row>
    <row r="400" spans="1:2" x14ac:dyDescent="0.25">
      <c r="A400" s="23" t="s">
        <v>557</v>
      </c>
      <c r="B400" s="23" t="str">
        <f>CONCATENATE("&lt;option&gt;",PROPER(Tabla3[[#This Row],[Columna2]]),"&lt;/option&gt;")</f>
        <v>&lt;option&gt;Árabe&lt;/option&gt;</v>
      </c>
    </row>
    <row r="401" spans="1:2" x14ac:dyDescent="0.25">
      <c r="A401" s="23" t="s">
        <v>713</v>
      </c>
      <c r="B401" s="23" t="str">
        <f>CONCATENATE("&lt;option&gt;",PROPER(Tabla3[[#This Row],[Columna2]]),"&lt;/option&gt;")</f>
        <v>&lt;option&gt;Turcomano&lt;/option&gt;</v>
      </c>
    </row>
    <row r="402" spans="1:2" x14ac:dyDescent="0.25">
      <c r="A402" s="23" t="s">
        <v>582</v>
      </c>
      <c r="B402" s="23" t="str">
        <f>CONCATENATE("&lt;option&gt;",PROPER(Tabla3[[#This Row],[Columna2]]),"&lt;/option&gt;")</f>
        <v>&lt;option&gt;Turco&lt;/option&gt;</v>
      </c>
    </row>
    <row r="403" spans="1:2" x14ac:dyDescent="0.25">
      <c r="A403" s="23" t="s">
        <v>559</v>
      </c>
      <c r="B403" s="23" t="str">
        <f>CONCATENATE("&lt;option&gt;",PROPER(Tabla3[[#This Row],[Columna2]]),"&lt;/option&gt;")</f>
        <v>&lt;option&gt;Inglés&lt;/option&gt;</v>
      </c>
    </row>
    <row r="404" spans="1:2" x14ac:dyDescent="0.25">
      <c r="A404" s="23" t="s">
        <v>1017</v>
      </c>
      <c r="B404" s="23" t="str">
        <f>CONCATENATE("&lt;option&gt;",PROPER(Tabla3[[#This Row],[Columna2]]),"&lt;/option&gt;")</f>
        <v>&lt;option&gt;Tuvaluano&lt;/option&gt;</v>
      </c>
    </row>
    <row r="405" spans="1:2" x14ac:dyDescent="0.25">
      <c r="A405" s="23" t="s">
        <v>583</v>
      </c>
      <c r="B405" s="23" t="str">
        <f>CONCATENATE("&lt;option&gt;",PROPER(Tabla3[[#This Row],[Columna2]]),"&lt;/option&gt;")</f>
        <v>&lt;option&gt;Ucraniano&lt;/option&gt;</v>
      </c>
    </row>
    <row r="406" spans="1:2" x14ac:dyDescent="0.25">
      <c r="A406" s="23" t="s">
        <v>559</v>
      </c>
      <c r="B406" s="23" t="str">
        <f>CONCATENATE("&lt;option&gt;",PROPER(Tabla3[[#This Row],[Columna2]]),"&lt;/option&gt;")</f>
        <v>&lt;option&gt;Inglés&lt;/option&gt;</v>
      </c>
    </row>
    <row r="407" spans="1:2" x14ac:dyDescent="0.25">
      <c r="A407" s="23" t="s">
        <v>904</v>
      </c>
      <c r="B407" s="23" t="str">
        <f>CONCATENATE("&lt;option&gt;",PROPER(Tabla3[[#This Row],[Columna2]]),"&lt;/option&gt;")</f>
        <v>&lt;option&gt;&lt;/option&gt;</v>
      </c>
    </row>
    <row r="408" spans="1:2" x14ac:dyDescent="0.25">
      <c r="A408" s="23" t="s">
        <v>714</v>
      </c>
      <c r="B408" s="23" t="str">
        <f>CONCATENATE("&lt;option&gt;",PROPER(Tabla3[[#This Row],[Columna2]]),"&lt;/option&gt;")</f>
        <v>&lt;option&gt;Uzbeko&lt;/option&gt;</v>
      </c>
    </row>
    <row r="409" spans="1:2" x14ac:dyDescent="0.25">
      <c r="A409" s="23" t="s">
        <v>1018</v>
      </c>
      <c r="B409" s="23" t="str">
        <f>CONCATENATE("&lt;option&gt;",PROPER(Tabla3[[#This Row],[Columna2]]),"&lt;/option&gt;")</f>
        <v>&lt;option&gt;Bislama&lt;/option&gt;</v>
      </c>
    </row>
    <row r="410" spans="1:2" x14ac:dyDescent="0.25">
      <c r="A410" s="23" t="s">
        <v>566</v>
      </c>
      <c r="B410" s="23" t="str">
        <f>CONCATENATE("&lt;option&gt;",PROPER(Tabla3[[#This Row],[Columna2]]),"&lt;/option&gt;")</f>
        <v>&lt;option&gt;Francés&lt;/option&gt;</v>
      </c>
    </row>
    <row r="411" spans="1:2" x14ac:dyDescent="0.25">
      <c r="A411" s="23" t="s">
        <v>559</v>
      </c>
      <c r="B411" s="23" t="str">
        <f>CONCATENATE("&lt;option&gt;",PROPER(Tabla3[[#This Row],[Columna2]]),"&lt;/option&gt;")</f>
        <v>&lt;option&gt;Inglés&lt;/option&gt;</v>
      </c>
    </row>
    <row r="412" spans="1:2" x14ac:dyDescent="0.25">
      <c r="A412" s="23" t="s">
        <v>715</v>
      </c>
      <c r="B412" s="23" t="str">
        <f>CONCATENATE("&lt;option&gt;",PROPER(Tabla3[[#This Row],[Columna2]]),"&lt;/option&gt;")</f>
        <v>&lt;option&gt;Castellano&lt;/option&gt;</v>
      </c>
    </row>
    <row r="413" spans="1:2" x14ac:dyDescent="0.25">
      <c r="A413" s="23" t="s">
        <v>584</v>
      </c>
      <c r="B413" s="23" t="str">
        <f>CONCATENATE("&lt;option&gt;",PROPER(Tabla3[[#This Row],[Columna2]]),"&lt;/option&gt;")</f>
        <v>&lt;option&gt;Vietnamita&lt;/option&gt;</v>
      </c>
    </row>
    <row r="414" spans="1:2" x14ac:dyDescent="0.25">
      <c r="A414" s="23" t="s">
        <v>557</v>
      </c>
      <c r="B414" s="23" t="str">
        <f>CONCATENATE("&lt;option&gt;",PROPER(Tabla3[[#This Row],[Columna2]]),"&lt;/option&gt;")</f>
        <v>&lt;option&gt;Árabe&lt;/option&gt;</v>
      </c>
    </row>
    <row r="415" spans="1:2" x14ac:dyDescent="0.25">
      <c r="A415" s="23" t="s">
        <v>557</v>
      </c>
      <c r="B415" s="23" t="str">
        <f>CONCATENATE("&lt;option&gt;",PROPER(Tabla3[[#This Row],[Columna2]]),"&lt;/option&gt;")</f>
        <v>&lt;option&gt;Árabe&lt;/option&gt;</v>
      </c>
    </row>
    <row r="416" spans="1:2" x14ac:dyDescent="0.25">
      <c r="A416" s="23" t="s">
        <v>566</v>
      </c>
      <c r="B416" s="23" t="str">
        <f>CONCATENATE("&lt;option&gt;",PROPER(Tabla3[[#This Row],[Columna2]]),"&lt;/option&gt;")</f>
        <v>&lt;option&gt;Francés&lt;/option&gt;</v>
      </c>
    </row>
    <row r="417" spans="1:2" x14ac:dyDescent="0.25">
      <c r="A417" s="23" t="s">
        <v>559</v>
      </c>
      <c r="B417" s="23" t="str">
        <f>CONCATENATE("&lt;option&gt;",PROPER(Tabla3[[#This Row],[Columna2]]),"&lt;/option&gt;")</f>
        <v>&lt;option&gt;Inglés&lt;/option&gt;</v>
      </c>
    </row>
    <row r="418" spans="1:2" x14ac:dyDescent="0.25">
      <c r="A418" s="23" t="s">
        <v>559</v>
      </c>
      <c r="B418" s="23" t="str">
        <f>CONCATENATE("&lt;option&gt;",PROPER(Tabla3[[#This Row],[Columna2]]),"&lt;/option&gt;")</f>
        <v>&lt;option&gt;Inglés&lt;/option&gt;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3"/>
  <sheetViews>
    <sheetView workbookViewId="0">
      <selection activeCell="K1" sqref="K1"/>
    </sheetView>
  </sheetViews>
  <sheetFormatPr baseColWidth="10" defaultRowHeight="15" x14ac:dyDescent="0.25"/>
  <cols>
    <col min="5" max="6" width="15.85546875" bestFit="1" customWidth="1"/>
  </cols>
  <sheetData>
    <row r="1" spans="1:8" x14ac:dyDescent="0.25">
      <c r="A1" s="24" t="s">
        <v>1020</v>
      </c>
      <c r="B1" s="25" t="s">
        <v>1021</v>
      </c>
      <c r="C1" s="25" t="s">
        <v>1022</v>
      </c>
      <c r="D1" s="24" t="s">
        <v>1023</v>
      </c>
      <c r="E1" s="25" t="s">
        <v>1024</v>
      </c>
      <c r="F1" s="25" t="s">
        <v>1025</v>
      </c>
      <c r="G1" s="25" t="s">
        <v>1026</v>
      </c>
      <c r="H1" s="26"/>
    </row>
    <row r="2" spans="1:8" x14ac:dyDescent="0.25">
      <c r="A2" s="27">
        <v>1</v>
      </c>
      <c r="B2" s="28" t="s">
        <v>1027</v>
      </c>
      <c r="C2" s="28" t="s">
        <v>1028</v>
      </c>
      <c r="D2" s="27">
        <v>1</v>
      </c>
      <c r="E2" s="29">
        <v>32874.042372685188</v>
      </c>
      <c r="F2" s="29">
        <v>32874.042372685188</v>
      </c>
      <c r="G2" s="30" t="s">
        <v>1029</v>
      </c>
    </row>
    <row r="3" spans="1:8" x14ac:dyDescent="0.25">
      <c r="A3" s="31">
        <v>2</v>
      </c>
      <c r="B3" s="32" t="s">
        <v>1030</v>
      </c>
      <c r="C3" s="32" t="s">
        <v>1031</v>
      </c>
      <c r="D3" s="31">
        <v>1</v>
      </c>
      <c r="E3" s="33">
        <v>32874.042372685188</v>
      </c>
      <c r="F3" s="33">
        <v>32874.042372685188</v>
      </c>
      <c r="G3" s="34" t="s">
        <v>1029</v>
      </c>
    </row>
    <row r="4" spans="1:8" x14ac:dyDescent="0.25">
      <c r="A4" s="27">
        <v>3</v>
      </c>
      <c r="B4" s="28" t="s">
        <v>1032</v>
      </c>
      <c r="C4" s="28" t="s">
        <v>1033</v>
      </c>
      <c r="D4" s="27">
        <v>1</v>
      </c>
      <c r="E4" s="29">
        <v>32874.042372685188</v>
      </c>
      <c r="F4" s="29">
        <v>32874.042372685188</v>
      </c>
      <c r="G4" s="30" t="s">
        <v>1029</v>
      </c>
    </row>
    <row r="5" spans="1:8" x14ac:dyDescent="0.25">
      <c r="A5" s="31">
        <v>4</v>
      </c>
      <c r="B5" s="32" t="s">
        <v>1034</v>
      </c>
      <c r="C5" s="34" t="s">
        <v>1029</v>
      </c>
      <c r="D5" s="31">
        <v>1</v>
      </c>
      <c r="E5" s="33">
        <v>32874.042372685188</v>
      </c>
      <c r="F5" s="33">
        <v>32874.042372685188</v>
      </c>
      <c r="G5" s="34" t="s">
        <v>1029</v>
      </c>
    </row>
    <row r="6" spans="1:8" x14ac:dyDescent="0.25">
      <c r="A6" s="27">
        <v>5</v>
      </c>
      <c r="B6" s="28" t="s">
        <v>1035</v>
      </c>
      <c r="C6" s="28" t="s">
        <v>1036</v>
      </c>
      <c r="D6" s="27">
        <v>1</v>
      </c>
      <c r="E6" s="29">
        <v>32874.042372685188</v>
      </c>
      <c r="F6" s="29">
        <v>32874.042372685188</v>
      </c>
      <c r="G6" s="30" t="s">
        <v>1029</v>
      </c>
    </row>
    <row r="7" spans="1:8" x14ac:dyDescent="0.25">
      <c r="A7" s="31">
        <v>6</v>
      </c>
      <c r="B7" s="32" t="s">
        <v>1037</v>
      </c>
      <c r="C7" s="32" t="s">
        <v>1038</v>
      </c>
      <c r="D7" s="31">
        <v>1</v>
      </c>
      <c r="E7" s="33">
        <v>32874.042372685188</v>
      </c>
      <c r="F7" s="33">
        <v>32874.042372685188</v>
      </c>
      <c r="G7" s="34" t="s">
        <v>1029</v>
      </c>
    </row>
    <row r="8" spans="1:8" x14ac:dyDescent="0.25">
      <c r="A8" s="27">
        <v>7</v>
      </c>
      <c r="B8" s="28" t="s">
        <v>1039</v>
      </c>
      <c r="C8" s="30" t="s">
        <v>1029</v>
      </c>
      <c r="D8" s="27">
        <v>1</v>
      </c>
      <c r="E8" s="29">
        <v>32874.042372685188</v>
      </c>
      <c r="F8" s="29">
        <v>32874.042372685188</v>
      </c>
      <c r="G8" s="30" t="s">
        <v>1029</v>
      </c>
    </row>
    <row r="9" spans="1:8" x14ac:dyDescent="0.25">
      <c r="A9" s="31">
        <v>8</v>
      </c>
      <c r="B9" s="32" t="s">
        <v>1040</v>
      </c>
      <c r="C9" s="32" t="s">
        <v>1041</v>
      </c>
      <c r="D9" s="31">
        <v>1</v>
      </c>
      <c r="E9" s="33">
        <v>32874.042372685188</v>
      </c>
      <c r="F9" s="33">
        <v>32874.042372685188</v>
      </c>
      <c r="G9" s="34" t="s">
        <v>1029</v>
      </c>
    </row>
    <row r="10" spans="1:8" x14ac:dyDescent="0.25">
      <c r="A10" s="27">
        <v>9</v>
      </c>
      <c r="B10" s="28" t="s">
        <v>1042</v>
      </c>
      <c r="C10" s="28" t="s">
        <v>1043</v>
      </c>
      <c r="D10" s="27">
        <v>1</v>
      </c>
      <c r="E10" s="29">
        <v>32874.042372685188</v>
      </c>
      <c r="F10" s="29">
        <v>32874.042372685188</v>
      </c>
      <c r="G10" s="30" t="s">
        <v>1029</v>
      </c>
    </row>
    <row r="11" spans="1:8" x14ac:dyDescent="0.25">
      <c r="A11" s="31">
        <v>10</v>
      </c>
      <c r="B11" s="32" t="s">
        <v>1044</v>
      </c>
      <c r="C11" s="34" t="s">
        <v>1029</v>
      </c>
      <c r="D11" s="31">
        <v>1</v>
      </c>
      <c r="E11" s="33">
        <v>32874.042372685188</v>
      </c>
      <c r="F11" s="33">
        <v>32874.042372685188</v>
      </c>
      <c r="G11" s="34" t="s">
        <v>1029</v>
      </c>
    </row>
    <row r="12" spans="1:8" x14ac:dyDescent="0.25">
      <c r="A12" s="27">
        <v>11</v>
      </c>
      <c r="B12" s="28" t="s">
        <v>1045</v>
      </c>
      <c r="C12" s="28" t="s">
        <v>1046</v>
      </c>
      <c r="D12" s="27">
        <v>1</v>
      </c>
      <c r="E12" s="29">
        <v>32874.042372685188</v>
      </c>
      <c r="F12" s="29">
        <v>32874.042372685188</v>
      </c>
      <c r="G12" s="30" t="s">
        <v>1029</v>
      </c>
    </row>
    <row r="13" spans="1:8" x14ac:dyDescent="0.25">
      <c r="A13" s="31">
        <v>12</v>
      </c>
      <c r="B13" s="32" t="s">
        <v>1047</v>
      </c>
      <c r="C13" s="32" t="s">
        <v>1048</v>
      </c>
      <c r="D13" s="31">
        <v>1</v>
      </c>
      <c r="E13" s="33">
        <v>32874.042372685188</v>
      </c>
      <c r="F13" s="33">
        <v>32874.042372685188</v>
      </c>
      <c r="G13" s="34" t="s">
        <v>1029</v>
      </c>
    </row>
    <row r="14" spans="1:8" ht="28.5" x14ac:dyDescent="0.25">
      <c r="A14" s="27">
        <v>13</v>
      </c>
      <c r="B14" s="28" t="s">
        <v>1049</v>
      </c>
      <c r="C14" s="28" t="s">
        <v>1050</v>
      </c>
      <c r="D14" s="27">
        <v>1</v>
      </c>
      <c r="E14" s="29">
        <v>32874.042372685188</v>
      </c>
      <c r="F14" s="29">
        <v>32874.042372685188</v>
      </c>
      <c r="G14" s="30" t="s">
        <v>1029</v>
      </c>
    </row>
    <row r="15" spans="1:8" x14ac:dyDescent="0.25">
      <c r="A15" s="31">
        <v>14</v>
      </c>
      <c r="B15" s="32" t="s">
        <v>1051</v>
      </c>
      <c r="C15" s="32" t="s">
        <v>1052</v>
      </c>
      <c r="D15" s="31">
        <v>1</v>
      </c>
      <c r="E15" s="33">
        <v>32874.042372685188</v>
      </c>
      <c r="F15" s="33">
        <v>32874.042372685188</v>
      </c>
      <c r="G15" s="34" t="s">
        <v>1029</v>
      </c>
    </row>
    <row r="16" spans="1:8" x14ac:dyDescent="0.25">
      <c r="A16" s="27">
        <v>15</v>
      </c>
      <c r="B16" s="28" t="s">
        <v>1053</v>
      </c>
      <c r="C16" s="28" t="s">
        <v>1054</v>
      </c>
      <c r="D16" s="27">
        <v>1</v>
      </c>
      <c r="E16" s="29">
        <v>32874.042372685188</v>
      </c>
      <c r="F16" s="29">
        <v>32874.042372685188</v>
      </c>
      <c r="G16" s="30" t="s">
        <v>1029</v>
      </c>
    </row>
    <row r="17" spans="1:7" x14ac:dyDescent="0.25">
      <c r="A17" s="31">
        <v>16</v>
      </c>
      <c r="B17" s="32" t="s">
        <v>1055</v>
      </c>
      <c r="C17" s="32" t="s">
        <v>1056</v>
      </c>
      <c r="D17" s="31">
        <v>1</v>
      </c>
      <c r="E17" s="33">
        <v>32874.042372685188</v>
      </c>
      <c r="F17" s="33">
        <v>32874.042372685188</v>
      </c>
      <c r="G17" s="34" t="s">
        <v>1029</v>
      </c>
    </row>
    <row r="18" spans="1:7" x14ac:dyDescent="0.25">
      <c r="A18" s="27">
        <v>17</v>
      </c>
      <c r="B18" s="28" t="s">
        <v>1057</v>
      </c>
      <c r="C18" s="30" t="s">
        <v>1029</v>
      </c>
      <c r="D18" s="27">
        <v>1</v>
      </c>
      <c r="E18" s="29">
        <v>32874.042372685188</v>
      </c>
      <c r="F18" s="29">
        <v>32874.042372685188</v>
      </c>
      <c r="G18" s="30" t="s">
        <v>1029</v>
      </c>
    </row>
    <row r="19" spans="1:7" x14ac:dyDescent="0.25">
      <c r="A19" s="31">
        <v>18</v>
      </c>
      <c r="B19" s="32" t="s">
        <v>1058</v>
      </c>
      <c r="C19" s="32" t="s">
        <v>1059</v>
      </c>
      <c r="D19" s="31">
        <v>1</v>
      </c>
      <c r="E19" s="33">
        <v>32874.042372685188</v>
      </c>
      <c r="F19" s="33">
        <v>32874.042372685188</v>
      </c>
      <c r="G19" s="34" t="s">
        <v>1029</v>
      </c>
    </row>
    <row r="20" spans="1:7" ht="42.75" x14ac:dyDescent="0.25">
      <c r="A20" s="27">
        <v>19</v>
      </c>
      <c r="B20" s="28" t="s">
        <v>1060</v>
      </c>
      <c r="C20" s="28" t="s">
        <v>1061</v>
      </c>
      <c r="D20" s="27">
        <v>1</v>
      </c>
      <c r="E20" s="29">
        <v>32874.042372685188</v>
      </c>
      <c r="F20" s="29">
        <v>32874.042372685188</v>
      </c>
      <c r="G20" s="30" t="s">
        <v>1029</v>
      </c>
    </row>
    <row r="21" spans="1:7" x14ac:dyDescent="0.25">
      <c r="A21" s="31">
        <v>20</v>
      </c>
      <c r="B21" s="32" t="s">
        <v>1062</v>
      </c>
      <c r="C21" s="32" t="s">
        <v>1063</v>
      </c>
      <c r="D21" s="31">
        <v>1</v>
      </c>
      <c r="E21" s="33">
        <v>32874.042372685188</v>
      </c>
      <c r="F21" s="33">
        <v>32874.042372685188</v>
      </c>
      <c r="G21" s="34" t="s">
        <v>1029</v>
      </c>
    </row>
    <row r="22" spans="1:7" x14ac:dyDescent="0.25">
      <c r="A22" s="27">
        <v>21</v>
      </c>
      <c r="B22" s="28" t="s">
        <v>1064</v>
      </c>
      <c r="C22" s="28" t="s">
        <v>1065</v>
      </c>
      <c r="D22" s="27">
        <v>1</v>
      </c>
      <c r="E22" s="29">
        <v>32874.042372685188</v>
      </c>
      <c r="F22" s="29">
        <v>32874.042372685188</v>
      </c>
      <c r="G22" s="30" t="s">
        <v>1029</v>
      </c>
    </row>
    <row r="23" spans="1:7" x14ac:dyDescent="0.25">
      <c r="A23" s="31">
        <v>22</v>
      </c>
      <c r="B23" s="32" t="s">
        <v>1066</v>
      </c>
      <c r="C23" s="32" t="s">
        <v>1067</v>
      </c>
      <c r="D23" s="31">
        <v>1</v>
      </c>
      <c r="E23" s="33">
        <v>32874.042372685188</v>
      </c>
      <c r="F23" s="33">
        <v>32874.042372685188</v>
      </c>
      <c r="G23" s="34" t="s">
        <v>1029</v>
      </c>
    </row>
    <row r="24" spans="1:7" x14ac:dyDescent="0.25">
      <c r="A24" s="27">
        <v>23</v>
      </c>
      <c r="B24" s="28" t="s">
        <v>1068</v>
      </c>
      <c r="C24" s="28" t="s">
        <v>1069</v>
      </c>
      <c r="D24" s="27">
        <v>1</v>
      </c>
      <c r="E24" s="29">
        <v>32874.042372685188</v>
      </c>
      <c r="F24" s="29">
        <v>32874.042372685188</v>
      </c>
      <c r="G24" s="30" t="s">
        <v>1029</v>
      </c>
    </row>
    <row r="25" spans="1:7" x14ac:dyDescent="0.25">
      <c r="A25" s="31">
        <v>24</v>
      </c>
      <c r="B25" s="32" t="s">
        <v>1070</v>
      </c>
      <c r="C25" s="32" t="s">
        <v>1071</v>
      </c>
      <c r="D25" s="31">
        <v>1</v>
      </c>
      <c r="E25" s="33">
        <v>32874.042372685188</v>
      </c>
      <c r="F25" s="33">
        <v>32874.042372685188</v>
      </c>
      <c r="G25" s="34" t="s">
        <v>1029</v>
      </c>
    </row>
    <row r="26" spans="1:7" x14ac:dyDescent="0.25">
      <c r="A26" s="27">
        <v>25</v>
      </c>
      <c r="B26" s="28" t="s">
        <v>1072</v>
      </c>
      <c r="C26" s="28" t="s">
        <v>1073</v>
      </c>
      <c r="D26" s="27">
        <v>1</v>
      </c>
      <c r="E26" s="29">
        <v>32874.042372685188</v>
      </c>
      <c r="F26" s="29">
        <v>32874.042372685188</v>
      </c>
      <c r="G26" s="30" t="s">
        <v>1029</v>
      </c>
    </row>
    <row r="27" spans="1:7" x14ac:dyDescent="0.25">
      <c r="A27" s="31">
        <v>26</v>
      </c>
      <c r="B27" s="32" t="s">
        <v>1074</v>
      </c>
      <c r="C27" s="32" t="s">
        <v>1075</v>
      </c>
      <c r="D27" s="31">
        <v>1</v>
      </c>
      <c r="E27" s="33">
        <v>32874.042372685188</v>
      </c>
      <c r="F27" s="33">
        <v>32874.042372685188</v>
      </c>
      <c r="G27" s="34" t="s">
        <v>1029</v>
      </c>
    </row>
    <row r="28" spans="1:7" x14ac:dyDescent="0.25">
      <c r="A28" s="27">
        <v>27</v>
      </c>
      <c r="B28" s="28" t="s">
        <v>1076</v>
      </c>
      <c r="C28" s="28" t="s">
        <v>1077</v>
      </c>
      <c r="D28" s="27">
        <v>1</v>
      </c>
      <c r="E28" s="29">
        <v>32874.042372685188</v>
      </c>
      <c r="F28" s="29">
        <v>32874.042372685188</v>
      </c>
      <c r="G28" s="30" t="s">
        <v>1029</v>
      </c>
    </row>
    <row r="29" spans="1:7" x14ac:dyDescent="0.25">
      <c r="A29" s="31">
        <v>28</v>
      </c>
      <c r="B29" s="32" t="s">
        <v>1078</v>
      </c>
      <c r="C29" s="32" t="s">
        <v>1079</v>
      </c>
      <c r="D29" s="31">
        <v>1</v>
      </c>
      <c r="E29" s="33">
        <v>32874.042372685188</v>
      </c>
      <c r="F29" s="33">
        <v>32874.042372685188</v>
      </c>
      <c r="G29" s="34" t="s">
        <v>1029</v>
      </c>
    </row>
    <row r="30" spans="1:7" x14ac:dyDescent="0.25">
      <c r="A30" s="27">
        <v>29</v>
      </c>
      <c r="B30" s="28" t="s">
        <v>1080</v>
      </c>
      <c r="C30" s="28" t="s">
        <v>1081</v>
      </c>
      <c r="D30" s="27">
        <v>1</v>
      </c>
      <c r="E30" s="29">
        <v>32874.042372685188</v>
      </c>
      <c r="F30" s="29">
        <v>32874.042372685188</v>
      </c>
      <c r="G30" s="30" t="s">
        <v>1029</v>
      </c>
    </row>
    <row r="31" spans="1:7" x14ac:dyDescent="0.25">
      <c r="A31" s="31">
        <v>30</v>
      </c>
      <c r="B31" s="32" t="s">
        <v>1082</v>
      </c>
      <c r="C31" s="32" t="s">
        <v>1083</v>
      </c>
      <c r="D31" s="31">
        <v>1</v>
      </c>
      <c r="E31" s="33">
        <v>32874.042372685188</v>
      </c>
      <c r="F31" s="33">
        <v>32874.042372685188</v>
      </c>
      <c r="G31" s="34" t="s">
        <v>1029</v>
      </c>
    </row>
    <row r="32" spans="1:7" x14ac:dyDescent="0.25">
      <c r="A32" s="27">
        <v>31</v>
      </c>
      <c r="B32" s="28" t="s">
        <v>1084</v>
      </c>
      <c r="C32" s="28" t="s">
        <v>1085</v>
      </c>
      <c r="D32" s="27">
        <v>1</v>
      </c>
      <c r="E32" s="29">
        <v>32874.042372685188</v>
      </c>
      <c r="F32" s="29">
        <v>32874.042372685188</v>
      </c>
      <c r="G32" s="30" t="s">
        <v>1029</v>
      </c>
    </row>
    <row r="33" spans="1:7" x14ac:dyDescent="0.25">
      <c r="A33" s="31">
        <v>32</v>
      </c>
      <c r="B33" s="32" t="s">
        <v>1086</v>
      </c>
      <c r="C33" s="32" t="s">
        <v>1087</v>
      </c>
      <c r="D33" s="31">
        <v>1</v>
      </c>
      <c r="E33" s="33">
        <v>32874.042372685188</v>
      </c>
      <c r="F33" s="33">
        <v>32874.042372685188</v>
      </c>
      <c r="G33" s="34" t="s">
        <v>1029</v>
      </c>
    </row>
    <row r="34" spans="1:7" x14ac:dyDescent="0.25">
      <c r="A34" s="27">
        <v>33</v>
      </c>
      <c r="B34" s="28" t="s">
        <v>1088</v>
      </c>
      <c r="C34" s="28" t="s">
        <v>1089</v>
      </c>
      <c r="D34" s="27">
        <v>1</v>
      </c>
      <c r="E34" s="29">
        <v>32874.042372685188</v>
      </c>
      <c r="F34" s="29">
        <v>32874.042372685188</v>
      </c>
      <c r="G34" s="30" t="s">
        <v>1029</v>
      </c>
    </row>
    <row r="35" spans="1:7" x14ac:dyDescent="0.25">
      <c r="A35" s="31">
        <v>34</v>
      </c>
      <c r="B35" s="32" t="s">
        <v>1090</v>
      </c>
      <c r="C35" s="32" t="s">
        <v>1091</v>
      </c>
      <c r="D35" s="31">
        <v>1</v>
      </c>
      <c r="E35" s="33">
        <v>32874.042372685188</v>
      </c>
      <c r="F35" s="33">
        <v>32874.042372685188</v>
      </c>
      <c r="G35" s="34" t="s">
        <v>1029</v>
      </c>
    </row>
    <row r="36" spans="1:7" x14ac:dyDescent="0.25">
      <c r="A36" s="27">
        <v>35</v>
      </c>
      <c r="B36" s="28" t="s">
        <v>1092</v>
      </c>
      <c r="C36" s="28" t="s">
        <v>1093</v>
      </c>
      <c r="D36" s="27">
        <v>1</v>
      </c>
      <c r="E36" s="29">
        <v>32874.042372685188</v>
      </c>
      <c r="F36" s="29">
        <v>32874.042372685188</v>
      </c>
      <c r="G36" s="30" t="s">
        <v>1029</v>
      </c>
    </row>
    <row r="37" spans="1:7" x14ac:dyDescent="0.25">
      <c r="A37" s="31">
        <v>36</v>
      </c>
      <c r="B37" s="32" t="s">
        <v>1094</v>
      </c>
      <c r="C37" s="32" t="s">
        <v>1095</v>
      </c>
      <c r="D37" s="31">
        <v>1</v>
      </c>
      <c r="E37" s="33">
        <v>32874.042372685188</v>
      </c>
      <c r="F37" s="33">
        <v>32874.042372685188</v>
      </c>
      <c r="G37" s="34" t="s">
        <v>1029</v>
      </c>
    </row>
    <row r="38" spans="1:7" x14ac:dyDescent="0.25">
      <c r="A38" s="27">
        <v>37</v>
      </c>
      <c r="B38" s="28" t="s">
        <v>1096</v>
      </c>
      <c r="C38" s="28" t="s">
        <v>1097</v>
      </c>
      <c r="D38" s="27">
        <v>1</v>
      </c>
      <c r="E38" s="29">
        <v>32874.042372685188</v>
      </c>
      <c r="F38" s="29">
        <v>32874.042372685188</v>
      </c>
      <c r="G38" s="30" t="s">
        <v>1029</v>
      </c>
    </row>
    <row r="39" spans="1:7" x14ac:dyDescent="0.25">
      <c r="A39" s="31">
        <v>38</v>
      </c>
      <c r="B39" s="32" t="s">
        <v>1098</v>
      </c>
      <c r="C39" s="32" t="s">
        <v>1099</v>
      </c>
      <c r="D39" s="31">
        <v>1</v>
      </c>
      <c r="E39" s="33">
        <v>32874.042372685188</v>
      </c>
      <c r="F39" s="33">
        <v>32874.042372685188</v>
      </c>
      <c r="G39" s="34" t="s">
        <v>1029</v>
      </c>
    </row>
    <row r="40" spans="1:7" x14ac:dyDescent="0.25">
      <c r="A40" s="27">
        <v>39</v>
      </c>
      <c r="B40" s="28" t="s">
        <v>1100</v>
      </c>
      <c r="C40" s="28" t="s">
        <v>1101</v>
      </c>
      <c r="D40" s="27">
        <v>1</v>
      </c>
      <c r="E40" s="29">
        <v>32874.042372685188</v>
      </c>
      <c r="F40" s="29">
        <v>32874.042372685188</v>
      </c>
      <c r="G40" s="30" t="s">
        <v>1029</v>
      </c>
    </row>
    <row r="41" spans="1:7" x14ac:dyDescent="0.25">
      <c r="A41" s="31">
        <v>40</v>
      </c>
      <c r="B41" s="32" t="s">
        <v>1102</v>
      </c>
      <c r="C41" s="32" t="s">
        <v>1103</v>
      </c>
      <c r="D41" s="31">
        <v>1</v>
      </c>
      <c r="E41" s="33">
        <v>32874.042372685188</v>
      </c>
      <c r="F41" s="33">
        <v>32874.042372685188</v>
      </c>
      <c r="G41" s="34" t="s">
        <v>1029</v>
      </c>
    </row>
    <row r="42" spans="1:7" ht="28.5" x14ac:dyDescent="0.25">
      <c r="A42" s="27">
        <v>41</v>
      </c>
      <c r="B42" s="28" t="s">
        <v>1104</v>
      </c>
      <c r="C42" s="28" t="s">
        <v>1105</v>
      </c>
      <c r="D42" s="27">
        <v>1</v>
      </c>
      <c r="E42" s="29">
        <v>32874.042372685188</v>
      </c>
      <c r="F42" s="29">
        <v>32874.042372685188</v>
      </c>
      <c r="G42" s="30" t="s">
        <v>1029</v>
      </c>
    </row>
    <row r="43" spans="1:7" x14ac:dyDescent="0.25">
      <c r="A43" s="31">
        <v>42</v>
      </c>
      <c r="B43" s="32" t="s">
        <v>1106</v>
      </c>
      <c r="C43" s="32" t="s">
        <v>1107</v>
      </c>
      <c r="D43" s="31">
        <v>1</v>
      </c>
      <c r="E43" s="33">
        <v>32874.042372685188</v>
      </c>
      <c r="F43" s="33">
        <v>32874.042372685188</v>
      </c>
      <c r="G43" s="34" t="s">
        <v>1029</v>
      </c>
    </row>
    <row r="44" spans="1:7" x14ac:dyDescent="0.25">
      <c r="A44" s="27">
        <v>43</v>
      </c>
      <c r="B44" s="28" t="s">
        <v>1108</v>
      </c>
      <c r="C44" s="28" t="s">
        <v>1109</v>
      </c>
      <c r="D44" s="27">
        <v>1</v>
      </c>
      <c r="E44" s="29">
        <v>32874.042372685188</v>
      </c>
      <c r="F44" s="29">
        <v>32874.042372685188</v>
      </c>
      <c r="G44" s="30" t="s">
        <v>1029</v>
      </c>
    </row>
    <row r="45" spans="1:7" x14ac:dyDescent="0.25">
      <c r="A45" s="31">
        <v>44</v>
      </c>
      <c r="B45" s="32" t="s">
        <v>1110</v>
      </c>
      <c r="C45" s="34" t="s">
        <v>1029</v>
      </c>
      <c r="D45" s="31">
        <v>1</v>
      </c>
      <c r="E45" s="33">
        <v>32874.042372685188</v>
      </c>
      <c r="F45" s="33">
        <v>32874.042372685188</v>
      </c>
      <c r="G45" s="34" t="s">
        <v>1029</v>
      </c>
    </row>
    <row r="46" spans="1:7" ht="28.5" x14ac:dyDescent="0.25">
      <c r="A46" s="27">
        <v>45</v>
      </c>
      <c r="B46" s="28" t="s">
        <v>1111</v>
      </c>
      <c r="C46" s="28" t="s">
        <v>1112</v>
      </c>
      <c r="D46" s="27">
        <v>1</v>
      </c>
      <c r="E46" s="29">
        <v>32874.042372685188</v>
      </c>
      <c r="F46" s="29">
        <v>32874.042372685188</v>
      </c>
      <c r="G46" s="30" t="s">
        <v>1029</v>
      </c>
    </row>
    <row r="47" spans="1:7" x14ac:dyDescent="0.25">
      <c r="A47" s="31">
        <v>46</v>
      </c>
      <c r="B47" s="32" t="s">
        <v>1113</v>
      </c>
      <c r="C47" s="32" t="s">
        <v>1114</v>
      </c>
      <c r="D47" s="31">
        <v>1</v>
      </c>
      <c r="E47" s="33">
        <v>32874.042372685188</v>
      </c>
      <c r="F47" s="33">
        <v>32874.042372685188</v>
      </c>
      <c r="G47" s="34" t="s">
        <v>1029</v>
      </c>
    </row>
    <row r="48" spans="1:7" x14ac:dyDescent="0.25">
      <c r="A48" s="27">
        <v>47</v>
      </c>
      <c r="B48" s="28" t="s">
        <v>1115</v>
      </c>
      <c r="C48" s="28" t="s">
        <v>1116</v>
      </c>
      <c r="D48" s="27">
        <v>1</v>
      </c>
      <c r="E48" s="29">
        <v>32874.042372685188</v>
      </c>
      <c r="F48" s="29">
        <v>32874.042372685188</v>
      </c>
      <c r="G48" s="30" t="s">
        <v>1029</v>
      </c>
    </row>
    <row r="49" spans="1:7" x14ac:dyDescent="0.25">
      <c r="A49" s="31">
        <v>48</v>
      </c>
      <c r="B49" s="32" t="s">
        <v>1117</v>
      </c>
      <c r="C49" s="32" t="s">
        <v>1118</v>
      </c>
      <c r="D49" s="31">
        <v>1</v>
      </c>
      <c r="E49" s="33">
        <v>32874.042372685188</v>
      </c>
      <c r="F49" s="33">
        <v>32874.042372685188</v>
      </c>
      <c r="G49" s="34" t="s">
        <v>1029</v>
      </c>
    </row>
    <row r="50" spans="1:7" x14ac:dyDescent="0.25">
      <c r="A50" s="27">
        <v>49</v>
      </c>
      <c r="B50" s="28" t="s">
        <v>1119</v>
      </c>
      <c r="C50" s="30" t="s">
        <v>1029</v>
      </c>
      <c r="D50" s="27">
        <v>1</v>
      </c>
      <c r="E50" s="29">
        <v>32874.042372685188</v>
      </c>
      <c r="F50" s="29">
        <v>32874.042372685188</v>
      </c>
      <c r="G50" s="30" t="s">
        <v>1029</v>
      </c>
    </row>
    <row r="51" spans="1:7" x14ac:dyDescent="0.25">
      <c r="A51" s="31">
        <v>50</v>
      </c>
      <c r="B51" s="32" t="s">
        <v>1120</v>
      </c>
      <c r="C51" s="32" t="s">
        <v>1121</v>
      </c>
      <c r="D51" s="31">
        <v>1</v>
      </c>
      <c r="E51" s="33">
        <v>32874.042372685188</v>
      </c>
      <c r="F51" s="33">
        <v>32874.042372685188</v>
      </c>
      <c r="G51" s="34" t="s">
        <v>1029</v>
      </c>
    </row>
    <row r="52" spans="1:7" ht="28.5" x14ac:dyDescent="0.25">
      <c r="A52" s="27">
        <v>51</v>
      </c>
      <c r="B52" s="28" t="s">
        <v>1122</v>
      </c>
      <c r="C52" s="28" t="s">
        <v>1123</v>
      </c>
      <c r="D52" s="27">
        <v>1</v>
      </c>
      <c r="E52" s="29">
        <v>32874.042372685188</v>
      </c>
      <c r="F52" s="29">
        <v>32874.042372685188</v>
      </c>
      <c r="G52" s="30" t="s">
        <v>1029</v>
      </c>
    </row>
    <row r="53" spans="1:7" x14ac:dyDescent="0.25">
      <c r="A53" s="31">
        <v>52</v>
      </c>
      <c r="B53" s="32" t="s">
        <v>1124</v>
      </c>
      <c r="C53" s="32" t="s">
        <v>1125</v>
      </c>
      <c r="D53" s="31">
        <v>1</v>
      </c>
      <c r="E53" s="33">
        <v>32874.042372685188</v>
      </c>
      <c r="F53" s="33">
        <v>32874.042372685188</v>
      </c>
      <c r="G53" s="34" t="s">
        <v>1029</v>
      </c>
    </row>
    <row r="54" spans="1:7" x14ac:dyDescent="0.25">
      <c r="A54" s="27">
        <v>53</v>
      </c>
      <c r="B54" s="28" t="s">
        <v>1126</v>
      </c>
      <c r="C54" s="28" t="s">
        <v>1127</v>
      </c>
      <c r="D54" s="27">
        <v>1</v>
      </c>
      <c r="E54" s="29">
        <v>32874.042372685188</v>
      </c>
      <c r="F54" s="29">
        <v>32874.042372685188</v>
      </c>
      <c r="G54" s="30" t="s">
        <v>1029</v>
      </c>
    </row>
    <row r="55" spans="1:7" x14ac:dyDescent="0.25">
      <c r="A55" s="31">
        <v>54</v>
      </c>
      <c r="B55" s="32" t="s">
        <v>1128</v>
      </c>
      <c r="C55" s="32" t="s">
        <v>1129</v>
      </c>
      <c r="D55" s="31">
        <v>1</v>
      </c>
      <c r="E55" s="33">
        <v>32874.042372685188</v>
      </c>
      <c r="F55" s="33">
        <v>32874.042372685188</v>
      </c>
      <c r="G55" s="34" t="s">
        <v>1029</v>
      </c>
    </row>
    <row r="56" spans="1:7" ht="28.5" x14ac:dyDescent="0.25">
      <c r="A56" s="27">
        <v>55</v>
      </c>
      <c r="B56" s="28" t="s">
        <v>1130</v>
      </c>
      <c r="C56" s="28" t="s">
        <v>1131</v>
      </c>
      <c r="D56" s="27">
        <v>1</v>
      </c>
      <c r="E56" s="29">
        <v>32874.042372685188</v>
      </c>
      <c r="F56" s="29">
        <v>32874.042372685188</v>
      </c>
      <c r="G56" s="30" t="s">
        <v>1029</v>
      </c>
    </row>
    <row r="57" spans="1:7" x14ac:dyDescent="0.25">
      <c r="A57" s="31">
        <v>56</v>
      </c>
      <c r="B57" s="32" t="s">
        <v>1132</v>
      </c>
      <c r="C57" s="32" t="s">
        <v>1133</v>
      </c>
      <c r="D57" s="31">
        <v>1</v>
      </c>
      <c r="E57" s="33">
        <v>32874.042372685188</v>
      </c>
      <c r="F57" s="33">
        <v>32874.042372685188</v>
      </c>
      <c r="G57" s="34" t="s">
        <v>1029</v>
      </c>
    </row>
    <row r="58" spans="1:7" ht="28.5" x14ac:dyDescent="0.25">
      <c r="A58" s="27">
        <v>57</v>
      </c>
      <c r="B58" s="28" t="s">
        <v>1134</v>
      </c>
      <c r="C58" s="28" t="s">
        <v>1135</v>
      </c>
      <c r="D58" s="27">
        <v>1</v>
      </c>
      <c r="E58" s="29">
        <v>32874.042372685188</v>
      </c>
      <c r="F58" s="29">
        <v>32874.042372685188</v>
      </c>
      <c r="G58" s="30" t="s">
        <v>1029</v>
      </c>
    </row>
    <row r="59" spans="1:7" ht="42.75" x14ac:dyDescent="0.25">
      <c r="A59" s="31">
        <v>58</v>
      </c>
      <c r="B59" s="32" t="s">
        <v>1136</v>
      </c>
      <c r="C59" s="34" t="s">
        <v>1029</v>
      </c>
      <c r="D59" s="31">
        <v>1</v>
      </c>
      <c r="E59" s="33">
        <v>32874.042372685188</v>
      </c>
      <c r="F59" s="33">
        <v>32874.042372685188</v>
      </c>
      <c r="G59" s="34" t="s">
        <v>1029</v>
      </c>
    </row>
    <row r="60" spans="1:7" x14ac:dyDescent="0.25">
      <c r="A60" s="27">
        <v>59</v>
      </c>
      <c r="B60" s="28" t="s">
        <v>1137</v>
      </c>
      <c r="C60" s="28" t="s">
        <v>1138</v>
      </c>
      <c r="D60" s="27">
        <v>1</v>
      </c>
      <c r="E60" s="29">
        <v>32874.042372685188</v>
      </c>
      <c r="F60" s="29">
        <v>32874.042372685188</v>
      </c>
      <c r="G60" s="30" t="s">
        <v>1029</v>
      </c>
    </row>
    <row r="61" spans="1:7" x14ac:dyDescent="0.25">
      <c r="A61" s="31">
        <v>60</v>
      </c>
      <c r="B61" s="32" t="s">
        <v>1139</v>
      </c>
      <c r="C61" s="32" t="s">
        <v>1140</v>
      </c>
      <c r="D61" s="31">
        <v>1</v>
      </c>
      <c r="E61" s="33">
        <v>32874.042372685188</v>
      </c>
      <c r="F61" s="33">
        <v>32874.042372685188</v>
      </c>
      <c r="G61" s="34" t="s">
        <v>1029</v>
      </c>
    </row>
    <row r="62" spans="1:7" x14ac:dyDescent="0.25">
      <c r="A62" s="27">
        <v>61</v>
      </c>
      <c r="B62" s="28" t="s">
        <v>1141</v>
      </c>
      <c r="C62" s="28" t="s">
        <v>1142</v>
      </c>
      <c r="D62" s="27">
        <v>1</v>
      </c>
      <c r="E62" s="29">
        <v>32874.042372685188</v>
      </c>
      <c r="F62" s="29">
        <v>32874.042372685188</v>
      </c>
      <c r="G62" s="30" t="s">
        <v>1029</v>
      </c>
    </row>
    <row r="63" spans="1:7" x14ac:dyDescent="0.25">
      <c r="A63" s="31">
        <v>62</v>
      </c>
      <c r="B63" s="32" t="s">
        <v>1143</v>
      </c>
      <c r="C63" s="32" t="s">
        <v>1144</v>
      </c>
      <c r="D63" s="31">
        <v>1</v>
      </c>
      <c r="E63" s="33">
        <v>32874.042372685188</v>
      </c>
      <c r="F63" s="33">
        <v>32874.042372685188</v>
      </c>
      <c r="G63" s="34" t="s">
        <v>1029</v>
      </c>
    </row>
    <row r="64" spans="1:7" x14ac:dyDescent="0.25">
      <c r="A64" s="27">
        <v>63</v>
      </c>
      <c r="B64" s="28" t="s">
        <v>1145</v>
      </c>
      <c r="C64" s="28" t="s">
        <v>1146</v>
      </c>
      <c r="D64" s="27">
        <v>1</v>
      </c>
      <c r="E64" s="29">
        <v>32874.042372685188</v>
      </c>
      <c r="F64" s="29">
        <v>32874.042372685188</v>
      </c>
      <c r="G64" s="30" t="s">
        <v>1029</v>
      </c>
    </row>
    <row r="65" spans="1:7" x14ac:dyDescent="0.25">
      <c r="A65" s="31">
        <v>64</v>
      </c>
      <c r="B65" s="32" t="s">
        <v>1147</v>
      </c>
      <c r="C65" s="32" t="s">
        <v>1148</v>
      </c>
      <c r="D65" s="31">
        <v>1</v>
      </c>
      <c r="E65" s="33">
        <v>32874.042372685188</v>
      </c>
      <c r="F65" s="33">
        <v>32874.042372685188</v>
      </c>
      <c r="G65" s="34" t="s">
        <v>1029</v>
      </c>
    </row>
    <row r="66" spans="1:7" ht="28.5" x14ac:dyDescent="0.25">
      <c r="A66" s="27">
        <v>65</v>
      </c>
      <c r="B66" s="28" t="s">
        <v>1149</v>
      </c>
      <c r="C66" s="28" t="s">
        <v>1150</v>
      </c>
      <c r="D66" s="27">
        <v>1</v>
      </c>
      <c r="E66" s="29">
        <v>32874.042372685188</v>
      </c>
      <c r="F66" s="29">
        <v>32874.042372685188</v>
      </c>
      <c r="G66" s="30" t="s">
        <v>1029</v>
      </c>
    </row>
    <row r="67" spans="1:7" x14ac:dyDescent="0.25">
      <c r="A67" s="31">
        <v>66</v>
      </c>
      <c r="B67" s="32" t="s">
        <v>1151</v>
      </c>
      <c r="C67" s="32" t="s">
        <v>1152</v>
      </c>
      <c r="D67" s="31">
        <v>1</v>
      </c>
      <c r="E67" s="33">
        <v>32874.042372685188</v>
      </c>
      <c r="F67" s="33">
        <v>32874.042372685188</v>
      </c>
      <c r="G67" s="34" t="s">
        <v>1029</v>
      </c>
    </row>
    <row r="68" spans="1:7" x14ac:dyDescent="0.25">
      <c r="A68" s="27">
        <v>67</v>
      </c>
      <c r="B68" s="28" t="s">
        <v>1153</v>
      </c>
      <c r="C68" s="28" t="s">
        <v>1154</v>
      </c>
      <c r="D68" s="27">
        <v>1</v>
      </c>
      <c r="E68" s="29">
        <v>32874.042372685188</v>
      </c>
      <c r="F68" s="29">
        <v>32874.042372685188</v>
      </c>
      <c r="G68" s="30" t="s">
        <v>1029</v>
      </c>
    </row>
    <row r="69" spans="1:7" x14ac:dyDescent="0.25">
      <c r="A69" s="31">
        <v>68</v>
      </c>
      <c r="B69" s="32" t="s">
        <v>1155</v>
      </c>
      <c r="C69" s="32" t="s">
        <v>1156</v>
      </c>
      <c r="D69" s="31">
        <v>1</v>
      </c>
      <c r="E69" s="33">
        <v>32874.042372685188</v>
      </c>
      <c r="F69" s="33">
        <v>32874.042372685188</v>
      </c>
      <c r="G69" s="34" t="s">
        <v>1029</v>
      </c>
    </row>
    <row r="70" spans="1:7" ht="28.5" x14ac:dyDescent="0.25">
      <c r="A70" s="27">
        <v>69</v>
      </c>
      <c r="B70" s="28" t="s">
        <v>1157</v>
      </c>
      <c r="C70" s="28" t="s">
        <v>1158</v>
      </c>
      <c r="D70" s="27">
        <v>1</v>
      </c>
      <c r="E70" s="29">
        <v>32874.042372685188</v>
      </c>
      <c r="F70" s="29">
        <v>32874.042372685188</v>
      </c>
      <c r="G70" s="30" t="s">
        <v>1029</v>
      </c>
    </row>
    <row r="71" spans="1:7" x14ac:dyDescent="0.25">
      <c r="A71" s="31">
        <v>70</v>
      </c>
      <c r="B71" s="32" t="s">
        <v>1159</v>
      </c>
      <c r="C71" s="32" t="s">
        <v>1160</v>
      </c>
      <c r="D71" s="31">
        <v>1</v>
      </c>
      <c r="E71" s="33">
        <v>32874.042372685188</v>
      </c>
      <c r="F71" s="33">
        <v>32874.042372685188</v>
      </c>
      <c r="G71" s="34" t="s">
        <v>1029</v>
      </c>
    </row>
    <row r="72" spans="1:7" x14ac:dyDescent="0.25">
      <c r="A72" s="27">
        <v>71</v>
      </c>
      <c r="B72" s="28" t="s">
        <v>1161</v>
      </c>
      <c r="C72" s="28" t="s">
        <v>1162</v>
      </c>
      <c r="D72" s="27">
        <v>1</v>
      </c>
      <c r="E72" s="29">
        <v>32874.042372685188</v>
      </c>
      <c r="F72" s="29">
        <v>32874.042372685188</v>
      </c>
      <c r="G72" s="30" t="s">
        <v>1029</v>
      </c>
    </row>
    <row r="73" spans="1:7" x14ac:dyDescent="0.25">
      <c r="A73" s="31">
        <v>72</v>
      </c>
      <c r="B73" s="32" t="s">
        <v>1163</v>
      </c>
      <c r="C73" s="32" t="s">
        <v>1164</v>
      </c>
      <c r="D73" s="31">
        <v>1</v>
      </c>
      <c r="E73" s="33">
        <v>32874.042372685188</v>
      </c>
      <c r="F73" s="33">
        <v>32874.042372685188</v>
      </c>
      <c r="G73" s="34" t="s">
        <v>1029</v>
      </c>
    </row>
    <row r="74" spans="1:7" x14ac:dyDescent="0.25">
      <c r="A74" s="27">
        <v>73</v>
      </c>
      <c r="B74" s="28" t="s">
        <v>1165</v>
      </c>
      <c r="C74" s="30" t="s">
        <v>1029</v>
      </c>
      <c r="D74" s="27">
        <v>1</v>
      </c>
      <c r="E74" s="29">
        <v>32874.042372685188</v>
      </c>
      <c r="F74" s="29">
        <v>32874.042372685188</v>
      </c>
      <c r="G74" s="30" t="s">
        <v>1029</v>
      </c>
    </row>
    <row r="75" spans="1:7" x14ac:dyDescent="0.25">
      <c r="A75" s="31">
        <v>74</v>
      </c>
      <c r="B75" s="32" t="s">
        <v>1166</v>
      </c>
      <c r="C75" s="32" t="s">
        <v>0</v>
      </c>
      <c r="D75" s="31">
        <v>1</v>
      </c>
      <c r="E75" s="33">
        <v>32874.042372685188</v>
      </c>
      <c r="F75" s="33">
        <v>32874.042372685188</v>
      </c>
      <c r="G75" s="34" t="s">
        <v>1029</v>
      </c>
    </row>
    <row r="76" spans="1:7" x14ac:dyDescent="0.25">
      <c r="A76" s="27">
        <v>75</v>
      </c>
      <c r="B76" s="28" t="s">
        <v>1167</v>
      </c>
      <c r="C76" s="28" t="s">
        <v>1168</v>
      </c>
      <c r="D76" s="27">
        <v>1</v>
      </c>
      <c r="E76" s="29">
        <v>32874.042372685188</v>
      </c>
      <c r="F76" s="29">
        <v>32874.042372685188</v>
      </c>
      <c r="G76" s="30" t="s">
        <v>1029</v>
      </c>
    </row>
    <row r="77" spans="1:7" x14ac:dyDescent="0.25">
      <c r="A77" s="31">
        <v>76</v>
      </c>
      <c r="B77" s="32" t="s">
        <v>1169</v>
      </c>
      <c r="C77" s="32" t="s">
        <v>1170</v>
      </c>
      <c r="D77" s="31">
        <v>1</v>
      </c>
      <c r="E77" s="33">
        <v>32874.042372685188</v>
      </c>
      <c r="F77" s="33">
        <v>32874.042372685188</v>
      </c>
      <c r="G77" s="34" t="s">
        <v>1029</v>
      </c>
    </row>
    <row r="78" spans="1:7" x14ac:dyDescent="0.25">
      <c r="A78" s="27">
        <v>77</v>
      </c>
      <c r="B78" s="28" t="s">
        <v>1171</v>
      </c>
      <c r="C78" s="30" t="s">
        <v>1029</v>
      </c>
      <c r="D78" s="27">
        <v>1</v>
      </c>
      <c r="E78" s="29">
        <v>32874.042372685188</v>
      </c>
      <c r="F78" s="29">
        <v>32874.042372685188</v>
      </c>
      <c r="G78" s="30" t="s">
        <v>1029</v>
      </c>
    </row>
    <row r="79" spans="1:7" x14ac:dyDescent="0.25">
      <c r="A79" s="31">
        <v>78</v>
      </c>
      <c r="B79" s="32" t="s">
        <v>1172</v>
      </c>
      <c r="C79" s="32" t="s">
        <v>1173</v>
      </c>
      <c r="D79" s="31">
        <v>1</v>
      </c>
      <c r="E79" s="33">
        <v>32874.042372685188</v>
      </c>
      <c r="F79" s="33">
        <v>32874.042372685188</v>
      </c>
      <c r="G79" s="34" t="s">
        <v>1029</v>
      </c>
    </row>
    <row r="80" spans="1:7" ht="42.75" x14ac:dyDescent="0.25">
      <c r="A80" s="27">
        <v>79</v>
      </c>
      <c r="B80" s="28" t="s">
        <v>1174</v>
      </c>
      <c r="C80" s="28" t="s">
        <v>1175</v>
      </c>
      <c r="D80" s="27">
        <v>1</v>
      </c>
      <c r="E80" s="29">
        <v>32874.042372685188</v>
      </c>
      <c r="F80" s="29">
        <v>32874.042372685188</v>
      </c>
      <c r="G80" s="30" t="s">
        <v>1029</v>
      </c>
    </row>
    <row r="81" spans="1:7" x14ac:dyDescent="0.25">
      <c r="A81" s="31">
        <v>80</v>
      </c>
      <c r="B81" s="32" t="s">
        <v>1176</v>
      </c>
      <c r="C81" s="32" t="s">
        <v>1177</v>
      </c>
      <c r="D81" s="31">
        <v>1</v>
      </c>
      <c r="E81" s="33">
        <v>32874.042372685188</v>
      </c>
      <c r="F81" s="33">
        <v>32874.042372685188</v>
      </c>
      <c r="G81" s="34" t="s">
        <v>1029</v>
      </c>
    </row>
    <row r="82" spans="1:7" x14ac:dyDescent="0.25">
      <c r="A82" s="27">
        <v>81</v>
      </c>
      <c r="B82" s="28" t="s">
        <v>1178</v>
      </c>
      <c r="C82" s="28" t="s">
        <v>1179</v>
      </c>
      <c r="D82" s="27">
        <v>1</v>
      </c>
      <c r="E82" s="29">
        <v>32874.042372685188</v>
      </c>
      <c r="F82" s="29">
        <v>32874.042372685188</v>
      </c>
      <c r="G82" s="30" t="s">
        <v>1029</v>
      </c>
    </row>
    <row r="83" spans="1:7" x14ac:dyDescent="0.25">
      <c r="A83" s="31">
        <v>82</v>
      </c>
      <c r="B83" s="32" t="s">
        <v>1180</v>
      </c>
      <c r="C83" s="32" t="s">
        <v>1181</v>
      </c>
      <c r="D83" s="31">
        <v>1</v>
      </c>
      <c r="E83" s="33">
        <v>32874.042372685188</v>
      </c>
      <c r="F83" s="33">
        <v>32874.042372685188</v>
      </c>
      <c r="G83" s="34" t="s">
        <v>1029</v>
      </c>
    </row>
    <row r="84" spans="1:7" x14ac:dyDescent="0.25">
      <c r="A84" s="27">
        <v>83</v>
      </c>
      <c r="B84" s="28" t="s">
        <v>1182</v>
      </c>
      <c r="C84" s="28" t="s">
        <v>1183</v>
      </c>
      <c r="D84" s="27">
        <v>1</v>
      </c>
      <c r="E84" s="29">
        <v>32874.042372685188</v>
      </c>
      <c r="F84" s="29">
        <v>32874.042372685188</v>
      </c>
      <c r="G84" s="30" t="s">
        <v>1029</v>
      </c>
    </row>
    <row r="85" spans="1:7" ht="28.5" x14ac:dyDescent="0.25">
      <c r="A85" s="31">
        <v>84</v>
      </c>
      <c r="B85" s="32" t="s">
        <v>1184</v>
      </c>
      <c r="C85" s="32" t="s">
        <v>1185</v>
      </c>
      <c r="D85" s="31">
        <v>1</v>
      </c>
      <c r="E85" s="33">
        <v>32874.042372685188</v>
      </c>
      <c r="F85" s="33">
        <v>32874.042372685188</v>
      </c>
      <c r="G85" s="34" t="s">
        <v>1029</v>
      </c>
    </row>
    <row r="86" spans="1:7" x14ac:dyDescent="0.25">
      <c r="A86" s="27">
        <v>85</v>
      </c>
      <c r="B86" s="28" t="s">
        <v>1186</v>
      </c>
      <c r="C86" s="28" t="s">
        <v>1187</v>
      </c>
      <c r="D86" s="27">
        <v>1</v>
      </c>
      <c r="E86" s="29">
        <v>32874.042372685188</v>
      </c>
      <c r="F86" s="29">
        <v>32874.042372685188</v>
      </c>
      <c r="G86" s="30" t="s">
        <v>1029</v>
      </c>
    </row>
    <row r="87" spans="1:7" x14ac:dyDescent="0.25">
      <c r="A87" s="31">
        <v>86</v>
      </c>
      <c r="B87" s="32" t="s">
        <v>1188</v>
      </c>
      <c r="C87" s="34" t="s">
        <v>1029</v>
      </c>
      <c r="D87" s="31">
        <v>1</v>
      </c>
      <c r="E87" s="33">
        <v>32874.042372685188</v>
      </c>
      <c r="F87" s="33">
        <v>32874.042372685188</v>
      </c>
      <c r="G87" s="34" t="s">
        <v>1029</v>
      </c>
    </row>
    <row r="88" spans="1:7" x14ac:dyDescent="0.25">
      <c r="A88" s="27">
        <v>87</v>
      </c>
      <c r="B88" s="28" t="s">
        <v>1189</v>
      </c>
      <c r="C88" s="28" t="s">
        <v>1190</v>
      </c>
      <c r="D88" s="27">
        <v>1</v>
      </c>
      <c r="E88" s="29">
        <v>32874.042372685188</v>
      </c>
      <c r="F88" s="29">
        <v>32874.042372685188</v>
      </c>
      <c r="G88" s="30" t="s">
        <v>1029</v>
      </c>
    </row>
    <row r="89" spans="1:7" ht="42.75" x14ac:dyDescent="0.25">
      <c r="A89" s="31">
        <v>88</v>
      </c>
      <c r="B89" s="32" t="s">
        <v>1191</v>
      </c>
      <c r="C89" s="32" t="s">
        <v>1192</v>
      </c>
      <c r="D89" s="31">
        <v>1</v>
      </c>
      <c r="E89" s="33">
        <v>32874.042372685188</v>
      </c>
      <c r="F89" s="33">
        <v>32874.042372685188</v>
      </c>
      <c r="G89" s="34" t="s">
        <v>1029</v>
      </c>
    </row>
    <row r="90" spans="1:7" x14ac:dyDescent="0.25">
      <c r="A90" s="27">
        <v>89</v>
      </c>
      <c r="B90" s="28" t="s">
        <v>1193</v>
      </c>
      <c r="C90" s="28" t="s">
        <v>1194</v>
      </c>
      <c r="D90" s="27">
        <v>1</v>
      </c>
      <c r="E90" s="29">
        <v>32874.042372685188</v>
      </c>
      <c r="F90" s="29">
        <v>32874.042372685188</v>
      </c>
      <c r="G90" s="30" t="s">
        <v>1029</v>
      </c>
    </row>
    <row r="91" spans="1:7" x14ac:dyDescent="0.25">
      <c r="A91" s="31">
        <v>90</v>
      </c>
      <c r="B91" s="32" t="s">
        <v>1195</v>
      </c>
      <c r="C91" s="32" t="s">
        <v>1196</v>
      </c>
      <c r="D91" s="31">
        <v>1</v>
      </c>
      <c r="E91" s="33">
        <v>32874.042372685188</v>
      </c>
      <c r="F91" s="33">
        <v>32874.042372685188</v>
      </c>
      <c r="G91" s="34" t="s">
        <v>1029</v>
      </c>
    </row>
    <row r="92" spans="1:7" ht="28.5" x14ac:dyDescent="0.25">
      <c r="A92" s="27">
        <v>91</v>
      </c>
      <c r="B92" s="28" t="s">
        <v>1197</v>
      </c>
      <c r="C92" s="28" t="s">
        <v>1198</v>
      </c>
      <c r="D92" s="27">
        <v>1</v>
      </c>
      <c r="E92" s="29">
        <v>32874.042372685188</v>
      </c>
      <c r="F92" s="29">
        <v>32874.042372685188</v>
      </c>
      <c r="G92" s="30" t="s">
        <v>1029</v>
      </c>
    </row>
    <row r="93" spans="1:7" x14ac:dyDescent="0.25">
      <c r="A93" s="31">
        <v>92</v>
      </c>
      <c r="B93" s="32" t="s">
        <v>1199</v>
      </c>
      <c r="C93" s="32" t="s">
        <v>1200</v>
      </c>
      <c r="D93" s="31">
        <v>1</v>
      </c>
      <c r="E93" s="33">
        <v>32874.042372685188</v>
      </c>
      <c r="F93" s="33">
        <v>32874.042372685188</v>
      </c>
      <c r="G93" s="34" t="s">
        <v>1029</v>
      </c>
    </row>
    <row r="94" spans="1:7" ht="42.75" x14ac:dyDescent="0.25">
      <c r="A94" s="27">
        <v>93</v>
      </c>
      <c r="B94" s="28" t="s">
        <v>1201</v>
      </c>
      <c r="C94" s="28" t="s">
        <v>1202</v>
      </c>
      <c r="D94" s="27">
        <v>1</v>
      </c>
      <c r="E94" s="29">
        <v>32874.042372685188</v>
      </c>
      <c r="F94" s="29">
        <v>32874.042372685188</v>
      </c>
      <c r="G94" s="30" t="s">
        <v>1029</v>
      </c>
    </row>
    <row r="95" spans="1:7" ht="28.5" x14ac:dyDescent="0.25">
      <c r="A95" s="31">
        <v>94</v>
      </c>
      <c r="B95" s="32" t="s">
        <v>1203</v>
      </c>
      <c r="C95" s="34" t="s">
        <v>1029</v>
      </c>
      <c r="D95" s="31">
        <v>1</v>
      </c>
      <c r="E95" s="33">
        <v>32874.042372685188</v>
      </c>
      <c r="F95" s="33">
        <v>32874.042372685188</v>
      </c>
      <c r="G95" s="34" t="s">
        <v>1029</v>
      </c>
    </row>
    <row r="96" spans="1:7" x14ac:dyDescent="0.25">
      <c r="A96" s="27">
        <v>95</v>
      </c>
      <c r="B96" s="28" t="s">
        <v>1204</v>
      </c>
      <c r="C96" s="28" t="s">
        <v>1205</v>
      </c>
      <c r="D96" s="27">
        <v>1</v>
      </c>
      <c r="E96" s="29">
        <v>32874.042372685188</v>
      </c>
      <c r="F96" s="29">
        <v>32874.042372685188</v>
      </c>
      <c r="G96" s="30" t="s">
        <v>1029</v>
      </c>
    </row>
    <row r="97" spans="1:7" x14ac:dyDescent="0.25">
      <c r="A97" s="31">
        <v>96</v>
      </c>
      <c r="B97" s="32" t="s">
        <v>1206</v>
      </c>
      <c r="C97" s="32" t="s">
        <v>1207</v>
      </c>
      <c r="D97" s="31">
        <v>1</v>
      </c>
      <c r="E97" s="33">
        <v>32874.042372685188</v>
      </c>
      <c r="F97" s="33">
        <v>32874.042372685188</v>
      </c>
      <c r="G97" s="34" t="s">
        <v>1029</v>
      </c>
    </row>
    <row r="98" spans="1:7" x14ac:dyDescent="0.25">
      <c r="A98" s="27">
        <v>97</v>
      </c>
      <c r="B98" s="28" t="s">
        <v>1208</v>
      </c>
      <c r="C98" s="28" t="s">
        <v>1209</v>
      </c>
      <c r="D98" s="27">
        <v>1</v>
      </c>
      <c r="E98" s="29">
        <v>32874.042372685188</v>
      </c>
      <c r="F98" s="29">
        <v>32874.042372685188</v>
      </c>
      <c r="G98" s="30" t="s">
        <v>1029</v>
      </c>
    </row>
    <row r="99" spans="1:7" x14ac:dyDescent="0.25">
      <c r="A99" s="31">
        <v>98</v>
      </c>
      <c r="B99" s="32" t="s">
        <v>1210</v>
      </c>
      <c r="C99" s="32" t="s">
        <v>1211</v>
      </c>
      <c r="D99" s="31">
        <v>1</v>
      </c>
      <c r="E99" s="33">
        <v>32874.042372685188</v>
      </c>
      <c r="F99" s="33">
        <v>32874.042372685188</v>
      </c>
      <c r="G99" s="34" t="s">
        <v>1029</v>
      </c>
    </row>
    <row r="100" spans="1:7" x14ac:dyDescent="0.25">
      <c r="A100" s="27">
        <v>99</v>
      </c>
      <c r="B100" s="28" t="s">
        <v>1212</v>
      </c>
      <c r="C100" s="28" t="s">
        <v>1213</v>
      </c>
      <c r="D100" s="27">
        <v>1</v>
      </c>
      <c r="E100" s="29">
        <v>32874.042372685188</v>
      </c>
      <c r="F100" s="29">
        <v>32874.042372685188</v>
      </c>
      <c r="G100" s="30" t="s">
        <v>1029</v>
      </c>
    </row>
    <row r="101" spans="1:7" x14ac:dyDescent="0.25">
      <c r="A101" s="31">
        <v>100</v>
      </c>
      <c r="B101" s="32" t="s">
        <v>1214</v>
      </c>
      <c r="C101" s="32" t="s">
        <v>1215</v>
      </c>
      <c r="D101" s="31">
        <v>1</v>
      </c>
      <c r="E101" s="33">
        <v>32874.042372685188</v>
      </c>
      <c r="F101" s="33">
        <v>32874.042372685188</v>
      </c>
      <c r="G101" s="34" t="s">
        <v>1029</v>
      </c>
    </row>
    <row r="102" spans="1:7" x14ac:dyDescent="0.25">
      <c r="A102" s="31">
        <v>101</v>
      </c>
      <c r="B102" s="32" t="s">
        <v>1216</v>
      </c>
      <c r="C102" s="32" t="s">
        <v>1217</v>
      </c>
      <c r="D102" s="31">
        <v>1</v>
      </c>
      <c r="E102" s="33">
        <v>32874.042372685188</v>
      </c>
      <c r="F102" s="33">
        <v>32874.042372685188</v>
      </c>
      <c r="G102" s="34" t="s">
        <v>1029</v>
      </c>
    </row>
    <row r="103" spans="1:7" x14ac:dyDescent="0.25">
      <c r="A103" s="27">
        <v>102</v>
      </c>
      <c r="B103" s="28" t="s">
        <v>1218</v>
      </c>
      <c r="C103" s="28" t="s">
        <v>1219</v>
      </c>
      <c r="D103" s="27">
        <v>1</v>
      </c>
      <c r="E103" s="29">
        <v>32874.042372685188</v>
      </c>
      <c r="F103" s="29">
        <v>32874.042372685188</v>
      </c>
      <c r="G103" s="30" t="s">
        <v>1029</v>
      </c>
    </row>
    <row r="104" spans="1:7" x14ac:dyDescent="0.25">
      <c r="A104" s="31">
        <v>103</v>
      </c>
      <c r="B104" s="32" t="s">
        <v>1220</v>
      </c>
      <c r="C104" s="32" t="s">
        <v>1221</v>
      </c>
      <c r="D104" s="31">
        <v>1</v>
      </c>
      <c r="E104" s="33">
        <v>32874.042372685188</v>
      </c>
      <c r="F104" s="33">
        <v>32874.042372685188</v>
      </c>
      <c r="G104" s="34" t="s">
        <v>1029</v>
      </c>
    </row>
    <row r="105" spans="1:7" x14ac:dyDescent="0.25">
      <c r="A105" s="27">
        <v>104</v>
      </c>
      <c r="B105" s="28" t="s">
        <v>1222</v>
      </c>
      <c r="C105" s="28" t="s">
        <v>1223</v>
      </c>
      <c r="D105" s="27">
        <v>1</v>
      </c>
      <c r="E105" s="29">
        <v>32874.042372685188</v>
      </c>
      <c r="F105" s="29">
        <v>32874.042372685188</v>
      </c>
      <c r="G105" s="30" t="s">
        <v>1029</v>
      </c>
    </row>
    <row r="106" spans="1:7" x14ac:dyDescent="0.25">
      <c r="A106" s="31">
        <v>105</v>
      </c>
      <c r="B106" s="32" t="s">
        <v>1224</v>
      </c>
      <c r="C106" s="32" t="s">
        <v>1225</v>
      </c>
      <c r="D106" s="31">
        <v>1</v>
      </c>
      <c r="E106" s="33">
        <v>32874.042372685188</v>
      </c>
      <c r="F106" s="33">
        <v>32874.042372685188</v>
      </c>
      <c r="G106" s="34" t="s">
        <v>1029</v>
      </c>
    </row>
    <row r="107" spans="1:7" x14ac:dyDescent="0.25">
      <c r="A107" s="27">
        <v>106</v>
      </c>
      <c r="B107" s="28" t="s">
        <v>1226</v>
      </c>
      <c r="C107" s="28" t="s">
        <v>1227</v>
      </c>
      <c r="D107" s="27">
        <v>1</v>
      </c>
      <c r="E107" s="29">
        <v>32874.042372685188</v>
      </c>
      <c r="F107" s="29">
        <v>32874.042372685188</v>
      </c>
      <c r="G107" s="30" t="s">
        <v>1029</v>
      </c>
    </row>
    <row r="108" spans="1:7" x14ac:dyDescent="0.25">
      <c r="A108" s="31">
        <v>107</v>
      </c>
      <c r="B108" s="32" t="s">
        <v>1228</v>
      </c>
      <c r="C108" s="32" t="s">
        <v>1229</v>
      </c>
      <c r="D108" s="31">
        <v>1</v>
      </c>
      <c r="E108" s="33">
        <v>32874.042372685188</v>
      </c>
      <c r="F108" s="33">
        <v>32874.042372685188</v>
      </c>
      <c r="G108" s="34" t="s">
        <v>1029</v>
      </c>
    </row>
    <row r="109" spans="1:7" x14ac:dyDescent="0.25">
      <c r="A109" s="27">
        <v>108</v>
      </c>
      <c r="B109" s="28" t="s">
        <v>1230</v>
      </c>
      <c r="C109" s="28" t="s">
        <v>1231</v>
      </c>
      <c r="D109" s="27">
        <v>1</v>
      </c>
      <c r="E109" s="29">
        <v>32874.042372685188</v>
      </c>
      <c r="F109" s="29">
        <v>32874.042372685188</v>
      </c>
      <c r="G109" s="30" t="s">
        <v>1029</v>
      </c>
    </row>
    <row r="110" spans="1:7" x14ac:dyDescent="0.25">
      <c r="A110" s="31">
        <v>109</v>
      </c>
      <c r="B110" s="32" t="s">
        <v>1232</v>
      </c>
      <c r="C110" s="34" t="s">
        <v>1029</v>
      </c>
      <c r="D110" s="31">
        <v>1</v>
      </c>
      <c r="E110" s="33">
        <v>32874.042372685188</v>
      </c>
      <c r="F110" s="33">
        <v>32874.042372685188</v>
      </c>
      <c r="G110" s="34" t="s">
        <v>1029</v>
      </c>
    </row>
    <row r="111" spans="1:7" x14ac:dyDescent="0.25">
      <c r="A111" s="27">
        <v>110</v>
      </c>
      <c r="B111" s="28" t="s">
        <v>1233</v>
      </c>
      <c r="C111" s="28" t="s">
        <v>1234</v>
      </c>
      <c r="D111" s="27">
        <v>1</v>
      </c>
      <c r="E111" s="29">
        <v>32874.042372685188</v>
      </c>
      <c r="F111" s="29">
        <v>32874.042372685188</v>
      </c>
      <c r="G111" s="30" t="s">
        <v>1029</v>
      </c>
    </row>
    <row r="112" spans="1:7" x14ac:dyDescent="0.25">
      <c r="A112" s="31">
        <v>111</v>
      </c>
      <c r="B112" s="32" t="s">
        <v>1235</v>
      </c>
      <c r="C112" s="32" t="s">
        <v>1236</v>
      </c>
      <c r="D112" s="31">
        <v>1</v>
      </c>
      <c r="E112" s="33">
        <v>32874.042372685188</v>
      </c>
      <c r="F112" s="33">
        <v>32874.042372685188</v>
      </c>
      <c r="G112" s="34" t="s">
        <v>1029</v>
      </c>
    </row>
    <row r="113" spans="1:7" ht="42.75" x14ac:dyDescent="0.25">
      <c r="A113" s="27">
        <v>112</v>
      </c>
      <c r="B113" s="28" t="s">
        <v>1237</v>
      </c>
      <c r="C113" s="28" t="s">
        <v>1238</v>
      </c>
      <c r="D113" s="27">
        <v>1</v>
      </c>
      <c r="E113" s="29">
        <v>32874.042372685188</v>
      </c>
      <c r="F113" s="29">
        <v>32874.042372685188</v>
      </c>
      <c r="G113" s="30" t="s">
        <v>1029</v>
      </c>
    </row>
    <row r="114" spans="1:7" x14ac:dyDescent="0.25">
      <c r="A114" s="31">
        <v>113</v>
      </c>
      <c r="B114" s="32" t="s">
        <v>1239</v>
      </c>
      <c r="C114" s="32" t="s">
        <v>1240</v>
      </c>
      <c r="D114" s="31">
        <v>1</v>
      </c>
      <c r="E114" s="33">
        <v>32874.042372685188</v>
      </c>
      <c r="F114" s="33">
        <v>32874.042372685188</v>
      </c>
      <c r="G114" s="34" t="s">
        <v>1029</v>
      </c>
    </row>
    <row r="115" spans="1:7" x14ac:dyDescent="0.25">
      <c r="A115" s="27">
        <v>114</v>
      </c>
      <c r="B115" s="28" t="s">
        <v>1241</v>
      </c>
      <c r="C115" s="28" t="s">
        <v>1242</v>
      </c>
      <c r="D115" s="27">
        <v>1</v>
      </c>
      <c r="E115" s="29">
        <v>32874.042372685188</v>
      </c>
      <c r="F115" s="29">
        <v>32874.042372685188</v>
      </c>
      <c r="G115" s="30" t="s">
        <v>1029</v>
      </c>
    </row>
    <row r="116" spans="1:7" x14ac:dyDescent="0.25">
      <c r="A116" s="31">
        <v>115</v>
      </c>
      <c r="B116" s="32" t="s">
        <v>1243</v>
      </c>
      <c r="C116" s="32" t="s">
        <v>1244</v>
      </c>
      <c r="D116" s="31">
        <v>1</v>
      </c>
      <c r="E116" s="33">
        <v>32874.042372685188</v>
      </c>
      <c r="F116" s="33">
        <v>32874.042372685188</v>
      </c>
      <c r="G116" s="34" t="s">
        <v>1029</v>
      </c>
    </row>
    <row r="117" spans="1:7" x14ac:dyDescent="0.25">
      <c r="A117" s="27">
        <v>116</v>
      </c>
      <c r="B117" s="28" t="s">
        <v>1245</v>
      </c>
      <c r="C117" s="28" t="s">
        <v>1246</v>
      </c>
      <c r="D117" s="27">
        <v>1</v>
      </c>
      <c r="E117" s="29">
        <v>32874.042372685188</v>
      </c>
      <c r="F117" s="29">
        <v>32874.042372685188</v>
      </c>
      <c r="G117" s="30" t="s">
        <v>1029</v>
      </c>
    </row>
    <row r="118" spans="1:7" ht="28.5" x14ac:dyDescent="0.25">
      <c r="A118" s="31">
        <v>117</v>
      </c>
      <c r="B118" s="32" t="s">
        <v>1247</v>
      </c>
      <c r="C118" s="32" t="s">
        <v>1248</v>
      </c>
      <c r="D118" s="31">
        <v>1</v>
      </c>
      <c r="E118" s="33">
        <v>32874.042372685188</v>
      </c>
      <c r="F118" s="33">
        <v>32874.042372685188</v>
      </c>
      <c r="G118" s="34" t="s">
        <v>1029</v>
      </c>
    </row>
    <row r="119" spans="1:7" x14ac:dyDescent="0.25">
      <c r="A119" s="27">
        <v>119</v>
      </c>
      <c r="B119" s="28" t="s">
        <v>1249</v>
      </c>
      <c r="C119" s="28" t="s">
        <v>1250</v>
      </c>
      <c r="D119" s="27">
        <v>1</v>
      </c>
      <c r="E119" s="29">
        <v>32874.042372685188</v>
      </c>
      <c r="F119" s="29">
        <v>32874.042372685188</v>
      </c>
      <c r="G119" s="30" t="s">
        <v>1029</v>
      </c>
    </row>
    <row r="120" spans="1:7" x14ac:dyDescent="0.25">
      <c r="A120" s="31">
        <v>120</v>
      </c>
      <c r="B120" s="32" t="s">
        <v>1251</v>
      </c>
      <c r="C120" s="32" t="s">
        <v>1252</v>
      </c>
      <c r="D120" s="31">
        <v>1</v>
      </c>
      <c r="E120" s="33">
        <v>32874.042372685188</v>
      </c>
      <c r="F120" s="33">
        <v>32874.042372685188</v>
      </c>
      <c r="G120" s="34" t="s">
        <v>1029</v>
      </c>
    </row>
    <row r="121" spans="1:7" x14ac:dyDescent="0.25">
      <c r="A121" s="27">
        <v>121</v>
      </c>
      <c r="B121" s="28" t="s">
        <v>1253</v>
      </c>
      <c r="C121" s="28" t="s">
        <v>1254</v>
      </c>
      <c r="D121" s="27">
        <v>1</v>
      </c>
      <c r="E121" s="29">
        <v>32874.042372685188</v>
      </c>
      <c r="F121" s="29">
        <v>32874.042372685188</v>
      </c>
      <c r="G121" s="30" t="s">
        <v>1029</v>
      </c>
    </row>
    <row r="122" spans="1:7" x14ac:dyDescent="0.25">
      <c r="A122" s="31">
        <v>122</v>
      </c>
      <c r="B122" s="32" t="s">
        <v>1255</v>
      </c>
      <c r="C122" s="32" t="s">
        <v>1256</v>
      </c>
      <c r="D122" s="31">
        <v>1</v>
      </c>
      <c r="E122" s="33">
        <v>32874.042372685188</v>
      </c>
      <c r="F122" s="33">
        <v>32874.042372685188</v>
      </c>
      <c r="G122" s="34" t="s">
        <v>1029</v>
      </c>
    </row>
    <row r="123" spans="1:7" x14ac:dyDescent="0.25">
      <c r="A123" s="27">
        <v>123</v>
      </c>
      <c r="B123" s="28" t="s">
        <v>1257</v>
      </c>
      <c r="C123" s="28" t="s">
        <v>1258</v>
      </c>
      <c r="D123" s="27">
        <v>1</v>
      </c>
      <c r="E123" s="29">
        <v>32874.042372685188</v>
      </c>
      <c r="F123" s="29">
        <v>32874.042372685188</v>
      </c>
      <c r="G123" s="30" t="s">
        <v>1029</v>
      </c>
    </row>
    <row r="124" spans="1:7" x14ac:dyDescent="0.25">
      <c r="A124" s="31">
        <v>124</v>
      </c>
      <c r="B124" s="32" t="s">
        <v>1259</v>
      </c>
      <c r="C124" s="32" t="s">
        <v>1260</v>
      </c>
      <c r="D124" s="31">
        <v>1</v>
      </c>
      <c r="E124" s="33">
        <v>32874.042372685188</v>
      </c>
      <c r="F124" s="33">
        <v>32874.042372685188</v>
      </c>
      <c r="G124" s="34" t="s">
        <v>1029</v>
      </c>
    </row>
    <row r="125" spans="1:7" x14ac:dyDescent="0.25">
      <c r="A125" s="27">
        <v>125</v>
      </c>
      <c r="B125" s="28" t="s">
        <v>1261</v>
      </c>
      <c r="C125" s="28" t="s">
        <v>1262</v>
      </c>
      <c r="D125" s="27">
        <v>1</v>
      </c>
      <c r="E125" s="29">
        <v>32874.042372685188</v>
      </c>
      <c r="F125" s="29">
        <v>32874.042372685188</v>
      </c>
      <c r="G125" s="30" t="s">
        <v>1029</v>
      </c>
    </row>
    <row r="126" spans="1:7" ht="28.5" x14ac:dyDescent="0.25">
      <c r="A126" s="31">
        <v>126</v>
      </c>
      <c r="B126" s="32" t="s">
        <v>1263</v>
      </c>
      <c r="C126" s="34" t="s">
        <v>1029</v>
      </c>
      <c r="D126" s="31">
        <v>1</v>
      </c>
      <c r="E126" s="33">
        <v>32874.042372685188</v>
      </c>
      <c r="F126" s="33">
        <v>32874.042372685188</v>
      </c>
      <c r="G126" s="34" t="s">
        <v>1029</v>
      </c>
    </row>
    <row r="127" spans="1:7" x14ac:dyDescent="0.25">
      <c r="A127" s="27">
        <v>127</v>
      </c>
      <c r="B127" s="28" t="s">
        <v>1264</v>
      </c>
      <c r="C127" s="30" t="s">
        <v>1029</v>
      </c>
      <c r="D127" s="27">
        <v>1</v>
      </c>
      <c r="E127" s="29">
        <v>32874.042372685188</v>
      </c>
      <c r="F127" s="29">
        <v>32874.042372685188</v>
      </c>
      <c r="G127" s="30" t="s">
        <v>1029</v>
      </c>
    </row>
    <row r="128" spans="1:7" x14ac:dyDescent="0.25">
      <c r="A128" s="31">
        <v>128</v>
      </c>
      <c r="B128" s="32" t="s">
        <v>1265</v>
      </c>
      <c r="C128" s="34" t="s">
        <v>1029</v>
      </c>
      <c r="D128" s="31">
        <v>1</v>
      </c>
      <c r="E128" s="33">
        <v>32874.042372685188</v>
      </c>
      <c r="F128" s="33">
        <v>32874.042372685188</v>
      </c>
      <c r="G128" s="34" t="s">
        <v>1029</v>
      </c>
    </row>
    <row r="129" spans="1:7" x14ac:dyDescent="0.25">
      <c r="A129" s="27">
        <v>130</v>
      </c>
      <c r="B129" s="28" t="s">
        <v>1266</v>
      </c>
      <c r="C129" s="28" t="s">
        <v>1267</v>
      </c>
      <c r="D129" s="27">
        <v>1</v>
      </c>
      <c r="E129" s="29">
        <v>32874.042372685188</v>
      </c>
      <c r="F129" s="29">
        <v>32874.042372685188</v>
      </c>
      <c r="G129" s="30" t="s">
        <v>1029</v>
      </c>
    </row>
    <row r="130" spans="1:7" ht="28.5" x14ac:dyDescent="0.25">
      <c r="A130" s="31">
        <v>131</v>
      </c>
      <c r="B130" s="32" t="s">
        <v>1268</v>
      </c>
      <c r="C130" s="34" t="s">
        <v>1029</v>
      </c>
      <c r="D130" s="31">
        <v>1</v>
      </c>
      <c r="E130" s="33">
        <v>32874.042372685188</v>
      </c>
      <c r="F130" s="33">
        <v>32874.042372685188</v>
      </c>
      <c r="G130" s="34" t="s">
        <v>1029</v>
      </c>
    </row>
    <row r="131" spans="1:7" x14ac:dyDescent="0.25">
      <c r="A131" s="27">
        <v>132</v>
      </c>
      <c r="B131" s="28" t="s">
        <v>1269</v>
      </c>
      <c r="C131" s="28" t="s">
        <v>1270</v>
      </c>
      <c r="D131" s="27">
        <v>1</v>
      </c>
      <c r="E131" s="29">
        <v>32874.042372685188</v>
      </c>
      <c r="F131" s="29">
        <v>32874.042372685188</v>
      </c>
      <c r="G131" s="30" t="s">
        <v>1029</v>
      </c>
    </row>
    <row r="132" spans="1:7" x14ac:dyDescent="0.25">
      <c r="A132" s="31">
        <v>133</v>
      </c>
      <c r="B132" s="32" t="s">
        <v>1271</v>
      </c>
      <c r="C132" s="32" t="s">
        <v>1272</v>
      </c>
      <c r="D132" s="31">
        <v>1</v>
      </c>
      <c r="E132" s="33">
        <v>32874.042372685188</v>
      </c>
      <c r="F132" s="33">
        <v>32874.042372685188</v>
      </c>
      <c r="G132" s="34" t="s">
        <v>1029</v>
      </c>
    </row>
    <row r="133" spans="1:7" ht="28.5" x14ac:dyDescent="0.25">
      <c r="A133" s="27">
        <v>134</v>
      </c>
      <c r="B133" s="28" t="s">
        <v>1273</v>
      </c>
      <c r="C133" s="28" t="s">
        <v>1274</v>
      </c>
      <c r="D133" s="27">
        <v>1</v>
      </c>
      <c r="E133" s="29">
        <v>32874.042372685188</v>
      </c>
      <c r="F133" s="29">
        <v>32874.042372685188</v>
      </c>
      <c r="G133" s="30" t="s">
        <v>1029</v>
      </c>
    </row>
    <row r="134" spans="1:7" x14ac:dyDescent="0.25">
      <c r="A134" s="31">
        <v>135</v>
      </c>
      <c r="B134" s="32" t="s">
        <v>1275</v>
      </c>
      <c r="C134" s="32" t="s">
        <v>1276</v>
      </c>
      <c r="D134" s="31">
        <v>1</v>
      </c>
      <c r="E134" s="33">
        <v>32874.042372685188</v>
      </c>
      <c r="F134" s="33">
        <v>32874.042372685188</v>
      </c>
      <c r="G134" s="34" t="s">
        <v>1029</v>
      </c>
    </row>
    <row r="135" spans="1:7" x14ac:dyDescent="0.25">
      <c r="A135" s="27">
        <v>136</v>
      </c>
      <c r="B135" s="28" t="s">
        <v>1277</v>
      </c>
      <c r="C135" s="28" t="s">
        <v>1278</v>
      </c>
      <c r="D135" s="27">
        <v>1</v>
      </c>
      <c r="E135" s="29">
        <v>32874.042372685188</v>
      </c>
      <c r="F135" s="29">
        <v>32874.042372685188</v>
      </c>
      <c r="G135" s="30" t="s">
        <v>1029</v>
      </c>
    </row>
    <row r="136" spans="1:7" x14ac:dyDescent="0.25">
      <c r="A136" s="31">
        <v>137</v>
      </c>
      <c r="B136" s="32" t="s">
        <v>1279</v>
      </c>
      <c r="C136" s="32" t="s">
        <v>1280</v>
      </c>
      <c r="D136" s="31">
        <v>1</v>
      </c>
      <c r="E136" s="33">
        <v>32874.042372685188</v>
      </c>
      <c r="F136" s="33">
        <v>32874.042372685188</v>
      </c>
      <c r="G136" s="34" t="s">
        <v>1029</v>
      </c>
    </row>
    <row r="137" spans="1:7" ht="42.75" x14ac:dyDescent="0.25">
      <c r="A137" s="27">
        <v>138</v>
      </c>
      <c r="B137" s="28" t="s">
        <v>1281</v>
      </c>
      <c r="C137" s="28" t="s">
        <v>1282</v>
      </c>
      <c r="D137" s="27">
        <v>1</v>
      </c>
      <c r="E137" s="29">
        <v>32874.042372685188</v>
      </c>
      <c r="F137" s="29">
        <v>32874.042372685188</v>
      </c>
      <c r="G137" s="30" t="s">
        <v>1029</v>
      </c>
    </row>
    <row r="138" spans="1:7" x14ac:dyDescent="0.25">
      <c r="A138" s="31">
        <v>139</v>
      </c>
      <c r="B138" s="32" t="s">
        <v>1283</v>
      </c>
      <c r="C138" s="32" t="s">
        <v>1284</v>
      </c>
      <c r="D138" s="31">
        <v>1</v>
      </c>
      <c r="E138" s="33">
        <v>32874.042372685188</v>
      </c>
      <c r="F138" s="33">
        <v>32874.042372685188</v>
      </c>
      <c r="G138" s="34" t="s">
        <v>1029</v>
      </c>
    </row>
    <row r="139" spans="1:7" x14ac:dyDescent="0.25">
      <c r="A139" s="27">
        <v>140</v>
      </c>
      <c r="B139" s="28" t="s">
        <v>1285</v>
      </c>
      <c r="C139" s="28" t="s">
        <v>1286</v>
      </c>
      <c r="D139" s="27">
        <v>1</v>
      </c>
      <c r="E139" s="29">
        <v>32874.042372685188</v>
      </c>
      <c r="F139" s="29">
        <v>32874.042372685188</v>
      </c>
      <c r="G139" s="30" t="s">
        <v>1029</v>
      </c>
    </row>
    <row r="140" spans="1:7" x14ac:dyDescent="0.25">
      <c r="A140" s="31">
        <v>141</v>
      </c>
      <c r="B140" s="32" t="s">
        <v>1287</v>
      </c>
      <c r="C140" s="32" t="s">
        <v>1288</v>
      </c>
      <c r="D140" s="31">
        <v>1</v>
      </c>
      <c r="E140" s="33">
        <v>32874.042372685188</v>
      </c>
      <c r="F140" s="33">
        <v>32874.042372685188</v>
      </c>
      <c r="G140" s="34" t="s">
        <v>1029</v>
      </c>
    </row>
    <row r="141" spans="1:7" x14ac:dyDescent="0.25">
      <c r="A141" s="27">
        <v>142</v>
      </c>
      <c r="B141" s="28" t="s">
        <v>1289</v>
      </c>
      <c r="C141" s="30" t="s">
        <v>1029</v>
      </c>
      <c r="D141" s="27">
        <v>1</v>
      </c>
      <c r="E141" s="29">
        <v>32874.042372685188</v>
      </c>
      <c r="F141" s="29">
        <v>32874.042372685188</v>
      </c>
      <c r="G141" s="30" t="s">
        <v>1029</v>
      </c>
    </row>
    <row r="142" spans="1:7" x14ac:dyDescent="0.25">
      <c r="A142" s="31">
        <v>143</v>
      </c>
      <c r="B142" s="32" t="s">
        <v>1290</v>
      </c>
      <c r="C142" s="34" t="s">
        <v>1029</v>
      </c>
      <c r="D142" s="31">
        <v>1</v>
      </c>
      <c r="E142" s="33">
        <v>32874.042372685188</v>
      </c>
      <c r="F142" s="33">
        <v>32874.042372685188</v>
      </c>
      <c r="G142" s="34" t="s">
        <v>1029</v>
      </c>
    </row>
    <row r="143" spans="1:7" x14ac:dyDescent="0.25">
      <c r="A143" s="27">
        <v>144</v>
      </c>
      <c r="B143" s="28" t="s">
        <v>1291</v>
      </c>
      <c r="C143" s="28" t="s">
        <v>1292</v>
      </c>
      <c r="D143" s="27">
        <v>1</v>
      </c>
      <c r="E143" s="29">
        <v>32874.042372685188</v>
      </c>
      <c r="F143" s="29">
        <v>32874.042372685188</v>
      </c>
      <c r="G143" s="30" t="s">
        <v>1029</v>
      </c>
    </row>
    <row r="144" spans="1:7" x14ac:dyDescent="0.25">
      <c r="A144" s="31">
        <v>145</v>
      </c>
      <c r="B144" s="32" t="s">
        <v>1293</v>
      </c>
      <c r="C144" s="34" t="s">
        <v>1029</v>
      </c>
      <c r="D144" s="31">
        <v>1</v>
      </c>
      <c r="E144" s="33">
        <v>32874.042372685188</v>
      </c>
      <c r="F144" s="33">
        <v>32874.042372685188</v>
      </c>
      <c r="G144" s="34" t="s">
        <v>1029</v>
      </c>
    </row>
    <row r="145" spans="1:7" ht="28.5" x14ac:dyDescent="0.25">
      <c r="A145" s="27">
        <v>147</v>
      </c>
      <c r="B145" s="28" t="s">
        <v>1294</v>
      </c>
      <c r="C145" s="30" t="s">
        <v>1029</v>
      </c>
      <c r="D145" s="27">
        <v>1</v>
      </c>
      <c r="E145" s="29">
        <v>32874.042372685188</v>
      </c>
      <c r="F145" s="29">
        <v>32874.042372685188</v>
      </c>
      <c r="G145" s="30" t="s">
        <v>1029</v>
      </c>
    </row>
    <row r="146" spans="1:7" ht="28.5" x14ac:dyDescent="0.25">
      <c r="A146" s="31">
        <v>149</v>
      </c>
      <c r="B146" s="32" t="s">
        <v>1295</v>
      </c>
      <c r="C146" s="32" t="s">
        <v>1296</v>
      </c>
      <c r="D146" s="31">
        <v>1</v>
      </c>
      <c r="E146" s="33">
        <v>32874.042372685188</v>
      </c>
      <c r="F146" s="33">
        <v>32874.042372685188</v>
      </c>
      <c r="G146" s="34" t="s">
        <v>1029</v>
      </c>
    </row>
    <row r="147" spans="1:7" x14ac:dyDescent="0.25">
      <c r="A147" s="27">
        <v>151</v>
      </c>
      <c r="B147" s="28" t="s">
        <v>1297</v>
      </c>
      <c r="C147" s="28" t="s">
        <v>1298</v>
      </c>
      <c r="D147" s="27">
        <v>1</v>
      </c>
      <c r="E147" s="29">
        <v>32874.042372685188</v>
      </c>
      <c r="F147" s="29">
        <v>32874.042372685188</v>
      </c>
      <c r="G147" s="30" t="s">
        <v>1029</v>
      </c>
    </row>
    <row r="148" spans="1:7" x14ac:dyDescent="0.25">
      <c r="A148" s="31">
        <v>152</v>
      </c>
      <c r="B148" s="32" t="s">
        <v>1299</v>
      </c>
      <c r="C148" s="32" t="s">
        <v>1300</v>
      </c>
      <c r="D148" s="31">
        <v>1</v>
      </c>
      <c r="E148" s="33">
        <v>32874.042372685188</v>
      </c>
      <c r="F148" s="33">
        <v>32874.042372685188</v>
      </c>
      <c r="G148" s="34" t="s">
        <v>1029</v>
      </c>
    </row>
    <row r="149" spans="1:7" ht="42.75" x14ac:dyDescent="0.25">
      <c r="A149" s="27">
        <v>154</v>
      </c>
      <c r="B149" s="28" t="s">
        <v>1301</v>
      </c>
      <c r="C149" s="30" t="s">
        <v>1029</v>
      </c>
      <c r="D149" s="27">
        <v>1</v>
      </c>
      <c r="E149" s="29">
        <v>32874.042372685188</v>
      </c>
      <c r="F149" s="29">
        <v>32874.042372685188</v>
      </c>
      <c r="G149" s="30" t="s">
        <v>1029</v>
      </c>
    </row>
    <row r="150" spans="1:7" x14ac:dyDescent="0.25">
      <c r="A150" s="31">
        <v>155</v>
      </c>
      <c r="B150" s="32" t="s">
        <v>1302</v>
      </c>
      <c r="C150" s="32" t="s">
        <v>1303</v>
      </c>
      <c r="D150" s="31">
        <v>1</v>
      </c>
      <c r="E150" s="33">
        <v>32874.042372685188</v>
      </c>
      <c r="F150" s="33">
        <v>32874.042372685188</v>
      </c>
      <c r="G150" s="34" t="s">
        <v>1029</v>
      </c>
    </row>
    <row r="151" spans="1:7" ht="28.5" x14ac:dyDescent="0.25">
      <c r="A151" s="27">
        <v>156</v>
      </c>
      <c r="B151" s="28" t="s">
        <v>1304</v>
      </c>
      <c r="C151" s="28" t="s">
        <v>1305</v>
      </c>
      <c r="D151" s="27">
        <v>1</v>
      </c>
      <c r="E151" s="29">
        <v>32874.042372685188</v>
      </c>
      <c r="F151" s="29">
        <v>32874.042372685188</v>
      </c>
      <c r="G151" s="30" t="s">
        <v>1029</v>
      </c>
    </row>
    <row r="152" spans="1:7" x14ac:dyDescent="0.25">
      <c r="A152" s="31">
        <v>157</v>
      </c>
      <c r="B152" s="32" t="s">
        <v>1306</v>
      </c>
      <c r="C152" s="32" t="s">
        <v>1307</v>
      </c>
      <c r="D152" s="31">
        <v>1</v>
      </c>
      <c r="E152" s="33">
        <v>32874.042372685188</v>
      </c>
      <c r="F152" s="33">
        <v>32874.042372685188</v>
      </c>
      <c r="G152" s="34" t="s">
        <v>1029</v>
      </c>
    </row>
    <row r="153" spans="1:7" x14ac:dyDescent="0.25">
      <c r="A153" s="27">
        <v>158</v>
      </c>
      <c r="B153" s="28" t="s">
        <v>1308</v>
      </c>
      <c r="C153" s="28" t="s">
        <v>1309</v>
      </c>
      <c r="D153" s="27">
        <v>1</v>
      </c>
      <c r="E153" s="29">
        <v>32874.042372685188</v>
      </c>
      <c r="F153" s="29">
        <v>32874.042372685188</v>
      </c>
      <c r="G153" s="30" t="s">
        <v>1029</v>
      </c>
    </row>
    <row r="154" spans="1:7" ht="28.5" x14ac:dyDescent="0.25">
      <c r="A154" s="31">
        <v>159</v>
      </c>
      <c r="B154" s="32" t="s">
        <v>1310</v>
      </c>
      <c r="C154" s="34" t="s">
        <v>1029</v>
      </c>
      <c r="D154" s="31">
        <v>1</v>
      </c>
      <c r="E154" s="33">
        <v>32874.042372685188</v>
      </c>
      <c r="F154" s="33">
        <v>32874.042372685188</v>
      </c>
      <c r="G154" s="34" t="s">
        <v>1029</v>
      </c>
    </row>
    <row r="155" spans="1:7" x14ac:dyDescent="0.25">
      <c r="A155" s="27">
        <v>164</v>
      </c>
      <c r="B155" s="28" t="s">
        <v>1311</v>
      </c>
      <c r="C155" s="30" t="s">
        <v>1029</v>
      </c>
      <c r="D155" s="27">
        <v>1</v>
      </c>
      <c r="E155" s="29">
        <v>32874.042372685188</v>
      </c>
      <c r="F155" s="29">
        <v>32874.042372685188</v>
      </c>
      <c r="G155" s="30" t="s">
        <v>1029</v>
      </c>
    </row>
    <row r="156" spans="1:7" ht="28.5" x14ac:dyDescent="0.25">
      <c r="A156" s="31">
        <v>165</v>
      </c>
      <c r="B156" s="32" t="s">
        <v>1312</v>
      </c>
      <c r="C156" s="32" t="s">
        <v>1313</v>
      </c>
      <c r="D156" s="31">
        <v>1</v>
      </c>
      <c r="E156" s="33">
        <v>32874.042372685188</v>
      </c>
      <c r="F156" s="33">
        <v>32874.042372685188</v>
      </c>
      <c r="G156" s="34" t="s">
        <v>1029</v>
      </c>
    </row>
    <row r="157" spans="1:7" x14ac:dyDescent="0.25">
      <c r="A157" s="27">
        <v>166</v>
      </c>
      <c r="B157" s="28" t="s">
        <v>1314</v>
      </c>
      <c r="C157" s="30" t="s">
        <v>1029</v>
      </c>
      <c r="D157" s="27">
        <v>1</v>
      </c>
      <c r="E157" s="29">
        <v>32874.042372685188</v>
      </c>
      <c r="F157" s="29">
        <v>32874.042372685188</v>
      </c>
      <c r="G157" s="30" t="s">
        <v>1029</v>
      </c>
    </row>
    <row r="158" spans="1:7" ht="28.5" x14ac:dyDescent="0.25">
      <c r="A158" s="31">
        <v>168</v>
      </c>
      <c r="B158" s="32" t="s">
        <v>1315</v>
      </c>
      <c r="C158" s="32" t="s">
        <v>1316</v>
      </c>
      <c r="D158" s="31">
        <v>1</v>
      </c>
      <c r="E158" s="33">
        <v>32874.042372685188</v>
      </c>
      <c r="F158" s="33">
        <v>32874.042372685188</v>
      </c>
      <c r="G158" s="34" t="s">
        <v>1029</v>
      </c>
    </row>
    <row r="159" spans="1:7" ht="28.5" x14ac:dyDescent="0.25">
      <c r="A159" s="27">
        <v>169</v>
      </c>
      <c r="B159" s="28" t="s">
        <v>1317</v>
      </c>
      <c r="C159" s="28" t="s">
        <v>1318</v>
      </c>
      <c r="D159" s="27">
        <v>1</v>
      </c>
      <c r="E159" s="29">
        <v>32874.042372685188</v>
      </c>
      <c r="F159" s="29">
        <v>32874.042372685188</v>
      </c>
      <c r="G159" s="30" t="s">
        <v>1029</v>
      </c>
    </row>
    <row r="160" spans="1:7" ht="28.5" x14ac:dyDescent="0.25">
      <c r="A160" s="31">
        <v>171</v>
      </c>
      <c r="B160" s="32" t="s">
        <v>1319</v>
      </c>
      <c r="C160" s="32" t="s">
        <v>1320</v>
      </c>
      <c r="D160" s="31">
        <v>1</v>
      </c>
      <c r="E160" s="33">
        <v>32874.042372685188</v>
      </c>
      <c r="F160" s="33">
        <v>32874.042372685188</v>
      </c>
      <c r="G160" s="34" t="s">
        <v>1029</v>
      </c>
    </row>
    <row r="161" spans="1:7" ht="28.5" x14ac:dyDescent="0.25">
      <c r="A161" s="27">
        <v>172</v>
      </c>
      <c r="B161" s="28" t="s">
        <v>1321</v>
      </c>
      <c r="C161" s="28" t="s">
        <v>1322</v>
      </c>
      <c r="D161" s="27">
        <v>1</v>
      </c>
      <c r="E161" s="29">
        <v>32874.042372685188</v>
      </c>
      <c r="F161" s="29">
        <v>32874.042372685188</v>
      </c>
      <c r="G161" s="30" t="s">
        <v>1029</v>
      </c>
    </row>
    <row r="162" spans="1:7" x14ac:dyDescent="0.25">
      <c r="A162" s="31">
        <v>173</v>
      </c>
      <c r="B162" s="32" t="s">
        <v>1323</v>
      </c>
      <c r="C162" s="32" t="s">
        <v>1324</v>
      </c>
      <c r="D162" s="31">
        <v>1</v>
      </c>
      <c r="E162" s="33">
        <v>32874.042372685188</v>
      </c>
      <c r="F162" s="33">
        <v>32874.042372685188</v>
      </c>
      <c r="G162" s="34" t="s">
        <v>1029</v>
      </c>
    </row>
    <row r="163" spans="1:7" ht="28.5" x14ac:dyDescent="0.25">
      <c r="A163" s="27">
        <v>175</v>
      </c>
      <c r="B163" s="28" t="s">
        <v>1325</v>
      </c>
      <c r="C163" s="30" t="s">
        <v>1029</v>
      </c>
      <c r="D163" s="27">
        <v>1</v>
      </c>
      <c r="E163" s="29">
        <v>32874.042372685188</v>
      </c>
      <c r="F163" s="29">
        <v>32874.042372685188</v>
      </c>
      <c r="G163" s="30" t="s">
        <v>1029</v>
      </c>
    </row>
    <row r="164" spans="1:7" x14ac:dyDescent="0.25">
      <c r="A164" s="31">
        <v>176</v>
      </c>
      <c r="B164" s="32" t="s">
        <v>1326</v>
      </c>
      <c r="C164" s="32" t="s">
        <v>1327</v>
      </c>
      <c r="D164" s="31">
        <v>1</v>
      </c>
      <c r="E164" s="33">
        <v>32874.042372685188</v>
      </c>
      <c r="F164" s="33">
        <v>32874.042372685188</v>
      </c>
      <c r="G164" s="34" t="s">
        <v>1029</v>
      </c>
    </row>
    <row r="165" spans="1:7" ht="28.5" x14ac:dyDescent="0.25">
      <c r="A165" s="27">
        <v>178</v>
      </c>
      <c r="B165" s="28" t="s">
        <v>1328</v>
      </c>
      <c r="C165" s="30" t="s">
        <v>1029</v>
      </c>
      <c r="D165" s="27">
        <v>1</v>
      </c>
      <c r="E165" s="29">
        <v>32874.042372685188</v>
      </c>
      <c r="F165" s="29">
        <v>32874.042372685188</v>
      </c>
      <c r="G165" s="30" t="s">
        <v>1029</v>
      </c>
    </row>
    <row r="166" spans="1:7" x14ac:dyDescent="0.25">
      <c r="A166" s="31">
        <v>180</v>
      </c>
      <c r="B166" s="32" t="s">
        <v>1329</v>
      </c>
      <c r="C166" s="32" t="s">
        <v>1330</v>
      </c>
      <c r="D166" s="31">
        <v>1</v>
      </c>
      <c r="E166" s="33">
        <v>32874.042372685188</v>
      </c>
      <c r="F166" s="33">
        <v>32874.042372685188</v>
      </c>
      <c r="G166" s="34" t="s">
        <v>1029</v>
      </c>
    </row>
    <row r="167" spans="1:7" x14ac:dyDescent="0.25">
      <c r="A167" s="27">
        <v>181</v>
      </c>
      <c r="B167" s="28" t="s">
        <v>1331</v>
      </c>
      <c r="C167" s="28" t="s">
        <v>1332</v>
      </c>
      <c r="D167" s="27">
        <v>1</v>
      </c>
      <c r="E167" s="29">
        <v>32874.042372685188</v>
      </c>
      <c r="F167" s="29">
        <v>32874.042372685188</v>
      </c>
      <c r="G167" s="30" t="s">
        <v>1029</v>
      </c>
    </row>
    <row r="168" spans="1:7" x14ac:dyDescent="0.25">
      <c r="A168" s="31">
        <v>184</v>
      </c>
      <c r="B168" s="32" t="s">
        <v>1333</v>
      </c>
      <c r="C168" s="34" t="s">
        <v>1029</v>
      </c>
      <c r="D168" s="31">
        <v>1</v>
      </c>
      <c r="E168" s="33">
        <v>32874.042372685188</v>
      </c>
      <c r="F168" s="33">
        <v>32874.042372685188</v>
      </c>
      <c r="G168" s="34" t="s">
        <v>1029</v>
      </c>
    </row>
    <row r="169" spans="1:7" x14ac:dyDescent="0.25">
      <c r="A169" s="27">
        <v>185</v>
      </c>
      <c r="B169" s="28" t="s">
        <v>1334</v>
      </c>
      <c r="C169" s="28" t="s">
        <v>1335</v>
      </c>
      <c r="D169" s="27">
        <v>1</v>
      </c>
      <c r="E169" s="29">
        <v>32874.042372685188</v>
      </c>
      <c r="F169" s="29">
        <v>32874.042372685188</v>
      </c>
      <c r="G169" s="30" t="s">
        <v>1029</v>
      </c>
    </row>
    <row r="170" spans="1:7" x14ac:dyDescent="0.25">
      <c r="A170" s="31">
        <v>186</v>
      </c>
      <c r="B170" s="32" t="s">
        <v>1336</v>
      </c>
      <c r="C170" s="34" t="s">
        <v>1029</v>
      </c>
      <c r="D170" s="31">
        <v>1</v>
      </c>
      <c r="E170" s="33">
        <v>32874.042372685188</v>
      </c>
      <c r="F170" s="33">
        <v>32874.042372685188</v>
      </c>
      <c r="G170" s="34" t="s">
        <v>1029</v>
      </c>
    </row>
    <row r="171" spans="1:7" x14ac:dyDescent="0.25">
      <c r="A171" s="27">
        <v>187</v>
      </c>
      <c r="B171" s="28" t="s">
        <v>1337</v>
      </c>
      <c r="C171" s="28" t="s">
        <v>1338</v>
      </c>
      <c r="D171" s="27">
        <v>1</v>
      </c>
      <c r="E171" s="29">
        <v>32874.042372685188</v>
      </c>
      <c r="F171" s="29">
        <v>32874.042372685188</v>
      </c>
      <c r="G171" s="30" t="s">
        <v>1029</v>
      </c>
    </row>
    <row r="172" spans="1:7" ht="28.5" x14ac:dyDescent="0.25">
      <c r="A172" s="31">
        <v>188</v>
      </c>
      <c r="B172" s="32" t="s">
        <v>1339</v>
      </c>
      <c r="C172" s="32" t="s">
        <v>1340</v>
      </c>
      <c r="D172" s="31">
        <v>1</v>
      </c>
      <c r="E172" s="33">
        <v>32874.042372685188</v>
      </c>
      <c r="F172" s="33">
        <v>32874.042372685188</v>
      </c>
      <c r="G172" s="34" t="s">
        <v>1029</v>
      </c>
    </row>
    <row r="173" spans="1:7" x14ac:dyDescent="0.25">
      <c r="A173" s="27">
        <v>189</v>
      </c>
      <c r="B173" s="28" t="s">
        <v>1341</v>
      </c>
      <c r="C173" s="28" t="s">
        <v>1342</v>
      </c>
      <c r="D173" s="27">
        <v>1</v>
      </c>
      <c r="E173" s="29">
        <v>32874.042372685188</v>
      </c>
      <c r="F173" s="29">
        <v>32874.042372685188</v>
      </c>
      <c r="G173" s="30" t="s">
        <v>1029</v>
      </c>
    </row>
    <row r="174" spans="1:7" x14ac:dyDescent="0.25">
      <c r="A174" s="31">
        <v>193</v>
      </c>
      <c r="B174" s="32" t="s">
        <v>1343</v>
      </c>
      <c r="C174" s="34" t="s">
        <v>1029</v>
      </c>
      <c r="D174" s="31">
        <v>1</v>
      </c>
      <c r="E174" s="33">
        <v>32874.042372685188</v>
      </c>
      <c r="F174" s="33">
        <v>32874.042372685188</v>
      </c>
      <c r="G174" s="34" t="s">
        <v>1029</v>
      </c>
    </row>
    <row r="175" spans="1:7" x14ac:dyDescent="0.25">
      <c r="A175" s="27">
        <v>195</v>
      </c>
      <c r="B175" s="28" t="s">
        <v>1344</v>
      </c>
      <c r="C175" s="30" t="s">
        <v>1029</v>
      </c>
      <c r="D175" s="27">
        <v>1</v>
      </c>
      <c r="E175" s="29">
        <v>32874.042372685188</v>
      </c>
      <c r="F175" s="29">
        <v>32874.042372685188</v>
      </c>
      <c r="G175" s="30" t="s">
        <v>1029</v>
      </c>
    </row>
    <row r="176" spans="1:7" x14ac:dyDescent="0.25">
      <c r="A176" s="31">
        <v>196</v>
      </c>
      <c r="B176" s="32" t="s">
        <v>1345</v>
      </c>
      <c r="C176" s="32" t="s">
        <v>1346</v>
      </c>
      <c r="D176" s="31">
        <v>1</v>
      </c>
      <c r="E176" s="33">
        <v>32874.042372685188</v>
      </c>
      <c r="F176" s="33">
        <v>32874.042372685188</v>
      </c>
      <c r="G176" s="34" t="s">
        <v>1029</v>
      </c>
    </row>
    <row r="177" spans="1:7" x14ac:dyDescent="0.25">
      <c r="A177" s="27">
        <v>197</v>
      </c>
      <c r="B177" s="28" t="s">
        <v>1347</v>
      </c>
      <c r="C177" s="28" t="s">
        <v>1348</v>
      </c>
      <c r="D177" s="27">
        <v>1</v>
      </c>
      <c r="E177" s="29">
        <v>32874.042372685188</v>
      </c>
      <c r="F177" s="29">
        <v>32874.042372685188</v>
      </c>
      <c r="G177" s="30" t="s">
        <v>1029</v>
      </c>
    </row>
    <row r="178" spans="1:7" x14ac:dyDescent="0.25">
      <c r="A178" s="31">
        <v>198</v>
      </c>
      <c r="B178" s="32" t="s">
        <v>1349</v>
      </c>
      <c r="C178" s="32" t="s">
        <v>1350</v>
      </c>
      <c r="D178" s="31">
        <v>1</v>
      </c>
      <c r="E178" s="33">
        <v>32874.042372685188</v>
      </c>
      <c r="F178" s="33">
        <v>32874.042372685188</v>
      </c>
      <c r="G178" s="34" t="s">
        <v>1029</v>
      </c>
    </row>
    <row r="179" spans="1:7" x14ac:dyDescent="0.25">
      <c r="A179" s="27">
        <v>200</v>
      </c>
      <c r="B179" s="28" t="s">
        <v>1351</v>
      </c>
      <c r="C179" s="28" t="s">
        <v>1352</v>
      </c>
      <c r="D179" s="27">
        <v>1</v>
      </c>
      <c r="E179" s="29">
        <v>32874.042372685188</v>
      </c>
      <c r="F179" s="29">
        <v>32874.042372685188</v>
      </c>
      <c r="G179" s="30" t="s">
        <v>1029</v>
      </c>
    </row>
    <row r="180" spans="1:7" x14ac:dyDescent="0.25">
      <c r="A180" s="31">
        <v>201</v>
      </c>
      <c r="B180" s="32" t="s">
        <v>1353</v>
      </c>
      <c r="C180" s="34" t="s">
        <v>1029</v>
      </c>
      <c r="D180" s="31">
        <v>1</v>
      </c>
      <c r="E180" s="33">
        <v>32874.042372685188</v>
      </c>
      <c r="F180" s="33">
        <v>32874.042372685188</v>
      </c>
      <c r="G180" s="34" t="s">
        <v>1029</v>
      </c>
    </row>
    <row r="181" spans="1:7" x14ac:dyDescent="0.25">
      <c r="A181" s="27">
        <v>202</v>
      </c>
      <c r="B181" s="28" t="s">
        <v>1354</v>
      </c>
      <c r="C181" s="28" t="s">
        <v>1231</v>
      </c>
      <c r="D181" s="27">
        <v>1</v>
      </c>
      <c r="E181" s="29">
        <v>32874.042372685188</v>
      </c>
      <c r="F181" s="29">
        <v>32874.042372685188</v>
      </c>
      <c r="G181" s="30" t="s">
        <v>1029</v>
      </c>
    </row>
    <row r="182" spans="1:7" x14ac:dyDescent="0.25">
      <c r="A182" s="31">
        <v>205</v>
      </c>
      <c r="B182" s="32" t="s">
        <v>1355</v>
      </c>
      <c r="C182" s="32" t="s">
        <v>1356</v>
      </c>
      <c r="D182" s="31">
        <v>1</v>
      </c>
      <c r="E182" s="33">
        <v>32874.042372685188</v>
      </c>
      <c r="F182" s="33">
        <v>32874.042372685188</v>
      </c>
      <c r="G182" s="34" t="s">
        <v>1029</v>
      </c>
    </row>
    <row r="183" spans="1:7" x14ac:dyDescent="0.25">
      <c r="A183" s="27">
        <v>206</v>
      </c>
      <c r="B183" s="28" t="s">
        <v>1357</v>
      </c>
      <c r="C183" s="30" t="s">
        <v>1029</v>
      </c>
      <c r="D183" s="27">
        <v>1</v>
      </c>
      <c r="E183" s="29">
        <v>32874.042372685188</v>
      </c>
      <c r="F183" s="29">
        <v>32874.042372685188</v>
      </c>
      <c r="G183" s="30" t="s">
        <v>1029</v>
      </c>
    </row>
    <row r="184" spans="1:7" ht="42.75" x14ac:dyDescent="0.25">
      <c r="A184" s="31">
        <v>207</v>
      </c>
      <c r="B184" s="32" t="s">
        <v>1358</v>
      </c>
      <c r="C184" s="34" t="s">
        <v>1029</v>
      </c>
      <c r="D184" s="31">
        <v>1</v>
      </c>
      <c r="E184" s="33">
        <v>32874.042372685188</v>
      </c>
      <c r="F184" s="33">
        <v>32874.042372685188</v>
      </c>
      <c r="G184" s="34" t="s">
        <v>1029</v>
      </c>
    </row>
    <row r="185" spans="1:7" ht="28.5" x14ac:dyDescent="0.25">
      <c r="A185" s="27">
        <v>208</v>
      </c>
      <c r="B185" s="28" t="s">
        <v>1359</v>
      </c>
      <c r="C185" s="28" t="s">
        <v>1360</v>
      </c>
      <c r="D185" s="27">
        <v>1</v>
      </c>
      <c r="E185" s="29">
        <v>32874.042372685188</v>
      </c>
      <c r="F185" s="29">
        <v>32874.042372685188</v>
      </c>
      <c r="G185" s="30" t="s">
        <v>1029</v>
      </c>
    </row>
    <row r="186" spans="1:7" x14ac:dyDescent="0.25">
      <c r="A186" s="31">
        <v>209</v>
      </c>
      <c r="B186" s="32" t="s">
        <v>1361</v>
      </c>
      <c r="C186" s="32" t="s">
        <v>1362</v>
      </c>
      <c r="D186" s="31">
        <v>1</v>
      </c>
      <c r="E186" s="33">
        <v>32874.042372685188</v>
      </c>
      <c r="F186" s="33">
        <v>32874.042372685188</v>
      </c>
      <c r="G186" s="34" t="s">
        <v>1029</v>
      </c>
    </row>
    <row r="187" spans="1:7" x14ac:dyDescent="0.25">
      <c r="A187" s="27">
        <v>210</v>
      </c>
      <c r="B187" s="28" t="s">
        <v>1363</v>
      </c>
      <c r="C187" s="28" t="s">
        <v>1364</v>
      </c>
      <c r="D187" s="27">
        <v>1</v>
      </c>
      <c r="E187" s="29">
        <v>32874.042372685188</v>
      </c>
      <c r="F187" s="29">
        <v>32874.042372685188</v>
      </c>
      <c r="G187" s="30" t="s">
        <v>1029</v>
      </c>
    </row>
    <row r="188" spans="1:7" ht="28.5" x14ac:dyDescent="0.25">
      <c r="A188" s="31">
        <v>212</v>
      </c>
      <c r="B188" s="32" t="s">
        <v>1365</v>
      </c>
      <c r="C188" s="34" t="s">
        <v>1029</v>
      </c>
      <c r="D188" s="31">
        <v>1</v>
      </c>
      <c r="E188" s="33">
        <v>32874.042372685188</v>
      </c>
      <c r="F188" s="33">
        <v>32874.042372685188</v>
      </c>
      <c r="G188" s="34" t="s">
        <v>1029</v>
      </c>
    </row>
    <row r="189" spans="1:7" x14ac:dyDescent="0.25">
      <c r="A189" s="27">
        <v>213</v>
      </c>
      <c r="B189" s="28" t="s">
        <v>1366</v>
      </c>
      <c r="C189" s="28" t="s">
        <v>1367</v>
      </c>
      <c r="D189" s="27">
        <v>1</v>
      </c>
      <c r="E189" s="29">
        <v>32874.042372685188</v>
      </c>
      <c r="F189" s="29">
        <v>32874.042372685188</v>
      </c>
      <c r="G189" s="30" t="s">
        <v>1029</v>
      </c>
    </row>
    <row r="190" spans="1:7" ht="28.5" x14ac:dyDescent="0.25">
      <c r="A190" s="31">
        <v>215</v>
      </c>
      <c r="B190" s="32" t="s">
        <v>1368</v>
      </c>
      <c r="C190" s="34" t="s">
        <v>1029</v>
      </c>
      <c r="D190" s="31">
        <v>1</v>
      </c>
      <c r="E190" s="33">
        <v>32874.042372685188</v>
      </c>
      <c r="F190" s="33">
        <v>32874.042372685188</v>
      </c>
      <c r="G190" s="34" t="s">
        <v>1029</v>
      </c>
    </row>
    <row r="191" spans="1:7" x14ac:dyDescent="0.25">
      <c r="A191" s="27">
        <v>216</v>
      </c>
      <c r="B191" s="28" t="s">
        <v>1369</v>
      </c>
      <c r="C191" s="28" t="s">
        <v>1370</v>
      </c>
      <c r="D191" s="27">
        <v>1</v>
      </c>
      <c r="E191" s="29">
        <v>32874.042372685188</v>
      </c>
      <c r="F191" s="29">
        <v>32874.042372685188</v>
      </c>
      <c r="G191" s="30" t="s">
        <v>1029</v>
      </c>
    </row>
    <row r="192" spans="1:7" x14ac:dyDescent="0.25">
      <c r="A192" s="31">
        <v>217</v>
      </c>
      <c r="B192" s="32" t="s">
        <v>1371</v>
      </c>
      <c r="C192" s="32" t="s">
        <v>1372</v>
      </c>
      <c r="D192" s="31">
        <v>1</v>
      </c>
      <c r="E192" s="33">
        <v>32874.042372685188</v>
      </c>
      <c r="F192" s="33">
        <v>32874.042372685188</v>
      </c>
      <c r="G192" s="34" t="s">
        <v>1029</v>
      </c>
    </row>
    <row r="193" spans="1:7" ht="28.5" x14ac:dyDescent="0.25">
      <c r="A193" s="27">
        <v>218</v>
      </c>
      <c r="B193" s="28" t="s">
        <v>1373</v>
      </c>
      <c r="C193" s="30" t="s">
        <v>1029</v>
      </c>
      <c r="D193" s="27">
        <v>1</v>
      </c>
      <c r="E193" s="29">
        <v>32874.042372685188</v>
      </c>
      <c r="F193" s="29">
        <v>32874.042372685188</v>
      </c>
      <c r="G193" s="30" t="s">
        <v>1029</v>
      </c>
    </row>
    <row r="194" spans="1:7" ht="42.75" x14ac:dyDescent="0.25">
      <c r="A194" s="31">
        <v>219</v>
      </c>
      <c r="B194" s="32" t="s">
        <v>1374</v>
      </c>
      <c r="C194" s="34" t="s">
        <v>1029</v>
      </c>
      <c r="D194" s="31">
        <v>1</v>
      </c>
      <c r="E194" s="33">
        <v>32874.042372685188</v>
      </c>
      <c r="F194" s="33">
        <v>32874.042372685188</v>
      </c>
      <c r="G194" s="34" t="s">
        <v>1029</v>
      </c>
    </row>
    <row r="195" spans="1:7" ht="28.5" x14ac:dyDescent="0.25">
      <c r="A195" s="27">
        <v>220</v>
      </c>
      <c r="B195" s="28" t="s">
        <v>1375</v>
      </c>
      <c r="C195" s="30" t="s">
        <v>1029</v>
      </c>
      <c r="D195" s="27">
        <v>1</v>
      </c>
      <c r="E195" s="29">
        <v>32874.042372685188</v>
      </c>
      <c r="F195" s="29">
        <v>32874.042372685188</v>
      </c>
      <c r="G195" s="30" t="s">
        <v>1029</v>
      </c>
    </row>
    <row r="196" spans="1:7" ht="28.5" x14ac:dyDescent="0.25">
      <c r="A196" s="31">
        <v>221</v>
      </c>
      <c r="B196" s="32" t="s">
        <v>1376</v>
      </c>
      <c r="C196" s="34" t="s">
        <v>1029</v>
      </c>
      <c r="D196" s="31">
        <v>1</v>
      </c>
      <c r="E196" s="33">
        <v>32874.042372685188</v>
      </c>
      <c r="F196" s="33">
        <v>32874.042372685188</v>
      </c>
      <c r="G196" s="34" t="s">
        <v>1029</v>
      </c>
    </row>
    <row r="197" spans="1:7" ht="57" x14ac:dyDescent="0.25">
      <c r="A197" s="27">
        <v>222</v>
      </c>
      <c r="B197" s="28" t="s">
        <v>1377</v>
      </c>
      <c r="C197" s="30" t="s">
        <v>1029</v>
      </c>
      <c r="D197" s="27">
        <v>1</v>
      </c>
      <c r="E197" s="29">
        <v>32874.042372685188</v>
      </c>
      <c r="F197" s="29">
        <v>32874.042372685188</v>
      </c>
      <c r="G197" s="30" t="s">
        <v>1029</v>
      </c>
    </row>
    <row r="198" spans="1:7" x14ac:dyDescent="0.25">
      <c r="A198" s="31">
        <v>223</v>
      </c>
      <c r="B198" s="32" t="s">
        <v>1378</v>
      </c>
      <c r="C198" s="34" t="s">
        <v>1029</v>
      </c>
      <c r="D198" s="31">
        <v>1</v>
      </c>
      <c r="E198" s="33">
        <v>32874.042372685188</v>
      </c>
      <c r="F198" s="33">
        <v>32874.042372685188</v>
      </c>
      <c r="G198" s="34" t="s">
        <v>1029</v>
      </c>
    </row>
    <row r="199" spans="1:7" x14ac:dyDescent="0.25">
      <c r="A199" s="27">
        <v>224</v>
      </c>
      <c r="B199" s="28" t="s">
        <v>1379</v>
      </c>
      <c r="C199" s="30" t="s">
        <v>1029</v>
      </c>
      <c r="D199" s="27">
        <v>1</v>
      </c>
      <c r="E199" s="29">
        <v>32874.042372685188</v>
      </c>
      <c r="F199" s="29">
        <v>32874.042372685188</v>
      </c>
      <c r="G199" s="30" t="s">
        <v>1029</v>
      </c>
    </row>
    <row r="200" spans="1:7" ht="28.5" x14ac:dyDescent="0.25">
      <c r="A200" s="31">
        <v>225</v>
      </c>
      <c r="B200" s="32" t="s">
        <v>1380</v>
      </c>
      <c r="C200" s="34" t="s">
        <v>1029</v>
      </c>
      <c r="D200" s="31">
        <v>1</v>
      </c>
      <c r="E200" s="33">
        <v>32874.042372685188</v>
      </c>
      <c r="F200" s="33">
        <v>32874.042372685188</v>
      </c>
      <c r="G200" s="34" t="s">
        <v>1029</v>
      </c>
    </row>
    <row r="201" spans="1:7" ht="42.75" x14ac:dyDescent="0.25">
      <c r="A201" s="27">
        <v>226</v>
      </c>
      <c r="B201" s="28" t="s">
        <v>1381</v>
      </c>
      <c r="C201" s="28" t="s">
        <v>1382</v>
      </c>
      <c r="D201" s="27">
        <v>1</v>
      </c>
      <c r="E201" s="29">
        <v>32874.042372685188</v>
      </c>
      <c r="F201" s="29">
        <v>32874.042372685188</v>
      </c>
      <c r="G201" s="30" t="s">
        <v>1029</v>
      </c>
    </row>
    <row r="202" spans="1:7" ht="28.5" x14ac:dyDescent="0.25">
      <c r="A202" s="27">
        <v>227</v>
      </c>
      <c r="B202" s="28" t="s">
        <v>1383</v>
      </c>
      <c r="C202" s="28" t="s">
        <v>1384</v>
      </c>
      <c r="D202" s="27">
        <v>1</v>
      </c>
      <c r="E202" s="29">
        <v>32874.042372685188</v>
      </c>
      <c r="F202" s="29">
        <v>32874.042372685188</v>
      </c>
      <c r="G202" s="30" t="s">
        <v>1029</v>
      </c>
    </row>
    <row r="203" spans="1:7" ht="28.5" x14ac:dyDescent="0.25">
      <c r="A203" s="31">
        <v>228</v>
      </c>
      <c r="B203" s="32" t="s">
        <v>1385</v>
      </c>
      <c r="C203" s="32" t="s">
        <v>1386</v>
      </c>
      <c r="D203" s="31">
        <v>1</v>
      </c>
      <c r="E203" s="33">
        <v>32874.042372685188</v>
      </c>
      <c r="F203" s="33">
        <v>32874.042372685188</v>
      </c>
      <c r="G203" s="34" t="s">
        <v>1029</v>
      </c>
    </row>
    <row r="204" spans="1:7" x14ac:dyDescent="0.25">
      <c r="A204" s="27">
        <v>229</v>
      </c>
      <c r="B204" s="28" t="s">
        <v>1387</v>
      </c>
      <c r="C204" s="28" t="s">
        <v>1388</v>
      </c>
      <c r="D204" s="27">
        <v>1</v>
      </c>
      <c r="E204" s="29">
        <v>32874.042372685188</v>
      </c>
      <c r="F204" s="29">
        <v>32874.042372685188</v>
      </c>
      <c r="G204" s="30" t="s">
        <v>1029</v>
      </c>
    </row>
    <row r="205" spans="1:7" x14ac:dyDescent="0.25">
      <c r="A205" s="31">
        <v>232</v>
      </c>
      <c r="B205" s="32" t="s">
        <v>1389</v>
      </c>
      <c r="C205" s="32" t="s">
        <v>1390</v>
      </c>
      <c r="D205" s="31">
        <v>1</v>
      </c>
      <c r="E205" s="33">
        <v>32874.042372685188</v>
      </c>
      <c r="F205" s="33">
        <v>32874.042372685188</v>
      </c>
      <c r="G205" s="34" t="s">
        <v>1029</v>
      </c>
    </row>
    <row r="206" spans="1:7" ht="28.5" x14ac:dyDescent="0.25">
      <c r="A206" s="27">
        <v>234</v>
      </c>
      <c r="B206" s="28" t="s">
        <v>1391</v>
      </c>
      <c r="C206" s="28" t="s">
        <v>1392</v>
      </c>
      <c r="D206" s="27">
        <v>1</v>
      </c>
      <c r="E206" s="29">
        <v>32874.042372685188</v>
      </c>
      <c r="F206" s="29">
        <v>32874.042372685188</v>
      </c>
      <c r="G206" s="30" t="s">
        <v>1029</v>
      </c>
    </row>
    <row r="207" spans="1:7" x14ac:dyDescent="0.25">
      <c r="A207" s="31">
        <v>235</v>
      </c>
      <c r="B207" s="32" t="s">
        <v>1393</v>
      </c>
      <c r="C207" s="34" t="s">
        <v>1029</v>
      </c>
      <c r="D207" s="31">
        <v>1</v>
      </c>
      <c r="E207" s="33">
        <v>32874.042372685188</v>
      </c>
      <c r="F207" s="33">
        <v>32874.042372685188</v>
      </c>
      <c r="G207" s="34" t="s">
        <v>1029</v>
      </c>
    </row>
    <row r="208" spans="1:7" x14ac:dyDescent="0.25">
      <c r="A208" s="27">
        <v>236</v>
      </c>
      <c r="B208" s="28" t="s">
        <v>1394</v>
      </c>
      <c r="C208" s="30" t="s">
        <v>1029</v>
      </c>
      <c r="D208" s="27">
        <v>1</v>
      </c>
      <c r="E208" s="29">
        <v>32874.042372685188</v>
      </c>
      <c r="F208" s="29">
        <v>32874.042372685188</v>
      </c>
      <c r="G208" s="30" t="s">
        <v>1029</v>
      </c>
    </row>
    <row r="209" spans="1:7" ht="28.5" x14ac:dyDescent="0.25">
      <c r="A209" s="31">
        <v>237</v>
      </c>
      <c r="B209" s="32" t="s">
        <v>1395</v>
      </c>
      <c r="C209" s="32" t="s">
        <v>1396</v>
      </c>
      <c r="D209" s="31">
        <v>1</v>
      </c>
      <c r="E209" s="33">
        <v>32874.042372685188</v>
      </c>
      <c r="F209" s="33">
        <v>32874.042372685188</v>
      </c>
      <c r="G209" s="34" t="s">
        <v>1029</v>
      </c>
    </row>
    <row r="210" spans="1:7" x14ac:dyDescent="0.25">
      <c r="A210" s="27">
        <v>239</v>
      </c>
      <c r="B210" s="28" t="s">
        <v>1397</v>
      </c>
      <c r="C210" s="30" t="s">
        <v>1029</v>
      </c>
      <c r="D210" s="27">
        <v>1</v>
      </c>
      <c r="E210" s="29">
        <v>32874.042372685188</v>
      </c>
      <c r="F210" s="29">
        <v>32874.042372685188</v>
      </c>
      <c r="G210" s="30" t="s">
        <v>1029</v>
      </c>
    </row>
    <row r="211" spans="1:7" x14ac:dyDescent="0.25">
      <c r="A211" s="31">
        <v>240</v>
      </c>
      <c r="B211" s="32" t="s">
        <v>1398</v>
      </c>
      <c r="C211" s="32" t="s">
        <v>1399</v>
      </c>
      <c r="D211" s="31">
        <v>1</v>
      </c>
      <c r="E211" s="33">
        <v>32874.042372685188</v>
      </c>
      <c r="F211" s="33">
        <v>32874.042372685188</v>
      </c>
      <c r="G211" s="34" t="s">
        <v>1029</v>
      </c>
    </row>
    <row r="212" spans="1:7" ht="28.5" x14ac:dyDescent="0.25">
      <c r="A212" s="27">
        <v>241</v>
      </c>
      <c r="B212" s="28" t="s">
        <v>1400</v>
      </c>
      <c r="C212" s="30" t="s">
        <v>1029</v>
      </c>
      <c r="D212" s="27">
        <v>1</v>
      </c>
      <c r="E212" s="29">
        <v>32874.042372685188</v>
      </c>
      <c r="F212" s="29">
        <v>32874.042372685188</v>
      </c>
      <c r="G212" s="30" t="s">
        <v>1029</v>
      </c>
    </row>
    <row r="213" spans="1:7" ht="28.5" x14ac:dyDescent="0.25">
      <c r="A213" s="31">
        <v>242</v>
      </c>
      <c r="B213" s="32" t="s">
        <v>1401</v>
      </c>
      <c r="C213" s="32" t="s">
        <v>1402</v>
      </c>
      <c r="D213" s="31">
        <v>1</v>
      </c>
      <c r="E213" s="33">
        <v>32874.042372685188</v>
      </c>
      <c r="F213" s="33">
        <v>32874.042372685188</v>
      </c>
      <c r="G213" s="34" t="s">
        <v>1029</v>
      </c>
    </row>
    <row r="214" spans="1:7" x14ac:dyDescent="0.25">
      <c r="A214" s="27">
        <v>243</v>
      </c>
      <c r="B214" s="28" t="s">
        <v>1403</v>
      </c>
      <c r="C214" s="28" t="s">
        <v>1404</v>
      </c>
      <c r="D214" s="27">
        <v>1</v>
      </c>
      <c r="E214" s="29">
        <v>32874.042372685188</v>
      </c>
      <c r="F214" s="29">
        <v>32874.042372685188</v>
      </c>
      <c r="G214" s="30" t="s">
        <v>1029</v>
      </c>
    </row>
    <row r="215" spans="1:7" ht="28.5" x14ac:dyDescent="0.25">
      <c r="A215" s="31">
        <v>246</v>
      </c>
      <c r="B215" s="32" t="s">
        <v>1405</v>
      </c>
      <c r="C215" s="32" t="s">
        <v>1406</v>
      </c>
      <c r="D215" s="31">
        <v>1</v>
      </c>
      <c r="E215" s="33">
        <v>32874.042372685188</v>
      </c>
      <c r="F215" s="33">
        <v>32874.042372685188</v>
      </c>
      <c r="G215" s="34" t="s">
        <v>1029</v>
      </c>
    </row>
    <row r="216" spans="1:7" x14ac:dyDescent="0.25">
      <c r="A216" s="27">
        <v>247</v>
      </c>
      <c r="B216" s="28" t="s">
        <v>1407</v>
      </c>
      <c r="C216" s="35"/>
      <c r="D216" s="27">
        <v>1</v>
      </c>
      <c r="E216" s="29">
        <v>32874.042372685188</v>
      </c>
      <c r="F216" s="29">
        <v>32874.042372685188</v>
      </c>
      <c r="G216" s="30" t="s">
        <v>1029</v>
      </c>
    </row>
    <row r="217" spans="1:7" ht="28.5" x14ac:dyDescent="0.25">
      <c r="A217" s="31">
        <v>248</v>
      </c>
      <c r="B217" s="32" t="s">
        <v>1408</v>
      </c>
      <c r="C217" s="36"/>
      <c r="D217" s="31">
        <v>1</v>
      </c>
      <c r="E217" s="33">
        <v>32874.042372685188</v>
      </c>
      <c r="F217" s="33">
        <v>32874.042372685188</v>
      </c>
      <c r="G217" s="34" t="s">
        <v>1029</v>
      </c>
    </row>
    <row r="218" spans="1:7" x14ac:dyDescent="0.25">
      <c r="A218" s="27">
        <v>249</v>
      </c>
      <c r="B218" s="28" t="s">
        <v>1409</v>
      </c>
      <c r="C218" s="28" t="s">
        <v>1410</v>
      </c>
      <c r="D218" s="27">
        <v>1</v>
      </c>
      <c r="E218" s="29">
        <v>32874.042372685188</v>
      </c>
      <c r="F218" s="29">
        <v>32874.042372685188</v>
      </c>
      <c r="G218" s="30" t="s">
        <v>1029</v>
      </c>
    </row>
    <row r="219" spans="1:7" x14ac:dyDescent="0.25">
      <c r="A219" s="31">
        <v>250</v>
      </c>
      <c r="B219" s="32" t="s">
        <v>1411</v>
      </c>
      <c r="C219" s="36"/>
      <c r="D219" s="31">
        <v>1</v>
      </c>
      <c r="E219" s="33">
        <v>32874.042372685188</v>
      </c>
      <c r="F219" s="33">
        <v>32874.042372685188</v>
      </c>
      <c r="G219" s="34" t="s">
        <v>1029</v>
      </c>
    </row>
    <row r="220" spans="1:7" x14ac:dyDescent="0.25">
      <c r="A220" s="27">
        <v>251</v>
      </c>
      <c r="B220" s="28" t="s">
        <v>1412</v>
      </c>
      <c r="C220" s="35"/>
      <c r="D220" s="27">
        <v>1</v>
      </c>
      <c r="E220" s="29">
        <v>32874.042372685188</v>
      </c>
      <c r="F220" s="29">
        <v>32874.042372685188</v>
      </c>
      <c r="G220" s="30" t="s">
        <v>1029</v>
      </c>
    </row>
    <row r="221" spans="1:7" x14ac:dyDescent="0.25">
      <c r="A221" s="31">
        <v>252</v>
      </c>
      <c r="B221" s="32" t="s">
        <v>1413</v>
      </c>
      <c r="C221" s="32" t="s">
        <v>1414</v>
      </c>
      <c r="D221" s="31">
        <v>1</v>
      </c>
      <c r="E221" s="33">
        <v>32874.042372685188</v>
      </c>
      <c r="F221" s="33">
        <v>32874.042372685188</v>
      </c>
      <c r="G221" s="34" t="s">
        <v>1029</v>
      </c>
    </row>
    <row r="222" spans="1:7" ht="28.5" x14ac:dyDescent="0.25">
      <c r="A222" s="27">
        <v>253</v>
      </c>
      <c r="B222" s="28" t="s">
        <v>1415</v>
      </c>
      <c r="C222" s="35"/>
      <c r="D222" s="27">
        <v>1</v>
      </c>
      <c r="E222" s="29">
        <v>32874.042372685188</v>
      </c>
      <c r="F222" s="29">
        <v>32874.042372685188</v>
      </c>
      <c r="G222" s="30" t="s">
        <v>1029</v>
      </c>
    </row>
    <row r="223" spans="1:7" x14ac:dyDescent="0.25">
      <c r="A223" s="31">
        <v>254</v>
      </c>
      <c r="B223" s="32" t="s">
        <v>1416</v>
      </c>
      <c r="C223" s="36"/>
      <c r="D223" s="31">
        <v>1</v>
      </c>
      <c r="E223" s="33">
        <v>32874.042372685188</v>
      </c>
      <c r="F223" s="33">
        <v>32874.042372685188</v>
      </c>
      <c r="G223" s="34" t="s">
        <v>1029</v>
      </c>
    </row>
  </sheetData>
  <hyperlinks>
    <hyperlink ref="B1" r:id="rId1" display="http://localhost/phpmyadmin/sql.php?db=interactin&amp;table=pais&amp;sql_query=SELECT+%60id%60+as+id_pais%2C+%60nombre%60%2C+%60codigo_ref%60%2C+%60nativo%60%2C+%60created_at%60%2C+%60updated_at%60%2C+%60deleted_at%60+FROM+%60pais%60++%0AORDER+BY+%60pais%60.%60nombre%60+ASC&amp;session_max_rows=all&amp;is_browse_distinct=0"/>
    <hyperlink ref="C1" r:id="rId2" display="http://localhost/phpmyadmin/sql.php?db=interactin&amp;table=pais&amp;sql_query=SELECT+%60id%60+as+id_pais%2C+%60nombre%60%2C+%60codigo_ref%60%2C+%60nativo%60%2C+%60created_at%60%2C+%60updated_at%60%2C+%60deleted_at%60+FROM+%60pais%60++%0AORDER+BY+%60pais%60.%60codigo_ref%60+ASC&amp;session_max_rows=all&amp;is_browse_distinct=0"/>
    <hyperlink ref="D1" r:id="rId3" display="http://localhost/phpmyadmin/sql.php?db=interactin&amp;table=pais&amp;sql_query=SELECT+%60id%60+as+id_pais%2C+%60nombre%60%2C+%60codigo_ref%60%2C+%60nativo%60%2C+%60created_at%60%2C+%60updated_at%60%2C+%60deleted_at%60+FROM+%60pais%60++%0AORDER+BY+%60pais%60.%60nativo%60+ASC&amp;session_max_rows=all&amp;is_browse_distinct=0"/>
    <hyperlink ref="E1" r:id="rId4" display="http://localhost/phpmyadmin/sql.php?db=interactin&amp;table=pais&amp;sql_query=SELECT+%60id%60+as+id_pais%2C+%60nombre%60%2C+%60codigo_ref%60%2C+%60nativo%60%2C+%60created_at%60%2C+%60updated_at%60%2C+%60deleted_at%60+FROM+%60pais%60++%0AORDER+BY+%60pais%60.%60created_at%60+DESC&amp;session_max_rows=all&amp;is_browse_distinct=0"/>
    <hyperlink ref="F1" r:id="rId5" display="http://localhost/phpmyadmin/sql.php?db=interactin&amp;table=pais&amp;sql_query=SELECT+%60id%60+as+id_pais%2C+%60nombre%60%2C+%60codigo_ref%60%2C+%60nativo%60%2C+%60created_at%60%2C+%60updated_at%60%2C+%60deleted_at%60+FROM+%60pais%60++%0AORDER+BY+%60pais%60.%60updated_at%60+DESC&amp;session_max_rows=all&amp;is_browse_distinct=0"/>
    <hyperlink ref="G1" r:id="rId6" display="http://localhost/phpmyadmin/sql.php?db=interactin&amp;table=pais&amp;sql_query=SELECT+%60id%60+as+id_pais%2C+%60nombre%60%2C+%60codigo_ref%60%2C+%60nativo%60%2C+%60created_at%60%2C+%60updated_at%60%2C+%60deleted_at%60+FROM+%60pais%60++%0AORDER+BY+%60pais%60.%60deleted_at%60+DESC&amp;session_max_rows=all&amp;is_browse_distinct=0"/>
    <hyperlink ref="A1" r:id="rId7" display="http://localhost/phpmyadmin/sql.php?db=interactin&amp;table=pais&amp;sql_query=SELECT+%60id%60+as+id_pais%2C+%60nombre%60%2C+%60codigo_ref%60%2C+%60nativo%60%2C+%60created_at%60%2C+%60updated_at%60%2C+%60deleted_at%60+FROM+%60pais%60++%0AORDER+BY+%60id_pais%60+ASC&amp;session_max_rows=all&amp;is_browse_distinct=0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tabSelected="1" workbookViewId="0">
      <selection activeCell="F18" sqref="F18"/>
    </sheetView>
  </sheetViews>
  <sheetFormatPr baseColWidth="10" defaultRowHeight="15" x14ac:dyDescent="0.25"/>
  <cols>
    <col min="2" max="2" width="35.85546875" bestFit="1" customWidth="1"/>
    <col min="4" max="4" width="15.5703125" customWidth="1"/>
  </cols>
  <sheetData>
    <row r="1" spans="1:5" x14ac:dyDescent="0.25">
      <c r="A1" s="37">
        <v>1</v>
      </c>
      <c r="B1" s="37" t="s">
        <v>1417</v>
      </c>
    </row>
    <row r="2" spans="1:5" x14ac:dyDescent="0.25">
      <c r="A2" s="37">
        <v>2</v>
      </c>
      <c r="B2" s="37" t="s">
        <v>1418</v>
      </c>
    </row>
    <row r="3" spans="1:5" x14ac:dyDescent="0.25">
      <c r="A3" s="37">
        <v>3</v>
      </c>
      <c r="B3" s="37" t="s">
        <v>1419</v>
      </c>
    </row>
    <row r="4" spans="1:5" x14ac:dyDescent="0.25">
      <c r="A4" s="37">
        <v>4</v>
      </c>
      <c r="B4" s="37" t="s">
        <v>1420</v>
      </c>
    </row>
    <row r="5" spans="1:5" x14ac:dyDescent="0.25">
      <c r="A5" s="37">
        <v>5</v>
      </c>
      <c r="B5" s="37" t="s">
        <v>1421</v>
      </c>
    </row>
    <row r="6" spans="1:5" x14ac:dyDescent="0.25">
      <c r="A6" s="37">
        <v>6</v>
      </c>
      <c r="B6" s="37" t="s">
        <v>1422</v>
      </c>
    </row>
    <row r="7" spans="1:5" x14ac:dyDescent="0.25">
      <c r="A7" s="37">
        <v>7</v>
      </c>
      <c r="B7" s="37" t="s">
        <v>1423</v>
      </c>
    </row>
    <row r="8" spans="1:5" x14ac:dyDescent="0.25">
      <c r="A8" s="37">
        <v>8</v>
      </c>
      <c r="B8" s="37" t="s">
        <v>1424</v>
      </c>
    </row>
    <row r="10" spans="1:5" x14ac:dyDescent="0.25">
      <c r="A10" t="s">
        <v>1425</v>
      </c>
      <c r="B10" t="s">
        <v>1426</v>
      </c>
      <c r="C10">
        <v>1</v>
      </c>
      <c r="D10" t="str">
        <f>LOOKUP(C10,$A$1:$B$8,$B$1:$B$8)</f>
        <v>INICIATIVA</v>
      </c>
      <c r="E10" t="str">
        <f>CONCATENATE("('",A10," ",,B10,"',",C10,"),")</f>
        <v>('EMAIL - REGISTRO DATOS EL USUARIO',1),</v>
      </c>
    </row>
    <row r="11" spans="1:5" x14ac:dyDescent="0.25">
      <c r="A11" t="s">
        <v>1425</v>
      </c>
      <c r="B11" t="s">
        <v>1427</v>
      </c>
      <c r="C11">
        <v>1</v>
      </c>
      <c r="D11" t="str">
        <f t="shared" ref="D11:D33" si="0">LOOKUP(C11,$A$1:$B$8,$B$1:$B$8)</f>
        <v>INICIATIVA</v>
      </c>
      <c r="E11" t="str">
        <f t="shared" ref="E11:E33" si="1">CONCATENATE("('",A11," ",,B11,"',",C11,"),")</f>
        <v>('EMAIL - RECHAZADO POR EL VALIDADOR',1),</v>
      </c>
    </row>
    <row r="12" spans="1:5" x14ac:dyDescent="0.25">
      <c r="A12" t="s">
        <v>1425</v>
      </c>
      <c r="B12" t="s">
        <v>1428</v>
      </c>
      <c r="C12">
        <v>1</v>
      </c>
      <c r="D12" t="str">
        <f t="shared" si="0"/>
        <v>INICIATIVA</v>
      </c>
      <c r="E12" t="str">
        <f t="shared" si="1"/>
        <v>('EMAIL - APROBADO POR EL VALIDADOR',1),</v>
      </c>
    </row>
    <row r="13" spans="1:5" x14ac:dyDescent="0.25">
      <c r="A13" t="s">
        <v>1425</v>
      </c>
      <c r="B13" t="s">
        <v>1429</v>
      </c>
      <c r="C13">
        <v>1</v>
      </c>
      <c r="D13" t="str">
        <f t="shared" si="0"/>
        <v>INICIATIVA</v>
      </c>
      <c r="E13" t="str">
        <f t="shared" si="1"/>
        <v>('EMAIL - ACTIVA POR EL VALIDADOR',1),</v>
      </c>
    </row>
    <row r="14" spans="1:5" x14ac:dyDescent="0.25">
      <c r="A14" t="s">
        <v>1425</v>
      </c>
      <c r="B14" t="s">
        <v>1430</v>
      </c>
      <c r="C14">
        <v>1</v>
      </c>
      <c r="D14" t="str">
        <f t="shared" si="0"/>
        <v>INICIATIVA</v>
      </c>
      <c r="E14" t="str">
        <f t="shared" si="1"/>
        <v>('EMAIL - VENCIDA PARA INVOLUCRADOS',1),</v>
      </c>
    </row>
    <row r="15" spans="1:5" x14ac:dyDescent="0.25">
      <c r="A15" t="s">
        <v>1425</v>
      </c>
      <c r="B15" t="s">
        <v>1431</v>
      </c>
      <c r="C15">
        <v>1</v>
      </c>
      <c r="D15" t="str">
        <f t="shared" si="0"/>
        <v>INICIATIVA</v>
      </c>
      <c r="E15" t="str">
        <f t="shared" si="1"/>
        <v>('EMAIL - ACTIVA PARA INVOLUCRADOS',1),</v>
      </c>
    </row>
    <row r="16" spans="1:5" x14ac:dyDescent="0.25">
      <c r="A16" t="s">
        <v>1425</v>
      </c>
      <c r="B16" t="s">
        <v>1426</v>
      </c>
      <c r="C16">
        <v>2</v>
      </c>
      <c r="D16" t="str">
        <f t="shared" si="0"/>
        <v>INSCRIPCION</v>
      </c>
      <c r="E16" t="str">
        <f t="shared" si="1"/>
        <v>('EMAIL - REGISTRO DATOS EL USUARIO',2),</v>
      </c>
    </row>
    <row r="17" spans="1:5" x14ac:dyDescent="0.25">
      <c r="A17" t="s">
        <v>1425</v>
      </c>
      <c r="B17" t="s">
        <v>1427</v>
      </c>
      <c r="C17">
        <v>2</v>
      </c>
      <c r="D17" t="str">
        <f t="shared" si="0"/>
        <v>INSCRIPCION</v>
      </c>
      <c r="E17" t="str">
        <f t="shared" si="1"/>
        <v>('EMAIL - RECHAZADO POR EL VALIDADOR',2),</v>
      </c>
    </row>
    <row r="18" spans="1:5" x14ac:dyDescent="0.25">
      <c r="A18" t="s">
        <v>1425</v>
      </c>
      <c r="B18" t="s">
        <v>1428</v>
      </c>
      <c r="C18">
        <v>2</v>
      </c>
      <c r="D18" t="str">
        <f t="shared" si="0"/>
        <v>INSCRIPCION</v>
      </c>
      <c r="E18" t="str">
        <f t="shared" si="1"/>
        <v>('EMAIL - APROBADO POR EL VALIDADOR',2),</v>
      </c>
    </row>
    <row r="19" spans="1:5" x14ac:dyDescent="0.25">
      <c r="A19" t="s">
        <v>1425</v>
      </c>
      <c r="B19" t="s">
        <v>1429</v>
      </c>
      <c r="C19">
        <v>2</v>
      </c>
      <c r="D19" t="str">
        <f t="shared" si="0"/>
        <v>INSCRIPCION</v>
      </c>
      <c r="E19" t="str">
        <f t="shared" si="1"/>
        <v>('EMAIL - ACTIVA POR EL VALIDADOR',2),</v>
      </c>
    </row>
    <row r="20" spans="1:5" x14ac:dyDescent="0.25">
      <c r="A20" t="s">
        <v>1425</v>
      </c>
      <c r="B20" t="s">
        <v>1430</v>
      </c>
      <c r="C20">
        <v>2</v>
      </c>
      <c r="D20" t="str">
        <f t="shared" si="0"/>
        <v>INSCRIPCION</v>
      </c>
      <c r="E20" t="str">
        <f t="shared" si="1"/>
        <v>('EMAIL - VENCIDA PARA INVOLUCRADOS',2),</v>
      </c>
    </row>
    <row r="21" spans="1:5" x14ac:dyDescent="0.25">
      <c r="A21" t="s">
        <v>1425</v>
      </c>
      <c r="B21" t="s">
        <v>1431</v>
      </c>
      <c r="C21">
        <v>2</v>
      </c>
      <c r="D21" t="str">
        <f t="shared" si="0"/>
        <v>INSCRIPCION</v>
      </c>
      <c r="E21" t="str">
        <f t="shared" si="1"/>
        <v>('EMAIL - ACTIVA PARA INVOLUCRADOS',2),</v>
      </c>
    </row>
    <row r="22" spans="1:5" x14ac:dyDescent="0.25">
      <c r="A22" t="s">
        <v>1425</v>
      </c>
      <c r="B22" t="s">
        <v>1426</v>
      </c>
      <c r="C22">
        <v>4</v>
      </c>
      <c r="D22" t="str">
        <f t="shared" si="0"/>
        <v>OPORTUNIDAD</v>
      </c>
      <c r="E22" t="str">
        <f t="shared" si="1"/>
        <v>('EMAIL - REGISTRO DATOS EL USUARIO',4),</v>
      </c>
    </row>
    <row r="23" spans="1:5" x14ac:dyDescent="0.25">
      <c r="A23" t="s">
        <v>1425</v>
      </c>
      <c r="B23" t="s">
        <v>1430</v>
      </c>
      <c r="C23">
        <v>4</v>
      </c>
      <c r="D23" t="str">
        <f t="shared" si="0"/>
        <v>OPORTUNIDAD</v>
      </c>
      <c r="E23" t="str">
        <f t="shared" si="1"/>
        <v>('EMAIL - VENCIDA PARA INVOLUCRADOS',4),</v>
      </c>
    </row>
    <row r="24" spans="1:5" x14ac:dyDescent="0.25">
      <c r="A24" t="s">
        <v>1425</v>
      </c>
      <c r="B24" t="s">
        <v>1431</v>
      </c>
      <c r="C24">
        <v>4</v>
      </c>
      <c r="D24" t="str">
        <f t="shared" si="0"/>
        <v>OPORTUNIDAD</v>
      </c>
      <c r="E24" t="str">
        <f t="shared" si="1"/>
        <v>('EMAIL - ACTIVA PARA INVOLUCRADOS',4),</v>
      </c>
    </row>
    <row r="25" spans="1:5" x14ac:dyDescent="0.25">
      <c r="A25" t="s">
        <v>1425</v>
      </c>
      <c r="B25" t="s">
        <v>1426</v>
      </c>
      <c r="C25">
        <v>6</v>
      </c>
      <c r="D25" t="str">
        <f t="shared" si="0"/>
        <v>ALIANZA</v>
      </c>
      <c r="E25" t="str">
        <f t="shared" si="1"/>
        <v>('EMAIL - REGISTRO DATOS EL USUARIO',6),</v>
      </c>
    </row>
    <row r="26" spans="1:5" x14ac:dyDescent="0.25">
      <c r="A26" t="s">
        <v>1425</v>
      </c>
      <c r="B26" t="s">
        <v>1432</v>
      </c>
      <c r="C26">
        <v>6</v>
      </c>
      <c r="D26" t="str">
        <f t="shared" si="0"/>
        <v>ALIANZA</v>
      </c>
      <c r="E26" t="str">
        <f t="shared" si="1"/>
        <v>('EMAIL - REGISTRO DATOS EL USUARIO EXTERNO',6),</v>
      </c>
    </row>
    <row r="27" spans="1:5" x14ac:dyDescent="0.25">
      <c r="A27" t="s">
        <v>1425</v>
      </c>
      <c r="B27" t="s">
        <v>1433</v>
      </c>
      <c r="C27">
        <v>6</v>
      </c>
      <c r="D27" t="str">
        <f t="shared" si="0"/>
        <v>ALIANZA</v>
      </c>
      <c r="E27" t="str">
        <f t="shared" si="1"/>
        <v>('EMAIL - ACEPTADO POR EL USUARIO EXTERNO',6),</v>
      </c>
    </row>
    <row r="28" spans="1:5" x14ac:dyDescent="0.25">
      <c r="A28" t="s">
        <v>1425</v>
      </c>
      <c r="B28" t="s">
        <v>1434</v>
      </c>
      <c r="C28">
        <v>6</v>
      </c>
      <c r="D28" t="str">
        <f t="shared" si="0"/>
        <v>ALIANZA</v>
      </c>
      <c r="E28" t="str">
        <f t="shared" si="1"/>
        <v>('EMAIL - DECLINADO POR EL USUARIO EXTERNO',6),</v>
      </c>
    </row>
    <row r="29" spans="1:5" x14ac:dyDescent="0.25">
      <c r="A29" t="s">
        <v>1425</v>
      </c>
      <c r="B29" t="s">
        <v>1427</v>
      </c>
      <c r="C29">
        <v>6</v>
      </c>
      <c r="D29" t="str">
        <f t="shared" si="0"/>
        <v>ALIANZA</v>
      </c>
      <c r="E29" t="str">
        <f t="shared" si="1"/>
        <v>('EMAIL - RECHAZADO POR EL VALIDADOR',6),</v>
      </c>
    </row>
    <row r="30" spans="1:5" x14ac:dyDescent="0.25">
      <c r="A30" t="s">
        <v>1425</v>
      </c>
      <c r="B30" t="s">
        <v>1428</v>
      </c>
      <c r="C30">
        <v>6</v>
      </c>
      <c r="D30" t="str">
        <f t="shared" si="0"/>
        <v>ALIANZA</v>
      </c>
      <c r="E30" t="str">
        <f t="shared" si="1"/>
        <v>('EMAIL - APROBADO POR EL VALIDADOR',6),</v>
      </c>
    </row>
    <row r="31" spans="1:5" x14ac:dyDescent="0.25">
      <c r="A31" t="s">
        <v>1425</v>
      </c>
      <c r="B31" t="s">
        <v>1429</v>
      </c>
      <c r="C31">
        <v>6</v>
      </c>
      <c r="D31" t="str">
        <f t="shared" si="0"/>
        <v>ALIANZA</v>
      </c>
      <c r="E31" t="str">
        <f t="shared" si="1"/>
        <v>('EMAIL - ACTIVA POR EL VALIDADOR',6),</v>
      </c>
    </row>
    <row r="32" spans="1:5" x14ac:dyDescent="0.25">
      <c r="A32" t="s">
        <v>1425</v>
      </c>
      <c r="B32" t="s">
        <v>1430</v>
      </c>
      <c r="C32">
        <v>6</v>
      </c>
      <c r="D32" t="str">
        <f t="shared" si="0"/>
        <v>ALIANZA</v>
      </c>
      <c r="E32" t="str">
        <f t="shared" si="1"/>
        <v>('EMAIL - VENCIDA PARA INVOLUCRADOS',6),</v>
      </c>
    </row>
    <row r="33" spans="1:5" x14ac:dyDescent="0.25">
      <c r="A33" t="s">
        <v>1425</v>
      </c>
      <c r="B33" t="s">
        <v>1431</v>
      </c>
      <c r="C33">
        <v>6</v>
      </c>
      <c r="D33" t="str">
        <f t="shared" si="0"/>
        <v>ALIANZA</v>
      </c>
      <c r="E33" t="str">
        <f t="shared" si="1"/>
        <v>('EMAIL - ACTIVA PARA INVOLUCRADOS',6),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Hoja2</vt:lpstr>
      <vt:lpstr>Hoja3</vt:lpstr>
      <vt:lpstr>Hoja4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infotegra</dc:creator>
  <cp:lastModifiedBy>infotegra</cp:lastModifiedBy>
  <dcterms:created xsi:type="dcterms:W3CDTF">2017-06-03T14:49:25Z</dcterms:created>
  <dcterms:modified xsi:type="dcterms:W3CDTF">2018-01-25T21:09:43Z</dcterms:modified>
</cp:coreProperties>
</file>