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36600" yWindow="2360" windowWidth="34800" windowHeight="19060"/>
  </bookViews>
  <sheets>
    <sheet name="Final Data" sheetId="4" r:id="rId1"/>
    <sheet name="2-1" sheetId="1" r:id="rId2"/>
    <sheet name="2-10" sheetId="2" r:id="rId3"/>
    <sheet name="2-15" sheetId="3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1" l="1"/>
  <c r="M48" i="1"/>
  <c r="J48" i="1"/>
  <c r="L48" i="1"/>
  <c r="I48" i="1"/>
  <c r="K47" i="1"/>
  <c r="M47" i="1"/>
  <c r="J47" i="1"/>
  <c r="L47" i="1"/>
  <c r="I47" i="1"/>
  <c r="K35" i="1"/>
  <c r="M35" i="1"/>
  <c r="J35" i="1"/>
  <c r="L35" i="1"/>
  <c r="I35" i="1"/>
  <c r="K34" i="1"/>
  <c r="M34" i="1"/>
  <c r="J34" i="1"/>
  <c r="L34" i="1"/>
  <c r="I34" i="1"/>
  <c r="K58" i="1"/>
  <c r="K59" i="1"/>
  <c r="M59" i="1"/>
  <c r="J59" i="1"/>
  <c r="L59" i="1"/>
  <c r="M58" i="1"/>
  <c r="J58" i="1"/>
  <c r="L58" i="1"/>
  <c r="K57" i="1"/>
  <c r="M57" i="1"/>
  <c r="J57" i="1"/>
  <c r="L57" i="1"/>
  <c r="K56" i="1"/>
  <c r="M56" i="1"/>
  <c r="J56" i="1"/>
  <c r="L56" i="1"/>
  <c r="K55" i="1"/>
  <c r="M55" i="1"/>
  <c r="J55" i="1"/>
  <c r="L55" i="1"/>
  <c r="K54" i="1"/>
  <c r="M54" i="1"/>
  <c r="J54" i="1"/>
  <c r="L54" i="1"/>
  <c r="K53" i="1"/>
  <c r="M53" i="1"/>
  <c r="J53" i="1"/>
  <c r="L53" i="1"/>
  <c r="K52" i="1"/>
  <c r="M52" i="1"/>
  <c r="J52" i="1"/>
  <c r="L52" i="1"/>
  <c r="K51" i="1"/>
  <c r="M51" i="1"/>
  <c r="J51" i="1"/>
  <c r="L51" i="1"/>
  <c r="K50" i="1"/>
  <c r="M50" i="1"/>
  <c r="J50" i="1"/>
  <c r="L50" i="1"/>
  <c r="K49" i="1"/>
  <c r="M49" i="1"/>
  <c r="J49" i="1"/>
  <c r="L49" i="1"/>
  <c r="K46" i="1"/>
  <c r="M46" i="1"/>
  <c r="J46" i="1"/>
  <c r="L46" i="1"/>
  <c r="K45" i="1"/>
  <c r="M45" i="1"/>
  <c r="J45" i="1"/>
  <c r="L45" i="1"/>
  <c r="K44" i="1"/>
  <c r="M44" i="1"/>
  <c r="J44" i="1"/>
  <c r="L44" i="1"/>
  <c r="K43" i="1"/>
  <c r="M43" i="1"/>
  <c r="J43" i="1"/>
  <c r="L43" i="1"/>
  <c r="K42" i="1"/>
  <c r="M42" i="1"/>
  <c r="J42" i="1"/>
  <c r="L42" i="1"/>
  <c r="K41" i="1"/>
  <c r="M41" i="1"/>
  <c r="J41" i="1"/>
  <c r="L41" i="1"/>
  <c r="K40" i="1"/>
  <c r="M40" i="1"/>
  <c r="J40" i="1"/>
  <c r="L40" i="1"/>
  <c r="K39" i="1"/>
  <c r="M39" i="1"/>
  <c r="J39" i="1"/>
  <c r="L39" i="1"/>
  <c r="K38" i="1"/>
  <c r="M38" i="1"/>
  <c r="J38" i="1"/>
  <c r="L38" i="1"/>
  <c r="K37" i="1"/>
  <c r="M37" i="1"/>
  <c r="J37" i="1"/>
  <c r="L37" i="1"/>
  <c r="K36" i="1"/>
  <c r="M36" i="1"/>
  <c r="J36" i="1"/>
  <c r="L36" i="1"/>
  <c r="K33" i="1"/>
  <c r="M33" i="1"/>
  <c r="J33" i="1"/>
  <c r="L33" i="1"/>
  <c r="K32" i="1"/>
  <c r="M32" i="1"/>
  <c r="J32" i="1"/>
  <c r="L32" i="1"/>
  <c r="K31" i="1"/>
  <c r="M31" i="1"/>
  <c r="J31" i="1"/>
  <c r="L31" i="1"/>
  <c r="K30" i="1"/>
  <c r="M30" i="1"/>
  <c r="J30" i="1"/>
  <c r="L30" i="1"/>
  <c r="K29" i="1"/>
  <c r="M29" i="1"/>
  <c r="J29" i="1"/>
  <c r="L29" i="1"/>
  <c r="K28" i="1"/>
  <c r="M28" i="1"/>
  <c r="J28" i="1"/>
  <c r="L28" i="1"/>
  <c r="K27" i="1"/>
  <c r="M27" i="1"/>
  <c r="J27" i="1"/>
  <c r="L27" i="1"/>
  <c r="K26" i="1"/>
  <c r="M26" i="1"/>
  <c r="J26" i="1"/>
  <c r="L26" i="1"/>
  <c r="K25" i="1"/>
  <c r="M25" i="1"/>
  <c r="J25" i="1"/>
  <c r="L25" i="1"/>
  <c r="K24" i="1"/>
  <c r="M24" i="1"/>
  <c r="J24" i="1"/>
  <c r="L24" i="1"/>
  <c r="K23" i="1"/>
  <c r="M23" i="1"/>
  <c r="J23" i="1"/>
  <c r="L23" i="1"/>
  <c r="K22" i="1"/>
  <c r="M22" i="1"/>
  <c r="J22" i="1"/>
  <c r="L22" i="1"/>
  <c r="K21" i="1"/>
  <c r="M21" i="1"/>
  <c r="J21" i="1"/>
  <c r="L21" i="1"/>
  <c r="K20" i="1"/>
  <c r="M20" i="1"/>
  <c r="J20" i="1"/>
  <c r="L20" i="1"/>
  <c r="K19" i="1"/>
  <c r="M19" i="1"/>
  <c r="J19" i="1"/>
  <c r="L19" i="1"/>
  <c r="K18" i="1"/>
  <c r="M18" i="1"/>
  <c r="J18" i="1"/>
  <c r="L18" i="1"/>
  <c r="K17" i="1"/>
  <c r="M17" i="1"/>
  <c r="J17" i="1"/>
  <c r="L17" i="1"/>
  <c r="K16" i="1"/>
  <c r="M16" i="1"/>
  <c r="J16" i="1"/>
  <c r="L16" i="1"/>
  <c r="K15" i="1"/>
  <c r="M15" i="1"/>
  <c r="J15" i="1"/>
  <c r="L15" i="1"/>
  <c r="K14" i="1"/>
  <c r="M14" i="1"/>
  <c r="J14" i="1"/>
  <c r="L14" i="1"/>
  <c r="K13" i="1"/>
  <c r="M13" i="1"/>
  <c r="J13" i="1"/>
  <c r="L13" i="1"/>
  <c r="K12" i="1"/>
  <c r="M12" i="1"/>
  <c r="J12" i="1"/>
  <c r="L12" i="1"/>
  <c r="K11" i="1"/>
  <c r="M11" i="1"/>
  <c r="J11" i="1"/>
  <c r="L11" i="1"/>
  <c r="K10" i="1"/>
  <c r="M10" i="1"/>
  <c r="J10" i="1"/>
  <c r="L10" i="1"/>
  <c r="K9" i="1"/>
  <c r="J9" i="1"/>
  <c r="K8" i="1"/>
  <c r="J8" i="1"/>
  <c r="K7" i="1"/>
  <c r="J7" i="1"/>
  <c r="K6" i="1"/>
  <c r="J6" i="1"/>
  <c r="K5" i="1"/>
  <c r="J5" i="1"/>
  <c r="I59" i="1"/>
  <c r="I58" i="1"/>
  <c r="I57" i="1"/>
  <c r="I56" i="1"/>
  <c r="I55" i="1"/>
  <c r="I54" i="1"/>
  <c r="I53" i="1"/>
  <c r="I52" i="1"/>
  <c r="I51" i="1"/>
  <c r="I50" i="1"/>
  <c r="I49" i="1"/>
  <c r="I46" i="1"/>
  <c r="I45" i="1"/>
  <c r="I44" i="1"/>
  <c r="I43" i="1"/>
  <c r="I42" i="1"/>
  <c r="I41" i="1"/>
  <c r="I40" i="1"/>
  <c r="I39" i="1"/>
  <c r="I38" i="1"/>
  <c r="I37" i="1"/>
  <c r="I36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35" i="2"/>
  <c r="L35" i="2"/>
  <c r="J61" i="2"/>
  <c r="L61" i="2"/>
  <c r="I61" i="2"/>
  <c r="K61" i="2"/>
  <c r="J60" i="2"/>
  <c r="L60" i="2"/>
  <c r="I60" i="2"/>
  <c r="K60" i="2"/>
  <c r="J59" i="2"/>
  <c r="L59" i="2"/>
  <c r="I59" i="2"/>
  <c r="K59" i="2"/>
  <c r="J58" i="2"/>
  <c r="L58" i="2"/>
  <c r="I58" i="2"/>
  <c r="K58" i="2"/>
  <c r="J57" i="2"/>
  <c r="L57" i="2"/>
  <c r="I57" i="2"/>
  <c r="K57" i="2"/>
  <c r="J56" i="2"/>
  <c r="L56" i="2"/>
  <c r="I56" i="2"/>
  <c r="K56" i="2"/>
  <c r="J55" i="2"/>
  <c r="L55" i="2"/>
  <c r="I55" i="2"/>
  <c r="K55" i="2"/>
  <c r="J54" i="2"/>
  <c r="L54" i="2"/>
  <c r="I54" i="2"/>
  <c r="K54" i="2"/>
  <c r="J53" i="2"/>
  <c r="L53" i="2"/>
  <c r="I53" i="2"/>
  <c r="K53" i="2"/>
  <c r="J52" i="2"/>
  <c r="L52" i="2"/>
  <c r="I52" i="2"/>
  <c r="K52" i="2"/>
  <c r="J51" i="2"/>
  <c r="L51" i="2"/>
  <c r="I51" i="2"/>
  <c r="K51" i="2"/>
  <c r="J50" i="2"/>
  <c r="L50" i="2"/>
  <c r="I50" i="2"/>
  <c r="K50" i="2"/>
  <c r="J49" i="2"/>
  <c r="L49" i="2"/>
  <c r="I49" i="2"/>
  <c r="K49" i="2"/>
  <c r="J48" i="2"/>
  <c r="L48" i="2"/>
  <c r="I48" i="2"/>
  <c r="K48" i="2"/>
  <c r="J47" i="2"/>
  <c r="L47" i="2"/>
  <c r="I47" i="2"/>
  <c r="K47" i="2"/>
  <c r="J46" i="2"/>
  <c r="L46" i="2"/>
  <c r="I46" i="2"/>
  <c r="K46" i="2"/>
  <c r="J45" i="2"/>
  <c r="L45" i="2"/>
  <c r="I45" i="2"/>
  <c r="K45" i="2"/>
  <c r="J44" i="2"/>
  <c r="L44" i="2"/>
  <c r="I44" i="2"/>
  <c r="K44" i="2"/>
  <c r="J43" i="2"/>
  <c r="L43" i="2"/>
  <c r="I43" i="2"/>
  <c r="K43" i="2"/>
  <c r="J42" i="2"/>
  <c r="L42" i="2"/>
  <c r="I42" i="2"/>
  <c r="K42" i="2"/>
  <c r="J41" i="2"/>
  <c r="L41" i="2"/>
  <c r="I41" i="2"/>
  <c r="K41" i="2"/>
  <c r="J40" i="2"/>
  <c r="L40" i="2"/>
  <c r="I40" i="2"/>
  <c r="K40" i="2"/>
  <c r="J39" i="2"/>
  <c r="L39" i="2"/>
  <c r="I39" i="2"/>
  <c r="K39" i="2"/>
  <c r="J38" i="2"/>
  <c r="L38" i="2"/>
  <c r="I38" i="2"/>
  <c r="K38" i="2"/>
  <c r="J37" i="2"/>
  <c r="L37" i="2"/>
  <c r="I37" i="2"/>
  <c r="K37" i="2"/>
  <c r="J36" i="2"/>
  <c r="L36" i="2"/>
  <c r="I36" i="2"/>
  <c r="K36" i="2"/>
  <c r="I35" i="2"/>
  <c r="K35" i="2"/>
  <c r="J34" i="2"/>
  <c r="L34" i="2"/>
  <c r="I34" i="2"/>
  <c r="K34" i="2"/>
  <c r="J33" i="2"/>
  <c r="L33" i="2"/>
  <c r="I33" i="2"/>
  <c r="K33" i="2"/>
  <c r="J32" i="2"/>
  <c r="L32" i="2"/>
  <c r="I32" i="2"/>
  <c r="K32" i="2"/>
  <c r="J31" i="2"/>
  <c r="L31" i="2"/>
  <c r="I31" i="2"/>
  <c r="K31" i="2"/>
  <c r="J30" i="2"/>
  <c r="L30" i="2"/>
  <c r="I30" i="2"/>
  <c r="K30" i="2"/>
  <c r="J29" i="2"/>
  <c r="L29" i="2"/>
  <c r="I29" i="2"/>
  <c r="K29" i="2"/>
  <c r="J28" i="2"/>
  <c r="L28" i="2"/>
  <c r="I28" i="2"/>
  <c r="K28" i="2"/>
  <c r="J27" i="2"/>
  <c r="L27" i="2"/>
  <c r="I27" i="2"/>
  <c r="K27" i="2"/>
  <c r="J26" i="2"/>
  <c r="L26" i="2"/>
  <c r="I26" i="2"/>
  <c r="K26" i="2"/>
  <c r="J25" i="2"/>
  <c r="L25" i="2"/>
  <c r="I25" i="2"/>
  <c r="K25" i="2"/>
  <c r="J24" i="2"/>
  <c r="L24" i="2"/>
  <c r="I24" i="2"/>
  <c r="K24" i="2"/>
  <c r="J23" i="2"/>
  <c r="L23" i="2"/>
  <c r="I23" i="2"/>
  <c r="K23" i="2"/>
  <c r="J22" i="2"/>
  <c r="L22" i="2"/>
  <c r="I22" i="2"/>
  <c r="K22" i="2"/>
  <c r="J21" i="2"/>
  <c r="L21" i="2"/>
  <c r="I21" i="2"/>
  <c r="K21" i="2"/>
  <c r="J20" i="2"/>
  <c r="L20" i="2"/>
  <c r="I20" i="2"/>
  <c r="K20" i="2"/>
  <c r="J19" i="2"/>
  <c r="L19" i="2"/>
  <c r="I19" i="2"/>
  <c r="K19" i="2"/>
  <c r="J18" i="2"/>
  <c r="L18" i="2"/>
  <c r="I18" i="2"/>
  <c r="K18" i="2"/>
  <c r="J17" i="2"/>
  <c r="L17" i="2"/>
  <c r="I17" i="2"/>
  <c r="K17" i="2"/>
  <c r="J16" i="2"/>
  <c r="L16" i="2"/>
  <c r="I16" i="2"/>
  <c r="K16" i="2"/>
  <c r="J15" i="2"/>
  <c r="L15" i="2"/>
  <c r="I15" i="2"/>
  <c r="K15" i="2"/>
  <c r="J14" i="2"/>
  <c r="L14" i="2"/>
  <c r="I14" i="2"/>
  <c r="K14" i="2"/>
  <c r="J13" i="2"/>
  <c r="L13" i="2"/>
  <c r="I13" i="2"/>
  <c r="K13" i="2"/>
  <c r="J12" i="2"/>
  <c r="L12" i="2"/>
  <c r="I12" i="2"/>
  <c r="K12" i="2"/>
  <c r="J11" i="2"/>
  <c r="L11" i="2"/>
  <c r="I11" i="2"/>
  <c r="K11" i="2"/>
  <c r="L10" i="2"/>
  <c r="K10" i="2"/>
  <c r="I10" i="2"/>
  <c r="J10" i="2"/>
  <c r="J9" i="2"/>
  <c r="I9" i="2"/>
  <c r="J8" i="2"/>
  <c r="I8" i="2"/>
  <c r="J7" i="2"/>
  <c r="I7" i="2"/>
  <c r="J6" i="2"/>
  <c r="I6" i="2"/>
  <c r="J5" i="2"/>
  <c r="I5" i="2"/>
  <c r="K48" i="3"/>
  <c r="M48" i="3"/>
  <c r="J48" i="3"/>
  <c r="L48" i="3"/>
  <c r="K47" i="3"/>
  <c r="M47" i="3"/>
  <c r="J47" i="3"/>
  <c r="L47" i="3"/>
  <c r="K46" i="3"/>
  <c r="M46" i="3"/>
  <c r="J46" i="3"/>
  <c r="L46" i="3"/>
  <c r="K45" i="3"/>
  <c r="M45" i="3"/>
  <c r="J45" i="3"/>
  <c r="L45" i="3"/>
  <c r="K44" i="3"/>
  <c r="M44" i="3"/>
  <c r="J44" i="3"/>
  <c r="L44" i="3"/>
  <c r="K43" i="3"/>
  <c r="M43" i="3"/>
  <c r="J43" i="3"/>
  <c r="L43" i="3"/>
  <c r="K42" i="3"/>
  <c r="M42" i="3"/>
  <c r="J42" i="3"/>
  <c r="L42" i="3"/>
  <c r="K41" i="3"/>
  <c r="M41" i="3"/>
  <c r="J41" i="3"/>
  <c r="L41" i="3"/>
  <c r="K40" i="3"/>
  <c r="M40" i="3"/>
  <c r="J40" i="3"/>
  <c r="L40" i="3"/>
  <c r="K39" i="3"/>
  <c r="M39" i="3"/>
  <c r="J39" i="3"/>
  <c r="L39" i="3"/>
  <c r="K38" i="3"/>
  <c r="M38" i="3"/>
  <c r="J38" i="3"/>
  <c r="L38" i="3"/>
  <c r="K37" i="3"/>
  <c r="M37" i="3"/>
  <c r="J37" i="3"/>
  <c r="L37" i="3"/>
  <c r="K36" i="3"/>
  <c r="M36" i="3"/>
  <c r="J36" i="3"/>
  <c r="L36" i="3"/>
  <c r="K35" i="3"/>
  <c r="M35" i="3"/>
  <c r="J35" i="3"/>
  <c r="L35" i="3"/>
  <c r="K34" i="3"/>
  <c r="M34" i="3"/>
  <c r="J34" i="3"/>
  <c r="L34" i="3"/>
  <c r="K33" i="3"/>
  <c r="M33" i="3"/>
  <c r="J33" i="3"/>
  <c r="L33" i="3"/>
  <c r="K32" i="3"/>
  <c r="M32" i="3"/>
  <c r="J32" i="3"/>
  <c r="L32" i="3"/>
  <c r="K31" i="3"/>
  <c r="M31" i="3"/>
  <c r="J31" i="3"/>
  <c r="L31" i="3"/>
  <c r="K30" i="3"/>
  <c r="M30" i="3"/>
  <c r="J30" i="3"/>
  <c r="L30" i="3"/>
  <c r="K29" i="3"/>
  <c r="M29" i="3"/>
  <c r="J29" i="3"/>
  <c r="L29" i="3"/>
  <c r="K28" i="3"/>
  <c r="M28" i="3"/>
  <c r="J28" i="3"/>
  <c r="L28" i="3"/>
  <c r="K27" i="3"/>
  <c r="M27" i="3"/>
  <c r="J27" i="3"/>
  <c r="L27" i="3"/>
  <c r="K26" i="3"/>
  <c r="M26" i="3"/>
  <c r="J26" i="3"/>
  <c r="L26" i="3"/>
  <c r="K25" i="3"/>
  <c r="M25" i="3"/>
  <c r="J25" i="3"/>
  <c r="L25" i="3"/>
  <c r="K24" i="3"/>
  <c r="M24" i="3"/>
  <c r="J24" i="3"/>
  <c r="L24" i="3"/>
  <c r="K23" i="3"/>
  <c r="M23" i="3"/>
  <c r="J23" i="3"/>
  <c r="L23" i="3"/>
  <c r="K22" i="3"/>
  <c r="M22" i="3"/>
  <c r="J22" i="3"/>
  <c r="L22" i="3"/>
  <c r="K21" i="3"/>
  <c r="M21" i="3"/>
  <c r="J21" i="3"/>
  <c r="L21" i="3"/>
  <c r="K20" i="3"/>
  <c r="M20" i="3"/>
  <c r="J20" i="3"/>
  <c r="L20" i="3"/>
  <c r="K19" i="3"/>
  <c r="M19" i="3"/>
  <c r="J19" i="3"/>
  <c r="L19" i="3"/>
  <c r="K18" i="3"/>
  <c r="M18" i="3"/>
  <c r="J18" i="3"/>
  <c r="L18" i="3"/>
  <c r="K17" i="3"/>
  <c r="M17" i="3"/>
  <c r="J17" i="3"/>
  <c r="L17" i="3"/>
  <c r="K16" i="3"/>
  <c r="M16" i="3"/>
  <c r="J16" i="3"/>
  <c r="L16" i="3"/>
  <c r="K15" i="3"/>
  <c r="M15" i="3"/>
  <c r="J15" i="3"/>
  <c r="L15" i="3"/>
  <c r="K14" i="3"/>
  <c r="M14" i="3"/>
  <c r="J14" i="3"/>
  <c r="L14" i="3"/>
  <c r="K13" i="3"/>
  <c r="M13" i="3"/>
  <c r="J13" i="3"/>
  <c r="L13" i="3"/>
  <c r="K12" i="3"/>
  <c r="M12" i="3"/>
  <c r="J12" i="3"/>
  <c r="L12" i="3"/>
  <c r="K11" i="3"/>
  <c r="M11" i="3"/>
  <c r="J11" i="3"/>
  <c r="L11" i="3"/>
  <c r="M10" i="3"/>
  <c r="L10" i="3"/>
  <c r="K10" i="3"/>
  <c r="J10" i="3"/>
  <c r="K9" i="3"/>
  <c r="J9" i="3"/>
  <c r="K8" i="3"/>
  <c r="J8" i="3"/>
  <c r="K7" i="3"/>
  <c r="J7" i="3"/>
  <c r="K6" i="3"/>
  <c r="J6" i="3"/>
  <c r="K5" i="3"/>
  <c r="J5" i="3"/>
</calcChain>
</file>

<file path=xl/sharedStrings.xml><?xml version="1.0" encoding="utf-8"?>
<sst xmlns="http://schemas.openxmlformats.org/spreadsheetml/2006/main" count="830" uniqueCount="138">
  <si>
    <t>Sample</t>
  </si>
  <si>
    <t>Sample ID</t>
  </si>
  <si>
    <t>Sample Amount</t>
  </si>
  <si>
    <t>Nitrogen</t>
  </si>
  <si>
    <t>Carbon</t>
  </si>
  <si>
    <t>Response</t>
  </si>
  <si>
    <t>Weight [mg]</t>
  </si>
  <si>
    <t>Weight [%]</t>
  </si>
  <si>
    <t>apple</t>
  </si>
  <si>
    <t>blank</t>
  </si>
  <si>
    <t>ace 1</t>
  </si>
  <si>
    <t>ace 2</t>
  </si>
  <si>
    <t>ace 3</t>
  </si>
  <si>
    <t>ace 4</t>
  </si>
  <si>
    <t>ace 5</t>
  </si>
  <si>
    <t>E1</t>
  </si>
  <si>
    <t>Plate 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</si>
  <si>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</si>
  <si>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</si>
  <si>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</si>
  <si>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</si>
  <si>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</si>
  <si>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</si>
  <si>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</si>
  <si>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</si>
  <si>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</si>
  <si>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</si>
  <si>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</si>
  <si>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ACE 6</t>
  </si>
  <si>
    <t>F1</t>
  </si>
  <si>
    <t>F2</t>
  </si>
  <si>
    <t>F3</t>
  </si>
  <si>
    <t>F4</t>
  </si>
  <si>
    <t>F5</t>
  </si>
  <si>
    <t>G7</t>
  </si>
  <si>
    <t>G8</t>
  </si>
  <si>
    <t>G9</t>
  </si>
  <si>
    <t>G10</t>
  </si>
  <si>
    <t>G11</t>
  </si>
  <si>
    <t>G12</t>
  </si>
  <si>
    <t>ACE 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</si>
  <si>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</si>
  <si>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</si>
  <si>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</si>
  <si>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</si>
  <si>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</si>
  <si>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</si>
  <si>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</si>
  <si>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</si>
  <si>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</si>
  <si>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</si>
  <si>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</si>
  <si>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</si>
  <si>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ace 9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</si>
  <si>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</si>
  <si>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</si>
  <si>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</si>
  <si>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</si>
  <si>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</si>
  <si>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</si>
  <si>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</si>
  <si>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</si>
  <si>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</si>
  <si>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</si>
  <si>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</si>
  <si>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</si>
  <si>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</si>
  <si>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</si>
  <si>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</si>
  <si>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</si>
  <si>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</si>
  <si>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</si>
  <si>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</si>
  <si>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</si>
  <si>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</si>
  <si>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</si>
  <si>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</si>
  <si>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</si>
  <si>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ACE 7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</si>
  <si>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</si>
  <si>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</si>
  <si>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</si>
  <si>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</si>
  <si>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</si>
  <si>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</si>
  <si>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</si>
  <si>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</si>
  <si>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</si>
  <si>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</si>
  <si>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</si>
  <si>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</si>
  <si>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</si>
  <si>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</si>
  <si>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</si>
  <si>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</si>
  <si>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</si>
  <si>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D8</t>
  </si>
  <si>
    <t>D9</t>
  </si>
  <si>
    <t>D10</t>
  </si>
  <si>
    <t>D11</t>
  </si>
  <si>
    <t>D12</t>
  </si>
  <si>
    <t>ACE 9</t>
  </si>
  <si>
    <t>Carbon Response Ratio</t>
  </si>
  <si>
    <t>Plate 2</t>
  </si>
  <si>
    <t>A12</t>
  </si>
  <si>
    <t>Slope</t>
  </si>
  <si>
    <t>Intercept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</si>
  <si>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</si>
  <si>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</si>
  <si>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</si>
  <si>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</si>
  <si>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</si>
  <si>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</si>
  <si>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</si>
  <si>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</si>
  <si>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</si>
  <si>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</si>
  <si>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</si>
  <si>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</si>
  <si>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</si>
  <si>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% N</t>
  </si>
  <si>
    <t>% C</t>
  </si>
  <si>
    <t>Plate</t>
  </si>
  <si>
    <t>Well</t>
  </si>
  <si>
    <t>Block</t>
  </si>
  <si>
    <t>Treatment</t>
  </si>
  <si>
    <t>Upper</t>
  </si>
  <si>
    <t>Lower</t>
  </si>
  <si>
    <t>Weight</t>
  </si>
  <si>
    <t>Prairie</t>
  </si>
  <si>
    <t>Empty Capsule</t>
  </si>
  <si>
    <t>D7</t>
  </si>
  <si>
    <t>DUP</t>
  </si>
  <si>
    <t>Notes</t>
  </si>
  <si>
    <t>Run ID</t>
  </si>
  <si>
    <t>Run Weight</t>
  </si>
  <si>
    <t>Run Date</t>
  </si>
  <si>
    <t>Duplicates, copied from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</si>
</sst>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2" fontId="0" fillId="0" borderId="0" xfId="0" applyNumberFormat="1"/>
    <xf numFmtId="2" fontId="5" fillId="0" borderId="0" xfId="0" applyNumberFormat="1" applyFont="1"/>
    <xf numFmtId="14" fontId="0" fillId="0" borderId="0" xfId="0" applyNumberFormat="1"/>
  </cellXfs>
  <cellStyles count="1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533731045628"/>
                  <c:y val="-0.0156785384033401"/>
                </c:manualLayout>
              </c:layout>
              <c:numFmt formatCode="#,##0.0000000000" sourceLinked="0"/>
            </c:trendlineLbl>
          </c:trendline>
          <c:xVal>
            <c:numRef>
              <c:f>'2-1'!$D$5:$D$9</c:f>
              <c:numCache>
                <c:formatCode>General</c:formatCode>
                <c:ptCount val="5"/>
                <c:pt idx="0">
                  <c:v>64.097</c:v>
                </c:pt>
                <c:pt idx="1">
                  <c:v>153.353</c:v>
                </c:pt>
                <c:pt idx="2">
                  <c:v>250.458</c:v>
                </c:pt>
                <c:pt idx="3">
                  <c:v>420.135</c:v>
                </c:pt>
                <c:pt idx="4">
                  <c:v>578.685</c:v>
                </c:pt>
              </c:numCache>
            </c:numRef>
          </c:xVal>
          <c:yVal>
            <c:numRef>
              <c:f>'2-1'!$J$5:$J$9</c:f>
              <c:numCache>
                <c:formatCode>General</c:formatCode>
                <c:ptCount val="5"/>
                <c:pt idx="0">
                  <c:v>0.025382</c:v>
                </c:pt>
                <c:pt idx="1">
                  <c:v>0.0599844</c:v>
                </c:pt>
                <c:pt idx="2">
                  <c:v>0.0961408</c:v>
                </c:pt>
                <c:pt idx="3">
                  <c:v>0.1586116</c:v>
                </c:pt>
                <c:pt idx="4">
                  <c:v>0.2150736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25736"/>
        <c:axId val="2121004680"/>
      </c:scatterChart>
      <c:valAx>
        <c:axId val="213442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004680"/>
        <c:crosses val="autoZero"/>
        <c:crossBetween val="midCat"/>
      </c:valAx>
      <c:valAx>
        <c:axId val="212100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2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0023209435065"/>
                  <c:y val="0.0878378378378378"/>
                </c:manualLayout>
              </c:layout>
              <c:numFmt formatCode="#,##0.0000000000" sourceLinked="0"/>
            </c:trendlineLbl>
          </c:trendline>
          <c:xVal>
            <c:numRef>
              <c:f>'2-1'!$F$4:$F$9</c:f>
              <c:numCache>
                <c:formatCode>General</c:formatCode>
                <c:ptCount val="6"/>
                <c:pt idx="0">
                  <c:v>5.485</c:v>
                </c:pt>
                <c:pt idx="1">
                  <c:v>1231.026</c:v>
                </c:pt>
                <c:pt idx="2">
                  <c:v>2877.217</c:v>
                </c:pt>
                <c:pt idx="3">
                  <c:v>4561.81</c:v>
                </c:pt>
                <c:pt idx="4">
                  <c:v>7298.81</c:v>
                </c:pt>
                <c:pt idx="5">
                  <c:v>9704.537</c:v>
                </c:pt>
              </c:numCache>
            </c:numRef>
          </c:xVal>
          <c:yVal>
            <c:numRef>
              <c:f>'2-1'!$K$4:$K$9</c:f>
              <c:numCache>
                <c:formatCode>General</c:formatCode>
                <c:ptCount val="6"/>
                <c:pt idx="0">
                  <c:v>0.0</c:v>
                </c:pt>
                <c:pt idx="1">
                  <c:v>0.1741705</c:v>
                </c:pt>
                <c:pt idx="2">
                  <c:v>0.4116111</c:v>
                </c:pt>
                <c:pt idx="3">
                  <c:v>0.6597152</c:v>
                </c:pt>
                <c:pt idx="4">
                  <c:v>1.0883879</c:v>
                </c:pt>
                <c:pt idx="5">
                  <c:v>1.4758284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54872"/>
        <c:axId val="2121105160"/>
      </c:scatterChart>
      <c:valAx>
        <c:axId val="211815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105160"/>
        <c:crosses val="autoZero"/>
        <c:crossBetween val="midCat"/>
      </c:valAx>
      <c:valAx>
        <c:axId val="212110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54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098222058852"/>
                  <c:y val="0.105097658247265"/>
                </c:manualLayout>
              </c:layout>
              <c:numFmt formatCode="#,##0.0000000000" sourceLinked="0"/>
            </c:trendlineLbl>
          </c:trendline>
          <c:xVal>
            <c:numRef>
              <c:f>'2-10'!$D$5:$D$9</c:f>
              <c:numCache>
                <c:formatCode>General</c:formatCode>
                <c:ptCount val="5"/>
                <c:pt idx="0">
                  <c:v>34.294</c:v>
                </c:pt>
                <c:pt idx="1">
                  <c:v>161.0</c:v>
                </c:pt>
                <c:pt idx="2">
                  <c:v>303.813</c:v>
                </c:pt>
                <c:pt idx="3">
                  <c:v>437.478</c:v>
                </c:pt>
                <c:pt idx="4">
                  <c:v>548.441</c:v>
                </c:pt>
              </c:numCache>
            </c:numRef>
          </c:xVal>
          <c:yVal>
            <c:numRef>
              <c:f>'2-10'!$I$5:$I$9</c:f>
              <c:numCache>
                <c:formatCode>General</c:formatCode>
                <c:ptCount val="5"/>
                <c:pt idx="0">
                  <c:v>0.0133644</c:v>
                </c:pt>
                <c:pt idx="1">
                  <c:v>0.0617456</c:v>
                </c:pt>
                <c:pt idx="2">
                  <c:v>0.114996</c:v>
                </c:pt>
                <c:pt idx="3">
                  <c:v>0.1644132</c:v>
                </c:pt>
                <c:pt idx="4">
                  <c:v>0.203056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86472"/>
        <c:axId val="2134018968"/>
      </c:scatterChart>
      <c:valAx>
        <c:axId val="213598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018968"/>
        <c:crosses val="autoZero"/>
        <c:crossBetween val="midCat"/>
      </c:valAx>
      <c:valAx>
        <c:axId val="213401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98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</c:v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6552129778958"/>
                  <c:y val="0.0398388375913442"/>
                </c:manualLayout>
              </c:layout>
              <c:numFmt formatCode="#,##0.0000000000" sourceLinked="0"/>
            </c:trendlineLbl>
          </c:trendline>
          <c:xVal>
            <c:numRef>
              <c:f>'2-10'!$F$4:$F$9</c:f>
              <c:numCache>
                <c:formatCode>General</c:formatCode>
                <c:ptCount val="6"/>
                <c:pt idx="0">
                  <c:v>12.168</c:v>
                </c:pt>
                <c:pt idx="1">
                  <c:v>648.76</c:v>
                </c:pt>
                <c:pt idx="2">
                  <c:v>3008.331</c:v>
                </c:pt>
                <c:pt idx="3">
                  <c:v>5462.202</c:v>
                </c:pt>
                <c:pt idx="4">
                  <c:v>7685.192</c:v>
                </c:pt>
                <c:pt idx="5">
                  <c:v>9356.745999999999</c:v>
                </c:pt>
              </c:numCache>
            </c:numRef>
          </c:xVal>
          <c:yVal>
            <c:numRef>
              <c:f>'2-10'!$J$4:$J$9</c:f>
              <c:numCache>
                <c:formatCode>General</c:formatCode>
                <c:ptCount val="6"/>
                <c:pt idx="0">
                  <c:v>0.0</c:v>
                </c:pt>
                <c:pt idx="1">
                  <c:v>0.0917061</c:v>
                </c:pt>
                <c:pt idx="2">
                  <c:v>0.4236964</c:v>
                </c:pt>
                <c:pt idx="3">
                  <c:v>0.789099</c:v>
                </c:pt>
                <c:pt idx="4">
                  <c:v>1.1281983</c:v>
                </c:pt>
                <c:pt idx="5">
                  <c:v>1.393364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98008"/>
        <c:axId val="2122106808"/>
      </c:scatterChart>
      <c:valAx>
        <c:axId val="211719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106808"/>
        <c:crosses val="autoZero"/>
        <c:crossBetween val="midCat"/>
      </c:valAx>
      <c:valAx>
        <c:axId val="212210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9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0541871921182"/>
                  <c:y val="-0.00398724353004261"/>
                </c:manualLayout>
              </c:layout>
              <c:numFmt formatCode="#,##0.0000000000" sourceLinked="0"/>
            </c:trendlineLbl>
          </c:trendline>
          <c:xVal>
            <c:numRef>
              <c:f>'2-15'!$D$5:$D$9</c:f>
              <c:numCache>
                <c:formatCode>General</c:formatCode>
                <c:ptCount val="5"/>
                <c:pt idx="0">
                  <c:v>35.337</c:v>
                </c:pt>
                <c:pt idx="1">
                  <c:v>140.777</c:v>
                </c:pt>
                <c:pt idx="2">
                  <c:v>292.425</c:v>
                </c:pt>
                <c:pt idx="3">
                  <c:v>418.046</c:v>
                </c:pt>
                <c:pt idx="4">
                  <c:v>594.62</c:v>
                </c:pt>
              </c:numCache>
            </c:numRef>
          </c:xVal>
          <c:yVal>
            <c:numRef>
              <c:f>'2-15'!$J$5:$J$9</c:f>
              <c:numCache>
                <c:formatCode>General</c:formatCode>
                <c:ptCount val="5"/>
                <c:pt idx="0">
                  <c:v>0.0140896</c:v>
                </c:pt>
                <c:pt idx="1">
                  <c:v>0.0544936</c:v>
                </c:pt>
                <c:pt idx="2">
                  <c:v>0.1112664</c:v>
                </c:pt>
                <c:pt idx="3">
                  <c:v>0.1583008</c:v>
                </c:pt>
                <c:pt idx="4">
                  <c:v>0.2209788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38120"/>
        <c:axId val="2134114920"/>
      </c:scatterChart>
      <c:valAx>
        <c:axId val="212093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114920"/>
        <c:crosses val="autoZero"/>
        <c:crossBetween val="midCat"/>
      </c:valAx>
      <c:valAx>
        <c:axId val="213411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3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9273049304045"/>
                  <c:y val="0.056"/>
                </c:manualLayout>
              </c:layout>
              <c:numFmt formatCode="#,##0.0000000000" sourceLinked="0"/>
            </c:trendlineLbl>
          </c:trendline>
          <c:xVal>
            <c:numRef>
              <c:f>'2-15'!$G$4:$G$9</c:f>
              <c:numCache>
                <c:formatCode>General</c:formatCode>
                <c:ptCount val="6"/>
                <c:pt idx="0">
                  <c:v>3.761</c:v>
                </c:pt>
                <c:pt idx="1">
                  <c:v>698.155</c:v>
                </c:pt>
                <c:pt idx="2">
                  <c:v>2641.399</c:v>
                </c:pt>
                <c:pt idx="3">
                  <c:v>5257.053</c:v>
                </c:pt>
                <c:pt idx="4">
                  <c:v>7330.981</c:v>
                </c:pt>
                <c:pt idx="5">
                  <c:v>9981.499</c:v>
                </c:pt>
              </c:numCache>
            </c:numRef>
          </c:xVal>
          <c:yVal>
            <c:numRef>
              <c:f>'2-15'!$K$4:$K$9</c:f>
              <c:numCache>
                <c:formatCode>General</c:formatCode>
                <c:ptCount val="6"/>
                <c:pt idx="0">
                  <c:v>0.0</c:v>
                </c:pt>
                <c:pt idx="1">
                  <c:v>0.0966824</c:v>
                </c:pt>
                <c:pt idx="2">
                  <c:v>0.3739334</c:v>
                </c:pt>
                <c:pt idx="3">
                  <c:v>0.7635066</c:v>
                </c:pt>
                <c:pt idx="4">
                  <c:v>1.0862552</c:v>
                </c:pt>
                <c:pt idx="5">
                  <c:v>1.5163497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58664"/>
        <c:axId val="2117286344"/>
      </c:scatterChart>
      <c:valAx>
        <c:axId val="211765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286344"/>
        <c:crosses val="autoZero"/>
        <c:crossBetween val="midCat"/>
      </c:valAx>
      <c:valAx>
        <c:axId val="211728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58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127000</xdr:colOff>
      <xdr:row>3</xdr:row>
      <xdr:rowOff>88900</xdr:rowOff>
    </xdr:from>
    <xdr:to>
      <xdr:col>23</xdr:col>
      <xdr:colOff>558800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30</xdr:row>
      <xdr:rowOff>76200</xdr:rowOff>
    </xdr:from>
    <xdr:to>
      <xdr:col>23</xdr:col>
      <xdr:colOff>571500</xdr:colOff>
      <xdr:row>51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165100</xdr:colOff>
      <xdr:row>1</xdr:row>
      <xdr:rowOff>88900</xdr:rowOff>
    </xdr:from>
    <xdr:to>
      <xdr:col>21</xdr:col>
      <xdr:colOff>622300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177800</xdr:colOff>
      <xdr:row>30</xdr:row>
      <xdr:rowOff>101600</xdr:rowOff>
    </xdr:from>
    <xdr:to>
      <xdr:col>22</xdr:col>
      <xdr:colOff>63500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101600</xdr:colOff>
      <xdr:row>2</xdr:row>
      <xdr:rowOff>88900</xdr:rowOff>
    </xdr:from>
    <xdr:to>
      <xdr:col>23</xdr:col>
      <xdr:colOff>546100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27</xdr:row>
      <xdr:rowOff>63500</xdr:rowOff>
    </xdr:from>
    <xdr:to>
      <xdr:col>23</xdr:col>
      <xdr:colOff>596900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workbookViewId="0"/>
  </sheetViews>
  <sheetFormatPr baseColWidth="10" defaultRowHeight="14" x14ac:dyDescent="0"/>
  <cols>
    <col min="1" max="1" width="5" bestFit="1" customWidth="1"/>
    <col min="2" max="2" width="4.6640625" bestFit="1" customWidth="1"/>
    <col min="12" max="13" width="10.83203125" style="3"/>
  </cols>
  <sheetData>
    <row r="1" spans="1:14">
      <c r="A1" t="s">
        <v>122</v>
      </c>
      <c r="B1" t="s">
        <v>123</v>
      </c>
      <c r="C1" t="s">
        <v>124</v>
      </c>
      <c r="D1" t="s">
        <v>125</v>
      </c>
      <c r="E1" t="s">
        <v>0</v>
      </c>
      <c r="F1" t="s">
        <v>126</v>
      </c>
      <c r="G1" t="s">
        <v>127</v>
      </c>
      <c r="H1" t="s">
        <v>128</v>
      </c>
      <c r="I1" t="s">
        <v>133</v>
      </c>
      <c r="J1" t="s">
        <v>134</v>
      </c>
      <c r="K1" t="s">
        <v>135</v>
      </c>
      <c r="L1" s="3" t="s">
        <v>120</v>
      </c>
      <c r="M1" s="3" t="s">
        <v>121</v>
      </c>
      <c r="N1" t="s">
        <v>136</v>
      </c>
    </row>
    <row r="2" spans="1:14">
      <c r="A2">
        <v>1</v>
      </c>
      <c r="B2" t="s">
        <v>54</v>
      </c>
      <c r="C2">
        <v>1</v>
      </c>
      <c r="D2" t="s">
        <v>129</v>
      </c>
      <c r="E2">
        <v>4</v>
      </c>
      <c r="F2">
        <v>30</v>
      </c>
      <c r="G2">
        <v>50</v>
      </c>
      <c r="H2">
        <v>31.23</v>
      </c>
      <c r="J2" t="s">
        <v>54</v>
      </c>
      <c r="K2">
        <v>31.23</v>
      </c>
      <c r="L2" s="3">
        <v>6.6212410468459812E-2</v>
      </c>
      <c r="M2" s="3">
        <v>0.52477561983989751</v>
      </c>
      <c r="N2" s="5">
        <v>42401</v>
      </c>
    </row>
    <row r="3" spans="1:14">
      <c r="A3">
        <v>1</v>
      </c>
      <c r="B3" t="s">
        <v>55</v>
      </c>
      <c r="C3">
        <v>0</v>
      </c>
      <c r="D3" t="s">
        <v>129</v>
      </c>
      <c r="E3">
        <v>6</v>
      </c>
      <c r="F3">
        <v>10</v>
      </c>
      <c r="G3">
        <v>30</v>
      </c>
      <c r="H3">
        <v>28.11</v>
      </c>
      <c r="J3" t="s">
        <v>55</v>
      </c>
      <c r="K3">
        <v>28.11</v>
      </c>
      <c r="L3" s="3">
        <v>0.14902703872216291</v>
      </c>
      <c r="M3" s="3">
        <v>1.7226027355958733</v>
      </c>
      <c r="N3" s="5">
        <v>42401</v>
      </c>
    </row>
    <row r="4" spans="1:14">
      <c r="A4">
        <v>1</v>
      </c>
      <c r="B4" t="s">
        <v>56</v>
      </c>
      <c r="C4">
        <v>0</v>
      </c>
      <c r="D4" t="s">
        <v>129</v>
      </c>
      <c r="E4">
        <v>7</v>
      </c>
      <c r="F4">
        <v>0</v>
      </c>
      <c r="G4">
        <v>10</v>
      </c>
      <c r="H4">
        <v>28.48</v>
      </c>
      <c r="J4" t="s">
        <v>56</v>
      </c>
      <c r="K4">
        <v>28.48</v>
      </c>
      <c r="L4" s="3">
        <v>0.1681352706369382</v>
      </c>
      <c r="M4" s="3">
        <v>2.0049932761657301</v>
      </c>
      <c r="N4" s="5">
        <v>42401</v>
      </c>
    </row>
    <row r="5" spans="1:14">
      <c r="A5">
        <v>1</v>
      </c>
      <c r="B5" t="s">
        <v>57</v>
      </c>
      <c r="C5">
        <v>0</v>
      </c>
      <c r="D5" t="s">
        <v>129</v>
      </c>
      <c r="E5">
        <v>7</v>
      </c>
      <c r="F5">
        <v>50</v>
      </c>
      <c r="G5">
        <v>75</v>
      </c>
      <c r="H5">
        <v>31.96</v>
      </c>
      <c r="J5" t="s">
        <v>57</v>
      </c>
      <c r="K5">
        <v>31.96</v>
      </c>
      <c r="L5" s="3">
        <v>6.4308356105444303E-2</v>
      </c>
      <c r="M5" s="3">
        <v>0.56703547724655823</v>
      </c>
      <c r="N5" s="5">
        <v>42401</v>
      </c>
    </row>
    <row r="6" spans="1:14">
      <c r="A6">
        <v>1</v>
      </c>
      <c r="B6" t="s">
        <v>58</v>
      </c>
      <c r="C6">
        <v>0</v>
      </c>
      <c r="D6" t="s">
        <v>129</v>
      </c>
      <c r="E6">
        <v>2</v>
      </c>
      <c r="F6">
        <v>75</v>
      </c>
      <c r="G6">
        <v>100</v>
      </c>
      <c r="H6">
        <v>27.78</v>
      </c>
      <c r="J6" t="s">
        <v>58</v>
      </c>
      <c r="K6">
        <v>27.78</v>
      </c>
      <c r="L6" s="3">
        <v>4.7279539409647228E-2</v>
      </c>
      <c r="M6" s="3">
        <v>0.28392412701223901</v>
      </c>
      <c r="N6" s="5">
        <v>42401</v>
      </c>
    </row>
    <row r="7" spans="1:14">
      <c r="A7">
        <v>1</v>
      </c>
      <c r="B7" t="s">
        <v>59</v>
      </c>
      <c r="C7">
        <v>0</v>
      </c>
      <c r="D7" t="s">
        <v>129</v>
      </c>
      <c r="E7">
        <v>8</v>
      </c>
      <c r="F7">
        <v>0</v>
      </c>
      <c r="G7">
        <v>10</v>
      </c>
      <c r="H7">
        <v>30.8</v>
      </c>
      <c r="J7" t="s">
        <v>59</v>
      </c>
      <c r="K7">
        <v>30.8</v>
      </c>
      <c r="L7" s="3">
        <v>0.16128748665454545</v>
      </c>
      <c r="M7" s="3">
        <v>1.9275624877922077</v>
      </c>
      <c r="N7" s="5">
        <v>42401</v>
      </c>
    </row>
    <row r="8" spans="1:14">
      <c r="A8">
        <v>1</v>
      </c>
      <c r="B8" t="s">
        <v>60</v>
      </c>
      <c r="C8">
        <v>0</v>
      </c>
      <c r="D8" t="s">
        <v>129</v>
      </c>
      <c r="E8">
        <v>1</v>
      </c>
      <c r="F8">
        <v>75</v>
      </c>
      <c r="G8">
        <v>100</v>
      </c>
      <c r="H8">
        <v>30.41</v>
      </c>
      <c r="J8" t="s">
        <v>60</v>
      </c>
      <c r="K8">
        <v>30.41</v>
      </c>
      <c r="L8" s="3">
        <v>6.1996085275896104E-2</v>
      </c>
      <c r="M8" s="3">
        <v>0.49960376903650117</v>
      </c>
      <c r="N8" s="5">
        <v>42401</v>
      </c>
    </row>
    <row r="9" spans="1:14">
      <c r="A9">
        <v>1</v>
      </c>
      <c r="B9" t="s">
        <v>61</v>
      </c>
      <c r="C9">
        <v>0</v>
      </c>
      <c r="D9" t="s">
        <v>129</v>
      </c>
      <c r="E9">
        <v>7</v>
      </c>
      <c r="F9">
        <v>75</v>
      </c>
      <c r="G9">
        <v>100</v>
      </c>
      <c r="H9">
        <v>28.18</v>
      </c>
      <c r="J9" t="s">
        <v>61</v>
      </c>
      <c r="K9">
        <v>28.18</v>
      </c>
      <c r="L9" s="3">
        <v>5.1386561727821148E-2</v>
      </c>
      <c r="M9" s="3">
        <v>0.38897890898509579</v>
      </c>
      <c r="N9" s="5">
        <v>42401</v>
      </c>
    </row>
    <row r="10" spans="1:14">
      <c r="A10">
        <v>1</v>
      </c>
      <c r="B10" t="s">
        <v>62</v>
      </c>
      <c r="C10">
        <v>1</v>
      </c>
      <c r="D10" t="s">
        <v>129</v>
      </c>
      <c r="E10">
        <v>1</v>
      </c>
      <c r="F10">
        <v>0</v>
      </c>
      <c r="G10">
        <v>10</v>
      </c>
      <c r="H10">
        <v>31.99</v>
      </c>
      <c r="J10" t="s">
        <v>62</v>
      </c>
      <c r="K10">
        <v>31.99</v>
      </c>
      <c r="L10" s="3">
        <v>0.15066893590965927</v>
      </c>
      <c r="M10" s="3">
        <v>1.7639974145920601</v>
      </c>
      <c r="N10" s="5">
        <v>42401</v>
      </c>
    </row>
    <row r="11" spans="1:14">
      <c r="A11">
        <v>1</v>
      </c>
      <c r="B11" t="s">
        <v>63</v>
      </c>
      <c r="C11">
        <v>0</v>
      </c>
      <c r="D11" t="s">
        <v>129</v>
      </c>
      <c r="E11">
        <v>7</v>
      </c>
      <c r="F11">
        <v>10</v>
      </c>
      <c r="G11">
        <v>30</v>
      </c>
      <c r="H11">
        <v>30.29</v>
      </c>
      <c r="J11" t="s">
        <v>63</v>
      </c>
      <c r="K11">
        <v>30.29</v>
      </c>
      <c r="L11" s="3">
        <v>0.15731756863519314</v>
      </c>
      <c r="M11" s="3">
        <v>1.8601571979135028</v>
      </c>
      <c r="N11" s="5">
        <v>42401</v>
      </c>
    </row>
    <row r="12" spans="1:14">
      <c r="A12">
        <v>1</v>
      </c>
      <c r="B12" t="s">
        <v>64</v>
      </c>
      <c r="C12">
        <v>0</v>
      </c>
      <c r="D12" t="s">
        <v>129</v>
      </c>
      <c r="E12">
        <v>7</v>
      </c>
      <c r="F12">
        <v>30</v>
      </c>
      <c r="G12">
        <v>50</v>
      </c>
      <c r="H12">
        <v>31.1</v>
      </c>
      <c r="J12" t="s">
        <v>64</v>
      </c>
      <c r="K12">
        <v>31.1</v>
      </c>
      <c r="L12" s="3">
        <v>9.3862045289389059E-2</v>
      </c>
      <c r="M12" s="3">
        <v>0.95555692268810311</v>
      </c>
      <c r="N12" s="5">
        <v>42401</v>
      </c>
    </row>
    <row r="13" spans="1:14">
      <c r="A13">
        <v>1</v>
      </c>
      <c r="B13" t="s">
        <v>104</v>
      </c>
      <c r="C13" t="s">
        <v>130</v>
      </c>
      <c r="N13" s="5">
        <v>42401</v>
      </c>
    </row>
    <row r="14" spans="1:14">
      <c r="A14">
        <v>1</v>
      </c>
      <c r="B14" t="s">
        <v>65</v>
      </c>
      <c r="C14">
        <v>0</v>
      </c>
      <c r="D14" t="s">
        <v>129</v>
      </c>
      <c r="E14">
        <v>4</v>
      </c>
      <c r="F14">
        <v>30</v>
      </c>
      <c r="G14">
        <v>50</v>
      </c>
      <c r="H14">
        <v>32.9</v>
      </c>
      <c r="J14" t="s">
        <v>65</v>
      </c>
      <c r="K14">
        <v>32.9</v>
      </c>
      <c r="L14" s="3">
        <v>0.11234136518753798</v>
      </c>
      <c r="M14" s="3">
        <v>1.2718656854346504</v>
      </c>
      <c r="N14" s="5">
        <v>42401</v>
      </c>
    </row>
    <row r="15" spans="1:14">
      <c r="A15">
        <v>1</v>
      </c>
      <c r="B15" t="s">
        <v>66</v>
      </c>
      <c r="C15">
        <v>0</v>
      </c>
      <c r="D15" t="s">
        <v>129</v>
      </c>
      <c r="E15">
        <v>6</v>
      </c>
      <c r="F15">
        <v>30</v>
      </c>
      <c r="G15">
        <v>50</v>
      </c>
      <c r="H15">
        <v>29.16</v>
      </c>
      <c r="J15" t="s">
        <v>66</v>
      </c>
      <c r="K15">
        <v>29.16</v>
      </c>
      <c r="L15" s="3">
        <v>0.12767051061728393</v>
      </c>
      <c r="M15" s="3">
        <v>1.4700767975857338</v>
      </c>
      <c r="N15" s="5">
        <v>42401</v>
      </c>
    </row>
    <row r="16" spans="1:14">
      <c r="A16">
        <v>1</v>
      </c>
      <c r="B16" t="s">
        <v>67</v>
      </c>
      <c r="C16">
        <v>0</v>
      </c>
      <c r="D16" t="s">
        <v>129</v>
      </c>
      <c r="E16">
        <v>4</v>
      </c>
      <c r="F16">
        <v>10</v>
      </c>
      <c r="G16">
        <v>30</v>
      </c>
      <c r="H16">
        <v>32.159999999999997</v>
      </c>
      <c r="J16" t="s">
        <v>67</v>
      </c>
      <c r="K16">
        <v>32.159999999999997</v>
      </c>
      <c r="L16" s="3">
        <v>0.13606186604601989</v>
      </c>
      <c r="M16" s="3">
        <v>1.5172168938557216</v>
      </c>
      <c r="N16" s="5">
        <v>42401</v>
      </c>
    </row>
    <row r="17" spans="1:14">
      <c r="A17">
        <v>1</v>
      </c>
      <c r="B17" t="s">
        <v>68</v>
      </c>
      <c r="C17">
        <v>0</v>
      </c>
      <c r="D17" t="s">
        <v>129</v>
      </c>
      <c r="E17">
        <v>1</v>
      </c>
      <c r="F17">
        <v>0</v>
      </c>
      <c r="G17">
        <v>10</v>
      </c>
      <c r="H17">
        <v>30.86</v>
      </c>
      <c r="J17" t="s">
        <v>68</v>
      </c>
      <c r="K17">
        <v>30.88</v>
      </c>
      <c r="L17" s="3">
        <v>0.12792793264896371</v>
      </c>
      <c r="M17" s="3">
        <v>1.4778743924740938</v>
      </c>
      <c r="N17" s="5">
        <v>42401</v>
      </c>
    </row>
    <row r="18" spans="1:14">
      <c r="A18">
        <v>1</v>
      </c>
      <c r="B18" t="s">
        <v>69</v>
      </c>
      <c r="C18">
        <v>1</v>
      </c>
      <c r="D18" t="s">
        <v>129</v>
      </c>
      <c r="E18">
        <v>3</v>
      </c>
      <c r="F18">
        <v>0</v>
      </c>
      <c r="G18">
        <v>10</v>
      </c>
      <c r="H18">
        <v>30.01</v>
      </c>
      <c r="J18" t="s">
        <v>69</v>
      </c>
      <c r="K18">
        <v>30.01</v>
      </c>
      <c r="L18" s="3">
        <v>0.13512590068910363</v>
      </c>
      <c r="M18" s="3">
        <v>1.4513925187470844</v>
      </c>
      <c r="N18" s="5">
        <v>42401</v>
      </c>
    </row>
    <row r="19" spans="1:14">
      <c r="A19">
        <v>1</v>
      </c>
      <c r="B19" t="s">
        <v>70</v>
      </c>
      <c r="C19">
        <v>0</v>
      </c>
      <c r="D19" t="s">
        <v>129</v>
      </c>
      <c r="E19">
        <v>4</v>
      </c>
      <c r="F19">
        <v>0</v>
      </c>
      <c r="G19">
        <v>10</v>
      </c>
      <c r="H19">
        <v>30.89</v>
      </c>
      <c r="J19" t="s">
        <v>70</v>
      </c>
      <c r="K19">
        <v>30.89</v>
      </c>
      <c r="L19" s="3">
        <v>0.14207423569796049</v>
      </c>
      <c r="M19" s="3">
        <v>1.6138942414762061</v>
      </c>
      <c r="N19" s="5">
        <v>42401</v>
      </c>
    </row>
    <row r="20" spans="1:14">
      <c r="A20">
        <v>1</v>
      </c>
      <c r="B20" t="s">
        <v>71</v>
      </c>
      <c r="C20">
        <v>0</v>
      </c>
      <c r="D20" t="s">
        <v>129</v>
      </c>
      <c r="E20">
        <v>8</v>
      </c>
      <c r="F20">
        <v>50</v>
      </c>
      <c r="G20">
        <v>75</v>
      </c>
      <c r="H20">
        <v>33.200000000000003</v>
      </c>
      <c r="J20" t="s">
        <v>71</v>
      </c>
      <c r="K20">
        <v>33.200000000000003</v>
      </c>
      <c r="L20" s="3">
        <v>6.148172647650603E-2</v>
      </c>
      <c r="M20" s="3">
        <v>0.48125280322891556</v>
      </c>
      <c r="N20" s="5">
        <v>42401</v>
      </c>
    </row>
    <row r="21" spans="1:14">
      <c r="A21">
        <v>1</v>
      </c>
      <c r="B21" t="s">
        <v>72</v>
      </c>
      <c r="C21">
        <v>0</v>
      </c>
      <c r="D21" t="s">
        <v>129</v>
      </c>
      <c r="E21">
        <v>1</v>
      </c>
      <c r="F21">
        <v>10</v>
      </c>
      <c r="G21">
        <v>30</v>
      </c>
      <c r="H21">
        <v>32.57</v>
      </c>
      <c r="J21" t="s">
        <v>72</v>
      </c>
      <c r="K21">
        <v>32.57</v>
      </c>
      <c r="L21" s="3">
        <v>0.12706211981025484</v>
      </c>
      <c r="M21" s="3">
        <v>1.4103404587657355</v>
      </c>
      <c r="N21" s="5">
        <v>42401</v>
      </c>
    </row>
    <row r="22" spans="1:14">
      <c r="A22">
        <v>1</v>
      </c>
      <c r="B22" t="s">
        <v>73</v>
      </c>
      <c r="C22">
        <v>1</v>
      </c>
      <c r="D22" t="s">
        <v>129</v>
      </c>
      <c r="E22">
        <v>2</v>
      </c>
      <c r="F22">
        <v>0</v>
      </c>
      <c r="G22">
        <v>10</v>
      </c>
      <c r="H22">
        <v>32.71</v>
      </c>
      <c r="J22" t="s">
        <v>73</v>
      </c>
      <c r="K22">
        <v>32.71</v>
      </c>
      <c r="L22" s="3">
        <v>0.1488641823619688</v>
      </c>
      <c r="M22" s="3">
        <v>1.723809368156527</v>
      </c>
      <c r="N22" s="5">
        <v>42401</v>
      </c>
    </row>
    <row r="23" spans="1:14">
      <c r="A23">
        <v>1</v>
      </c>
      <c r="B23" t="s">
        <v>74</v>
      </c>
      <c r="C23">
        <v>0</v>
      </c>
      <c r="D23" t="s">
        <v>129</v>
      </c>
      <c r="E23">
        <v>1</v>
      </c>
      <c r="F23">
        <v>50</v>
      </c>
      <c r="G23">
        <v>75</v>
      </c>
      <c r="H23">
        <v>31.56</v>
      </c>
      <c r="J23" t="s">
        <v>74</v>
      </c>
      <c r="K23">
        <v>31.56</v>
      </c>
      <c r="L23" s="3">
        <v>7.6170335293409386E-2</v>
      </c>
      <c r="M23" s="3">
        <v>0.68081647183776939</v>
      </c>
      <c r="N23" s="5">
        <v>42401</v>
      </c>
    </row>
    <row r="24" spans="1:14">
      <c r="A24">
        <v>1</v>
      </c>
      <c r="B24" t="s">
        <v>75</v>
      </c>
      <c r="C24">
        <v>0</v>
      </c>
      <c r="D24" t="s">
        <v>129</v>
      </c>
      <c r="E24">
        <v>8</v>
      </c>
      <c r="F24">
        <v>75</v>
      </c>
      <c r="G24">
        <v>100</v>
      </c>
      <c r="H24">
        <v>30.19</v>
      </c>
      <c r="J24" t="s">
        <v>75</v>
      </c>
      <c r="K24">
        <v>30.19</v>
      </c>
      <c r="L24" s="3">
        <v>6.0061140693938392E-2</v>
      </c>
      <c r="M24" s="3">
        <v>0.49282694553163298</v>
      </c>
      <c r="N24" s="5">
        <v>42401</v>
      </c>
    </row>
    <row r="25" spans="1:14">
      <c r="A25">
        <v>1</v>
      </c>
      <c r="B25" t="s">
        <v>76</v>
      </c>
      <c r="C25">
        <v>1</v>
      </c>
      <c r="D25" t="s">
        <v>129</v>
      </c>
      <c r="E25">
        <v>3</v>
      </c>
      <c r="F25">
        <v>75</v>
      </c>
      <c r="G25">
        <v>100</v>
      </c>
      <c r="H25">
        <v>31.53</v>
      </c>
      <c r="J25" t="s">
        <v>76</v>
      </c>
      <c r="K25">
        <v>31.53</v>
      </c>
      <c r="L25" s="3">
        <v>4.7728680266412936E-2</v>
      </c>
      <c r="M25" s="3">
        <v>0.34572529664446555</v>
      </c>
      <c r="N25" s="5">
        <v>42401</v>
      </c>
    </row>
    <row r="26" spans="1:14">
      <c r="A26">
        <v>1</v>
      </c>
      <c r="B26" t="s">
        <v>77</v>
      </c>
      <c r="C26">
        <v>1</v>
      </c>
      <c r="D26" t="s">
        <v>129</v>
      </c>
      <c r="E26">
        <v>1</v>
      </c>
      <c r="F26">
        <v>50</v>
      </c>
      <c r="G26">
        <v>75</v>
      </c>
      <c r="H26">
        <v>28.03</v>
      </c>
      <c r="J26" t="s">
        <v>77</v>
      </c>
      <c r="K26">
        <v>28.03</v>
      </c>
      <c r="L26" s="3">
        <v>6.7560918414912588E-2</v>
      </c>
      <c r="M26" s="3">
        <v>0.52097143716018546</v>
      </c>
      <c r="N26" s="5">
        <v>42401</v>
      </c>
    </row>
    <row r="27" spans="1:14">
      <c r="A27">
        <v>1</v>
      </c>
      <c r="B27" t="s">
        <v>79</v>
      </c>
      <c r="C27">
        <v>0</v>
      </c>
      <c r="D27" t="s">
        <v>129</v>
      </c>
      <c r="E27">
        <v>8</v>
      </c>
      <c r="F27">
        <v>30</v>
      </c>
      <c r="G27">
        <v>50</v>
      </c>
      <c r="H27">
        <v>29.31</v>
      </c>
      <c r="J27" t="s">
        <v>79</v>
      </c>
      <c r="K27">
        <v>29.31</v>
      </c>
      <c r="L27" s="3">
        <v>9.0437894178437409E-2</v>
      </c>
      <c r="M27" s="3">
        <v>0.85223017876492668</v>
      </c>
      <c r="N27" s="5">
        <v>42401</v>
      </c>
    </row>
    <row r="28" spans="1:14">
      <c r="A28">
        <v>1</v>
      </c>
      <c r="B28" t="s">
        <v>80</v>
      </c>
      <c r="C28">
        <v>3</v>
      </c>
      <c r="D28" t="s">
        <v>129</v>
      </c>
      <c r="E28">
        <v>1</v>
      </c>
      <c r="F28">
        <v>75</v>
      </c>
      <c r="G28">
        <v>100</v>
      </c>
      <c r="H28">
        <v>30.98</v>
      </c>
      <c r="J28" t="s">
        <v>80</v>
      </c>
      <c r="K28">
        <v>30.98</v>
      </c>
      <c r="L28" s="3">
        <v>5.566769774661072E-2</v>
      </c>
      <c r="M28" s="3">
        <v>0.4474472003873467</v>
      </c>
      <c r="N28" s="5">
        <v>42401</v>
      </c>
    </row>
    <row r="29" spans="1:14">
      <c r="A29">
        <v>1</v>
      </c>
      <c r="B29" t="s">
        <v>81</v>
      </c>
      <c r="C29">
        <v>1</v>
      </c>
      <c r="D29" t="s">
        <v>129</v>
      </c>
      <c r="E29">
        <v>2</v>
      </c>
      <c r="F29">
        <v>75</v>
      </c>
      <c r="G29">
        <v>100</v>
      </c>
      <c r="H29">
        <v>31.74</v>
      </c>
      <c r="J29" t="s">
        <v>81</v>
      </c>
      <c r="K29">
        <v>31.74</v>
      </c>
      <c r="L29" s="3">
        <v>3.4883473019218653E-2</v>
      </c>
      <c r="M29" s="3">
        <v>2.1577500598991812</v>
      </c>
      <c r="N29" s="5">
        <v>42401</v>
      </c>
    </row>
    <row r="30" spans="1:14">
      <c r="A30">
        <v>1</v>
      </c>
      <c r="B30" t="s">
        <v>82</v>
      </c>
      <c r="C30">
        <v>0</v>
      </c>
      <c r="D30" t="s">
        <v>129</v>
      </c>
      <c r="E30">
        <v>6</v>
      </c>
      <c r="F30">
        <v>75</v>
      </c>
      <c r="G30">
        <v>100</v>
      </c>
      <c r="H30">
        <v>29.76</v>
      </c>
      <c r="J30" t="s">
        <v>82</v>
      </c>
      <c r="K30">
        <v>29.76</v>
      </c>
      <c r="L30" s="3">
        <v>5.1821906155241931E-2</v>
      </c>
      <c r="M30" s="3">
        <v>0.37918898122311823</v>
      </c>
      <c r="N30" s="5">
        <v>42401</v>
      </c>
    </row>
    <row r="31" spans="1:14">
      <c r="A31">
        <v>1</v>
      </c>
      <c r="B31" t="s">
        <v>83</v>
      </c>
      <c r="C31">
        <v>0</v>
      </c>
      <c r="D31" t="s">
        <v>129</v>
      </c>
      <c r="E31">
        <v>2</v>
      </c>
      <c r="F31">
        <v>50</v>
      </c>
      <c r="G31">
        <v>75</v>
      </c>
      <c r="H31">
        <v>31.97</v>
      </c>
      <c r="J31" t="s">
        <v>83</v>
      </c>
      <c r="K31">
        <v>31.97</v>
      </c>
      <c r="L31" s="3">
        <v>5.692210352862058E-2</v>
      </c>
      <c r="M31" s="3">
        <v>0.45406680710666253</v>
      </c>
      <c r="N31" s="5">
        <v>42401</v>
      </c>
    </row>
    <row r="32" spans="1:14">
      <c r="A32">
        <v>1</v>
      </c>
      <c r="B32" t="s">
        <v>84</v>
      </c>
      <c r="C32">
        <v>0</v>
      </c>
      <c r="D32" t="s">
        <v>129</v>
      </c>
      <c r="E32">
        <v>5</v>
      </c>
      <c r="F32">
        <v>50</v>
      </c>
      <c r="G32">
        <v>75</v>
      </c>
      <c r="H32">
        <v>30</v>
      </c>
      <c r="J32" t="s">
        <v>84</v>
      </c>
      <c r="K32">
        <v>30</v>
      </c>
      <c r="L32" s="3">
        <v>8.2217612362000009E-2</v>
      </c>
      <c r="M32" s="3">
        <v>0.77398546669333335</v>
      </c>
      <c r="N32" s="5">
        <v>42401</v>
      </c>
    </row>
    <row r="33" spans="1:14">
      <c r="A33">
        <v>1</v>
      </c>
      <c r="B33" t="s">
        <v>85</v>
      </c>
      <c r="C33">
        <v>1</v>
      </c>
      <c r="D33" t="s">
        <v>129</v>
      </c>
      <c r="E33">
        <v>4</v>
      </c>
      <c r="F33">
        <v>10</v>
      </c>
      <c r="G33">
        <v>30</v>
      </c>
      <c r="H33">
        <v>31.28</v>
      </c>
      <c r="J33" t="s">
        <v>85</v>
      </c>
      <c r="K33">
        <v>31.28</v>
      </c>
      <c r="L33" s="3">
        <v>9.9772335680946289E-2</v>
      </c>
      <c r="M33" s="3">
        <v>1.0619647986572891</v>
      </c>
      <c r="N33" s="5">
        <v>42401</v>
      </c>
    </row>
    <row r="34" spans="1:14">
      <c r="A34">
        <v>1</v>
      </c>
      <c r="B34" t="s">
        <v>86</v>
      </c>
      <c r="C34">
        <v>1</v>
      </c>
      <c r="D34" t="s">
        <v>129</v>
      </c>
      <c r="E34">
        <v>1</v>
      </c>
      <c r="F34">
        <v>30</v>
      </c>
      <c r="G34">
        <v>50</v>
      </c>
      <c r="H34">
        <v>28.26</v>
      </c>
      <c r="J34" t="s">
        <v>86</v>
      </c>
      <c r="K34">
        <v>28.26</v>
      </c>
      <c r="L34" s="3">
        <v>0.1078769507922859</v>
      </c>
      <c r="M34" s="3">
        <v>1.0913905203113945</v>
      </c>
      <c r="N34" s="5">
        <v>42401</v>
      </c>
    </row>
    <row r="35" spans="1:14">
      <c r="A35">
        <v>1</v>
      </c>
      <c r="B35" t="s">
        <v>87</v>
      </c>
      <c r="C35">
        <v>4</v>
      </c>
      <c r="D35" t="s">
        <v>129</v>
      </c>
      <c r="E35">
        <v>2</v>
      </c>
      <c r="F35">
        <v>0</v>
      </c>
      <c r="G35">
        <v>10</v>
      </c>
      <c r="H35">
        <v>32.090000000000003</v>
      </c>
      <c r="J35" t="s">
        <v>87</v>
      </c>
      <c r="K35">
        <v>32.090000000000003</v>
      </c>
      <c r="L35" s="3">
        <v>0.15603265565690244</v>
      </c>
      <c r="M35" s="3">
        <v>1.8186483895543781</v>
      </c>
      <c r="N35" s="5">
        <v>42401</v>
      </c>
    </row>
    <row r="36" spans="1:14">
      <c r="A36">
        <v>1</v>
      </c>
      <c r="B36" t="s">
        <v>88</v>
      </c>
      <c r="C36">
        <v>1</v>
      </c>
      <c r="D36" t="s">
        <v>129</v>
      </c>
      <c r="E36">
        <v>2</v>
      </c>
      <c r="F36">
        <v>10</v>
      </c>
      <c r="G36">
        <v>30</v>
      </c>
      <c r="H36">
        <v>29.33</v>
      </c>
      <c r="J36" t="s">
        <v>88</v>
      </c>
      <c r="K36">
        <v>29.33</v>
      </c>
      <c r="L36" s="3">
        <v>0.13825997609444254</v>
      </c>
      <c r="M36" s="3">
        <v>1.475912342570747</v>
      </c>
      <c r="N36" s="5">
        <v>42401</v>
      </c>
    </row>
    <row r="37" spans="1:14">
      <c r="A37">
        <v>1</v>
      </c>
      <c r="B37" t="s">
        <v>89</v>
      </c>
      <c r="C37">
        <v>0</v>
      </c>
      <c r="D37" t="s">
        <v>129</v>
      </c>
      <c r="E37">
        <v>3</v>
      </c>
      <c r="F37">
        <v>30</v>
      </c>
      <c r="G37">
        <v>50</v>
      </c>
      <c r="H37">
        <v>29.32</v>
      </c>
      <c r="J37" t="s">
        <v>89</v>
      </c>
      <c r="K37">
        <v>29.32</v>
      </c>
      <c r="L37" s="3">
        <v>6.989153813369714E-2</v>
      </c>
      <c r="M37" s="3">
        <v>0.58036467422919513</v>
      </c>
      <c r="N37" s="5">
        <v>42401</v>
      </c>
    </row>
    <row r="38" spans="1:14">
      <c r="A38">
        <v>1</v>
      </c>
      <c r="B38" t="s">
        <v>90</v>
      </c>
      <c r="C38">
        <v>0</v>
      </c>
      <c r="D38" t="s">
        <v>129</v>
      </c>
      <c r="E38">
        <v>2</v>
      </c>
      <c r="F38">
        <v>10</v>
      </c>
      <c r="G38">
        <v>30</v>
      </c>
      <c r="H38">
        <v>30.22</v>
      </c>
      <c r="J38" t="s">
        <v>90</v>
      </c>
      <c r="K38">
        <v>30.22</v>
      </c>
      <c r="L38" s="3">
        <v>0.10468770799602911</v>
      </c>
      <c r="M38" s="3">
        <v>1.0262991488153546</v>
      </c>
      <c r="N38" s="5">
        <v>42401</v>
      </c>
    </row>
    <row r="39" spans="1:14">
      <c r="A39">
        <v>1</v>
      </c>
      <c r="B39" t="s">
        <v>91</v>
      </c>
      <c r="C39">
        <v>0</v>
      </c>
      <c r="D39" t="s">
        <v>129</v>
      </c>
      <c r="E39">
        <v>3</v>
      </c>
      <c r="F39">
        <v>75</v>
      </c>
      <c r="G39">
        <v>100</v>
      </c>
      <c r="H39">
        <v>31.05</v>
      </c>
      <c r="J39" t="s">
        <v>91</v>
      </c>
      <c r="K39">
        <v>31.05</v>
      </c>
      <c r="L39" s="3">
        <v>4.8937278560064405E-2</v>
      </c>
      <c r="M39" s="3">
        <v>0.43654908774235102</v>
      </c>
      <c r="N39" s="5">
        <v>42401</v>
      </c>
    </row>
    <row r="40" spans="1:14">
      <c r="A40">
        <v>1</v>
      </c>
      <c r="B40" t="s">
        <v>92</v>
      </c>
      <c r="C40">
        <v>0</v>
      </c>
      <c r="D40" t="s">
        <v>129</v>
      </c>
      <c r="E40">
        <v>3</v>
      </c>
      <c r="F40">
        <v>0</v>
      </c>
      <c r="G40">
        <v>10</v>
      </c>
      <c r="H40">
        <v>28.51</v>
      </c>
      <c r="J40" t="s">
        <v>92</v>
      </c>
      <c r="K40">
        <v>28.51</v>
      </c>
      <c r="L40" s="3">
        <v>0.15501158640792703</v>
      </c>
      <c r="M40" s="3">
        <v>1.6941522042230797</v>
      </c>
      <c r="N40" s="5">
        <v>42401</v>
      </c>
    </row>
    <row r="41" spans="1:14">
      <c r="A41">
        <v>1</v>
      </c>
      <c r="B41" t="s">
        <v>93</v>
      </c>
      <c r="C41">
        <v>1</v>
      </c>
      <c r="D41" t="s">
        <v>129</v>
      </c>
      <c r="E41">
        <v>4</v>
      </c>
      <c r="F41">
        <v>75</v>
      </c>
      <c r="G41">
        <v>100</v>
      </c>
      <c r="H41">
        <v>30.76</v>
      </c>
      <c r="J41" t="s">
        <v>93</v>
      </c>
      <c r="K41">
        <v>30.76</v>
      </c>
      <c r="L41" s="3">
        <v>4.5832841087776327E-2</v>
      </c>
      <c r="M41" s="3">
        <v>0.29485497859557863</v>
      </c>
      <c r="N41" s="5">
        <v>42401</v>
      </c>
    </row>
    <row r="42" spans="1:14">
      <c r="A42">
        <v>1</v>
      </c>
      <c r="B42" t="s">
        <v>94</v>
      </c>
      <c r="C42">
        <v>0</v>
      </c>
      <c r="D42" t="s">
        <v>129</v>
      </c>
      <c r="E42">
        <v>6</v>
      </c>
      <c r="F42">
        <v>0</v>
      </c>
      <c r="G42">
        <v>10</v>
      </c>
      <c r="H42">
        <v>30.88</v>
      </c>
      <c r="J42" t="s">
        <v>94</v>
      </c>
      <c r="K42">
        <v>30.88</v>
      </c>
      <c r="L42" s="3">
        <v>0.13408155105472797</v>
      </c>
      <c r="M42" s="3">
        <v>1.595224942668394</v>
      </c>
      <c r="N42" s="5">
        <v>42401</v>
      </c>
    </row>
    <row r="43" spans="1:14">
      <c r="A43">
        <v>1</v>
      </c>
      <c r="B43" t="s">
        <v>95</v>
      </c>
      <c r="C43">
        <v>1</v>
      </c>
      <c r="D43" t="s">
        <v>129</v>
      </c>
      <c r="E43">
        <v>4</v>
      </c>
      <c r="F43">
        <v>50</v>
      </c>
      <c r="G43">
        <v>75</v>
      </c>
      <c r="H43">
        <v>31.1</v>
      </c>
      <c r="J43" t="s">
        <v>95</v>
      </c>
      <c r="K43">
        <v>31.1</v>
      </c>
      <c r="L43" s="3">
        <v>5.6804912164951774E-2</v>
      </c>
      <c r="M43" s="3">
        <v>0.3850542694276527</v>
      </c>
      <c r="N43" s="5">
        <v>42401</v>
      </c>
    </row>
    <row r="44" spans="1:14">
      <c r="A44">
        <v>1</v>
      </c>
      <c r="B44" t="s">
        <v>131</v>
      </c>
      <c r="C44" t="s">
        <v>130</v>
      </c>
      <c r="N44" s="5">
        <v>42401</v>
      </c>
    </row>
    <row r="45" spans="1:14">
      <c r="A45">
        <v>1</v>
      </c>
      <c r="B45" t="s">
        <v>96</v>
      </c>
      <c r="C45">
        <v>1</v>
      </c>
      <c r="D45" t="s">
        <v>129</v>
      </c>
      <c r="E45">
        <v>3</v>
      </c>
      <c r="F45">
        <v>50</v>
      </c>
      <c r="G45">
        <v>75</v>
      </c>
      <c r="H45">
        <v>30.36</v>
      </c>
      <c r="J45" t="s">
        <v>96</v>
      </c>
      <c r="K45">
        <v>30.36</v>
      </c>
      <c r="L45" s="3">
        <v>5.5237645209156791E-2</v>
      </c>
      <c r="M45" s="3">
        <v>0.37445293562582349</v>
      </c>
      <c r="N45" s="5">
        <v>42401</v>
      </c>
    </row>
    <row r="46" spans="1:14">
      <c r="A46">
        <v>1</v>
      </c>
      <c r="B46" t="s">
        <v>97</v>
      </c>
      <c r="C46">
        <v>0</v>
      </c>
      <c r="D46" t="s">
        <v>129</v>
      </c>
      <c r="E46">
        <v>3</v>
      </c>
      <c r="F46">
        <v>10</v>
      </c>
      <c r="G46">
        <v>30</v>
      </c>
      <c r="H46">
        <v>30.97</v>
      </c>
      <c r="J46" t="s">
        <v>97</v>
      </c>
      <c r="K46">
        <v>30.97</v>
      </c>
      <c r="L46" s="3">
        <v>0.10604958911527283</v>
      </c>
      <c r="M46" s="3">
        <v>1.0640814217888281</v>
      </c>
      <c r="N46" s="5">
        <v>42401</v>
      </c>
    </row>
    <row r="47" spans="1:14">
      <c r="A47">
        <v>1</v>
      </c>
      <c r="B47" t="s">
        <v>98</v>
      </c>
      <c r="C47">
        <v>0</v>
      </c>
      <c r="D47" t="s">
        <v>129</v>
      </c>
      <c r="E47">
        <v>2</v>
      </c>
      <c r="F47">
        <v>30</v>
      </c>
      <c r="G47">
        <v>50</v>
      </c>
      <c r="H47">
        <v>28.9</v>
      </c>
      <c r="J47" t="s">
        <v>98</v>
      </c>
      <c r="K47">
        <v>28.9</v>
      </c>
      <c r="L47" s="3">
        <v>5.8091898513840841E-2</v>
      </c>
      <c r="M47" s="3">
        <v>0.52353965640138411</v>
      </c>
      <c r="N47" s="5">
        <v>42401</v>
      </c>
    </row>
    <row r="48" spans="1:14">
      <c r="A48">
        <v>1</v>
      </c>
      <c r="B48" t="s">
        <v>99</v>
      </c>
      <c r="C48">
        <v>4</v>
      </c>
      <c r="D48" t="s">
        <v>129</v>
      </c>
      <c r="E48">
        <v>3</v>
      </c>
      <c r="F48">
        <v>30</v>
      </c>
      <c r="G48">
        <v>50</v>
      </c>
      <c r="H48">
        <v>30.25</v>
      </c>
      <c r="J48" t="s">
        <v>99</v>
      </c>
      <c r="K48">
        <v>30.25</v>
      </c>
      <c r="L48" s="3">
        <v>0.13059830267933881</v>
      </c>
      <c r="M48" s="3">
        <v>1.4450906079206616</v>
      </c>
      <c r="N48" s="5">
        <v>42401</v>
      </c>
    </row>
    <row r="49" spans="1:14">
      <c r="A49">
        <v>1</v>
      </c>
      <c r="B49" t="s">
        <v>100</v>
      </c>
      <c r="C49">
        <v>4</v>
      </c>
      <c r="D49" t="s">
        <v>129</v>
      </c>
      <c r="E49">
        <v>4</v>
      </c>
      <c r="F49">
        <v>0</v>
      </c>
      <c r="G49">
        <v>10</v>
      </c>
      <c r="H49">
        <v>29.95</v>
      </c>
      <c r="J49" t="s">
        <v>100</v>
      </c>
      <c r="K49">
        <v>29.95</v>
      </c>
      <c r="L49" s="3">
        <v>0.16757004266277128</v>
      </c>
      <c r="M49" s="3">
        <v>1.8831776754724541</v>
      </c>
      <c r="N49" s="5">
        <v>42401</v>
      </c>
    </row>
    <row r="50" spans="1:14">
      <c r="A50">
        <v>1</v>
      </c>
      <c r="B50" t="s">
        <v>15</v>
      </c>
      <c r="C50">
        <v>3</v>
      </c>
      <c r="D50" t="s">
        <v>129</v>
      </c>
      <c r="E50">
        <v>4</v>
      </c>
      <c r="F50">
        <v>30</v>
      </c>
      <c r="G50">
        <v>50</v>
      </c>
      <c r="H50">
        <v>31.1</v>
      </c>
      <c r="J50" t="s">
        <v>15</v>
      </c>
      <c r="K50">
        <v>31.1</v>
      </c>
      <c r="L50" s="3">
        <v>0.15725986900321542</v>
      </c>
      <c r="M50" s="3">
        <v>1.9573148098340838</v>
      </c>
      <c r="N50" s="5">
        <v>42410</v>
      </c>
    </row>
    <row r="51" spans="1:14">
      <c r="A51">
        <v>1</v>
      </c>
      <c r="B51" t="s">
        <v>17</v>
      </c>
      <c r="C51">
        <v>2</v>
      </c>
      <c r="D51" t="s">
        <v>129</v>
      </c>
      <c r="E51">
        <v>2</v>
      </c>
      <c r="F51">
        <v>0</v>
      </c>
      <c r="G51">
        <v>10</v>
      </c>
      <c r="H51">
        <v>29.56</v>
      </c>
      <c r="J51" t="s">
        <v>17</v>
      </c>
      <c r="K51">
        <v>29.56</v>
      </c>
      <c r="L51" s="3">
        <v>0.13927170399188091</v>
      </c>
      <c r="M51" s="3">
        <v>1.7316634081096083</v>
      </c>
      <c r="N51" s="5">
        <v>42410</v>
      </c>
    </row>
    <row r="52" spans="1:14">
      <c r="A52">
        <v>1</v>
      </c>
      <c r="B52" t="s">
        <v>18</v>
      </c>
      <c r="C52">
        <v>3</v>
      </c>
      <c r="D52" t="s">
        <v>129</v>
      </c>
      <c r="E52">
        <v>2</v>
      </c>
      <c r="F52">
        <v>30</v>
      </c>
      <c r="G52">
        <v>50</v>
      </c>
      <c r="H52">
        <v>28.13</v>
      </c>
      <c r="J52" t="s">
        <v>18</v>
      </c>
      <c r="K52">
        <v>28.13</v>
      </c>
      <c r="L52" s="3">
        <v>0.13651262403128331</v>
      </c>
      <c r="M52" s="3">
        <v>1.6153926443142552</v>
      </c>
      <c r="N52" s="5">
        <v>42410</v>
      </c>
    </row>
    <row r="53" spans="1:14">
      <c r="A53">
        <v>1</v>
      </c>
      <c r="B53" t="s">
        <v>19</v>
      </c>
      <c r="C53">
        <v>2</v>
      </c>
      <c r="D53" t="s">
        <v>129</v>
      </c>
      <c r="E53">
        <v>4</v>
      </c>
      <c r="F53">
        <v>50</v>
      </c>
      <c r="G53">
        <v>75</v>
      </c>
      <c r="H53">
        <v>28.44</v>
      </c>
      <c r="J53" t="s">
        <v>19</v>
      </c>
      <c r="K53">
        <v>28.44</v>
      </c>
      <c r="L53" s="3">
        <v>5.9331795780590717E-2</v>
      </c>
      <c r="M53" s="3">
        <v>0.5313762294725739</v>
      </c>
      <c r="N53" s="5">
        <v>42410</v>
      </c>
    </row>
    <row r="54" spans="1:14">
      <c r="A54">
        <v>1</v>
      </c>
      <c r="B54" t="s">
        <v>20</v>
      </c>
      <c r="C54">
        <v>2</v>
      </c>
      <c r="D54" t="s">
        <v>129</v>
      </c>
      <c r="E54">
        <v>2</v>
      </c>
      <c r="F54">
        <v>50</v>
      </c>
      <c r="G54">
        <v>75</v>
      </c>
      <c r="H54">
        <v>32.43</v>
      </c>
      <c r="J54" t="s">
        <v>20</v>
      </c>
      <c r="K54">
        <v>32.43</v>
      </c>
      <c r="L54" s="3">
        <v>6.1055332284921361E-2</v>
      </c>
      <c r="M54" s="3">
        <v>0.59607242164662355</v>
      </c>
      <c r="N54" s="5">
        <v>42410</v>
      </c>
    </row>
    <row r="55" spans="1:14">
      <c r="A55">
        <v>1</v>
      </c>
      <c r="B55" t="s">
        <v>21</v>
      </c>
      <c r="C55">
        <v>2</v>
      </c>
      <c r="D55" t="s">
        <v>129</v>
      </c>
      <c r="E55">
        <v>3</v>
      </c>
      <c r="F55">
        <v>30</v>
      </c>
      <c r="G55">
        <v>50</v>
      </c>
      <c r="H55">
        <v>28.84</v>
      </c>
      <c r="J55" t="s">
        <v>21</v>
      </c>
      <c r="K55">
        <v>28.84</v>
      </c>
      <c r="L55" s="3">
        <v>0.12940312981969487</v>
      </c>
      <c r="M55" s="3">
        <v>1.4761453780360612</v>
      </c>
      <c r="N55" s="5">
        <v>42410</v>
      </c>
    </row>
    <row r="56" spans="1:14">
      <c r="A56">
        <v>1</v>
      </c>
      <c r="B56" t="s">
        <v>22</v>
      </c>
      <c r="C56">
        <v>4</v>
      </c>
      <c r="D56" t="s">
        <v>129</v>
      </c>
      <c r="E56">
        <v>3</v>
      </c>
      <c r="F56">
        <v>0</v>
      </c>
      <c r="G56">
        <v>10</v>
      </c>
      <c r="H56">
        <v>31.42</v>
      </c>
      <c r="J56" t="s">
        <v>22</v>
      </c>
      <c r="K56">
        <v>31.42</v>
      </c>
      <c r="L56" s="3">
        <v>0.14292034977721196</v>
      </c>
      <c r="M56" s="3">
        <v>1.6680135163386383</v>
      </c>
      <c r="N56" s="5">
        <v>42410</v>
      </c>
    </row>
    <row r="57" spans="1:14">
      <c r="A57">
        <v>1</v>
      </c>
      <c r="B57" t="s">
        <v>23</v>
      </c>
      <c r="C57">
        <v>4</v>
      </c>
      <c r="D57" t="s">
        <v>129</v>
      </c>
      <c r="E57">
        <v>1</v>
      </c>
      <c r="F57">
        <v>10</v>
      </c>
      <c r="G57">
        <v>30</v>
      </c>
      <c r="H57">
        <v>29.54</v>
      </c>
      <c r="J57" t="s">
        <v>23</v>
      </c>
      <c r="K57">
        <v>29.54</v>
      </c>
      <c r="L57" s="3">
        <v>0.12139926242383206</v>
      </c>
      <c r="M57" s="3">
        <v>1.3405448725497631</v>
      </c>
      <c r="N57" s="5">
        <v>42410</v>
      </c>
    </row>
    <row r="58" spans="1:14">
      <c r="A58">
        <v>1</v>
      </c>
      <c r="B58" t="s">
        <v>24</v>
      </c>
      <c r="C58">
        <v>4</v>
      </c>
      <c r="D58" t="s">
        <v>129</v>
      </c>
      <c r="E58">
        <v>1</v>
      </c>
      <c r="F58">
        <v>0</v>
      </c>
      <c r="G58">
        <v>10</v>
      </c>
      <c r="H58">
        <v>32.4</v>
      </c>
      <c r="J58" t="s">
        <v>24</v>
      </c>
      <c r="K58">
        <v>32.4</v>
      </c>
      <c r="L58" s="3">
        <v>0.12971858469135802</v>
      </c>
      <c r="M58" s="3">
        <v>1.5101149491395063</v>
      </c>
      <c r="N58" s="5">
        <v>42410</v>
      </c>
    </row>
    <row r="59" spans="1:14">
      <c r="A59">
        <v>1</v>
      </c>
      <c r="B59" t="s">
        <v>25</v>
      </c>
      <c r="C59">
        <v>4</v>
      </c>
      <c r="D59" t="s">
        <v>129</v>
      </c>
      <c r="E59">
        <v>3</v>
      </c>
      <c r="F59">
        <v>50</v>
      </c>
      <c r="G59">
        <v>75</v>
      </c>
      <c r="H59">
        <v>29.59</v>
      </c>
      <c r="J59" t="s">
        <v>25</v>
      </c>
      <c r="K59">
        <v>29.59</v>
      </c>
      <c r="L59" s="3">
        <v>8.0173676715106446E-2</v>
      </c>
      <c r="M59" s="3">
        <v>0.81473159794389993</v>
      </c>
      <c r="N59" s="5">
        <v>42410</v>
      </c>
    </row>
    <row r="60" spans="1:14">
      <c r="A60">
        <v>1</v>
      </c>
      <c r="B60" t="s">
        <v>26</v>
      </c>
      <c r="C60">
        <v>4</v>
      </c>
      <c r="D60" t="s">
        <v>129</v>
      </c>
      <c r="E60">
        <v>4</v>
      </c>
      <c r="F60">
        <v>50</v>
      </c>
      <c r="G60">
        <v>75</v>
      </c>
      <c r="H60">
        <v>30.3</v>
      </c>
      <c r="J60" t="s">
        <v>26</v>
      </c>
      <c r="K60">
        <v>30.3</v>
      </c>
      <c r="L60" s="3">
        <v>5.7631675775577547E-2</v>
      </c>
      <c r="M60" s="3">
        <v>0.47775173731749182</v>
      </c>
      <c r="N60" s="5">
        <v>42410</v>
      </c>
    </row>
    <row r="61" spans="1:14">
      <c r="A61">
        <v>1</v>
      </c>
      <c r="B61" t="s">
        <v>27</v>
      </c>
      <c r="C61">
        <v>0</v>
      </c>
      <c r="D61" t="s">
        <v>129</v>
      </c>
      <c r="E61">
        <v>5</v>
      </c>
      <c r="F61">
        <v>30</v>
      </c>
      <c r="G61">
        <v>50</v>
      </c>
      <c r="H61">
        <v>29.1</v>
      </c>
      <c r="J61" t="s">
        <v>27</v>
      </c>
      <c r="K61">
        <v>29.1</v>
      </c>
      <c r="L61" s="3">
        <v>0.12945361388316148</v>
      </c>
      <c r="M61" s="3">
        <v>1.5247031150254295</v>
      </c>
      <c r="N61" s="5">
        <v>42410</v>
      </c>
    </row>
    <row r="62" spans="1:14">
      <c r="A62">
        <v>1</v>
      </c>
      <c r="B62" t="s">
        <v>29</v>
      </c>
      <c r="C62">
        <v>2</v>
      </c>
      <c r="D62" t="s">
        <v>129</v>
      </c>
      <c r="E62">
        <v>3</v>
      </c>
      <c r="F62">
        <v>0</v>
      </c>
      <c r="G62">
        <v>10</v>
      </c>
      <c r="H62">
        <v>31.4</v>
      </c>
      <c r="J62" t="s">
        <v>29</v>
      </c>
      <c r="K62">
        <v>31.4</v>
      </c>
      <c r="L62" s="3">
        <v>0.17501882585987261</v>
      </c>
      <c r="M62" s="3">
        <v>2.2565303501961784</v>
      </c>
      <c r="N62" s="5">
        <v>42410</v>
      </c>
    </row>
    <row r="63" spans="1:14">
      <c r="A63">
        <v>1</v>
      </c>
      <c r="B63" t="s">
        <v>30</v>
      </c>
      <c r="C63">
        <v>2</v>
      </c>
      <c r="D63" t="s">
        <v>129</v>
      </c>
      <c r="E63">
        <v>4</v>
      </c>
      <c r="F63">
        <v>75</v>
      </c>
      <c r="G63">
        <v>100</v>
      </c>
      <c r="H63">
        <v>29.74</v>
      </c>
      <c r="J63" t="s">
        <v>30</v>
      </c>
      <c r="K63">
        <v>29.74</v>
      </c>
      <c r="L63" s="3">
        <v>4.7925310356422321E-2</v>
      </c>
      <c r="M63" s="3">
        <v>0.3527727070208474</v>
      </c>
      <c r="N63" s="5">
        <v>42410</v>
      </c>
    </row>
    <row r="64" spans="1:14">
      <c r="A64">
        <v>1</v>
      </c>
      <c r="B64" t="s">
        <v>31</v>
      </c>
      <c r="C64">
        <v>2</v>
      </c>
      <c r="D64" t="s">
        <v>129</v>
      </c>
      <c r="E64">
        <v>1</v>
      </c>
      <c r="F64">
        <v>0</v>
      </c>
      <c r="G64">
        <v>10</v>
      </c>
      <c r="H64">
        <v>31.443999999999999</v>
      </c>
      <c r="J64" t="s">
        <v>31</v>
      </c>
      <c r="K64">
        <v>31.443999999999999</v>
      </c>
      <c r="L64" s="3">
        <v>0.15058240592799899</v>
      </c>
      <c r="M64" s="3">
        <v>1.9034733598053684</v>
      </c>
      <c r="N64" s="5">
        <v>42410</v>
      </c>
    </row>
    <row r="65" spans="1:14">
      <c r="A65">
        <v>1</v>
      </c>
      <c r="B65" t="s">
        <v>32</v>
      </c>
      <c r="C65">
        <v>2</v>
      </c>
      <c r="D65" t="s">
        <v>129</v>
      </c>
      <c r="E65">
        <v>1</v>
      </c>
      <c r="F65">
        <v>30</v>
      </c>
      <c r="G65">
        <v>50</v>
      </c>
      <c r="H65">
        <v>30.978000000000002</v>
      </c>
      <c r="J65" t="s">
        <v>32</v>
      </c>
      <c r="K65">
        <v>30.978000000000002</v>
      </c>
      <c r="L65" s="3">
        <v>0.11424261288656465</v>
      </c>
      <c r="M65" s="3">
        <v>1.5229529427567952</v>
      </c>
      <c r="N65" s="5">
        <v>42410</v>
      </c>
    </row>
    <row r="66" spans="1:14">
      <c r="A66">
        <v>1</v>
      </c>
      <c r="B66" t="s">
        <v>33</v>
      </c>
      <c r="C66">
        <v>3</v>
      </c>
      <c r="D66" t="s">
        <v>129</v>
      </c>
      <c r="E66">
        <v>2</v>
      </c>
      <c r="F66">
        <v>75</v>
      </c>
      <c r="G66">
        <v>100</v>
      </c>
      <c r="H66">
        <v>37.89</v>
      </c>
      <c r="J66" t="s">
        <v>33</v>
      </c>
      <c r="K66">
        <v>37.89</v>
      </c>
      <c r="L66" s="3">
        <v>5.6488930641330155E-2</v>
      </c>
      <c r="M66" s="3">
        <v>0.45399001577724996</v>
      </c>
      <c r="N66" s="5">
        <v>42410</v>
      </c>
    </row>
    <row r="67" spans="1:14">
      <c r="A67">
        <v>1</v>
      </c>
      <c r="B67" t="s">
        <v>107</v>
      </c>
      <c r="C67">
        <v>0</v>
      </c>
      <c r="D67" t="s">
        <v>129</v>
      </c>
      <c r="E67">
        <v>4</v>
      </c>
      <c r="F67">
        <v>75</v>
      </c>
      <c r="G67">
        <v>100</v>
      </c>
      <c r="H67">
        <v>43.470999999999997</v>
      </c>
      <c r="J67" t="s">
        <v>107</v>
      </c>
      <c r="K67">
        <v>43.470999999999997</v>
      </c>
      <c r="L67" s="3">
        <v>4.6342318649214426E-2</v>
      </c>
      <c r="M67" s="3">
        <v>0.45810617555335742</v>
      </c>
      <c r="N67" s="5">
        <v>42410</v>
      </c>
    </row>
    <row r="68" spans="1:14">
      <c r="A68">
        <v>1</v>
      </c>
      <c r="B68" t="s">
        <v>108</v>
      </c>
      <c r="C68">
        <v>2</v>
      </c>
      <c r="D68" t="s">
        <v>129</v>
      </c>
      <c r="E68">
        <v>4</v>
      </c>
      <c r="F68">
        <v>30</v>
      </c>
      <c r="G68">
        <v>50</v>
      </c>
      <c r="H68">
        <v>34.734000000000002</v>
      </c>
      <c r="J68" t="s">
        <v>108</v>
      </c>
      <c r="K68">
        <v>34.734000000000002</v>
      </c>
      <c r="L68" s="3">
        <v>0.12139995197788908</v>
      </c>
      <c r="M68" s="3">
        <v>1.3666694349363735</v>
      </c>
      <c r="N68" s="5">
        <v>42410</v>
      </c>
    </row>
    <row r="69" spans="1:14">
      <c r="A69">
        <v>1</v>
      </c>
      <c r="B69" t="s">
        <v>109</v>
      </c>
      <c r="C69">
        <v>3</v>
      </c>
      <c r="D69" t="s">
        <v>129</v>
      </c>
      <c r="E69">
        <v>4</v>
      </c>
      <c r="F69">
        <v>10</v>
      </c>
      <c r="G69">
        <v>30</v>
      </c>
      <c r="H69">
        <v>30.056999999999999</v>
      </c>
      <c r="J69" t="s">
        <v>109</v>
      </c>
      <c r="K69">
        <v>30.056999999999999</v>
      </c>
      <c r="L69" s="3">
        <v>0.1660482411418305</v>
      </c>
      <c r="M69" s="3">
        <v>1.922047427232259</v>
      </c>
      <c r="N69" s="5">
        <v>42410</v>
      </c>
    </row>
    <row r="70" spans="1:14">
      <c r="A70">
        <v>1</v>
      </c>
      <c r="B70" t="s">
        <v>110</v>
      </c>
      <c r="C70">
        <v>3</v>
      </c>
      <c r="D70" t="s">
        <v>129</v>
      </c>
      <c r="E70">
        <v>1</v>
      </c>
      <c r="F70">
        <v>10</v>
      </c>
      <c r="G70">
        <v>30</v>
      </c>
      <c r="H70">
        <v>32.487000000000002</v>
      </c>
      <c r="J70" t="s">
        <v>110</v>
      </c>
      <c r="K70">
        <v>32.487000000000002</v>
      </c>
      <c r="L70" s="3">
        <v>0.15479416486594635</v>
      </c>
      <c r="M70" s="3">
        <v>1.8216330869689414</v>
      </c>
      <c r="N70" s="5">
        <v>42410</v>
      </c>
    </row>
    <row r="71" spans="1:14">
      <c r="A71">
        <v>1</v>
      </c>
      <c r="B71" t="s">
        <v>111</v>
      </c>
      <c r="C71">
        <v>2</v>
      </c>
      <c r="D71" t="s">
        <v>129</v>
      </c>
      <c r="E71">
        <v>2</v>
      </c>
      <c r="F71">
        <v>10</v>
      </c>
      <c r="G71">
        <v>30</v>
      </c>
      <c r="H71">
        <v>34.35</v>
      </c>
      <c r="J71" t="s">
        <v>111</v>
      </c>
      <c r="K71">
        <v>34.35</v>
      </c>
      <c r="L71" s="3">
        <v>0.12179510637554584</v>
      </c>
      <c r="M71" s="3">
        <v>1.413388418816885</v>
      </c>
      <c r="N71" s="5">
        <v>42410</v>
      </c>
    </row>
    <row r="72" spans="1:14">
      <c r="A72">
        <v>1</v>
      </c>
      <c r="B72" t="s">
        <v>112</v>
      </c>
      <c r="C72">
        <v>0</v>
      </c>
      <c r="D72" t="s">
        <v>129</v>
      </c>
      <c r="E72">
        <v>5</v>
      </c>
      <c r="F72">
        <v>75</v>
      </c>
      <c r="G72">
        <v>100</v>
      </c>
      <c r="H72">
        <v>41.343000000000004</v>
      </c>
      <c r="J72" t="s">
        <v>112</v>
      </c>
      <c r="K72">
        <v>41.343000000000004</v>
      </c>
      <c r="L72" s="3">
        <v>4.6735737561376771E-2</v>
      </c>
      <c r="M72" s="3">
        <v>0.39163402353868842</v>
      </c>
      <c r="N72" s="5">
        <v>42410</v>
      </c>
    </row>
    <row r="73" spans="1:14">
      <c r="A73">
        <v>1</v>
      </c>
      <c r="B73" t="s">
        <v>113</v>
      </c>
      <c r="C73">
        <v>1</v>
      </c>
      <c r="D73" t="s">
        <v>129</v>
      </c>
      <c r="E73">
        <v>2</v>
      </c>
      <c r="F73">
        <v>50</v>
      </c>
      <c r="G73">
        <v>75</v>
      </c>
      <c r="H73">
        <v>41.99</v>
      </c>
      <c r="J73" t="s">
        <v>113</v>
      </c>
      <c r="K73">
        <v>41.99</v>
      </c>
      <c r="L73" s="3">
        <v>5.6870945034532022E-2</v>
      </c>
      <c r="M73" s="3">
        <v>0.46260548492212422</v>
      </c>
      <c r="N73" s="5">
        <v>42410</v>
      </c>
    </row>
    <row r="74" spans="1:14">
      <c r="A74">
        <v>1</v>
      </c>
      <c r="B74" t="s">
        <v>114</v>
      </c>
      <c r="C74">
        <v>4</v>
      </c>
      <c r="D74" t="s">
        <v>129</v>
      </c>
      <c r="E74">
        <v>4</v>
      </c>
      <c r="F74">
        <v>10</v>
      </c>
      <c r="G74">
        <v>30</v>
      </c>
      <c r="H74">
        <v>33.866999999999997</v>
      </c>
      <c r="J74" t="s">
        <v>114</v>
      </c>
      <c r="K74">
        <v>33.866999999999997</v>
      </c>
      <c r="L74" s="3">
        <v>0.14299590196946879</v>
      </c>
      <c r="M74" s="3">
        <v>1.5643221536043941</v>
      </c>
      <c r="N74" s="5">
        <v>42410</v>
      </c>
    </row>
    <row r="75" spans="1:14">
      <c r="A75">
        <v>1</v>
      </c>
      <c r="B75" t="s">
        <v>115</v>
      </c>
      <c r="C75">
        <v>1</v>
      </c>
      <c r="D75" t="s">
        <v>129</v>
      </c>
      <c r="E75">
        <v>3</v>
      </c>
      <c r="F75">
        <v>30</v>
      </c>
      <c r="G75">
        <v>50</v>
      </c>
      <c r="H75">
        <v>41.706000000000003</v>
      </c>
      <c r="J75" t="s">
        <v>115</v>
      </c>
      <c r="K75">
        <v>41.706000000000003</v>
      </c>
      <c r="L75" s="3">
        <v>6.3278517431544612E-2</v>
      </c>
      <c r="M75" s="3">
        <v>0.55273660854265572</v>
      </c>
      <c r="N75" s="5">
        <v>42410</v>
      </c>
    </row>
    <row r="76" spans="1:14">
      <c r="A76">
        <v>1</v>
      </c>
      <c r="B76" t="s">
        <v>116</v>
      </c>
      <c r="C76">
        <v>4</v>
      </c>
      <c r="D76" t="s">
        <v>129</v>
      </c>
      <c r="E76">
        <v>2</v>
      </c>
      <c r="F76">
        <v>30</v>
      </c>
      <c r="G76">
        <v>50</v>
      </c>
      <c r="H76">
        <v>33.584000000000003</v>
      </c>
      <c r="J76" t="s">
        <v>116</v>
      </c>
      <c r="K76">
        <v>33.584000000000003</v>
      </c>
      <c r="L76" s="3">
        <v>9.1970479335397787E-2</v>
      </c>
      <c r="M76" s="3">
        <v>0.97731340167818015</v>
      </c>
      <c r="N76" s="5">
        <v>42410</v>
      </c>
    </row>
    <row r="77" spans="1:14">
      <c r="A77">
        <v>1</v>
      </c>
      <c r="B77" t="s">
        <v>117</v>
      </c>
      <c r="C77">
        <v>3</v>
      </c>
      <c r="D77" t="s">
        <v>129</v>
      </c>
      <c r="E77">
        <v>1</v>
      </c>
      <c r="F77">
        <v>30</v>
      </c>
      <c r="G77">
        <v>50</v>
      </c>
      <c r="H77">
        <v>34.051000000000002</v>
      </c>
      <c r="J77" t="s">
        <v>117</v>
      </c>
      <c r="K77">
        <v>34.051000000000002</v>
      </c>
      <c r="L77" s="3">
        <v>0.1322584080350063</v>
      </c>
      <c r="M77" s="3">
        <v>1.4687808529570352</v>
      </c>
      <c r="N77" s="5">
        <v>42410</v>
      </c>
    </row>
    <row r="78" spans="1:14">
      <c r="A78">
        <v>1</v>
      </c>
      <c r="B78" t="s">
        <v>118</v>
      </c>
      <c r="C78">
        <v>0</v>
      </c>
      <c r="D78" t="s">
        <v>129</v>
      </c>
      <c r="E78">
        <v>2</v>
      </c>
      <c r="F78">
        <v>0</v>
      </c>
      <c r="G78">
        <v>10</v>
      </c>
      <c r="H78">
        <v>31.251000000000001</v>
      </c>
      <c r="J78" t="s">
        <v>118</v>
      </c>
      <c r="K78">
        <v>31.251000000000001</v>
      </c>
      <c r="L78" s="3">
        <v>0.13192609682890147</v>
      </c>
      <c r="M78" s="3">
        <v>1.4589543852356726</v>
      </c>
      <c r="N78" s="5">
        <v>42410</v>
      </c>
    </row>
    <row r="79" spans="1:14">
      <c r="A79">
        <v>1</v>
      </c>
      <c r="B79" t="s">
        <v>119</v>
      </c>
      <c r="C79">
        <v>0</v>
      </c>
      <c r="D79" t="s">
        <v>129</v>
      </c>
      <c r="E79">
        <v>5</v>
      </c>
      <c r="F79">
        <v>0</v>
      </c>
      <c r="G79">
        <v>10</v>
      </c>
      <c r="H79">
        <v>31.166</v>
      </c>
      <c r="J79" t="s">
        <v>119</v>
      </c>
      <c r="K79">
        <v>31.166</v>
      </c>
      <c r="L79" s="3">
        <v>0.1459364394532503</v>
      </c>
      <c r="M79" s="3">
        <v>1.8332780553770138</v>
      </c>
      <c r="N79" s="5">
        <v>42410</v>
      </c>
    </row>
    <row r="80" spans="1:14">
      <c r="A80">
        <v>1</v>
      </c>
      <c r="B80" t="s">
        <v>34</v>
      </c>
      <c r="C80">
        <v>4</v>
      </c>
      <c r="D80" t="s">
        <v>129</v>
      </c>
      <c r="E80">
        <v>3</v>
      </c>
      <c r="F80">
        <v>75</v>
      </c>
      <c r="G80">
        <v>100</v>
      </c>
      <c r="H80">
        <v>40.362000000000002</v>
      </c>
      <c r="J80" t="s">
        <v>34</v>
      </c>
      <c r="K80">
        <v>40.362000000000002</v>
      </c>
      <c r="L80" s="3">
        <v>4.3885337991179822E-2</v>
      </c>
      <c r="M80" s="3">
        <v>0.40785392208413851</v>
      </c>
      <c r="N80" s="5">
        <v>42410</v>
      </c>
    </row>
    <row r="81" spans="1:14">
      <c r="A81">
        <v>1</v>
      </c>
      <c r="B81" t="s">
        <v>35</v>
      </c>
      <c r="C81">
        <v>0</v>
      </c>
      <c r="D81" t="s">
        <v>129</v>
      </c>
      <c r="E81">
        <v>8</v>
      </c>
      <c r="F81">
        <v>10</v>
      </c>
      <c r="G81">
        <v>30</v>
      </c>
      <c r="H81">
        <v>35.424999999999997</v>
      </c>
      <c r="J81" t="s">
        <v>35</v>
      </c>
      <c r="K81">
        <v>35.424999999999997</v>
      </c>
      <c r="L81" s="3">
        <v>0.14053718317572336</v>
      </c>
      <c r="M81" s="3">
        <v>1.5651389371325339</v>
      </c>
      <c r="N81" s="5">
        <v>42410</v>
      </c>
    </row>
    <row r="82" spans="1:14">
      <c r="A82">
        <v>1</v>
      </c>
      <c r="B82" t="s">
        <v>36</v>
      </c>
      <c r="C82">
        <v>0</v>
      </c>
      <c r="D82" t="s">
        <v>129</v>
      </c>
      <c r="E82">
        <v>5</v>
      </c>
      <c r="F82">
        <v>10</v>
      </c>
      <c r="G82">
        <v>30</v>
      </c>
      <c r="H82">
        <v>39.219000000000001</v>
      </c>
      <c r="J82" t="s">
        <v>36</v>
      </c>
      <c r="K82">
        <v>39.219000000000001</v>
      </c>
      <c r="L82" s="3">
        <v>0.13473868125143423</v>
      </c>
      <c r="M82" s="3">
        <v>1.5453549783727274</v>
      </c>
      <c r="N82" s="5">
        <v>42410</v>
      </c>
    </row>
    <row r="83" spans="1:14">
      <c r="A83">
        <v>1</v>
      </c>
      <c r="B83" t="s">
        <v>37</v>
      </c>
      <c r="C83">
        <v>1</v>
      </c>
      <c r="D83" t="s">
        <v>129</v>
      </c>
      <c r="E83">
        <v>3</v>
      </c>
      <c r="F83">
        <v>10</v>
      </c>
      <c r="G83">
        <v>30</v>
      </c>
      <c r="H83">
        <v>30.143999999999998</v>
      </c>
      <c r="J83" t="s">
        <v>37</v>
      </c>
      <c r="K83">
        <v>30.143999999999998</v>
      </c>
      <c r="L83" s="3">
        <v>0.10497358903927811</v>
      </c>
      <c r="M83" s="3">
        <v>1.1156373392210723</v>
      </c>
      <c r="N83" s="5">
        <v>42410</v>
      </c>
    </row>
    <row r="84" spans="1:14">
      <c r="A84">
        <v>1</v>
      </c>
      <c r="B84" t="s">
        <v>38</v>
      </c>
      <c r="C84">
        <v>1</v>
      </c>
      <c r="D84" t="s">
        <v>129</v>
      </c>
      <c r="E84">
        <v>1</v>
      </c>
      <c r="F84">
        <v>10</v>
      </c>
      <c r="G84">
        <v>30</v>
      </c>
      <c r="H84">
        <v>38.076000000000001</v>
      </c>
      <c r="J84" t="s">
        <v>38</v>
      </c>
      <c r="K84">
        <v>38.076000000000001</v>
      </c>
      <c r="L84" s="3">
        <v>0.13651185156003781</v>
      </c>
      <c r="M84" s="3">
        <v>1.58284395205904</v>
      </c>
      <c r="N84" s="5">
        <v>42410</v>
      </c>
    </row>
    <row r="85" spans="1:14">
      <c r="A85">
        <v>1</v>
      </c>
      <c r="B85" t="s">
        <v>39</v>
      </c>
      <c r="C85">
        <v>0</v>
      </c>
      <c r="D85" t="s">
        <v>129</v>
      </c>
      <c r="E85">
        <v>4</v>
      </c>
      <c r="F85">
        <v>50</v>
      </c>
      <c r="G85">
        <v>75</v>
      </c>
      <c r="H85">
        <v>43.454000000000001</v>
      </c>
      <c r="J85" t="s">
        <v>39</v>
      </c>
      <c r="K85">
        <v>43.454000000000001</v>
      </c>
      <c r="L85" s="3">
        <v>7.3974347631978632E-2</v>
      </c>
      <c r="M85" s="3">
        <v>0.79869445370920977</v>
      </c>
      <c r="N85" s="5">
        <v>42410</v>
      </c>
    </row>
    <row r="86" spans="1:14">
      <c r="A86">
        <v>1</v>
      </c>
      <c r="B86" t="s">
        <v>41</v>
      </c>
      <c r="C86">
        <v>1</v>
      </c>
      <c r="D86" t="s">
        <v>129</v>
      </c>
      <c r="E86">
        <v>4</v>
      </c>
      <c r="F86">
        <v>0</v>
      </c>
      <c r="G86">
        <v>10</v>
      </c>
      <c r="H86">
        <v>33.225999999999999</v>
      </c>
      <c r="J86" t="s">
        <v>41</v>
      </c>
      <c r="K86">
        <v>33.225999999999999</v>
      </c>
      <c r="L86" s="3">
        <v>0.12615225455968218</v>
      </c>
      <c r="M86" s="3">
        <v>1.4773785184325527</v>
      </c>
      <c r="N86" s="5">
        <v>42410</v>
      </c>
    </row>
    <row r="87" spans="1:14">
      <c r="A87">
        <v>1</v>
      </c>
      <c r="B87" t="s">
        <v>42</v>
      </c>
      <c r="C87">
        <v>4</v>
      </c>
      <c r="D87" t="s">
        <v>129</v>
      </c>
      <c r="E87">
        <v>2</v>
      </c>
      <c r="F87">
        <v>10</v>
      </c>
      <c r="G87">
        <v>30</v>
      </c>
      <c r="H87">
        <v>32.295999999999999</v>
      </c>
      <c r="J87" t="s">
        <v>42</v>
      </c>
      <c r="K87">
        <v>32.295999999999999</v>
      </c>
      <c r="L87" s="3">
        <v>0.1422872088803567</v>
      </c>
      <c r="M87" s="3">
        <v>1.6343256174832801</v>
      </c>
      <c r="N87" s="5">
        <v>42410</v>
      </c>
    </row>
    <row r="88" spans="1:14">
      <c r="A88">
        <v>1</v>
      </c>
      <c r="B88" t="s">
        <v>43</v>
      </c>
      <c r="C88">
        <v>4</v>
      </c>
      <c r="D88" t="s">
        <v>129</v>
      </c>
      <c r="E88">
        <v>4</v>
      </c>
      <c r="F88">
        <v>30</v>
      </c>
      <c r="G88">
        <v>50</v>
      </c>
      <c r="H88">
        <v>31.3</v>
      </c>
      <c r="J88" t="s">
        <v>43</v>
      </c>
      <c r="K88">
        <v>31.3</v>
      </c>
      <c r="L88" s="3">
        <v>0.1003408366773163</v>
      </c>
      <c r="M88" s="3">
        <v>1.0301471135373803</v>
      </c>
      <c r="N88" s="5">
        <v>42410</v>
      </c>
    </row>
    <row r="89" spans="1:14">
      <c r="A89">
        <v>1</v>
      </c>
      <c r="B89" t="s">
        <v>44</v>
      </c>
      <c r="C89">
        <v>3</v>
      </c>
      <c r="D89" t="s">
        <v>129</v>
      </c>
      <c r="E89">
        <v>2</v>
      </c>
      <c r="F89">
        <v>10</v>
      </c>
      <c r="G89">
        <v>30</v>
      </c>
      <c r="H89">
        <v>33.189</v>
      </c>
      <c r="J89" t="s">
        <v>44</v>
      </c>
      <c r="K89">
        <v>33.189</v>
      </c>
      <c r="L89" s="3">
        <v>0.17109632920545961</v>
      </c>
      <c r="M89" s="3">
        <v>2.0174431294007054</v>
      </c>
      <c r="N89" s="5">
        <v>42410</v>
      </c>
    </row>
    <row r="90" spans="1:14">
      <c r="A90">
        <v>1</v>
      </c>
      <c r="B90" t="s">
        <v>45</v>
      </c>
      <c r="C90">
        <v>3</v>
      </c>
      <c r="D90" t="s">
        <v>129</v>
      </c>
      <c r="E90">
        <v>3</v>
      </c>
      <c r="F90">
        <v>30</v>
      </c>
      <c r="G90">
        <v>50</v>
      </c>
      <c r="H90">
        <v>30.312999999999999</v>
      </c>
      <c r="J90" t="s">
        <v>45</v>
      </c>
      <c r="K90">
        <v>30.312999999999999</v>
      </c>
      <c r="L90" s="3">
        <v>9.7617322007059679E-2</v>
      </c>
      <c r="M90" s="3">
        <v>0.98190536009764795</v>
      </c>
      <c r="N90" s="5">
        <v>42410</v>
      </c>
    </row>
    <row r="91" spans="1:14">
      <c r="A91">
        <v>1</v>
      </c>
      <c r="B91" t="s">
        <v>46</v>
      </c>
      <c r="C91">
        <v>4</v>
      </c>
      <c r="D91" t="s">
        <v>129</v>
      </c>
      <c r="E91">
        <v>3</v>
      </c>
      <c r="F91">
        <v>10</v>
      </c>
      <c r="G91">
        <v>30</v>
      </c>
      <c r="H91">
        <v>32.097000000000001</v>
      </c>
      <c r="J91" t="s">
        <v>46</v>
      </c>
      <c r="K91">
        <v>32.097000000000001</v>
      </c>
      <c r="L91" s="3">
        <v>0.13509571349347291</v>
      </c>
      <c r="M91" s="3">
        <v>1.5672356634601365</v>
      </c>
      <c r="N91" s="5">
        <v>42410</v>
      </c>
    </row>
    <row r="92" spans="1:14">
      <c r="A92">
        <v>1</v>
      </c>
      <c r="B92" t="s">
        <v>47</v>
      </c>
      <c r="C92">
        <v>0</v>
      </c>
      <c r="D92" t="s">
        <v>129</v>
      </c>
      <c r="E92">
        <v>6</v>
      </c>
      <c r="F92">
        <v>50</v>
      </c>
      <c r="G92">
        <v>75</v>
      </c>
      <c r="H92">
        <v>42.05</v>
      </c>
      <c r="J92" t="s">
        <v>47</v>
      </c>
      <c r="K92">
        <v>42.05</v>
      </c>
      <c r="L92" s="3">
        <v>8.3989610225921524E-2</v>
      </c>
      <c r="M92" s="3">
        <v>1.0164463669079666</v>
      </c>
      <c r="N92" s="5">
        <v>42410</v>
      </c>
    </row>
    <row r="93" spans="1:14">
      <c r="A93">
        <v>1</v>
      </c>
      <c r="B93" t="s">
        <v>48</v>
      </c>
      <c r="C93">
        <v>4</v>
      </c>
      <c r="D93" t="s">
        <v>129</v>
      </c>
      <c r="E93">
        <v>1</v>
      </c>
      <c r="F93">
        <v>30</v>
      </c>
      <c r="G93">
        <v>50</v>
      </c>
      <c r="H93">
        <v>38.527999999999999</v>
      </c>
      <c r="J93" t="s">
        <v>48</v>
      </c>
      <c r="K93">
        <v>38.527999999999999</v>
      </c>
      <c r="L93" s="3">
        <v>8.157791102574749E-2</v>
      </c>
      <c r="M93" s="3">
        <v>0.87613902710029068</v>
      </c>
      <c r="N93" s="5">
        <v>42410</v>
      </c>
    </row>
    <row r="94" spans="1:14">
      <c r="A94">
        <v>1</v>
      </c>
      <c r="B94" t="s">
        <v>49</v>
      </c>
      <c r="C94">
        <v>0</v>
      </c>
      <c r="D94" t="s">
        <v>129</v>
      </c>
      <c r="E94">
        <v>2</v>
      </c>
      <c r="F94">
        <v>75</v>
      </c>
      <c r="G94">
        <v>100</v>
      </c>
      <c r="H94">
        <v>39.128</v>
      </c>
      <c r="J94" t="s">
        <v>49</v>
      </c>
      <c r="K94">
        <v>39.128</v>
      </c>
      <c r="L94" s="3">
        <v>4.1487965804538951E-2</v>
      </c>
      <c r="M94" s="3">
        <v>0.41374177550092001</v>
      </c>
      <c r="N94" s="5">
        <v>42410</v>
      </c>
    </row>
    <row r="95" spans="1:14">
      <c r="A95">
        <v>1</v>
      </c>
      <c r="B95" t="s">
        <v>50</v>
      </c>
      <c r="C95">
        <v>3</v>
      </c>
      <c r="D95" t="s">
        <v>129</v>
      </c>
      <c r="E95">
        <v>2</v>
      </c>
      <c r="F95">
        <v>50</v>
      </c>
      <c r="G95">
        <v>75</v>
      </c>
      <c r="H95">
        <v>37.01</v>
      </c>
      <c r="J95" t="s">
        <v>50</v>
      </c>
      <c r="K95">
        <v>37.01</v>
      </c>
      <c r="L95" s="3">
        <v>8.0713373790867335E-2</v>
      </c>
      <c r="M95" s="3">
        <v>0.82329514832639827</v>
      </c>
      <c r="N95" s="5">
        <v>42410</v>
      </c>
    </row>
    <row r="96" spans="1:14">
      <c r="A96">
        <v>1</v>
      </c>
      <c r="B96" t="s">
        <v>51</v>
      </c>
      <c r="C96">
        <v>3</v>
      </c>
      <c r="D96" t="s">
        <v>129</v>
      </c>
      <c r="E96">
        <v>2</v>
      </c>
      <c r="F96">
        <v>0</v>
      </c>
      <c r="G96">
        <v>10</v>
      </c>
      <c r="H96">
        <v>32.948999999999998</v>
      </c>
      <c r="J96" t="s">
        <v>51</v>
      </c>
      <c r="K96">
        <v>32.948999999999998</v>
      </c>
      <c r="L96" s="3">
        <v>0.18368729782390966</v>
      </c>
      <c r="M96" s="3">
        <v>2.3504656527591128</v>
      </c>
      <c r="N96" s="5">
        <v>42410</v>
      </c>
    </row>
    <row r="97" spans="1:14">
      <c r="A97">
        <v>1</v>
      </c>
      <c r="B97" t="s">
        <v>52</v>
      </c>
      <c r="C97">
        <v>3</v>
      </c>
      <c r="D97" t="s">
        <v>129</v>
      </c>
      <c r="E97">
        <v>4</v>
      </c>
      <c r="F97">
        <v>0</v>
      </c>
      <c r="G97">
        <v>10</v>
      </c>
      <c r="H97">
        <v>33.067999999999998</v>
      </c>
      <c r="J97" t="s">
        <v>52</v>
      </c>
      <c r="K97">
        <v>33.067999999999998</v>
      </c>
      <c r="L97" s="3">
        <v>0.18183138980283053</v>
      </c>
      <c r="M97" s="3">
        <v>2.1903432360578208</v>
      </c>
      <c r="N97" s="5">
        <v>42410</v>
      </c>
    </row>
    <row r="98" spans="1:14">
      <c r="A98">
        <v>2</v>
      </c>
      <c r="B98" t="s">
        <v>54</v>
      </c>
      <c r="C98">
        <v>2</v>
      </c>
      <c r="D98" t="s">
        <v>129</v>
      </c>
      <c r="E98">
        <v>4</v>
      </c>
      <c r="F98">
        <v>0</v>
      </c>
      <c r="G98">
        <v>10</v>
      </c>
      <c r="H98">
        <v>30.11</v>
      </c>
      <c r="J98" t="s">
        <v>54</v>
      </c>
      <c r="K98">
        <v>30.11</v>
      </c>
      <c r="L98" s="3">
        <v>0.1563732734905347</v>
      </c>
      <c r="M98" s="3">
        <v>1.9381804587040852</v>
      </c>
      <c r="N98" s="5">
        <v>42415</v>
      </c>
    </row>
    <row r="99" spans="1:14">
      <c r="A99">
        <v>2</v>
      </c>
      <c r="B99" t="s">
        <v>55</v>
      </c>
      <c r="C99">
        <v>4</v>
      </c>
      <c r="D99" t="s">
        <v>129</v>
      </c>
      <c r="E99">
        <v>2</v>
      </c>
      <c r="F99">
        <v>75</v>
      </c>
      <c r="G99">
        <v>100</v>
      </c>
      <c r="H99">
        <v>45.685000000000002</v>
      </c>
      <c r="J99" t="s">
        <v>55</v>
      </c>
      <c r="K99">
        <v>45.685000000000002</v>
      </c>
      <c r="L99" s="3">
        <v>5.5343394567144578E-2</v>
      </c>
      <c r="M99" s="3">
        <v>0.43515810784436904</v>
      </c>
      <c r="N99" s="5">
        <v>42415</v>
      </c>
    </row>
    <row r="100" spans="1:14">
      <c r="A100">
        <v>2</v>
      </c>
      <c r="B100" t="s">
        <v>56</v>
      </c>
      <c r="C100">
        <v>4</v>
      </c>
      <c r="D100" t="s">
        <v>129</v>
      </c>
      <c r="E100">
        <v>4</v>
      </c>
      <c r="F100">
        <v>75</v>
      </c>
      <c r="G100">
        <v>100</v>
      </c>
      <c r="H100">
        <v>37.378</v>
      </c>
      <c r="J100" t="s">
        <v>56</v>
      </c>
      <c r="K100">
        <v>37.378</v>
      </c>
      <c r="L100" s="3">
        <v>4.6906850040130565E-2</v>
      </c>
      <c r="M100" s="3">
        <v>0.36892366632885654</v>
      </c>
      <c r="N100" s="5">
        <v>42415</v>
      </c>
    </row>
    <row r="101" spans="1:14">
      <c r="A101">
        <v>2</v>
      </c>
      <c r="B101" t="s">
        <v>57</v>
      </c>
      <c r="C101">
        <v>3</v>
      </c>
      <c r="D101" t="s">
        <v>129</v>
      </c>
      <c r="E101">
        <v>4</v>
      </c>
      <c r="F101">
        <v>75</v>
      </c>
      <c r="G101">
        <v>100</v>
      </c>
      <c r="H101">
        <v>42.335000000000001</v>
      </c>
      <c r="J101" t="s">
        <v>57</v>
      </c>
      <c r="K101">
        <v>42.335000000000001</v>
      </c>
      <c r="L101" s="3">
        <v>7.1126792677453643E-2</v>
      </c>
      <c r="M101" s="3">
        <v>0.99849074653100256</v>
      </c>
      <c r="N101" s="5">
        <v>42415</v>
      </c>
    </row>
    <row r="102" spans="1:14">
      <c r="A102">
        <v>2</v>
      </c>
      <c r="B102" t="s">
        <v>58</v>
      </c>
      <c r="C102">
        <v>2</v>
      </c>
      <c r="D102" t="s">
        <v>129</v>
      </c>
      <c r="E102">
        <v>1</v>
      </c>
      <c r="F102">
        <v>75</v>
      </c>
      <c r="G102">
        <v>100</v>
      </c>
      <c r="H102">
        <v>39.399000000000001</v>
      </c>
      <c r="J102" t="s">
        <v>58</v>
      </c>
      <c r="K102">
        <v>39.399000000000001</v>
      </c>
      <c r="L102" s="3">
        <v>5.0052289773852142E-2</v>
      </c>
      <c r="M102" s="3">
        <v>0.42371822375263329</v>
      </c>
      <c r="N102" s="5">
        <v>42415</v>
      </c>
    </row>
    <row r="103" spans="1:14">
      <c r="A103">
        <v>2</v>
      </c>
      <c r="B103" t="s">
        <v>59</v>
      </c>
      <c r="C103">
        <v>3</v>
      </c>
      <c r="D103" t="s">
        <v>129</v>
      </c>
      <c r="E103">
        <v>3</v>
      </c>
      <c r="F103">
        <v>50</v>
      </c>
      <c r="G103">
        <v>75</v>
      </c>
      <c r="H103">
        <v>38.921999999999997</v>
      </c>
      <c r="J103" t="s">
        <v>59</v>
      </c>
      <c r="K103">
        <v>38.921999999999997</v>
      </c>
      <c r="L103" s="3">
        <v>6.5952328636760704E-2</v>
      </c>
      <c r="M103" s="3">
        <v>0.53905306900570382</v>
      </c>
      <c r="N103" s="5">
        <v>42415</v>
      </c>
    </row>
    <row r="104" spans="1:14">
      <c r="A104">
        <v>2</v>
      </c>
      <c r="B104" t="s">
        <v>60</v>
      </c>
      <c r="C104">
        <v>3</v>
      </c>
      <c r="D104" t="s">
        <v>129</v>
      </c>
      <c r="E104">
        <v>1</v>
      </c>
      <c r="F104">
        <v>50</v>
      </c>
      <c r="G104">
        <v>75</v>
      </c>
      <c r="H104">
        <v>38.421999999999997</v>
      </c>
      <c r="J104" t="s">
        <v>60</v>
      </c>
      <c r="K104">
        <v>38.421999999999997</v>
      </c>
      <c r="L104" s="3">
        <v>7.1152680714174174E-2</v>
      </c>
      <c r="M104" s="3">
        <v>0.61188097644422479</v>
      </c>
      <c r="N104" s="5">
        <v>42415</v>
      </c>
    </row>
    <row r="105" spans="1:14">
      <c r="A105">
        <v>2</v>
      </c>
      <c r="B105" t="s">
        <v>61</v>
      </c>
      <c r="C105">
        <v>1</v>
      </c>
      <c r="D105" t="s">
        <v>129</v>
      </c>
      <c r="E105">
        <v>1</v>
      </c>
      <c r="F105">
        <v>75</v>
      </c>
      <c r="G105">
        <v>100</v>
      </c>
      <c r="H105">
        <v>41.003999999999998</v>
      </c>
      <c r="J105" t="s">
        <v>61</v>
      </c>
      <c r="K105">
        <v>41.003999999999998</v>
      </c>
      <c r="L105" s="3">
        <v>5.0297281162813394E-2</v>
      </c>
      <c r="M105" s="3">
        <v>0.38101972904302023</v>
      </c>
      <c r="N105" s="5">
        <v>42415</v>
      </c>
    </row>
    <row r="106" spans="1:14">
      <c r="A106">
        <v>2</v>
      </c>
      <c r="B106" t="s">
        <v>62</v>
      </c>
      <c r="C106">
        <v>4</v>
      </c>
      <c r="D106" t="s">
        <v>129</v>
      </c>
      <c r="E106">
        <v>2</v>
      </c>
      <c r="F106">
        <v>50</v>
      </c>
      <c r="G106">
        <v>75</v>
      </c>
      <c r="H106">
        <v>42.284999999999997</v>
      </c>
      <c r="J106" t="s">
        <v>62</v>
      </c>
      <c r="K106">
        <v>42.284999999999997</v>
      </c>
      <c r="L106" s="3">
        <v>6.305289813409011E-2</v>
      </c>
      <c r="M106" s="3">
        <v>0.5244375717431714</v>
      </c>
      <c r="N106" s="5">
        <v>42415</v>
      </c>
    </row>
    <row r="107" spans="1:14">
      <c r="A107">
        <v>2</v>
      </c>
      <c r="B107" t="s">
        <v>63</v>
      </c>
      <c r="C107">
        <v>0</v>
      </c>
      <c r="D107" t="s">
        <v>129</v>
      </c>
      <c r="E107">
        <v>3</v>
      </c>
      <c r="F107">
        <v>50</v>
      </c>
      <c r="G107">
        <v>75</v>
      </c>
      <c r="H107">
        <v>42.734000000000002</v>
      </c>
      <c r="J107" t="s">
        <v>63</v>
      </c>
      <c r="K107">
        <v>42.734000000000002</v>
      </c>
      <c r="L107" s="3">
        <v>5.1552244919736041E-2</v>
      </c>
      <c r="M107" s="3">
        <v>0.42843384496794124</v>
      </c>
      <c r="N107" s="5">
        <v>42415</v>
      </c>
    </row>
    <row r="108" spans="1:14">
      <c r="A108">
        <v>2</v>
      </c>
      <c r="B108" t="s">
        <v>64</v>
      </c>
      <c r="C108">
        <v>0</v>
      </c>
      <c r="D108" t="s">
        <v>129</v>
      </c>
      <c r="E108">
        <v>1</v>
      </c>
      <c r="F108">
        <v>30</v>
      </c>
      <c r="G108">
        <v>50</v>
      </c>
      <c r="H108">
        <v>28.309000000000001</v>
      </c>
      <c r="J108" t="s">
        <v>64</v>
      </c>
      <c r="K108">
        <v>28.309000000000001</v>
      </c>
      <c r="L108" s="3">
        <v>8.8363112790985202E-2</v>
      </c>
      <c r="M108" s="3">
        <v>0.92095411728496235</v>
      </c>
      <c r="N108" s="5">
        <v>42415</v>
      </c>
    </row>
    <row r="109" spans="1:14">
      <c r="A109">
        <v>2</v>
      </c>
      <c r="B109" t="s">
        <v>104</v>
      </c>
      <c r="C109">
        <v>2</v>
      </c>
      <c r="D109" t="s">
        <v>129</v>
      </c>
      <c r="E109">
        <v>3</v>
      </c>
      <c r="F109">
        <v>75</v>
      </c>
      <c r="G109">
        <v>100</v>
      </c>
      <c r="H109">
        <v>41.712000000000003</v>
      </c>
      <c r="J109" t="s">
        <v>104</v>
      </c>
      <c r="K109">
        <v>41.712000000000003</v>
      </c>
      <c r="L109" s="3">
        <v>6.0173420195627152E-2</v>
      </c>
      <c r="M109" s="3">
        <v>0.4890349468869869</v>
      </c>
      <c r="N109" s="5">
        <v>42415</v>
      </c>
    </row>
    <row r="110" spans="1:14">
      <c r="A110">
        <v>2</v>
      </c>
      <c r="B110" t="s">
        <v>65</v>
      </c>
      <c r="C110">
        <v>4</v>
      </c>
      <c r="D110" t="s">
        <v>129</v>
      </c>
      <c r="E110">
        <v>1</v>
      </c>
      <c r="F110">
        <v>75</v>
      </c>
      <c r="G110">
        <v>100</v>
      </c>
      <c r="H110">
        <v>39.307000000000002</v>
      </c>
      <c r="J110" t="s">
        <v>65</v>
      </c>
      <c r="K110">
        <v>39.307000000000002</v>
      </c>
      <c r="L110" s="3">
        <v>5.0645324466380044E-2</v>
      </c>
      <c r="M110" s="3">
        <v>0.38683265295265473</v>
      </c>
      <c r="N110" s="5">
        <v>42415</v>
      </c>
    </row>
    <row r="111" spans="1:14">
      <c r="A111">
        <v>2</v>
      </c>
      <c r="B111" t="s">
        <v>66</v>
      </c>
      <c r="C111">
        <v>3</v>
      </c>
      <c r="D111" t="s">
        <v>129</v>
      </c>
      <c r="E111">
        <v>3</v>
      </c>
      <c r="F111">
        <v>75</v>
      </c>
      <c r="G111">
        <v>100</v>
      </c>
      <c r="H111">
        <v>42.963000000000001</v>
      </c>
      <c r="J111" t="s">
        <v>66</v>
      </c>
      <c r="K111">
        <v>42.963000000000001</v>
      </c>
      <c r="L111" s="3">
        <v>4.6666653539091774E-2</v>
      </c>
      <c r="M111" s="3">
        <v>0.34709769579009842</v>
      </c>
      <c r="N111" s="5">
        <v>42415</v>
      </c>
    </row>
    <row r="112" spans="1:14">
      <c r="A112">
        <v>2</v>
      </c>
      <c r="B112" t="s">
        <v>67</v>
      </c>
      <c r="C112">
        <v>2</v>
      </c>
      <c r="D112" t="s">
        <v>129</v>
      </c>
      <c r="E112">
        <v>4</v>
      </c>
      <c r="F112">
        <v>10</v>
      </c>
      <c r="G112">
        <v>30</v>
      </c>
      <c r="H112">
        <v>31.353000000000002</v>
      </c>
      <c r="J112" t="s">
        <v>67</v>
      </c>
      <c r="K112">
        <v>31.353000000000002</v>
      </c>
      <c r="L112" s="3">
        <v>0.15057902781870952</v>
      </c>
      <c r="M112" s="3">
        <v>1.8156041435620194</v>
      </c>
      <c r="N112" s="5">
        <v>42415</v>
      </c>
    </row>
    <row r="113" spans="1:14">
      <c r="A113">
        <v>2</v>
      </c>
      <c r="B113" t="s">
        <v>68</v>
      </c>
      <c r="C113">
        <v>2</v>
      </c>
      <c r="D113" t="s">
        <v>129</v>
      </c>
      <c r="E113">
        <v>3</v>
      </c>
      <c r="F113">
        <v>50</v>
      </c>
      <c r="G113">
        <v>75</v>
      </c>
      <c r="H113">
        <v>42.052999999999997</v>
      </c>
      <c r="J113" t="s">
        <v>68</v>
      </c>
      <c r="K113">
        <v>42.052999999999997</v>
      </c>
      <c r="L113" s="3">
        <v>8.4062846503222127E-2</v>
      </c>
      <c r="M113" s="3">
        <v>0.78136077441704532</v>
      </c>
      <c r="N113" s="5">
        <v>42415</v>
      </c>
    </row>
    <row r="114" spans="1:14">
      <c r="A114">
        <v>2</v>
      </c>
      <c r="B114" t="s">
        <v>69</v>
      </c>
      <c r="C114">
        <v>2</v>
      </c>
      <c r="D114" t="s">
        <v>129</v>
      </c>
      <c r="E114">
        <v>1</v>
      </c>
      <c r="F114">
        <v>50</v>
      </c>
      <c r="G114">
        <v>75</v>
      </c>
      <c r="H114">
        <v>42.418999999999997</v>
      </c>
      <c r="J114" t="s">
        <v>69</v>
      </c>
      <c r="K114">
        <v>42.418999999999997</v>
      </c>
      <c r="L114" s="3">
        <v>7.3017909653692939E-2</v>
      </c>
      <c r="M114" s="3">
        <v>0.76155467252127584</v>
      </c>
      <c r="N114" s="5">
        <v>42415</v>
      </c>
    </row>
    <row r="115" spans="1:14">
      <c r="A115">
        <v>2</v>
      </c>
      <c r="B115" t="s">
        <v>70</v>
      </c>
      <c r="C115">
        <v>3</v>
      </c>
      <c r="D115" t="s">
        <v>129</v>
      </c>
      <c r="E115">
        <v>3</v>
      </c>
      <c r="F115">
        <v>0</v>
      </c>
      <c r="G115">
        <v>10</v>
      </c>
      <c r="H115">
        <v>28.881</v>
      </c>
      <c r="J115" t="s">
        <v>70</v>
      </c>
      <c r="K115">
        <v>28.881</v>
      </c>
      <c r="L115" s="3">
        <v>0.17308518466812092</v>
      </c>
      <c r="M115" s="3">
        <v>2.0411204741719469</v>
      </c>
      <c r="N115" s="5">
        <v>42415</v>
      </c>
    </row>
    <row r="116" spans="1:14">
      <c r="A116">
        <v>2</v>
      </c>
      <c r="B116" t="s">
        <v>71</v>
      </c>
      <c r="C116">
        <v>3</v>
      </c>
      <c r="D116" t="s">
        <v>129</v>
      </c>
      <c r="E116">
        <v>4</v>
      </c>
      <c r="F116">
        <v>50</v>
      </c>
      <c r="G116">
        <v>75</v>
      </c>
      <c r="H116">
        <v>41.68</v>
      </c>
      <c r="J116" t="s">
        <v>71</v>
      </c>
      <c r="K116">
        <v>41.68</v>
      </c>
      <c r="L116" s="3">
        <v>8.7503438195777355E-2</v>
      </c>
      <c r="M116" s="3">
        <v>1.1517216054045107</v>
      </c>
      <c r="N116" s="5">
        <v>42415</v>
      </c>
    </row>
    <row r="117" spans="1:14">
      <c r="A117">
        <v>2</v>
      </c>
      <c r="B117" t="s">
        <v>72</v>
      </c>
      <c r="C117">
        <v>2</v>
      </c>
      <c r="D117" t="s">
        <v>129</v>
      </c>
      <c r="E117">
        <v>3</v>
      </c>
      <c r="F117">
        <v>10</v>
      </c>
      <c r="G117">
        <v>30</v>
      </c>
      <c r="H117">
        <v>32.277000000000001</v>
      </c>
      <c r="J117" t="s">
        <v>72</v>
      </c>
      <c r="K117">
        <v>32.277000000000001</v>
      </c>
      <c r="L117" s="3">
        <v>0.15709015717693714</v>
      </c>
      <c r="M117" s="3">
        <v>1.910544164268984</v>
      </c>
      <c r="N117" s="5">
        <v>42415</v>
      </c>
    </row>
    <row r="118" spans="1:14">
      <c r="A118">
        <v>2</v>
      </c>
      <c r="B118" t="s">
        <v>73</v>
      </c>
      <c r="C118">
        <v>3</v>
      </c>
      <c r="D118" t="s">
        <v>129</v>
      </c>
      <c r="E118">
        <v>3</v>
      </c>
      <c r="F118">
        <v>10</v>
      </c>
      <c r="G118">
        <v>30</v>
      </c>
      <c r="H118">
        <v>32.25</v>
      </c>
      <c r="J118" t="s">
        <v>73</v>
      </c>
      <c r="K118">
        <v>32.25</v>
      </c>
      <c r="L118" s="3">
        <v>0.15034873972093024</v>
      </c>
      <c r="M118" s="3">
        <v>1.6616058847981396</v>
      </c>
      <c r="N118" s="5">
        <v>42415</v>
      </c>
    </row>
    <row r="119" spans="1:14">
      <c r="A119">
        <v>2</v>
      </c>
      <c r="B119" t="s">
        <v>74</v>
      </c>
      <c r="C119">
        <v>1</v>
      </c>
      <c r="D119" t="s">
        <v>129</v>
      </c>
      <c r="E119">
        <v>2</v>
      </c>
      <c r="F119">
        <v>30</v>
      </c>
      <c r="G119">
        <v>50</v>
      </c>
      <c r="H119">
        <v>34.695</v>
      </c>
      <c r="J119" t="s">
        <v>74</v>
      </c>
      <c r="K119">
        <v>34.695</v>
      </c>
      <c r="L119" s="3">
        <v>9.267925815247155E-2</v>
      </c>
      <c r="M119" s="3">
        <v>0.91251174250064848</v>
      </c>
      <c r="N119" s="5">
        <v>42415</v>
      </c>
    </row>
    <row r="120" spans="1:14">
      <c r="A120">
        <v>2</v>
      </c>
      <c r="B120" t="s">
        <v>75</v>
      </c>
      <c r="C120">
        <v>2</v>
      </c>
      <c r="D120" t="s">
        <v>129</v>
      </c>
      <c r="E120">
        <v>1</v>
      </c>
      <c r="F120">
        <v>10</v>
      </c>
      <c r="G120">
        <v>30</v>
      </c>
      <c r="H120">
        <v>31.145</v>
      </c>
      <c r="J120" t="s">
        <v>75</v>
      </c>
      <c r="K120">
        <v>31.145</v>
      </c>
      <c r="L120" s="3">
        <v>0.16478828771231338</v>
      </c>
      <c r="M120" s="3">
        <v>2.3574120052139995</v>
      </c>
      <c r="N120" s="5">
        <v>42415</v>
      </c>
    </row>
    <row r="121" spans="1:14">
      <c r="A121">
        <v>2</v>
      </c>
      <c r="B121" t="s">
        <v>76</v>
      </c>
      <c r="C121">
        <v>3</v>
      </c>
      <c r="D121" t="s">
        <v>129</v>
      </c>
      <c r="E121">
        <v>1</v>
      </c>
      <c r="F121">
        <v>0</v>
      </c>
      <c r="G121">
        <v>10</v>
      </c>
      <c r="H121">
        <v>30.916</v>
      </c>
      <c r="J121" t="s">
        <v>76</v>
      </c>
      <c r="K121">
        <v>30.916</v>
      </c>
      <c r="L121" s="3">
        <v>0.17375588800621036</v>
      </c>
      <c r="M121" s="3">
        <v>2.0857389587048778</v>
      </c>
      <c r="N121" s="5">
        <v>42415</v>
      </c>
    </row>
    <row r="122" spans="1:14">
      <c r="A122">
        <v>2</v>
      </c>
      <c r="B122" t="s">
        <v>77</v>
      </c>
      <c r="C122">
        <v>4</v>
      </c>
      <c r="D122" t="s">
        <v>129</v>
      </c>
      <c r="E122">
        <v>1</v>
      </c>
      <c r="F122">
        <v>50</v>
      </c>
      <c r="G122">
        <v>75</v>
      </c>
      <c r="H122">
        <v>39.276000000000003</v>
      </c>
      <c r="J122" t="s">
        <v>77</v>
      </c>
      <c r="K122">
        <v>39.276000000000003</v>
      </c>
      <c r="L122" s="3">
        <v>4.9854435889601791E-2</v>
      </c>
      <c r="M122" s="3">
        <v>0.44887380350443007</v>
      </c>
      <c r="N122" s="5">
        <v>42415</v>
      </c>
    </row>
    <row r="123" spans="1:14">
      <c r="A123">
        <v>2</v>
      </c>
      <c r="B123" t="s">
        <v>79</v>
      </c>
      <c r="C123">
        <v>2</v>
      </c>
      <c r="D123" t="s">
        <v>129</v>
      </c>
      <c r="E123">
        <v>2</v>
      </c>
      <c r="F123">
        <v>30</v>
      </c>
      <c r="G123">
        <v>50</v>
      </c>
      <c r="H123">
        <v>37.26</v>
      </c>
      <c r="J123" t="s">
        <v>79</v>
      </c>
      <c r="K123">
        <v>37.26</v>
      </c>
      <c r="L123" s="3">
        <v>0.10364948856682769</v>
      </c>
      <c r="M123" s="3">
        <v>1.1195690093733228</v>
      </c>
      <c r="N123" s="5">
        <v>42415</v>
      </c>
    </row>
    <row r="124" spans="1:14">
      <c r="A124">
        <v>2</v>
      </c>
      <c r="B124" t="s">
        <v>80</v>
      </c>
      <c r="C124">
        <v>4</v>
      </c>
      <c r="D124" t="s">
        <v>129</v>
      </c>
      <c r="E124">
        <v>1</v>
      </c>
      <c r="F124">
        <v>75</v>
      </c>
      <c r="G124">
        <v>100</v>
      </c>
      <c r="H124">
        <v>42.741</v>
      </c>
      <c r="I124" t="s">
        <v>132</v>
      </c>
      <c r="J124" t="s">
        <v>80</v>
      </c>
      <c r="K124">
        <v>42.741</v>
      </c>
      <c r="L124" s="3">
        <v>4.6016410753141015E-2</v>
      </c>
      <c r="M124" s="3">
        <v>0.3786338758758569</v>
      </c>
      <c r="N124" s="5">
        <v>42415</v>
      </c>
    </row>
    <row r="125" spans="1:14">
      <c r="A125">
        <v>2</v>
      </c>
      <c r="B125" t="s">
        <v>81</v>
      </c>
      <c r="C125">
        <v>4</v>
      </c>
      <c r="D125" t="s">
        <v>129</v>
      </c>
      <c r="E125">
        <v>3</v>
      </c>
      <c r="F125">
        <v>10</v>
      </c>
      <c r="G125">
        <v>30</v>
      </c>
      <c r="H125">
        <v>31.742000000000001</v>
      </c>
      <c r="I125" t="s">
        <v>132</v>
      </c>
      <c r="J125" t="s">
        <v>81</v>
      </c>
      <c r="K125">
        <v>31.742000000000001</v>
      </c>
      <c r="L125" s="3">
        <v>0.13774466150841155</v>
      </c>
      <c r="M125" s="3">
        <v>1.538713333566883</v>
      </c>
      <c r="N125" s="5">
        <v>42415</v>
      </c>
    </row>
    <row r="126" spans="1:14">
      <c r="A126">
        <v>2</v>
      </c>
      <c r="B126" t="s">
        <v>82</v>
      </c>
      <c r="C126">
        <v>0</v>
      </c>
      <c r="D126" t="s">
        <v>129</v>
      </c>
      <c r="E126">
        <v>1</v>
      </c>
      <c r="F126">
        <v>30</v>
      </c>
      <c r="G126">
        <v>50</v>
      </c>
      <c r="H126">
        <v>36.25</v>
      </c>
      <c r="I126" t="s">
        <v>132</v>
      </c>
      <c r="J126" t="s">
        <v>82</v>
      </c>
      <c r="K126">
        <v>36.25</v>
      </c>
      <c r="L126" s="3">
        <v>9.071048256E-2</v>
      </c>
      <c r="M126" s="3">
        <v>0.92549379337351734</v>
      </c>
      <c r="N126" s="5">
        <v>42415</v>
      </c>
    </row>
    <row r="127" spans="1:14">
      <c r="A127">
        <v>2</v>
      </c>
      <c r="B127" t="s">
        <v>83</v>
      </c>
      <c r="C127">
        <v>2</v>
      </c>
      <c r="D127" t="s">
        <v>129</v>
      </c>
      <c r="E127">
        <v>3</v>
      </c>
      <c r="F127">
        <v>10</v>
      </c>
      <c r="G127">
        <v>30</v>
      </c>
      <c r="H127">
        <v>34.475000000000001</v>
      </c>
      <c r="I127" t="s">
        <v>132</v>
      </c>
      <c r="J127" t="s">
        <v>83</v>
      </c>
      <c r="K127">
        <v>34.475000000000001</v>
      </c>
      <c r="L127" s="3">
        <v>0.16024711272516315</v>
      </c>
      <c r="M127" s="3">
        <v>1.8835048678749819</v>
      </c>
      <c r="N127" s="5">
        <v>42415</v>
      </c>
    </row>
    <row r="128" spans="1:14">
      <c r="A128">
        <v>2</v>
      </c>
      <c r="B128" t="s">
        <v>84</v>
      </c>
      <c r="C128">
        <v>1</v>
      </c>
      <c r="D128" t="s">
        <v>129</v>
      </c>
      <c r="E128">
        <v>2</v>
      </c>
      <c r="F128">
        <v>30</v>
      </c>
      <c r="G128">
        <v>50</v>
      </c>
      <c r="H128">
        <v>35.021000000000001</v>
      </c>
      <c r="I128" t="s">
        <v>132</v>
      </c>
      <c r="J128" t="s">
        <v>84</v>
      </c>
      <c r="K128">
        <v>35.021000000000001</v>
      </c>
      <c r="L128" s="3">
        <v>9.290911190428601E-2</v>
      </c>
      <c r="M128" s="3">
        <v>0.90431027524770868</v>
      </c>
      <c r="N128" s="5">
        <v>42415</v>
      </c>
    </row>
    <row r="129" spans="1:14">
      <c r="A129">
        <v>2</v>
      </c>
      <c r="B129" t="s">
        <v>85</v>
      </c>
      <c r="C129">
        <v>0</v>
      </c>
      <c r="D129" t="s">
        <v>129</v>
      </c>
      <c r="E129">
        <v>5</v>
      </c>
      <c r="F129">
        <v>10</v>
      </c>
      <c r="G129">
        <v>30</v>
      </c>
      <c r="H129">
        <v>31.622</v>
      </c>
      <c r="I129" t="s">
        <v>132</v>
      </c>
      <c r="J129" t="s">
        <v>85</v>
      </c>
      <c r="K129">
        <v>31.622</v>
      </c>
      <c r="L129" s="3">
        <v>0.13866329884257794</v>
      </c>
      <c r="M129" s="3">
        <v>1.6159417513746759</v>
      </c>
      <c r="N129" s="5">
        <v>42415</v>
      </c>
    </row>
    <row r="130" spans="1:14">
      <c r="A130">
        <v>2</v>
      </c>
      <c r="B130" t="s">
        <v>86</v>
      </c>
      <c r="C130">
        <v>0</v>
      </c>
      <c r="D130" t="s">
        <v>129</v>
      </c>
      <c r="E130">
        <v>4</v>
      </c>
      <c r="F130">
        <v>50</v>
      </c>
      <c r="G130">
        <v>75</v>
      </c>
      <c r="H130">
        <v>37.576000000000001</v>
      </c>
      <c r="I130" t="s">
        <v>132</v>
      </c>
      <c r="J130" t="s">
        <v>86</v>
      </c>
      <c r="K130">
        <v>37.576000000000001</v>
      </c>
      <c r="L130" s="3">
        <v>7.46817932297211E-2</v>
      </c>
      <c r="M130" s="3">
        <v>0.73425951380482224</v>
      </c>
      <c r="N130" s="5">
        <v>42415</v>
      </c>
    </row>
    <row r="131" spans="1:14">
      <c r="A131">
        <v>2</v>
      </c>
      <c r="B131" t="s">
        <v>87</v>
      </c>
      <c r="C131">
        <v>3</v>
      </c>
      <c r="D131" t="s">
        <v>129</v>
      </c>
      <c r="E131">
        <v>2</v>
      </c>
      <c r="F131">
        <v>75</v>
      </c>
      <c r="G131">
        <v>100</v>
      </c>
      <c r="H131">
        <v>41.223999999999997</v>
      </c>
      <c r="I131" t="s">
        <v>132</v>
      </c>
      <c r="J131" t="s">
        <v>87</v>
      </c>
      <c r="K131">
        <v>41.223999999999997</v>
      </c>
      <c r="L131" s="3">
        <v>5.1085525363865722E-2</v>
      </c>
      <c r="M131" s="3">
        <v>0.4200967578386377</v>
      </c>
      <c r="N131" s="5">
        <v>42415</v>
      </c>
    </row>
    <row r="132" spans="1:14">
      <c r="A132">
        <v>2</v>
      </c>
      <c r="B132" t="s">
        <v>88</v>
      </c>
      <c r="C132">
        <v>4</v>
      </c>
      <c r="D132" t="s">
        <v>129</v>
      </c>
      <c r="E132">
        <v>1</v>
      </c>
      <c r="F132">
        <v>0</v>
      </c>
      <c r="G132">
        <v>10</v>
      </c>
      <c r="H132">
        <v>31.620999999999999</v>
      </c>
      <c r="I132" t="s">
        <v>132</v>
      </c>
      <c r="J132" t="s">
        <v>88</v>
      </c>
      <c r="K132">
        <v>31.620999999999999</v>
      </c>
      <c r="L132" s="3">
        <v>0.13419528356471966</v>
      </c>
      <c r="M132" s="3">
        <v>1.5086432861645742</v>
      </c>
      <c r="N132" s="5">
        <v>42415</v>
      </c>
    </row>
    <row r="133" spans="1:14">
      <c r="A133">
        <v>2</v>
      </c>
      <c r="B133" t="s">
        <v>89</v>
      </c>
      <c r="C133">
        <v>4</v>
      </c>
      <c r="D133" t="s">
        <v>129</v>
      </c>
      <c r="E133">
        <v>4</v>
      </c>
      <c r="F133">
        <v>50</v>
      </c>
      <c r="G133">
        <v>75</v>
      </c>
      <c r="H133">
        <v>40.863999999999997</v>
      </c>
      <c r="I133" t="s">
        <v>132</v>
      </c>
      <c r="J133" t="s">
        <v>89</v>
      </c>
      <c r="K133">
        <v>40.863999999999997</v>
      </c>
      <c r="L133" s="3">
        <v>5.3973900000000005E-2</v>
      </c>
      <c r="M133" s="3">
        <v>0.45676764974084771</v>
      </c>
      <c r="N133" s="5">
        <v>42415</v>
      </c>
    </row>
    <row r="136" spans="1:14">
      <c r="A136" t="s">
        <v>137</v>
      </c>
    </row>
    <row r="138" spans="1:14">
      <c r="A138">
        <v>2</v>
      </c>
      <c r="B138" t="s">
        <v>64</v>
      </c>
      <c r="C138">
        <v>0</v>
      </c>
      <c r="D138" t="s">
        <v>129</v>
      </c>
      <c r="E138">
        <v>1</v>
      </c>
      <c r="F138">
        <v>30</v>
      </c>
      <c r="G138">
        <v>50</v>
      </c>
      <c r="H138">
        <v>28.309000000000001</v>
      </c>
      <c r="J138" t="s">
        <v>64</v>
      </c>
      <c r="K138">
        <v>28.309000000000001</v>
      </c>
      <c r="L138" s="3">
        <v>8.8363112790985202E-2</v>
      </c>
      <c r="M138" s="3">
        <v>0.92095411728496235</v>
      </c>
      <c r="N138" s="5">
        <v>42415</v>
      </c>
    </row>
    <row r="139" spans="1:14">
      <c r="A139">
        <v>2</v>
      </c>
      <c r="B139" t="s">
        <v>82</v>
      </c>
      <c r="C139">
        <v>0</v>
      </c>
      <c r="D139" t="s">
        <v>129</v>
      </c>
      <c r="E139">
        <v>1</v>
      </c>
      <c r="F139">
        <v>30</v>
      </c>
      <c r="G139">
        <v>50</v>
      </c>
      <c r="H139">
        <v>36.25</v>
      </c>
      <c r="I139" t="s">
        <v>132</v>
      </c>
      <c r="J139" t="s">
        <v>82</v>
      </c>
      <c r="K139">
        <v>36.25</v>
      </c>
      <c r="L139" s="3">
        <v>9.071048256E-2</v>
      </c>
      <c r="M139" s="3">
        <v>0.92549379337351734</v>
      </c>
      <c r="N139" s="5">
        <v>42415</v>
      </c>
    </row>
    <row r="140" spans="1:14">
      <c r="A140">
        <v>1</v>
      </c>
      <c r="B140" t="s">
        <v>39</v>
      </c>
      <c r="C140">
        <v>0</v>
      </c>
      <c r="D140" t="s">
        <v>129</v>
      </c>
      <c r="E140">
        <v>4</v>
      </c>
      <c r="F140">
        <v>50</v>
      </c>
      <c r="G140">
        <v>75</v>
      </c>
      <c r="H140">
        <v>43.454000000000001</v>
      </c>
      <c r="J140" t="s">
        <v>39</v>
      </c>
      <c r="K140">
        <v>43.454000000000001</v>
      </c>
      <c r="L140" s="3">
        <v>7.3974347631978632E-2</v>
      </c>
      <c r="M140" s="3">
        <v>0.79869445370920977</v>
      </c>
      <c r="N140" s="5">
        <v>42410</v>
      </c>
    </row>
    <row r="141" spans="1:14">
      <c r="A141">
        <v>2</v>
      </c>
      <c r="B141" t="s">
        <v>86</v>
      </c>
      <c r="C141">
        <v>0</v>
      </c>
      <c r="D141" t="s">
        <v>129</v>
      </c>
      <c r="E141">
        <v>4</v>
      </c>
      <c r="F141">
        <v>50</v>
      </c>
      <c r="G141">
        <v>75</v>
      </c>
      <c r="H141">
        <v>37.576000000000001</v>
      </c>
      <c r="I141" t="s">
        <v>132</v>
      </c>
      <c r="J141" t="s">
        <v>86</v>
      </c>
      <c r="K141">
        <v>37.576000000000001</v>
      </c>
      <c r="L141" s="3">
        <v>7.46817932297211E-2</v>
      </c>
      <c r="M141" s="3">
        <v>0.73425951380482224</v>
      </c>
      <c r="N141" s="5">
        <v>42415</v>
      </c>
    </row>
    <row r="142" spans="1:14">
      <c r="A142">
        <v>1</v>
      </c>
      <c r="B142" t="s">
        <v>36</v>
      </c>
      <c r="C142">
        <v>0</v>
      </c>
      <c r="D142" t="s">
        <v>129</v>
      </c>
      <c r="E142">
        <v>5</v>
      </c>
      <c r="F142">
        <v>10</v>
      </c>
      <c r="G142">
        <v>30</v>
      </c>
      <c r="H142">
        <v>39.219000000000001</v>
      </c>
      <c r="J142" t="s">
        <v>36</v>
      </c>
      <c r="K142">
        <v>39.219000000000001</v>
      </c>
      <c r="L142" s="3">
        <v>0.13473868125143423</v>
      </c>
      <c r="M142" s="3">
        <v>1.5453549783727274</v>
      </c>
      <c r="N142" s="5">
        <v>42410</v>
      </c>
    </row>
    <row r="143" spans="1:14">
      <c r="A143">
        <v>2</v>
      </c>
      <c r="B143" t="s">
        <v>85</v>
      </c>
      <c r="C143">
        <v>0</v>
      </c>
      <c r="D143" t="s">
        <v>129</v>
      </c>
      <c r="E143">
        <v>5</v>
      </c>
      <c r="F143">
        <v>10</v>
      </c>
      <c r="G143">
        <v>30</v>
      </c>
      <c r="H143">
        <v>31.622</v>
      </c>
      <c r="I143" t="s">
        <v>132</v>
      </c>
      <c r="J143" t="s">
        <v>85</v>
      </c>
      <c r="K143">
        <v>31.622</v>
      </c>
      <c r="L143" s="3">
        <v>0.13866329884257794</v>
      </c>
      <c r="M143" s="3">
        <v>1.6159417513746759</v>
      </c>
      <c r="N143" s="5">
        <v>42415</v>
      </c>
    </row>
    <row r="144" spans="1:14">
      <c r="A144">
        <v>2</v>
      </c>
      <c r="B144" t="s">
        <v>74</v>
      </c>
      <c r="C144">
        <v>1</v>
      </c>
      <c r="D144" t="s">
        <v>129</v>
      </c>
      <c r="E144">
        <v>2</v>
      </c>
      <c r="F144">
        <v>30</v>
      </c>
      <c r="G144">
        <v>50</v>
      </c>
      <c r="H144">
        <v>34.695</v>
      </c>
      <c r="J144" t="s">
        <v>74</v>
      </c>
      <c r="K144">
        <v>34.695</v>
      </c>
      <c r="L144" s="3">
        <v>9.267925815247155E-2</v>
      </c>
      <c r="M144" s="3">
        <v>0.91251174250064848</v>
      </c>
      <c r="N144" s="5">
        <v>42415</v>
      </c>
    </row>
    <row r="145" spans="1:14">
      <c r="A145">
        <v>2</v>
      </c>
      <c r="B145" t="s">
        <v>84</v>
      </c>
      <c r="C145">
        <v>1</v>
      </c>
      <c r="D145" t="s">
        <v>129</v>
      </c>
      <c r="E145">
        <v>2</v>
      </c>
      <c r="F145">
        <v>30</v>
      </c>
      <c r="G145">
        <v>50</v>
      </c>
      <c r="H145">
        <v>35.021000000000001</v>
      </c>
      <c r="I145" t="s">
        <v>132</v>
      </c>
      <c r="J145" t="s">
        <v>84</v>
      </c>
      <c r="K145">
        <v>35.021000000000001</v>
      </c>
      <c r="L145" s="3">
        <v>9.290911190428601E-2</v>
      </c>
      <c r="M145" s="3">
        <v>0.90431027524770868</v>
      </c>
      <c r="N145" s="5">
        <v>42415</v>
      </c>
    </row>
    <row r="146" spans="1:14">
      <c r="A146">
        <v>2</v>
      </c>
      <c r="B146" t="s">
        <v>72</v>
      </c>
      <c r="C146">
        <v>2</v>
      </c>
      <c r="D146" t="s">
        <v>129</v>
      </c>
      <c r="E146">
        <v>3</v>
      </c>
      <c r="F146">
        <v>10</v>
      </c>
      <c r="G146">
        <v>30</v>
      </c>
      <c r="H146">
        <v>32.277000000000001</v>
      </c>
      <c r="J146" t="s">
        <v>72</v>
      </c>
      <c r="K146">
        <v>32.277000000000001</v>
      </c>
      <c r="L146" s="3">
        <v>0.15709015717693714</v>
      </c>
      <c r="M146" s="3">
        <v>1.910544164268984</v>
      </c>
      <c r="N146" s="5">
        <v>42415</v>
      </c>
    </row>
    <row r="147" spans="1:14">
      <c r="A147">
        <v>2</v>
      </c>
      <c r="B147" t="s">
        <v>83</v>
      </c>
      <c r="C147">
        <v>2</v>
      </c>
      <c r="D147" t="s">
        <v>129</v>
      </c>
      <c r="E147">
        <v>3</v>
      </c>
      <c r="F147">
        <v>10</v>
      </c>
      <c r="G147">
        <v>30</v>
      </c>
      <c r="H147">
        <v>34.475000000000001</v>
      </c>
      <c r="I147" t="s">
        <v>132</v>
      </c>
      <c r="J147" t="s">
        <v>83</v>
      </c>
      <c r="K147">
        <v>34.475000000000001</v>
      </c>
      <c r="L147" s="3">
        <v>0.16024711272516315</v>
      </c>
      <c r="M147" s="3">
        <v>1.8835048678749819</v>
      </c>
      <c r="N147" s="5">
        <v>42415</v>
      </c>
    </row>
    <row r="148" spans="1:14">
      <c r="A148">
        <v>1</v>
      </c>
      <c r="B148" t="s">
        <v>33</v>
      </c>
      <c r="C148">
        <v>3</v>
      </c>
      <c r="D148" t="s">
        <v>129</v>
      </c>
      <c r="E148">
        <v>2</v>
      </c>
      <c r="F148">
        <v>75</v>
      </c>
      <c r="G148">
        <v>100</v>
      </c>
      <c r="H148">
        <v>37.89</v>
      </c>
      <c r="J148" t="s">
        <v>33</v>
      </c>
      <c r="K148">
        <v>37.89</v>
      </c>
      <c r="L148" s="3">
        <v>5.6488930641330155E-2</v>
      </c>
      <c r="M148" s="3">
        <v>0.45399001577724996</v>
      </c>
      <c r="N148" s="5">
        <v>42410</v>
      </c>
    </row>
    <row r="149" spans="1:14">
      <c r="A149">
        <v>2</v>
      </c>
      <c r="B149" t="s">
        <v>87</v>
      </c>
      <c r="C149">
        <v>3</v>
      </c>
      <c r="D149" t="s">
        <v>129</v>
      </c>
      <c r="E149">
        <v>2</v>
      </c>
      <c r="F149">
        <v>75</v>
      </c>
      <c r="G149">
        <v>100</v>
      </c>
      <c r="H149">
        <v>41.223999999999997</v>
      </c>
      <c r="I149" t="s">
        <v>132</v>
      </c>
      <c r="J149" t="s">
        <v>87</v>
      </c>
      <c r="K149">
        <v>41.223999999999997</v>
      </c>
      <c r="L149" s="3">
        <v>5.1085525363865722E-2</v>
      </c>
      <c r="M149" s="3">
        <v>0.4200967578386377</v>
      </c>
      <c r="N149" s="5">
        <v>42415</v>
      </c>
    </row>
    <row r="150" spans="1:14">
      <c r="A150">
        <v>1</v>
      </c>
      <c r="B150" t="s">
        <v>24</v>
      </c>
      <c r="C150">
        <v>4</v>
      </c>
      <c r="D150" t="s">
        <v>129</v>
      </c>
      <c r="E150">
        <v>1</v>
      </c>
      <c r="F150">
        <v>0</v>
      </c>
      <c r="G150">
        <v>10</v>
      </c>
      <c r="H150">
        <v>32.4</v>
      </c>
      <c r="J150" t="s">
        <v>24</v>
      </c>
      <c r="K150">
        <v>32.4</v>
      </c>
      <c r="L150" s="3">
        <v>0.12971858469135802</v>
      </c>
      <c r="M150" s="3">
        <v>1.5101149491395063</v>
      </c>
      <c r="N150" s="5">
        <v>42410</v>
      </c>
    </row>
    <row r="151" spans="1:14">
      <c r="A151">
        <v>2</v>
      </c>
      <c r="B151" t="s">
        <v>88</v>
      </c>
      <c r="C151">
        <v>4</v>
      </c>
      <c r="D151" t="s">
        <v>129</v>
      </c>
      <c r="E151">
        <v>1</v>
      </c>
      <c r="F151">
        <v>0</v>
      </c>
      <c r="G151">
        <v>10</v>
      </c>
      <c r="H151">
        <v>31.620999999999999</v>
      </c>
      <c r="I151" t="s">
        <v>132</v>
      </c>
      <c r="J151" t="s">
        <v>88</v>
      </c>
      <c r="K151">
        <v>31.620999999999999</v>
      </c>
      <c r="L151" s="3">
        <v>0.13419528356471966</v>
      </c>
      <c r="M151" s="3">
        <v>1.5086432861645742</v>
      </c>
      <c r="N151" s="5">
        <v>42415</v>
      </c>
    </row>
    <row r="152" spans="1:14">
      <c r="A152">
        <v>2</v>
      </c>
      <c r="B152" t="s">
        <v>65</v>
      </c>
      <c r="C152">
        <v>4</v>
      </c>
      <c r="D152" t="s">
        <v>129</v>
      </c>
      <c r="E152">
        <v>1</v>
      </c>
      <c r="F152">
        <v>75</v>
      </c>
      <c r="G152">
        <v>100</v>
      </c>
      <c r="H152">
        <v>39.307000000000002</v>
      </c>
      <c r="J152" t="s">
        <v>65</v>
      </c>
      <c r="K152">
        <v>39.307000000000002</v>
      </c>
      <c r="L152" s="3">
        <v>5.0645324466380044E-2</v>
      </c>
      <c r="M152" s="3">
        <v>0.38683265295265473</v>
      </c>
      <c r="N152" s="5">
        <v>42415</v>
      </c>
    </row>
    <row r="153" spans="1:14">
      <c r="A153">
        <v>2</v>
      </c>
      <c r="B153" t="s">
        <v>80</v>
      </c>
      <c r="C153">
        <v>4</v>
      </c>
      <c r="D153" t="s">
        <v>129</v>
      </c>
      <c r="E153">
        <v>1</v>
      </c>
      <c r="F153">
        <v>75</v>
      </c>
      <c r="G153">
        <v>100</v>
      </c>
      <c r="H153">
        <v>42.741</v>
      </c>
      <c r="I153" t="s">
        <v>132</v>
      </c>
      <c r="J153" t="s">
        <v>80</v>
      </c>
      <c r="K153">
        <v>42.741</v>
      </c>
      <c r="L153" s="3">
        <v>4.6016410753141015E-2</v>
      </c>
      <c r="M153" s="3">
        <v>0.3786338758758569</v>
      </c>
      <c r="N153" s="5">
        <v>42415</v>
      </c>
    </row>
    <row r="154" spans="1:14">
      <c r="A154">
        <v>1</v>
      </c>
      <c r="B154" t="s">
        <v>46</v>
      </c>
      <c r="C154">
        <v>4</v>
      </c>
      <c r="D154" t="s">
        <v>129</v>
      </c>
      <c r="E154">
        <v>3</v>
      </c>
      <c r="F154">
        <v>10</v>
      </c>
      <c r="G154">
        <v>30</v>
      </c>
      <c r="H154">
        <v>32.097000000000001</v>
      </c>
      <c r="J154" t="s">
        <v>46</v>
      </c>
      <c r="K154">
        <v>32.097000000000001</v>
      </c>
      <c r="L154" s="3">
        <v>0.13509571349347291</v>
      </c>
      <c r="M154" s="3">
        <v>1.5672356634601365</v>
      </c>
      <c r="N154" s="5">
        <v>42410</v>
      </c>
    </row>
    <row r="155" spans="1:14">
      <c r="A155">
        <v>2</v>
      </c>
      <c r="B155" t="s">
        <v>81</v>
      </c>
      <c r="C155">
        <v>4</v>
      </c>
      <c r="D155" t="s">
        <v>129</v>
      </c>
      <c r="E155">
        <v>3</v>
      </c>
      <c r="F155">
        <v>10</v>
      </c>
      <c r="G155">
        <v>30</v>
      </c>
      <c r="H155">
        <v>31.742000000000001</v>
      </c>
      <c r="I155" t="s">
        <v>132</v>
      </c>
      <c r="J155" t="s">
        <v>81</v>
      </c>
      <c r="K155">
        <v>31.742000000000001</v>
      </c>
      <c r="L155" s="3">
        <v>0.13774466150841155</v>
      </c>
      <c r="M155" s="3">
        <v>1.538713333566883</v>
      </c>
      <c r="N155" s="5">
        <v>42415</v>
      </c>
    </row>
    <row r="156" spans="1:14">
      <c r="A156">
        <v>1</v>
      </c>
      <c r="B156" t="s">
        <v>26</v>
      </c>
      <c r="C156">
        <v>4</v>
      </c>
      <c r="D156" t="s">
        <v>129</v>
      </c>
      <c r="E156">
        <v>4</v>
      </c>
      <c r="F156">
        <v>50</v>
      </c>
      <c r="G156">
        <v>75</v>
      </c>
      <c r="H156">
        <v>30.3</v>
      </c>
      <c r="J156" t="s">
        <v>26</v>
      </c>
      <c r="K156">
        <v>30.3</v>
      </c>
      <c r="L156" s="3">
        <v>5.7631675775577547E-2</v>
      </c>
      <c r="M156" s="3">
        <v>0.47775173731749182</v>
      </c>
      <c r="N156" s="5">
        <v>42410</v>
      </c>
    </row>
    <row r="157" spans="1:14">
      <c r="A157">
        <v>2</v>
      </c>
      <c r="B157" t="s">
        <v>89</v>
      </c>
      <c r="C157">
        <v>4</v>
      </c>
      <c r="D157" t="s">
        <v>129</v>
      </c>
      <c r="E157">
        <v>4</v>
      </c>
      <c r="F157">
        <v>50</v>
      </c>
      <c r="G157">
        <v>75</v>
      </c>
      <c r="H157">
        <v>40.863999999999997</v>
      </c>
      <c r="I157" t="s">
        <v>132</v>
      </c>
      <c r="J157" t="s">
        <v>89</v>
      </c>
      <c r="K157">
        <v>40.863999999999997</v>
      </c>
      <c r="L157" s="3">
        <v>5.3973900000000005E-2</v>
      </c>
      <c r="M157" s="3">
        <v>0.45676764974084771</v>
      </c>
      <c r="N157" s="5">
        <v>42415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A2" sqref="A2"/>
    </sheetView>
  </sheetViews>
  <sheetFormatPr baseColWidth="10" defaultColWidth="8.83203125" defaultRowHeight="14" x14ac:dyDescent="0"/>
  <cols>
    <col min="10" max="10" width="8.83203125" customWidth="1"/>
    <col min="12" max="13" width="8.83203125" style="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4</v>
      </c>
      <c r="H1" t="s">
        <v>4</v>
      </c>
    </row>
    <row r="2" spans="1:13" ht="18">
      <c r="D2" t="s">
        <v>5</v>
      </c>
      <c r="E2" t="s">
        <v>7</v>
      </c>
      <c r="F2" t="s">
        <v>5</v>
      </c>
      <c r="G2" t="s">
        <v>6</v>
      </c>
      <c r="H2" t="s">
        <v>7</v>
      </c>
      <c r="L2" s="4" t="s">
        <v>120</v>
      </c>
      <c r="M2" s="4" t="s">
        <v>121</v>
      </c>
    </row>
    <row r="3" spans="1:13">
      <c r="A3" t="s">
        <v>8</v>
      </c>
      <c r="C3">
        <v>0</v>
      </c>
      <c r="D3">
        <v>117.02500000000001</v>
      </c>
      <c r="E3">
        <v>4.25</v>
      </c>
      <c r="F3">
        <v>6610.4489999999996</v>
      </c>
      <c r="G3">
        <v>0.99099999999999999</v>
      </c>
      <c r="H3">
        <v>95.75</v>
      </c>
      <c r="I3">
        <f t="shared" ref="I3:I34" si="0">D3/F3</f>
        <v>1.7703033485319986E-2</v>
      </c>
    </row>
    <row r="4" spans="1:13">
      <c r="A4" t="s">
        <v>9</v>
      </c>
      <c r="C4">
        <v>0</v>
      </c>
      <c r="F4">
        <v>5.4850000000000003</v>
      </c>
      <c r="G4">
        <v>1E-3</v>
      </c>
      <c r="H4">
        <v>100</v>
      </c>
      <c r="I4">
        <f t="shared" si="0"/>
        <v>0</v>
      </c>
      <c r="K4">
        <v>0</v>
      </c>
    </row>
    <row r="5" spans="1:13">
      <c r="A5" t="s">
        <v>10</v>
      </c>
      <c r="C5">
        <v>0.245</v>
      </c>
      <c r="D5">
        <v>64.096999999999994</v>
      </c>
      <c r="E5">
        <v>9.83</v>
      </c>
      <c r="F5">
        <v>1231.0260000000001</v>
      </c>
      <c r="G5">
        <v>0.184</v>
      </c>
      <c r="H5">
        <v>75.3</v>
      </c>
      <c r="I5">
        <f t="shared" si="0"/>
        <v>5.2067949823967966E-2</v>
      </c>
      <c r="J5">
        <f>C5*0.1036</f>
        <v>2.5381999999999998E-2</v>
      </c>
      <c r="K5">
        <f>C5*0.7109</f>
        <v>0.17417049999999998</v>
      </c>
    </row>
    <row r="6" spans="1:13">
      <c r="A6" t="s">
        <v>11</v>
      </c>
      <c r="C6">
        <v>0.57899999999999996</v>
      </c>
      <c r="D6">
        <v>153.35300000000001</v>
      </c>
      <c r="E6">
        <v>9.9499999999999993</v>
      </c>
      <c r="F6">
        <v>2877.2170000000001</v>
      </c>
      <c r="G6">
        <v>0.43099999999999999</v>
      </c>
      <c r="H6">
        <v>74.47</v>
      </c>
      <c r="I6">
        <f t="shared" si="0"/>
        <v>5.3299073375417984E-2</v>
      </c>
      <c r="J6">
        <f>C6*0.1036</f>
        <v>5.9984399999999993E-2</v>
      </c>
      <c r="K6">
        <f>C6*0.7109</f>
        <v>0.41161109999999995</v>
      </c>
    </row>
    <row r="7" spans="1:13">
      <c r="A7" t="s">
        <v>12</v>
      </c>
      <c r="C7">
        <v>0.92800000000000005</v>
      </c>
      <c r="D7">
        <v>250.458</v>
      </c>
      <c r="E7">
        <v>10.14</v>
      </c>
      <c r="F7">
        <v>4561.8100000000004</v>
      </c>
      <c r="G7">
        <v>0.68400000000000005</v>
      </c>
      <c r="H7">
        <v>73.67</v>
      </c>
      <c r="I7">
        <f t="shared" si="0"/>
        <v>5.4903207279566657E-2</v>
      </c>
      <c r="J7">
        <f>C7*0.1036</f>
        <v>9.6140799999999998E-2</v>
      </c>
      <c r="K7">
        <f>C7*0.7109</f>
        <v>0.65971520000000006</v>
      </c>
    </row>
    <row r="8" spans="1:13">
      <c r="A8" t="s">
        <v>13</v>
      </c>
      <c r="C8">
        <v>1.5309999999999999</v>
      </c>
      <c r="D8">
        <v>420.13499999999999</v>
      </c>
      <c r="E8">
        <v>10.31</v>
      </c>
      <c r="F8">
        <v>7298.81</v>
      </c>
      <c r="G8">
        <v>1.0940000000000001</v>
      </c>
      <c r="H8">
        <v>71.45</v>
      </c>
      <c r="I8">
        <f t="shared" si="0"/>
        <v>5.7562123140621549E-2</v>
      </c>
      <c r="J8">
        <f>C8*0.1036</f>
        <v>0.15861159999999999</v>
      </c>
      <c r="K8">
        <f>C8*0.7109</f>
        <v>1.0883878999999999</v>
      </c>
    </row>
    <row r="9" spans="1:13">
      <c r="A9" t="s">
        <v>14</v>
      </c>
      <c r="C9">
        <v>2.0760000000000001</v>
      </c>
      <c r="D9">
        <v>578.68499999999995</v>
      </c>
      <c r="E9">
        <v>10.47</v>
      </c>
      <c r="F9">
        <v>9704.5370000000003</v>
      </c>
      <c r="G9">
        <v>1.454</v>
      </c>
      <c r="H9">
        <v>70.06</v>
      </c>
      <c r="I9">
        <f t="shared" si="0"/>
        <v>5.9630356399280042E-2</v>
      </c>
      <c r="J9">
        <f>C9*0.1036</f>
        <v>0.2150736</v>
      </c>
      <c r="K9">
        <f>C9*0.7109</f>
        <v>1.4758283999999999</v>
      </c>
    </row>
    <row r="10" spans="1:13">
      <c r="A10" t="s">
        <v>54</v>
      </c>
      <c r="B10" t="s">
        <v>16</v>
      </c>
      <c r="C10">
        <v>31.23</v>
      </c>
      <c r="D10">
        <v>47.929000000000002</v>
      </c>
      <c r="E10">
        <v>0.06</v>
      </c>
      <c r="F10">
        <v>1183.7370000000001</v>
      </c>
      <c r="G10">
        <v>0.17699999999999999</v>
      </c>
      <c r="H10">
        <v>0.56999999999999995</v>
      </c>
      <c r="I10">
        <f t="shared" si="0"/>
        <v>4.0489568206451262E-2</v>
      </c>
      <c r="J10">
        <f t="shared" ref="J10:J41" si="1">D10*$Q$27+$R$27</f>
        <v>2.0678135789300001E-2</v>
      </c>
      <c r="K10">
        <f t="shared" ref="K10:K33" si="2">F10*$Q$55+$R$55</f>
        <v>0.16388742607600001</v>
      </c>
      <c r="L10" s="3">
        <f t="shared" ref="L10:L41" si="3">J10/C10*100</f>
        <v>6.6212410468459812E-2</v>
      </c>
      <c r="M10" s="3">
        <f t="shared" ref="M10:M41" si="4">K10/C10*100</f>
        <v>0.52477561983989751</v>
      </c>
    </row>
    <row r="11" spans="1:13">
      <c r="A11" t="s">
        <v>55</v>
      </c>
      <c r="B11" t="s">
        <v>16</v>
      </c>
      <c r="C11">
        <v>28.11</v>
      </c>
      <c r="D11">
        <v>105.544</v>
      </c>
      <c r="E11">
        <v>0.14000000000000001</v>
      </c>
      <c r="F11">
        <v>3289.1619999999998</v>
      </c>
      <c r="G11">
        <v>0.49299999999999999</v>
      </c>
      <c r="H11">
        <v>1.75</v>
      </c>
      <c r="I11">
        <f t="shared" si="0"/>
        <v>3.2088416441634682E-2</v>
      </c>
      <c r="J11">
        <f t="shared" si="1"/>
        <v>4.1891500584799998E-2</v>
      </c>
      <c r="K11">
        <f t="shared" si="2"/>
        <v>0.48422362897599996</v>
      </c>
      <c r="L11" s="3">
        <f t="shared" si="3"/>
        <v>0.14902703872216291</v>
      </c>
      <c r="M11" s="3">
        <f t="shared" si="4"/>
        <v>1.7226027355958733</v>
      </c>
    </row>
    <row r="12" spans="1:13">
      <c r="A12" t="s">
        <v>56</v>
      </c>
      <c r="B12" t="s">
        <v>16</v>
      </c>
      <c r="C12">
        <v>28.48</v>
      </c>
      <c r="D12">
        <v>121.822</v>
      </c>
      <c r="E12">
        <v>0.16</v>
      </c>
      <c r="F12">
        <v>3859.6489999999999</v>
      </c>
      <c r="G12">
        <v>0.57799999999999996</v>
      </c>
      <c r="H12">
        <v>2.0299999999999998</v>
      </c>
      <c r="I12">
        <f t="shared" si="0"/>
        <v>3.1562973731549163E-2</v>
      </c>
      <c r="J12">
        <f t="shared" si="1"/>
        <v>4.7884925077399998E-2</v>
      </c>
      <c r="K12">
        <f t="shared" si="2"/>
        <v>0.57102208505200003</v>
      </c>
      <c r="L12" s="3">
        <f t="shared" si="3"/>
        <v>0.1681352706369382</v>
      </c>
      <c r="M12" s="3">
        <f t="shared" si="4"/>
        <v>2.0049932761657301</v>
      </c>
    </row>
    <row r="13" spans="1:13">
      <c r="A13" t="s">
        <v>57</v>
      </c>
      <c r="B13" t="s">
        <v>16</v>
      </c>
      <c r="C13">
        <v>31.96</v>
      </c>
      <c r="D13">
        <v>47.588999999999999</v>
      </c>
      <c r="E13">
        <v>0.06</v>
      </c>
      <c r="F13">
        <v>1297.6859999999999</v>
      </c>
      <c r="G13">
        <v>0.19400000000000001</v>
      </c>
      <c r="H13">
        <v>0.61</v>
      </c>
      <c r="I13">
        <f t="shared" si="0"/>
        <v>3.667219959219719E-2</v>
      </c>
      <c r="J13">
        <f t="shared" si="1"/>
        <v>2.0552950611300001E-2</v>
      </c>
      <c r="K13">
        <f t="shared" si="2"/>
        <v>0.181224538528</v>
      </c>
      <c r="L13" s="3">
        <f t="shared" si="3"/>
        <v>6.4308356105444303E-2</v>
      </c>
      <c r="M13" s="3">
        <f t="shared" si="4"/>
        <v>0.56703547724655823</v>
      </c>
    </row>
    <row r="14" spans="1:13">
      <c r="A14" t="s">
        <v>58</v>
      </c>
      <c r="B14" t="s">
        <v>16</v>
      </c>
      <c r="C14">
        <v>27.78</v>
      </c>
      <c r="D14">
        <v>27.44</v>
      </c>
      <c r="E14">
        <v>0.04</v>
      </c>
      <c r="F14">
        <v>624.98299999999995</v>
      </c>
      <c r="G14">
        <v>9.4E-2</v>
      </c>
      <c r="H14">
        <v>0.34</v>
      </c>
      <c r="I14">
        <f t="shared" si="0"/>
        <v>4.3905194221282827E-2</v>
      </c>
      <c r="J14">
        <f t="shared" si="1"/>
        <v>1.3134256048E-2</v>
      </c>
      <c r="K14">
        <f t="shared" si="2"/>
        <v>7.8874122483999998E-2</v>
      </c>
      <c r="L14" s="3">
        <f t="shared" si="3"/>
        <v>4.7279539409647228E-2</v>
      </c>
      <c r="M14" s="3">
        <f t="shared" si="4"/>
        <v>0.28392412701223901</v>
      </c>
    </row>
    <row r="15" spans="1:13">
      <c r="A15" t="s">
        <v>59</v>
      </c>
      <c r="B15" t="s">
        <v>16</v>
      </c>
      <c r="C15">
        <v>30.8</v>
      </c>
      <c r="D15">
        <v>126.688</v>
      </c>
      <c r="E15">
        <v>0.15</v>
      </c>
      <c r="F15">
        <v>4008.63</v>
      </c>
      <c r="G15">
        <v>0.60099999999999998</v>
      </c>
      <c r="H15">
        <v>1.95</v>
      </c>
      <c r="I15">
        <f t="shared" si="0"/>
        <v>3.160381476963451E-2</v>
      </c>
      <c r="J15">
        <f t="shared" si="1"/>
        <v>4.96765458896E-2</v>
      </c>
      <c r="K15">
        <f t="shared" si="2"/>
        <v>0.59368924623999997</v>
      </c>
      <c r="L15" s="3">
        <f t="shared" si="3"/>
        <v>0.16128748665454545</v>
      </c>
      <c r="M15" s="3">
        <f t="shared" si="4"/>
        <v>1.9275624877922077</v>
      </c>
    </row>
    <row r="16" spans="1:13">
      <c r="A16" t="s">
        <v>60</v>
      </c>
      <c r="B16" t="s">
        <v>16</v>
      </c>
      <c r="C16">
        <v>30.41</v>
      </c>
      <c r="D16">
        <v>42.972000000000001</v>
      </c>
      <c r="E16">
        <v>0.05</v>
      </c>
      <c r="F16">
        <v>1105.143</v>
      </c>
      <c r="G16">
        <v>0.16600000000000001</v>
      </c>
      <c r="H16">
        <v>0.54</v>
      </c>
      <c r="I16">
        <f t="shared" si="0"/>
        <v>3.8883655780292688E-2</v>
      </c>
      <c r="J16">
        <f t="shared" si="1"/>
        <v>1.8853009532400003E-2</v>
      </c>
      <c r="K16">
        <f t="shared" si="2"/>
        <v>0.151929506164</v>
      </c>
      <c r="L16" s="3">
        <f t="shared" si="3"/>
        <v>6.1996085275896104E-2</v>
      </c>
      <c r="M16" s="3">
        <f t="shared" si="4"/>
        <v>0.49960376903650117</v>
      </c>
    </row>
    <row r="17" spans="1:18">
      <c r="A17" t="s">
        <v>61</v>
      </c>
      <c r="B17" t="s">
        <v>16</v>
      </c>
      <c r="C17">
        <v>28.18</v>
      </c>
      <c r="D17">
        <v>31.097000000000001</v>
      </c>
      <c r="E17">
        <v>0.04</v>
      </c>
      <c r="F17">
        <v>827.024</v>
      </c>
      <c r="G17">
        <v>0.124</v>
      </c>
      <c r="H17">
        <v>0.44</v>
      </c>
      <c r="I17">
        <f t="shared" si="0"/>
        <v>3.7601085337305815E-2</v>
      </c>
      <c r="J17">
        <f t="shared" si="1"/>
        <v>1.44807330949E-2</v>
      </c>
      <c r="K17">
        <f t="shared" si="2"/>
        <v>0.10961425655199999</v>
      </c>
      <c r="L17" s="3">
        <f t="shared" si="3"/>
        <v>5.1386561727821148E-2</v>
      </c>
      <c r="M17" s="3">
        <f t="shared" si="4"/>
        <v>0.38897890898509579</v>
      </c>
    </row>
    <row r="18" spans="1:18">
      <c r="A18" t="s">
        <v>62</v>
      </c>
      <c r="B18" t="s">
        <v>16</v>
      </c>
      <c r="C18">
        <v>31.99</v>
      </c>
      <c r="D18">
        <v>122.675</v>
      </c>
      <c r="E18">
        <v>0.14000000000000001</v>
      </c>
      <c r="F18">
        <v>3815.4859999999999</v>
      </c>
      <c r="G18">
        <v>0.57199999999999995</v>
      </c>
      <c r="H18">
        <v>1.79</v>
      </c>
      <c r="I18">
        <f t="shared" si="0"/>
        <v>3.2151867416103742E-2</v>
      </c>
      <c r="J18">
        <f t="shared" si="1"/>
        <v>4.8198992597499997E-2</v>
      </c>
      <c r="K18">
        <f t="shared" si="2"/>
        <v>0.56430277292800002</v>
      </c>
      <c r="L18" s="3">
        <f t="shared" si="3"/>
        <v>0.15066893590965927</v>
      </c>
      <c r="M18" s="3">
        <f t="shared" si="4"/>
        <v>1.7639974145920601</v>
      </c>
    </row>
    <row r="19" spans="1:18">
      <c r="A19" t="s">
        <v>63</v>
      </c>
      <c r="B19" t="s">
        <v>16</v>
      </c>
      <c r="C19">
        <v>30.29</v>
      </c>
      <c r="D19">
        <v>121.188</v>
      </c>
      <c r="E19">
        <v>0.15</v>
      </c>
      <c r="F19">
        <v>3809.826</v>
      </c>
      <c r="G19">
        <v>0.57099999999999995</v>
      </c>
      <c r="H19">
        <v>1.89</v>
      </c>
      <c r="I19">
        <f t="shared" si="0"/>
        <v>3.180932672515753E-2</v>
      </c>
      <c r="J19">
        <f t="shared" si="1"/>
        <v>4.7651491539600001E-2</v>
      </c>
      <c r="K19">
        <f t="shared" si="2"/>
        <v>0.56344161524799996</v>
      </c>
      <c r="L19" s="3">
        <f t="shared" si="3"/>
        <v>0.15731756863519314</v>
      </c>
      <c r="M19" s="3">
        <f t="shared" si="4"/>
        <v>1.8601571979135028</v>
      </c>
    </row>
    <row r="20" spans="1:18">
      <c r="A20" t="s">
        <v>64</v>
      </c>
      <c r="B20" t="s">
        <v>16</v>
      </c>
      <c r="C20">
        <v>31.1</v>
      </c>
      <c r="D20">
        <v>71.05</v>
      </c>
      <c r="E20">
        <v>0.09</v>
      </c>
      <c r="F20">
        <v>2059.797</v>
      </c>
      <c r="G20">
        <v>0.309</v>
      </c>
      <c r="H20">
        <v>0.99</v>
      </c>
      <c r="I20">
        <f t="shared" si="0"/>
        <v>3.4493690397645979E-2</v>
      </c>
      <c r="J20">
        <f t="shared" si="1"/>
        <v>2.9191096085E-2</v>
      </c>
      <c r="K20">
        <f t="shared" si="2"/>
        <v>0.29717820295600006</v>
      </c>
      <c r="L20" s="3">
        <f t="shared" si="3"/>
        <v>9.3862045289389059E-2</v>
      </c>
      <c r="M20" s="3">
        <f t="shared" si="4"/>
        <v>0.95555692268810311</v>
      </c>
    </row>
    <row r="21" spans="1:18">
      <c r="A21" t="s">
        <v>65</v>
      </c>
      <c r="B21" t="s">
        <v>16</v>
      </c>
      <c r="C21">
        <v>32.9</v>
      </c>
      <c r="D21">
        <v>92.150999999999996</v>
      </c>
      <c r="E21">
        <v>0.11</v>
      </c>
      <c r="F21">
        <v>2856.8209999999999</v>
      </c>
      <c r="G21">
        <v>0.42799999999999999</v>
      </c>
      <c r="H21">
        <v>1.3</v>
      </c>
      <c r="I21">
        <f t="shared" si="0"/>
        <v>3.2256483692888006E-2</v>
      </c>
      <c r="J21">
        <f t="shared" si="1"/>
        <v>3.6960309146699996E-2</v>
      </c>
      <c r="K21">
        <f t="shared" si="2"/>
        <v>0.418443810508</v>
      </c>
      <c r="L21" s="3">
        <f t="shared" si="3"/>
        <v>0.11234136518753798</v>
      </c>
      <c r="M21" s="3">
        <f t="shared" si="4"/>
        <v>1.2718656854346504</v>
      </c>
    </row>
    <row r="22" spans="1:18" ht="15">
      <c r="A22" t="s">
        <v>28</v>
      </c>
      <c r="C22">
        <v>0.57599999999999996</v>
      </c>
      <c r="D22">
        <v>153.91800000000001</v>
      </c>
      <c r="E22">
        <v>10.039999999999999</v>
      </c>
      <c r="F22">
        <v>2789.5650000000001</v>
      </c>
      <c r="G22">
        <v>0.433</v>
      </c>
      <c r="H22">
        <v>73.180000000000007</v>
      </c>
      <c r="I22">
        <f t="shared" si="0"/>
        <v>5.5176344698904672E-2</v>
      </c>
      <c r="J22">
        <f t="shared" si="1"/>
        <v>5.9702405880600003E-2</v>
      </c>
      <c r="K22">
        <f t="shared" si="2"/>
        <v>0.40821094462000007</v>
      </c>
      <c r="L22" s="3">
        <f t="shared" si="3"/>
        <v>10.365001020937502</v>
      </c>
      <c r="M22" s="3">
        <f t="shared" si="4"/>
        <v>70.86995566319446</v>
      </c>
      <c r="N22" s="1">
        <v>10.36</v>
      </c>
      <c r="O22" s="1">
        <v>71.09</v>
      </c>
    </row>
    <row r="23" spans="1:18">
      <c r="A23" t="s">
        <v>66</v>
      </c>
      <c r="B23" t="s">
        <v>16</v>
      </c>
      <c r="C23">
        <v>29.16</v>
      </c>
      <c r="D23">
        <v>92.88</v>
      </c>
      <c r="E23">
        <v>0.12</v>
      </c>
      <c r="F23">
        <v>2924.0619999999999</v>
      </c>
      <c r="G23">
        <v>0.438</v>
      </c>
      <c r="H23">
        <v>1.5</v>
      </c>
      <c r="I23">
        <f t="shared" si="0"/>
        <v>3.1764032363198864E-2</v>
      </c>
      <c r="J23">
        <f t="shared" si="1"/>
        <v>3.7228720895999996E-2</v>
      </c>
      <c r="K23">
        <f t="shared" si="2"/>
        <v>0.42867439417600001</v>
      </c>
      <c r="L23" s="3">
        <f t="shared" si="3"/>
        <v>0.12767051061728393</v>
      </c>
      <c r="M23" s="3">
        <f t="shared" si="4"/>
        <v>1.4700767975857338</v>
      </c>
    </row>
    <row r="24" spans="1:18">
      <c r="A24" t="s">
        <v>67</v>
      </c>
      <c r="B24" t="s">
        <v>16</v>
      </c>
      <c r="C24">
        <v>32.159999999999997</v>
      </c>
      <c r="D24">
        <v>110.61199999999999</v>
      </c>
      <c r="E24">
        <v>0.13</v>
      </c>
      <c r="F24">
        <v>3313.5680000000002</v>
      </c>
      <c r="G24">
        <v>0.497</v>
      </c>
      <c r="H24">
        <v>1.54</v>
      </c>
      <c r="I24">
        <f t="shared" si="0"/>
        <v>3.3381539174690236E-2</v>
      </c>
      <c r="J24">
        <f t="shared" si="1"/>
        <v>4.3757496120399995E-2</v>
      </c>
      <c r="K24">
        <f t="shared" si="2"/>
        <v>0.48793695306400003</v>
      </c>
      <c r="L24" s="3">
        <f t="shared" si="3"/>
        <v>0.13606186604601989</v>
      </c>
      <c r="M24" s="3">
        <f t="shared" si="4"/>
        <v>1.5172168938557216</v>
      </c>
    </row>
    <row r="25" spans="1:18">
      <c r="A25" t="s">
        <v>68</v>
      </c>
      <c r="B25" t="s">
        <v>16</v>
      </c>
      <c r="C25">
        <v>30.88</v>
      </c>
      <c r="D25">
        <v>99.06</v>
      </c>
      <c r="E25">
        <v>0.12</v>
      </c>
      <c r="F25">
        <v>3106.0770000000002</v>
      </c>
      <c r="G25">
        <v>0.46600000000000003</v>
      </c>
      <c r="H25">
        <v>1.51</v>
      </c>
      <c r="I25">
        <f t="shared" si="0"/>
        <v>3.1892319475660132E-2</v>
      </c>
      <c r="J25">
        <f t="shared" si="1"/>
        <v>3.9504145601999996E-2</v>
      </c>
      <c r="K25">
        <f t="shared" si="2"/>
        <v>0.4563676123960001</v>
      </c>
      <c r="L25" s="3">
        <f t="shared" si="3"/>
        <v>0.12792793264896371</v>
      </c>
      <c r="M25" s="3">
        <f t="shared" si="4"/>
        <v>1.4778743924740938</v>
      </c>
    </row>
    <row r="26" spans="1:18">
      <c r="A26" t="s">
        <v>69</v>
      </c>
      <c r="B26" t="s">
        <v>16</v>
      </c>
      <c r="C26">
        <v>30.01</v>
      </c>
      <c r="D26">
        <v>101.904</v>
      </c>
      <c r="E26">
        <v>0.13</v>
      </c>
      <c r="F26">
        <v>2969.337</v>
      </c>
      <c r="G26">
        <v>0.44500000000000001</v>
      </c>
      <c r="H26">
        <v>1.48</v>
      </c>
      <c r="I26">
        <f t="shared" si="0"/>
        <v>3.431877217035318E-2</v>
      </c>
      <c r="J26">
        <f t="shared" si="1"/>
        <v>4.0551282796799995E-2</v>
      </c>
      <c r="K26">
        <f t="shared" si="2"/>
        <v>0.43556289487600003</v>
      </c>
      <c r="L26" s="3">
        <f t="shared" si="3"/>
        <v>0.13512590068910363</v>
      </c>
      <c r="M26" s="3">
        <f t="shared" si="4"/>
        <v>1.4513925187470844</v>
      </c>
      <c r="Q26" t="s">
        <v>105</v>
      </c>
      <c r="R26" t="s">
        <v>106</v>
      </c>
    </row>
    <row r="27" spans="1:18">
      <c r="A27" t="s">
        <v>70</v>
      </c>
      <c r="B27" t="s">
        <v>16</v>
      </c>
      <c r="C27">
        <v>30.89</v>
      </c>
      <c r="D27">
        <v>110.96299999999999</v>
      </c>
      <c r="E27">
        <v>0.13</v>
      </c>
      <c r="F27">
        <v>3383.2040000000002</v>
      </c>
      <c r="G27">
        <v>0.50700000000000001</v>
      </c>
      <c r="H27">
        <v>1.64</v>
      </c>
      <c r="I27">
        <f t="shared" si="0"/>
        <v>3.2798199576496122E-2</v>
      </c>
      <c r="J27">
        <f t="shared" si="1"/>
        <v>4.3886731407099998E-2</v>
      </c>
      <c r="K27">
        <f t="shared" si="2"/>
        <v>0.49853193119200007</v>
      </c>
      <c r="L27" s="3">
        <f t="shared" si="3"/>
        <v>0.14207423569796049</v>
      </c>
      <c r="M27" s="3">
        <f t="shared" si="4"/>
        <v>1.6138942414762061</v>
      </c>
      <c r="Q27">
        <v>3.6819169999999999E-4</v>
      </c>
      <c r="R27">
        <v>3.0310758000000001E-3</v>
      </c>
    </row>
    <row r="28" spans="1:18">
      <c r="A28" t="s">
        <v>71</v>
      </c>
      <c r="B28" t="s">
        <v>16</v>
      </c>
      <c r="C28">
        <v>33.200000000000003</v>
      </c>
      <c r="D28">
        <v>47.206000000000003</v>
      </c>
      <c r="E28">
        <v>0.05</v>
      </c>
      <c r="F28">
        <v>1156.7139999999999</v>
      </c>
      <c r="G28">
        <v>0.17299999999999999</v>
      </c>
      <c r="H28">
        <v>0.52</v>
      </c>
      <c r="I28">
        <f t="shared" si="0"/>
        <v>4.0810433694067859E-2</v>
      </c>
      <c r="J28">
        <f t="shared" si="1"/>
        <v>2.0411933190200002E-2</v>
      </c>
      <c r="K28">
        <f t="shared" si="2"/>
        <v>0.15977593067199999</v>
      </c>
      <c r="L28" s="3">
        <f t="shared" si="3"/>
        <v>6.148172647650603E-2</v>
      </c>
      <c r="M28" s="3">
        <f t="shared" si="4"/>
        <v>0.48125280322891556</v>
      </c>
    </row>
    <row r="29" spans="1:18">
      <c r="A29" t="s">
        <v>72</v>
      </c>
      <c r="B29" t="s">
        <v>16</v>
      </c>
      <c r="C29">
        <v>32.57</v>
      </c>
      <c r="D29">
        <v>104.166</v>
      </c>
      <c r="E29">
        <v>0.12</v>
      </c>
      <c r="F29">
        <v>3125.665</v>
      </c>
      <c r="G29">
        <v>0.46800000000000003</v>
      </c>
      <c r="H29">
        <v>1.44</v>
      </c>
      <c r="I29">
        <f t="shared" si="0"/>
        <v>3.3326028221194529E-2</v>
      </c>
      <c r="J29">
        <f t="shared" si="1"/>
        <v>4.1384132422199994E-2</v>
      </c>
      <c r="K29">
        <f t="shared" si="2"/>
        <v>0.45934788742000005</v>
      </c>
      <c r="L29" s="3">
        <f t="shared" si="3"/>
        <v>0.12706211981025484</v>
      </c>
      <c r="M29" s="3">
        <f t="shared" si="4"/>
        <v>1.4103404587657355</v>
      </c>
    </row>
    <row r="30" spans="1:18">
      <c r="A30" t="s">
        <v>73</v>
      </c>
      <c r="B30" t="s">
        <v>16</v>
      </c>
      <c r="C30">
        <v>32.71</v>
      </c>
      <c r="D30">
        <v>124.018</v>
      </c>
      <c r="E30">
        <v>0.14000000000000001</v>
      </c>
      <c r="F30">
        <v>3812.5630000000001</v>
      </c>
      <c r="G30">
        <v>0.57099999999999995</v>
      </c>
      <c r="H30">
        <v>1.75</v>
      </c>
      <c r="I30">
        <f t="shared" si="0"/>
        <v>3.2528773950751766E-2</v>
      </c>
      <c r="J30">
        <f t="shared" si="1"/>
        <v>4.8693474050599997E-2</v>
      </c>
      <c r="K30">
        <f t="shared" si="2"/>
        <v>0.563858044324</v>
      </c>
      <c r="L30" s="3">
        <f t="shared" si="3"/>
        <v>0.1488641823619688</v>
      </c>
      <c r="M30" s="3">
        <f t="shared" si="4"/>
        <v>1.723809368156527</v>
      </c>
    </row>
    <row r="31" spans="1:18">
      <c r="A31" t="s">
        <v>74</v>
      </c>
      <c r="B31" t="s">
        <v>16</v>
      </c>
      <c r="C31">
        <v>31.56</v>
      </c>
      <c r="D31">
        <v>57.058</v>
      </c>
      <c r="E31">
        <v>7.0000000000000007E-2</v>
      </c>
      <c r="F31">
        <v>1518.7940000000001</v>
      </c>
      <c r="G31">
        <v>0.22800000000000001</v>
      </c>
      <c r="H31">
        <v>0.72</v>
      </c>
      <c r="I31">
        <f t="shared" si="0"/>
        <v>3.7567965109158975E-2</v>
      </c>
      <c r="J31">
        <f t="shared" si="1"/>
        <v>2.4039357818600001E-2</v>
      </c>
      <c r="K31">
        <f t="shared" si="2"/>
        <v>0.21486567851200003</v>
      </c>
      <c r="L31" s="3">
        <f t="shared" si="3"/>
        <v>7.6170335293409386E-2</v>
      </c>
      <c r="M31" s="3">
        <f t="shared" si="4"/>
        <v>0.68081647183776939</v>
      </c>
    </row>
    <row r="32" spans="1:18">
      <c r="A32" t="s">
        <v>75</v>
      </c>
      <c r="B32" t="s">
        <v>16</v>
      </c>
      <c r="C32">
        <v>30.19</v>
      </c>
      <c r="D32">
        <v>41.015000000000001</v>
      </c>
      <c r="E32">
        <v>0.05</v>
      </c>
      <c r="F32">
        <v>1084.472</v>
      </c>
      <c r="G32">
        <v>0.16300000000000001</v>
      </c>
      <c r="H32">
        <v>0.54</v>
      </c>
      <c r="I32">
        <f t="shared" si="0"/>
        <v>3.7820248010091546E-2</v>
      </c>
      <c r="J32">
        <f t="shared" si="1"/>
        <v>1.81324583755E-2</v>
      </c>
      <c r="K32">
        <f t="shared" si="2"/>
        <v>0.148784454856</v>
      </c>
      <c r="L32" s="3">
        <f t="shared" si="3"/>
        <v>6.0061140693938392E-2</v>
      </c>
      <c r="M32" s="3">
        <f t="shared" si="4"/>
        <v>0.49282694553163298</v>
      </c>
    </row>
    <row r="33" spans="1:15">
      <c r="A33" t="s">
        <v>76</v>
      </c>
      <c r="B33" t="s">
        <v>16</v>
      </c>
      <c r="C33">
        <v>31.53</v>
      </c>
      <c r="D33">
        <v>32.64</v>
      </c>
      <c r="E33">
        <v>0.04</v>
      </c>
      <c r="F33">
        <v>823.03399999999999</v>
      </c>
      <c r="G33">
        <v>0.123</v>
      </c>
      <c r="H33">
        <v>0.39</v>
      </c>
      <c r="I33">
        <f t="shared" si="0"/>
        <v>3.9658142919976574E-2</v>
      </c>
      <c r="J33">
        <f t="shared" si="1"/>
        <v>1.5048852888E-2</v>
      </c>
      <c r="K33">
        <f t="shared" si="2"/>
        <v>0.10900718603199999</v>
      </c>
      <c r="L33" s="3">
        <f t="shared" si="3"/>
        <v>4.7728680266412936E-2</v>
      </c>
      <c r="M33" s="3">
        <f t="shared" si="4"/>
        <v>0.34572529664446555</v>
      </c>
    </row>
    <row r="34" spans="1:15" ht="15">
      <c r="A34" t="s">
        <v>78</v>
      </c>
      <c r="C34">
        <v>0.55600000000000005</v>
      </c>
      <c r="D34">
        <v>150.42500000000001</v>
      </c>
      <c r="F34">
        <v>2732.2350000000001</v>
      </c>
      <c r="I34">
        <f t="shared" si="0"/>
        <v>5.5055659560762527E-2</v>
      </c>
      <c r="J34">
        <f t="shared" si="1"/>
        <v>5.84163122725E-2</v>
      </c>
      <c r="K34">
        <f t="shared" ref="K34:K35" si="5">F34*$Q$55+$R$55</f>
        <v>0.39948829978000006</v>
      </c>
      <c r="L34" s="3">
        <f t="shared" si="3"/>
        <v>10.506530984262589</v>
      </c>
      <c r="M34" s="3">
        <f t="shared" si="4"/>
        <v>71.850413629496401</v>
      </c>
      <c r="N34" s="1">
        <v>10.36</v>
      </c>
      <c r="O34" s="1">
        <v>71.09</v>
      </c>
    </row>
    <row r="35" spans="1:15">
      <c r="A35" t="s">
        <v>77</v>
      </c>
      <c r="B35" t="s">
        <v>16</v>
      </c>
      <c r="C35">
        <v>28.03</v>
      </c>
      <c r="D35">
        <v>43.201000000000001</v>
      </c>
      <c r="F35">
        <v>1066.357</v>
      </c>
      <c r="I35">
        <f t="shared" ref="I35:I59" si="6">D35/F35</f>
        <v>4.0512698842882826E-2</v>
      </c>
      <c r="J35">
        <f t="shared" si="1"/>
        <v>1.89373254317E-2</v>
      </c>
      <c r="K35">
        <f t="shared" si="5"/>
        <v>0.14602829383599999</v>
      </c>
      <c r="L35" s="3">
        <f t="shared" si="3"/>
        <v>6.7560918414912588E-2</v>
      </c>
      <c r="M35" s="3">
        <f t="shared" si="4"/>
        <v>0.52097143716018546</v>
      </c>
    </row>
    <row r="36" spans="1:15">
      <c r="A36" t="s">
        <v>79</v>
      </c>
      <c r="B36" t="s">
        <v>16</v>
      </c>
      <c r="C36">
        <v>29.31</v>
      </c>
      <c r="D36">
        <v>63.761000000000003</v>
      </c>
      <c r="E36">
        <v>0.08</v>
      </c>
      <c r="F36">
        <v>1748.327</v>
      </c>
      <c r="G36">
        <v>0.26200000000000001</v>
      </c>
      <c r="H36">
        <v>0.89</v>
      </c>
      <c r="I36">
        <f t="shared" si="6"/>
        <v>3.6469722197277739E-2</v>
      </c>
      <c r="J36">
        <f t="shared" si="1"/>
        <v>2.6507346783700002E-2</v>
      </c>
      <c r="K36">
        <f t="shared" ref="K36:K46" si="7">F36*$Q$55+$R$55</f>
        <v>0.249788665396</v>
      </c>
      <c r="L36" s="3">
        <f t="shared" si="3"/>
        <v>9.0437894178437409E-2</v>
      </c>
      <c r="M36" s="3">
        <f t="shared" si="4"/>
        <v>0.85223017876492668</v>
      </c>
    </row>
    <row r="37" spans="1:15">
      <c r="A37" t="s">
        <v>80</v>
      </c>
      <c r="B37" t="s">
        <v>16</v>
      </c>
      <c r="C37">
        <v>30.98</v>
      </c>
      <c r="D37">
        <v>38.606999999999999</v>
      </c>
      <c r="E37">
        <v>0.05</v>
      </c>
      <c r="F37">
        <v>1017.66</v>
      </c>
      <c r="G37">
        <v>0.153</v>
      </c>
      <c r="H37">
        <v>0.49</v>
      </c>
      <c r="I37">
        <f t="shared" si="6"/>
        <v>3.7937032014621778E-2</v>
      </c>
      <c r="J37">
        <f t="shared" si="1"/>
        <v>1.72458527619E-2</v>
      </c>
      <c r="K37">
        <f t="shared" si="7"/>
        <v>0.13861914268</v>
      </c>
      <c r="L37" s="3">
        <f t="shared" si="3"/>
        <v>5.566769774661072E-2</v>
      </c>
      <c r="M37" s="3">
        <f t="shared" si="4"/>
        <v>0.4474472003873467</v>
      </c>
    </row>
    <row r="38" spans="1:15">
      <c r="A38" t="s">
        <v>81</v>
      </c>
      <c r="B38" t="s">
        <v>16</v>
      </c>
      <c r="C38">
        <v>31.74</v>
      </c>
      <c r="D38">
        <v>21.838999999999999</v>
      </c>
      <c r="E38">
        <v>0.03</v>
      </c>
      <c r="F38">
        <v>4607.9189999999999</v>
      </c>
      <c r="G38">
        <v>0.69099999999999995</v>
      </c>
      <c r="H38">
        <v>2.1800000000000002</v>
      </c>
      <c r="I38">
        <f t="shared" si="6"/>
        <v>4.7394496300824729E-3</v>
      </c>
      <c r="J38">
        <f t="shared" si="1"/>
        <v>1.10720143363E-2</v>
      </c>
      <c r="K38">
        <f t="shared" si="7"/>
        <v>0.68486986901199998</v>
      </c>
      <c r="L38" s="3">
        <f t="shared" si="3"/>
        <v>3.4883473019218653E-2</v>
      </c>
      <c r="M38" s="3">
        <f t="shared" si="4"/>
        <v>2.1577500598991812</v>
      </c>
    </row>
    <row r="39" spans="1:15">
      <c r="A39" t="s">
        <v>82</v>
      </c>
      <c r="B39" t="s">
        <v>16</v>
      </c>
      <c r="C39">
        <v>29.76</v>
      </c>
      <c r="D39">
        <v>33.654000000000003</v>
      </c>
      <c r="E39">
        <v>0.04</v>
      </c>
      <c r="F39">
        <v>848.26900000000001</v>
      </c>
      <c r="G39">
        <v>0.127</v>
      </c>
      <c r="H39">
        <v>0.43</v>
      </c>
      <c r="I39">
        <f t="shared" si="6"/>
        <v>3.9673735572088573E-2</v>
      </c>
      <c r="J39">
        <f t="shared" si="1"/>
        <v>1.54221992718E-2</v>
      </c>
      <c r="K39">
        <f t="shared" si="7"/>
        <v>0.11284664081199999</v>
      </c>
      <c r="L39" s="3">
        <f t="shared" si="3"/>
        <v>5.1821906155241931E-2</v>
      </c>
      <c r="M39" s="3">
        <f t="shared" si="4"/>
        <v>0.37918898122311823</v>
      </c>
    </row>
    <row r="40" spans="1:15">
      <c r="A40" t="s">
        <v>83</v>
      </c>
      <c r="B40" t="s">
        <v>16</v>
      </c>
      <c r="C40">
        <v>31.97</v>
      </c>
      <c r="D40">
        <v>41.192999999999998</v>
      </c>
      <c r="E40">
        <v>0.05</v>
      </c>
      <c r="F40">
        <v>1060.684</v>
      </c>
      <c r="G40">
        <v>0.159</v>
      </c>
      <c r="H40">
        <v>0.5</v>
      </c>
      <c r="I40">
        <f t="shared" si="6"/>
        <v>3.8836260375380412E-2</v>
      </c>
      <c r="J40">
        <f t="shared" si="1"/>
        <v>1.81979964981E-2</v>
      </c>
      <c r="K40">
        <f t="shared" si="7"/>
        <v>0.14516515823199999</v>
      </c>
      <c r="L40" s="3">
        <f t="shared" si="3"/>
        <v>5.692210352862058E-2</v>
      </c>
      <c r="M40" s="3">
        <f t="shared" si="4"/>
        <v>0.45406680710666253</v>
      </c>
    </row>
    <row r="41" spans="1:15">
      <c r="A41" t="s">
        <v>84</v>
      </c>
      <c r="B41" t="s">
        <v>16</v>
      </c>
      <c r="C41">
        <v>30</v>
      </c>
      <c r="D41">
        <v>58.758000000000003</v>
      </c>
      <c r="E41">
        <v>7.0000000000000007E-2</v>
      </c>
      <c r="F41">
        <v>1632.6959999999999</v>
      </c>
      <c r="G41">
        <v>0.245</v>
      </c>
      <c r="H41">
        <v>0.82</v>
      </c>
      <c r="I41">
        <f t="shared" si="6"/>
        <v>3.5988328506960272E-2</v>
      </c>
      <c r="J41">
        <f t="shared" si="1"/>
        <v>2.4665283708600001E-2</v>
      </c>
      <c r="K41">
        <f t="shared" si="7"/>
        <v>0.232195640008</v>
      </c>
      <c r="L41" s="3">
        <f t="shared" si="3"/>
        <v>8.2217612362000009E-2</v>
      </c>
      <c r="M41" s="3">
        <f t="shared" si="4"/>
        <v>0.77398546669333335</v>
      </c>
    </row>
    <row r="42" spans="1:15">
      <c r="A42" t="s">
        <v>85</v>
      </c>
      <c r="B42" t="s">
        <v>16</v>
      </c>
      <c r="C42">
        <v>31.28</v>
      </c>
      <c r="D42">
        <v>76.53</v>
      </c>
      <c r="E42">
        <v>0.09</v>
      </c>
      <c r="F42">
        <v>2289.8649999999998</v>
      </c>
      <c r="G42">
        <v>0.34300000000000003</v>
      </c>
      <c r="H42">
        <v>1.1000000000000001</v>
      </c>
      <c r="I42">
        <f t="shared" si="6"/>
        <v>3.3421184218283613E-2</v>
      </c>
      <c r="J42">
        <f t="shared" ref="J42:J59" si="8">D42*$Q$27+$R$27</f>
        <v>3.1208786601000002E-2</v>
      </c>
      <c r="K42">
        <f t="shared" si="7"/>
        <v>0.33218258902000003</v>
      </c>
      <c r="L42" s="3">
        <f t="shared" ref="L42:L59" si="9">J42/C42*100</f>
        <v>9.9772335680946289E-2</v>
      </c>
      <c r="M42" s="3">
        <f t="shared" ref="M42:M59" si="10">K42/C42*100</f>
        <v>1.0619647986572891</v>
      </c>
    </row>
    <row r="43" spans="1:15">
      <c r="A43" t="s">
        <v>86</v>
      </c>
      <c r="B43" t="s">
        <v>16</v>
      </c>
      <c r="C43">
        <v>28.26</v>
      </c>
      <c r="D43">
        <v>74.566999999999993</v>
      </c>
      <c r="E43">
        <v>0.1</v>
      </c>
      <c r="F43">
        <v>2133.73</v>
      </c>
      <c r="G43">
        <v>0.32</v>
      </c>
      <c r="H43">
        <v>1.1299999999999999</v>
      </c>
      <c r="I43">
        <f t="shared" si="6"/>
        <v>3.4946783332474113E-2</v>
      </c>
      <c r="J43">
        <f t="shared" si="8"/>
        <v>3.0486026293899997E-2</v>
      </c>
      <c r="K43">
        <f t="shared" si="7"/>
        <v>0.30842696104000006</v>
      </c>
      <c r="L43" s="3">
        <f t="shared" si="9"/>
        <v>0.1078769507922859</v>
      </c>
      <c r="M43" s="3">
        <f t="shared" si="10"/>
        <v>1.0913905203113945</v>
      </c>
    </row>
    <row r="44" spans="1:15">
      <c r="A44" t="s">
        <v>87</v>
      </c>
      <c r="B44" t="s">
        <v>16</v>
      </c>
      <c r="C44">
        <v>32.090000000000003</v>
      </c>
      <c r="D44">
        <v>127.759</v>
      </c>
      <c r="E44">
        <v>0.15</v>
      </c>
      <c r="F44">
        <v>3942.346</v>
      </c>
      <c r="G44">
        <v>0.59099999999999997</v>
      </c>
      <c r="H44">
        <v>1.84</v>
      </c>
      <c r="I44">
        <f t="shared" si="6"/>
        <v>3.2406846075915201E-2</v>
      </c>
      <c r="J44">
        <f t="shared" si="8"/>
        <v>5.0070879200299998E-2</v>
      </c>
      <c r="K44">
        <f t="shared" si="7"/>
        <v>0.58360426820800004</v>
      </c>
      <c r="L44" s="3">
        <f t="shared" si="9"/>
        <v>0.15603265565690244</v>
      </c>
      <c r="M44" s="3">
        <f t="shared" si="10"/>
        <v>1.8186483895543781</v>
      </c>
    </row>
    <row r="45" spans="1:15">
      <c r="A45" t="s">
        <v>88</v>
      </c>
      <c r="B45" t="s">
        <v>16</v>
      </c>
      <c r="C45">
        <v>29.33</v>
      </c>
      <c r="D45">
        <v>101.905</v>
      </c>
      <c r="E45">
        <v>0.13</v>
      </c>
      <c r="F45">
        <v>2951.7370000000001</v>
      </c>
      <c r="G45">
        <v>0.442</v>
      </c>
      <c r="H45">
        <v>1.51</v>
      </c>
      <c r="I45">
        <f t="shared" si="6"/>
        <v>3.4523739750526555E-2</v>
      </c>
      <c r="J45">
        <f t="shared" si="8"/>
        <v>4.0551650988499999E-2</v>
      </c>
      <c r="K45">
        <f t="shared" si="7"/>
        <v>0.43288509007600007</v>
      </c>
      <c r="L45" s="3">
        <f t="shared" si="9"/>
        <v>0.13825997609444254</v>
      </c>
      <c r="M45" s="3">
        <f t="shared" si="10"/>
        <v>1.475912342570747</v>
      </c>
    </row>
    <row r="46" spans="1:15">
      <c r="A46" t="s">
        <v>89</v>
      </c>
      <c r="B46" t="s">
        <v>16</v>
      </c>
      <c r="C46">
        <v>29.32</v>
      </c>
      <c r="D46">
        <v>47.423999999999999</v>
      </c>
      <c r="E46">
        <v>0.06</v>
      </c>
      <c r="F46">
        <v>1224.9829999999999</v>
      </c>
      <c r="G46">
        <v>0.184</v>
      </c>
      <c r="H46">
        <v>0.63</v>
      </c>
      <c r="I46">
        <f t="shared" si="6"/>
        <v>3.8714006643357501E-2</v>
      </c>
      <c r="J46">
        <f t="shared" si="8"/>
        <v>2.04921989808E-2</v>
      </c>
      <c r="K46">
        <f t="shared" si="7"/>
        <v>0.170162922484</v>
      </c>
      <c r="L46" s="3">
        <f t="shared" si="9"/>
        <v>6.989153813369714E-2</v>
      </c>
      <c r="M46" s="3">
        <f t="shared" si="10"/>
        <v>0.58036467422919513</v>
      </c>
    </row>
    <row r="47" spans="1:15" ht="15">
      <c r="A47" t="s">
        <v>40</v>
      </c>
      <c r="C47">
        <v>0.79700000000000004</v>
      </c>
      <c r="D47">
        <v>216.15299999999999</v>
      </c>
      <c r="F47">
        <v>3840.797</v>
      </c>
      <c r="I47">
        <f t="shared" si="6"/>
        <v>5.6278163100002422E-2</v>
      </c>
      <c r="J47">
        <f t="shared" si="8"/>
        <v>8.2616816330099999E-2</v>
      </c>
      <c r="K47">
        <f t="shared" ref="K47:K48" si="11">F47*$Q$55+$R$55</f>
        <v>0.56815379095600005</v>
      </c>
      <c r="L47" s="3">
        <f t="shared" si="9"/>
        <v>10.365974445432872</v>
      </c>
      <c r="M47" s="3">
        <f t="shared" si="10"/>
        <v>71.28654842609788</v>
      </c>
      <c r="N47" s="1">
        <v>10.36</v>
      </c>
      <c r="O47" s="1">
        <v>71.09</v>
      </c>
    </row>
    <row r="48" spans="1:15">
      <c r="A48" t="s">
        <v>90</v>
      </c>
      <c r="B48" t="s">
        <v>16</v>
      </c>
      <c r="C48">
        <v>30.22</v>
      </c>
      <c r="D48">
        <v>77.691999999999993</v>
      </c>
      <c r="F48">
        <v>2145.0390000000002</v>
      </c>
      <c r="I48">
        <f t="shared" si="6"/>
        <v>3.6219388085717785E-2</v>
      </c>
      <c r="J48">
        <f t="shared" si="8"/>
        <v>3.1636625356399994E-2</v>
      </c>
      <c r="K48">
        <f t="shared" si="11"/>
        <v>0.3101476027720001</v>
      </c>
      <c r="L48" s="3">
        <f t="shared" si="9"/>
        <v>0.10468770799602911</v>
      </c>
      <c r="M48" s="3">
        <f t="shared" si="10"/>
        <v>1.0262991488153546</v>
      </c>
    </row>
    <row r="49" spans="1:18">
      <c r="A49" t="s">
        <v>91</v>
      </c>
      <c r="B49" t="s">
        <v>16</v>
      </c>
      <c r="C49">
        <v>31.05</v>
      </c>
      <c r="D49">
        <v>33.036999999999999</v>
      </c>
      <c r="E49">
        <v>0.04</v>
      </c>
      <c r="F49">
        <v>997.47799999999995</v>
      </c>
      <c r="G49">
        <v>0.14899999999999999</v>
      </c>
      <c r="H49">
        <v>0.48</v>
      </c>
      <c r="I49">
        <f t="shared" si="6"/>
        <v>3.312052997660099E-2</v>
      </c>
      <c r="J49">
        <f t="shared" si="8"/>
        <v>1.51950249929E-2</v>
      </c>
      <c r="K49">
        <f t="shared" ref="K49:K59" si="12">F49*$Q$55+$R$55</f>
        <v>0.13554849174399999</v>
      </c>
      <c r="L49" s="3">
        <f t="shared" si="9"/>
        <v>4.8937278560064405E-2</v>
      </c>
      <c r="M49" s="3">
        <f t="shared" si="10"/>
        <v>0.43654908774235102</v>
      </c>
    </row>
    <row r="50" spans="1:18">
      <c r="A50" t="s">
        <v>92</v>
      </c>
      <c r="B50" t="s">
        <v>16</v>
      </c>
      <c r="C50">
        <v>28.51</v>
      </c>
      <c r="D50">
        <v>111.797</v>
      </c>
      <c r="E50">
        <v>0.15</v>
      </c>
      <c r="F50">
        <v>3281.1379999999999</v>
      </c>
      <c r="G50">
        <v>0.49199999999999999</v>
      </c>
      <c r="H50">
        <v>1.72</v>
      </c>
      <c r="I50">
        <f t="shared" si="6"/>
        <v>3.4072629679093046E-2</v>
      </c>
      <c r="J50">
        <f t="shared" si="8"/>
        <v>4.4193803284899996E-2</v>
      </c>
      <c r="K50">
        <f t="shared" si="12"/>
        <v>0.48300279342400004</v>
      </c>
      <c r="L50" s="3">
        <f t="shared" si="9"/>
        <v>0.15501158640792703</v>
      </c>
      <c r="M50" s="3">
        <f t="shared" si="10"/>
        <v>1.6941522042230797</v>
      </c>
    </row>
    <row r="51" spans="1:18">
      <c r="A51" t="s">
        <v>93</v>
      </c>
      <c r="B51" t="s">
        <v>16</v>
      </c>
      <c r="C51">
        <v>30.76</v>
      </c>
      <c r="D51">
        <v>30.058</v>
      </c>
      <c r="E51">
        <v>0.04</v>
      </c>
      <c r="F51">
        <v>702.69200000000001</v>
      </c>
      <c r="G51">
        <v>0.105</v>
      </c>
      <c r="H51">
        <v>0.34</v>
      </c>
      <c r="I51">
        <f t="shared" si="6"/>
        <v>4.2775497657579709E-2</v>
      </c>
      <c r="J51">
        <f t="shared" si="8"/>
        <v>1.4098181918599999E-2</v>
      </c>
      <c r="K51">
        <f t="shared" si="12"/>
        <v>9.0697391416000001E-2</v>
      </c>
      <c r="L51" s="3">
        <f t="shared" si="9"/>
        <v>4.5832841087776327E-2</v>
      </c>
      <c r="M51" s="3">
        <f t="shared" si="10"/>
        <v>0.29485497859557863</v>
      </c>
    </row>
    <row r="52" spans="1:18">
      <c r="A52" t="s">
        <v>94</v>
      </c>
      <c r="B52" t="s">
        <v>16</v>
      </c>
      <c r="C52">
        <v>30.88</v>
      </c>
      <c r="D52">
        <v>104.221</v>
      </c>
      <c r="E52">
        <v>0.13</v>
      </c>
      <c r="F52">
        <v>3344.252</v>
      </c>
      <c r="G52">
        <v>0.501</v>
      </c>
      <c r="H52">
        <v>1.62</v>
      </c>
      <c r="I52">
        <f t="shared" si="6"/>
        <v>3.1164218485927497E-2</v>
      </c>
      <c r="J52">
        <f t="shared" si="8"/>
        <v>4.1404382965699996E-2</v>
      </c>
      <c r="K52">
        <f t="shared" si="12"/>
        <v>0.49260546229600005</v>
      </c>
      <c r="L52" s="3">
        <f t="shared" si="9"/>
        <v>0.13408155105472797</v>
      </c>
      <c r="M52" s="3">
        <f t="shared" si="10"/>
        <v>1.595224942668394</v>
      </c>
    </row>
    <row r="53" spans="1:18">
      <c r="A53" t="s">
        <v>95</v>
      </c>
      <c r="B53" t="s">
        <v>16</v>
      </c>
      <c r="C53">
        <v>31.1</v>
      </c>
      <c r="D53">
        <v>39.749000000000002</v>
      </c>
      <c r="E53">
        <v>0.05</v>
      </c>
      <c r="F53">
        <v>893.654</v>
      </c>
      <c r="G53">
        <v>0.13400000000000001</v>
      </c>
      <c r="H53">
        <v>0.43</v>
      </c>
      <c r="I53">
        <f t="shared" si="6"/>
        <v>4.4479183218561098E-2</v>
      </c>
      <c r="J53">
        <f t="shared" si="8"/>
        <v>1.7666327683300002E-2</v>
      </c>
      <c r="K53">
        <f t="shared" si="12"/>
        <v>0.119751877792</v>
      </c>
      <c r="L53" s="3">
        <f t="shared" si="9"/>
        <v>5.6804912164951774E-2</v>
      </c>
      <c r="M53" s="3">
        <f t="shared" si="10"/>
        <v>0.3850542694276527</v>
      </c>
    </row>
    <row r="54" spans="1:18">
      <c r="A54" t="s">
        <v>96</v>
      </c>
      <c r="B54" t="s">
        <v>16</v>
      </c>
      <c r="C54">
        <v>30.36</v>
      </c>
      <c r="D54">
        <v>37.314999999999998</v>
      </c>
      <c r="E54">
        <v>0.05</v>
      </c>
      <c r="F54">
        <v>853.77200000000005</v>
      </c>
      <c r="G54">
        <v>0.128</v>
      </c>
      <c r="H54">
        <v>0.42</v>
      </c>
      <c r="I54">
        <f t="shared" si="6"/>
        <v>4.3706047984707855E-2</v>
      </c>
      <c r="J54">
        <f t="shared" si="8"/>
        <v>1.6770149085500001E-2</v>
      </c>
      <c r="K54">
        <f t="shared" si="12"/>
        <v>0.113683911256</v>
      </c>
      <c r="L54" s="3">
        <f t="shared" si="9"/>
        <v>5.5237645209156791E-2</v>
      </c>
      <c r="M54" s="3">
        <f t="shared" si="10"/>
        <v>0.37445293562582349</v>
      </c>
      <c r="Q54" t="s">
        <v>105</v>
      </c>
      <c r="R54" t="s">
        <v>106</v>
      </c>
    </row>
    <row r="55" spans="1:18">
      <c r="A55" t="s">
        <v>97</v>
      </c>
      <c r="B55" t="s">
        <v>16</v>
      </c>
      <c r="C55">
        <v>30.97</v>
      </c>
      <c r="D55">
        <v>80.97</v>
      </c>
      <c r="E55">
        <v>0.1</v>
      </c>
      <c r="F55">
        <v>2272.5360000000001</v>
      </c>
      <c r="G55">
        <v>0.34100000000000003</v>
      </c>
      <c r="H55">
        <v>1.1000000000000001</v>
      </c>
      <c r="I55">
        <f t="shared" si="6"/>
        <v>3.5629798603850502E-2</v>
      </c>
      <c r="J55">
        <f t="shared" si="8"/>
        <v>3.2843557748999996E-2</v>
      </c>
      <c r="K55">
        <f t="shared" si="12"/>
        <v>0.32954601632800007</v>
      </c>
      <c r="L55" s="3">
        <f t="shared" si="9"/>
        <v>0.10604958911527283</v>
      </c>
      <c r="M55" s="3">
        <f t="shared" si="10"/>
        <v>1.0640814217888281</v>
      </c>
      <c r="Q55">
        <v>1.5214800000000001E-4</v>
      </c>
      <c r="R55">
        <v>-1.6215791E-2</v>
      </c>
    </row>
    <row r="56" spans="1:18">
      <c r="A56" t="s">
        <v>98</v>
      </c>
      <c r="B56" t="s">
        <v>16</v>
      </c>
      <c r="C56">
        <v>28.9</v>
      </c>
      <c r="D56">
        <v>37.365000000000002</v>
      </c>
      <c r="E56">
        <v>0.05</v>
      </c>
      <c r="F56">
        <v>1101.0250000000001</v>
      </c>
      <c r="G56">
        <v>0.16500000000000001</v>
      </c>
      <c r="H56">
        <v>0.56999999999999995</v>
      </c>
      <c r="I56">
        <f t="shared" si="6"/>
        <v>3.3936559115369767E-2</v>
      </c>
      <c r="J56">
        <f t="shared" si="8"/>
        <v>1.6788558670500001E-2</v>
      </c>
      <c r="K56">
        <f t="shared" si="12"/>
        <v>0.15130296070000002</v>
      </c>
      <c r="L56" s="3">
        <f t="shared" si="9"/>
        <v>5.8091898513840841E-2</v>
      </c>
      <c r="M56" s="3">
        <f t="shared" si="10"/>
        <v>0.52353965640138411</v>
      </c>
    </row>
    <row r="57" spans="1:18">
      <c r="A57" t="s">
        <v>99</v>
      </c>
      <c r="B57" t="s">
        <v>16</v>
      </c>
      <c r="C57">
        <v>30.25</v>
      </c>
      <c r="D57">
        <v>99.064999999999998</v>
      </c>
      <c r="E57">
        <v>0.12</v>
      </c>
      <c r="F57">
        <v>2979.7020000000002</v>
      </c>
      <c r="G57">
        <v>0.44700000000000001</v>
      </c>
      <c r="H57">
        <v>1.48</v>
      </c>
      <c r="I57">
        <f t="shared" si="6"/>
        <v>3.3246613251929215E-2</v>
      </c>
      <c r="J57">
        <f t="shared" si="8"/>
        <v>3.9505986560499994E-2</v>
      </c>
      <c r="K57">
        <f t="shared" si="12"/>
        <v>0.43713990889600007</v>
      </c>
      <c r="L57" s="3">
        <f t="shared" si="9"/>
        <v>0.13059830267933881</v>
      </c>
      <c r="M57" s="3">
        <f t="shared" si="10"/>
        <v>1.4450906079206616</v>
      </c>
    </row>
    <row r="58" spans="1:18">
      <c r="A58" t="s">
        <v>100</v>
      </c>
      <c r="B58" t="s">
        <v>16</v>
      </c>
      <c r="C58">
        <v>29.95</v>
      </c>
      <c r="D58">
        <v>128.07499999999999</v>
      </c>
      <c r="E58">
        <v>0.16</v>
      </c>
      <c r="F58">
        <v>3813.5729999999999</v>
      </c>
      <c r="G58">
        <v>0.57199999999999995</v>
      </c>
      <c r="H58">
        <v>1.91</v>
      </c>
      <c r="I58">
        <f t="shared" si="6"/>
        <v>3.3583990656531289E-2</v>
      </c>
      <c r="J58">
        <f t="shared" si="8"/>
        <v>5.0187227777499996E-2</v>
      </c>
      <c r="K58">
        <f t="shared" si="12"/>
        <v>0.56401171380399995</v>
      </c>
      <c r="L58" s="3">
        <f t="shared" si="9"/>
        <v>0.16757004266277128</v>
      </c>
      <c r="M58" s="3">
        <f t="shared" si="10"/>
        <v>1.8831776754724541</v>
      </c>
    </row>
    <row r="59" spans="1:18" ht="15">
      <c r="A59" t="s">
        <v>101</v>
      </c>
      <c r="C59">
        <v>0.63800000000000001</v>
      </c>
      <c r="D59">
        <v>171.12899999999999</v>
      </c>
      <c r="E59">
        <v>10.08</v>
      </c>
      <c r="F59">
        <v>3191.3679999999999</v>
      </c>
      <c r="G59">
        <v>0.47799999999999998</v>
      </c>
      <c r="H59">
        <v>74.97</v>
      </c>
      <c r="I59">
        <f t="shared" si="6"/>
        <v>5.3622459083377406E-2</v>
      </c>
      <c r="J59">
        <f t="shared" si="8"/>
        <v>6.6039353229300005E-2</v>
      </c>
      <c r="K59">
        <f t="shared" si="12"/>
        <v>0.46934446746400005</v>
      </c>
      <c r="L59" s="3">
        <f t="shared" si="9"/>
        <v>10.350995803965517</v>
      </c>
      <c r="M59" s="3">
        <f t="shared" si="10"/>
        <v>73.564963552351102</v>
      </c>
      <c r="N59" s="1">
        <v>10.36</v>
      </c>
      <c r="O59" s="2">
        <v>71.09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/>
  </sheetViews>
  <sheetFormatPr baseColWidth="10" defaultColWidth="8.83203125" defaultRowHeight="14" x14ac:dyDescent="0"/>
  <cols>
    <col min="11" max="12" width="8.83203125" style="3"/>
  </cols>
  <sheetData>
    <row r="1" spans="1:12">
      <c r="D1" t="s">
        <v>3</v>
      </c>
      <c r="E1" t="s">
        <v>3</v>
      </c>
      <c r="F1" t="s">
        <v>4</v>
      </c>
      <c r="G1" t="s">
        <v>4</v>
      </c>
    </row>
    <row r="2" spans="1:12" ht="18">
      <c r="D2" t="s">
        <v>5</v>
      </c>
      <c r="E2" t="s">
        <v>7</v>
      </c>
      <c r="F2" t="s">
        <v>5</v>
      </c>
      <c r="G2" t="s">
        <v>7</v>
      </c>
      <c r="K2" s="4" t="s">
        <v>120</v>
      </c>
      <c r="L2" s="4" t="s">
        <v>121</v>
      </c>
    </row>
    <row r="3" spans="1:12">
      <c r="A3" t="s">
        <v>8</v>
      </c>
      <c r="C3">
        <v>0</v>
      </c>
      <c r="D3">
        <v>262.541</v>
      </c>
      <c r="E3">
        <v>12.53</v>
      </c>
      <c r="F3">
        <v>4658.7030000000004</v>
      </c>
      <c r="G3">
        <v>87.47</v>
      </c>
    </row>
    <row r="4" spans="1:12">
      <c r="A4" t="s">
        <v>9</v>
      </c>
      <c r="C4">
        <v>0</v>
      </c>
      <c r="F4">
        <v>12.167999999999999</v>
      </c>
      <c r="G4">
        <v>100</v>
      </c>
      <c r="J4">
        <v>0</v>
      </c>
    </row>
    <row r="5" spans="1:12">
      <c r="A5" t="s">
        <v>10</v>
      </c>
      <c r="C5">
        <v>0.129</v>
      </c>
      <c r="D5">
        <v>34.293999999999997</v>
      </c>
      <c r="E5">
        <v>9.94</v>
      </c>
      <c r="F5">
        <v>648.76</v>
      </c>
      <c r="G5">
        <v>74</v>
      </c>
      <c r="I5">
        <f>C5*0.1036</f>
        <v>1.33644E-2</v>
      </c>
      <c r="J5">
        <f>C5*0.7109</f>
        <v>9.1706099999999999E-2</v>
      </c>
    </row>
    <row r="6" spans="1:12">
      <c r="A6" t="s">
        <v>11</v>
      </c>
      <c r="C6">
        <v>0.59599999999999997</v>
      </c>
      <c r="D6">
        <v>161</v>
      </c>
      <c r="E6">
        <v>10.1</v>
      </c>
      <c r="F6">
        <v>3008.3310000000001</v>
      </c>
      <c r="G6">
        <v>74.28</v>
      </c>
      <c r="I6">
        <f t="shared" ref="I6:I9" si="0">C6*0.1036</f>
        <v>6.1745599999999998E-2</v>
      </c>
      <c r="J6">
        <f t="shared" ref="J6:J9" si="1">C6*0.7109</f>
        <v>0.42369639999999997</v>
      </c>
    </row>
    <row r="7" spans="1:12">
      <c r="A7" t="s">
        <v>12</v>
      </c>
      <c r="C7">
        <v>1.1100000000000001</v>
      </c>
      <c r="D7">
        <v>303.81299999999999</v>
      </c>
      <c r="E7">
        <v>10.23</v>
      </c>
      <c r="F7">
        <v>5462.2020000000002</v>
      </c>
      <c r="G7">
        <v>72.41</v>
      </c>
      <c r="I7">
        <f t="shared" si="0"/>
        <v>0.114996</v>
      </c>
      <c r="J7">
        <f t="shared" si="1"/>
        <v>0.78909899999999999</v>
      </c>
    </row>
    <row r="8" spans="1:12">
      <c r="A8" t="s">
        <v>13</v>
      </c>
      <c r="C8">
        <v>1.587</v>
      </c>
      <c r="D8">
        <v>437.47800000000001</v>
      </c>
      <c r="E8">
        <v>10.31</v>
      </c>
      <c r="F8">
        <v>7685.192</v>
      </c>
      <c r="G8">
        <v>71.260000000000005</v>
      </c>
      <c r="I8">
        <f t="shared" si="0"/>
        <v>0.16441319999999998</v>
      </c>
      <c r="J8">
        <f t="shared" si="1"/>
        <v>1.1281983</v>
      </c>
    </row>
    <row r="9" spans="1:12">
      <c r="A9" t="s">
        <v>14</v>
      </c>
      <c r="C9">
        <v>1.96</v>
      </c>
      <c r="D9">
        <v>548.44100000000003</v>
      </c>
      <c r="E9">
        <v>10.46</v>
      </c>
      <c r="F9">
        <v>9356.7459999999992</v>
      </c>
      <c r="G9">
        <v>70.25</v>
      </c>
      <c r="I9">
        <f t="shared" si="0"/>
        <v>0.20305599999999999</v>
      </c>
      <c r="J9">
        <f t="shared" si="1"/>
        <v>1.3933639999999998</v>
      </c>
    </row>
    <row r="10" spans="1:12">
      <c r="A10" t="s">
        <v>15</v>
      </c>
      <c r="B10" t="s">
        <v>16</v>
      </c>
      <c r="C10">
        <v>31.1</v>
      </c>
      <c r="D10">
        <v>127.623</v>
      </c>
      <c r="E10">
        <v>0.15</v>
      </c>
      <c r="F10">
        <v>4167.4160000000002</v>
      </c>
      <c r="G10">
        <v>1.97</v>
      </c>
      <c r="I10">
        <f>D10*$P$27+$Q$27</f>
        <v>4.8907819259999999E-2</v>
      </c>
      <c r="J10">
        <f>F10*$P$54+$Q$54</f>
        <v>0.60872490585840011</v>
      </c>
      <c r="K10" s="3">
        <f>I10/C10*100</f>
        <v>0.15725986900321542</v>
      </c>
      <c r="L10" s="3">
        <f>J10/C10*100</f>
        <v>1.9573148098340838</v>
      </c>
    </row>
    <row r="11" spans="1:12">
      <c r="A11" t="s">
        <v>17</v>
      </c>
      <c r="B11" t="s">
        <v>16</v>
      </c>
      <c r="C11">
        <v>29.56</v>
      </c>
      <c r="D11">
        <v>106.685</v>
      </c>
      <c r="E11">
        <v>0.13</v>
      </c>
      <c r="F11">
        <v>3515.7530000000002</v>
      </c>
      <c r="G11">
        <v>1.75</v>
      </c>
      <c r="I11">
        <f t="shared" ref="I11:I61" si="2">D11*$P$27+$Q$27</f>
        <v>4.1168715699999997E-2</v>
      </c>
      <c r="J11">
        <f t="shared" ref="J11:J61" si="3">F11*$P$54+$Q$54</f>
        <v>0.51187970343720013</v>
      </c>
      <c r="K11" s="3">
        <f t="shared" ref="K11:K61" si="4">I11/C11*100</f>
        <v>0.13927170399188091</v>
      </c>
      <c r="L11" s="3">
        <f t="shared" ref="L11:L61" si="5">J11/C11*100</f>
        <v>1.7316634081096083</v>
      </c>
    </row>
    <row r="12" spans="1:12">
      <c r="A12" t="s">
        <v>18</v>
      </c>
      <c r="B12" t="s">
        <v>16</v>
      </c>
      <c r="C12">
        <v>28.13</v>
      </c>
      <c r="D12">
        <v>99.197000000000003</v>
      </c>
      <c r="E12">
        <v>0.13</v>
      </c>
      <c r="F12">
        <v>3129.0439999999999</v>
      </c>
      <c r="G12">
        <v>1.64</v>
      </c>
      <c r="I12">
        <f t="shared" si="2"/>
        <v>3.8401001139999995E-2</v>
      </c>
      <c r="J12">
        <f t="shared" si="3"/>
        <v>0.45440995084559999</v>
      </c>
      <c r="K12" s="3">
        <f t="shared" si="4"/>
        <v>0.13651262403128331</v>
      </c>
      <c r="L12" s="3">
        <f t="shared" si="5"/>
        <v>1.6153926443142552</v>
      </c>
    </row>
    <row r="13" spans="1:12">
      <c r="A13" t="s">
        <v>19</v>
      </c>
      <c r="B13" t="s">
        <v>16</v>
      </c>
      <c r="C13">
        <v>28.44</v>
      </c>
      <c r="D13">
        <v>40.956000000000003</v>
      </c>
      <c r="E13">
        <v>0.05</v>
      </c>
      <c r="F13">
        <v>1088.2550000000001</v>
      </c>
      <c r="G13">
        <v>0.56000000000000005</v>
      </c>
      <c r="I13">
        <f t="shared" si="2"/>
        <v>1.687396272E-2</v>
      </c>
      <c r="J13">
        <f t="shared" si="3"/>
        <v>0.15112339966200003</v>
      </c>
      <c r="K13" s="3">
        <f t="shared" si="4"/>
        <v>5.9331795780590717E-2</v>
      </c>
      <c r="L13" s="3">
        <f t="shared" si="5"/>
        <v>0.5313762294725739</v>
      </c>
    </row>
    <row r="14" spans="1:12">
      <c r="A14" t="s">
        <v>20</v>
      </c>
      <c r="B14" t="s">
        <v>16</v>
      </c>
      <c r="C14">
        <v>32.43</v>
      </c>
      <c r="D14">
        <v>48.872999999999998</v>
      </c>
      <c r="E14">
        <v>0.06</v>
      </c>
      <c r="F14">
        <v>1372.1</v>
      </c>
      <c r="G14">
        <v>0.62</v>
      </c>
      <c r="I14">
        <f t="shared" si="2"/>
        <v>1.9800244259999999E-2</v>
      </c>
      <c r="J14">
        <f t="shared" si="3"/>
        <v>0.19330628633999999</v>
      </c>
      <c r="K14" s="3">
        <f t="shared" si="4"/>
        <v>6.1055332284921361E-2</v>
      </c>
      <c r="L14" s="3">
        <f t="shared" si="5"/>
        <v>0.59607242164662355</v>
      </c>
    </row>
    <row r="15" spans="1:12">
      <c r="A15" t="s">
        <v>21</v>
      </c>
      <c r="B15" t="s">
        <v>16</v>
      </c>
      <c r="C15">
        <v>28.84</v>
      </c>
      <c r="D15">
        <v>96.272000000000006</v>
      </c>
      <c r="E15">
        <v>0.12</v>
      </c>
      <c r="F15">
        <v>2935.9940000000001</v>
      </c>
      <c r="G15">
        <v>1.5</v>
      </c>
      <c r="I15">
        <f t="shared" si="2"/>
        <v>3.731986264E-2</v>
      </c>
      <c r="J15">
        <f t="shared" si="3"/>
        <v>0.42572032702560003</v>
      </c>
      <c r="K15" s="3">
        <f t="shared" si="4"/>
        <v>0.12940312981969487</v>
      </c>
      <c r="L15" s="3">
        <f t="shared" si="5"/>
        <v>1.4761453780360612</v>
      </c>
    </row>
    <row r="16" spans="1:12">
      <c r="A16" t="s">
        <v>22</v>
      </c>
      <c r="B16" t="s">
        <v>16</v>
      </c>
      <c r="C16">
        <v>31.42</v>
      </c>
      <c r="D16">
        <v>116.795</v>
      </c>
      <c r="E16">
        <v>0.14000000000000001</v>
      </c>
      <c r="F16">
        <v>3597.9140000000002</v>
      </c>
      <c r="G16">
        <v>1.69</v>
      </c>
      <c r="I16">
        <f t="shared" si="2"/>
        <v>4.4905573899999995E-2</v>
      </c>
      <c r="J16">
        <f t="shared" si="3"/>
        <v>0.52408984683360016</v>
      </c>
      <c r="K16" s="3">
        <f t="shared" si="4"/>
        <v>0.14292034977721196</v>
      </c>
      <c r="L16" s="3">
        <f t="shared" si="5"/>
        <v>1.6680135163386383</v>
      </c>
    </row>
    <row r="17" spans="1:17">
      <c r="A17" t="s">
        <v>23</v>
      </c>
      <c r="B17" t="s">
        <v>16</v>
      </c>
      <c r="C17">
        <v>29.54</v>
      </c>
      <c r="D17">
        <v>92.325999999999993</v>
      </c>
      <c r="E17">
        <v>0.12</v>
      </c>
      <c r="F17">
        <v>2735.9879999999998</v>
      </c>
      <c r="G17">
        <v>1.36</v>
      </c>
      <c r="I17">
        <f t="shared" si="2"/>
        <v>3.5861342119999993E-2</v>
      </c>
      <c r="J17">
        <f t="shared" si="3"/>
        <v>0.3959969553512</v>
      </c>
      <c r="K17" s="3">
        <f t="shared" si="4"/>
        <v>0.12139926242383206</v>
      </c>
      <c r="L17" s="3">
        <f t="shared" si="5"/>
        <v>1.3405448725497631</v>
      </c>
    </row>
    <row r="18" spans="1:17">
      <c r="A18" t="s">
        <v>24</v>
      </c>
      <c r="B18" t="s">
        <v>16</v>
      </c>
      <c r="C18">
        <v>32.4</v>
      </c>
      <c r="D18">
        <v>109.012</v>
      </c>
      <c r="E18">
        <v>0.13</v>
      </c>
      <c r="F18">
        <v>3363.663</v>
      </c>
      <c r="G18">
        <v>1.53</v>
      </c>
      <c r="I18">
        <f t="shared" si="2"/>
        <v>4.2028821439999996E-2</v>
      </c>
      <c r="J18">
        <f t="shared" si="3"/>
        <v>0.4892772435212</v>
      </c>
      <c r="K18" s="3">
        <f t="shared" si="4"/>
        <v>0.12971858469135802</v>
      </c>
      <c r="L18" s="3">
        <f t="shared" si="5"/>
        <v>1.5101149491395063</v>
      </c>
    </row>
    <row r="19" spans="1:17">
      <c r="A19" t="s">
        <v>25</v>
      </c>
      <c r="B19" t="s">
        <v>16</v>
      </c>
      <c r="C19">
        <v>29.59</v>
      </c>
      <c r="D19">
        <v>59.487000000000002</v>
      </c>
      <c r="E19">
        <v>0.08</v>
      </c>
      <c r="F19">
        <v>1693.559</v>
      </c>
      <c r="G19">
        <v>0.84</v>
      </c>
      <c r="I19">
        <f t="shared" si="2"/>
        <v>2.3723390939999998E-2</v>
      </c>
      <c r="J19">
        <f t="shared" si="3"/>
        <v>0.24107907983159998</v>
      </c>
      <c r="K19" s="3">
        <f t="shared" si="4"/>
        <v>8.0173676715106446E-2</v>
      </c>
      <c r="L19" s="3">
        <f t="shared" si="5"/>
        <v>0.81473159794389993</v>
      </c>
    </row>
    <row r="20" spans="1:17">
      <c r="A20" t="s">
        <v>26</v>
      </c>
      <c r="B20" t="s">
        <v>16</v>
      </c>
      <c r="C20">
        <v>30.3</v>
      </c>
      <c r="D20">
        <v>42.548000000000002</v>
      </c>
      <c r="E20">
        <v>0.05</v>
      </c>
      <c r="F20">
        <v>1045.4280000000001</v>
      </c>
      <c r="G20">
        <v>0.51</v>
      </c>
      <c r="I20">
        <f t="shared" si="2"/>
        <v>1.7462397759999998E-2</v>
      </c>
      <c r="J20">
        <f t="shared" si="3"/>
        <v>0.14475877640720003</v>
      </c>
      <c r="K20" s="3">
        <f t="shared" si="4"/>
        <v>5.7631675775577547E-2</v>
      </c>
      <c r="L20" s="3">
        <f t="shared" si="5"/>
        <v>0.47775173731749182</v>
      </c>
    </row>
    <row r="21" spans="1:17">
      <c r="A21" t="s">
        <v>27</v>
      </c>
      <c r="B21" t="s">
        <v>16</v>
      </c>
      <c r="C21">
        <v>29.1</v>
      </c>
      <c r="D21">
        <v>97.221999999999994</v>
      </c>
      <c r="E21">
        <v>0.12</v>
      </c>
      <c r="F21">
        <v>3056.9009999999998</v>
      </c>
      <c r="G21">
        <v>1.55</v>
      </c>
      <c r="I21">
        <f t="shared" si="2"/>
        <v>3.7671001639999993E-2</v>
      </c>
      <c r="J21">
        <f t="shared" si="3"/>
        <v>0.44368860647239999</v>
      </c>
      <c r="K21" s="3">
        <f t="shared" si="4"/>
        <v>0.12945361388316148</v>
      </c>
      <c r="L21" s="3">
        <f t="shared" si="5"/>
        <v>1.5247031150254295</v>
      </c>
    </row>
    <row r="22" spans="1:17" ht="15">
      <c r="A22" t="s">
        <v>28</v>
      </c>
      <c r="C22">
        <v>1.2769999999999999</v>
      </c>
      <c r="D22">
        <v>351.01900000000001</v>
      </c>
      <c r="E22">
        <v>10.28</v>
      </c>
      <c r="F22">
        <v>6246.2809999999999</v>
      </c>
      <c r="G22">
        <v>71.98</v>
      </c>
      <c r="I22">
        <f t="shared" si="2"/>
        <v>0.13147944878000001</v>
      </c>
      <c r="J22">
        <f t="shared" si="3"/>
        <v>0.91767002278440013</v>
      </c>
      <c r="K22" s="3">
        <f t="shared" si="4"/>
        <v>10.295963099451843</v>
      </c>
      <c r="L22" s="3">
        <f t="shared" si="5"/>
        <v>71.861395676147239</v>
      </c>
      <c r="M22" s="1">
        <v>10.36</v>
      </c>
      <c r="N22" s="1">
        <v>71.09</v>
      </c>
    </row>
    <row r="23" spans="1:17">
      <c r="A23" t="s">
        <v>29</v>
      </c>
      <c r="B23" t="s">
        <v>16</v>
      </c>
      <c r="C23">
        <v>31.4</v>
      </c>
      <c r="D23">
        <v>143.98599999999999</v>
      </c>
      <c r="E23">
        <v>0.17</v>
      </c>
      <c r="F23">
        <v>4839.134</v>
      </c>
      <c r="G23">
        <v>2.27</v>
      </c>
      <c r="I23">
        <f t="shared" si="2"/>
        <v>5.4955911319999995E-2</v>
      </c>
      <c r="J23">
        <f t="shared" si="3"/>
        <v>0.70855052996160006</v>
      </c>
      <c r="K23" s="3">
        <f t="shared" si="4"/>
        <v>0.17501882585987261</v>
      </c>
      <c r="L23" s="3">
        <f t="shared" si="5"/>
        <v>2.2565303501961784</v>
      </c>
    </row>
    <row r="24" spans="1:17">
      <c r="A24" t="s">
        <v>30</v>
      </c>
      <c r="B24" t="s">
        <v>16</v>
      </c>
      <c r="C24">
        <v>29.74</v>
      </c>
      <c r="D24">
        <v>33.865000000000002</v>
      </c>
      <c r="E24">
        <v>0.04</v>
      </c>
      <c r="F24">
        <v>777.32</v>
      </c>
      <c r="G24">
        <v>0.38</v>
      </c>
      <c r="I24">
        <f t="shared" si="2"/>
        <v>1.4252987299999999E-2</v>
      </c>
      <c r="J24">
        <f t="shared" si="3"/>
        <v>0.10491460306800002</v>
      </c>
      <c r="K24" s="3">
        <f t="shared" si="4"/>
        <v>4.7925310356422321E-2</v>
      </c>
      <c r="L24" s="3">
        <f t="shared" si="5"/>
        <v>0.3527727070208474</v>
      </c>
    </row>
    <row r="25" spans="1:17">
      <c r="A25" t="s">
        <v>31</v>
      </c>
      <c r="B25" t="s">
        <v>16</v>
      </c>
      <c r="C25">
        <v>31.443999999999999</v>
      </c>
      <c r="D25">
        <v>123.40600000000001</v>
      </c>
      <c r="E25">
        <v>0.15</v>
      </c>
      <c r="F25">
        <v>4098.8029999999999</v>
      </c>
      <c r="G25">
        <v>1.92</v>
      </c>
      <c r="I25">
        <f t="shared" si="2"/>
        <v>4.734913172E-2</v>
      </c>
      <c r="J25">
        <f t="shared" si="3"/>
        <v>0.59852816325720004</v>
      </c>
      <c r="K25" s="3">
        <f t="shared" si="4"/>
        <v>0.15058240592799899</v>
      </c>
      <c r="L25" s="3">
        <f t="shared" si="5"/>
        <v>1.9034733598053684</v>
      </c>
    </row>
    <row r="26" spans="1:17">
      <c r="A26" t="s">
        <v>32</v>
      </c>
      <c r="B26" t="s">
        <v>16</v>
      </c>
      <c r="C26">
        <v>30.978000000000002</v>
      </c>
      <c r="D26">
        <v>91.051000000000002</v>
      </c>
      <c r="E26">
        <v>0.11</v>
      </c>
      <c r="F26">
        <v>3245.9279999999999</v>
      </c>
      <c r="G26">
        <v>1.54</v>
      </c>
      <c r="I26">
        <f t="shared" si="2"/>
        <v>3.5390076619999995E-2</v>
      </c>
      <c r="J26">
        <f t="shared" si="3"/>
        <v>0.47178036260720002</v>
      </c>
      <c r="K26" s="3">
        <f t="shared" si="4"/>
        <v>0.11424261288656465</v>
      </c>
      <c r="L26" s="3">
        <f t="shared" si="5"/>
        <v>1.5229529427567952</v>
      </c>
      <c r="P26" t="s">
        <v>105</v>
      </c>
      <c r="Q26" t="s">
        <v>106</v>
      </c>
    </row>
    <row r="27" spans="1:17">
      <c r="A27" t="s">
        <v>33</v>
      </c>
      <c r="B27" t="s">
        <v>16</v>
      </c>
      <c r="C27">
        <v>37.89</v>
      </c>
      <c r="D27">
        <v>53.210999999999999</v>
      </c>
      <c r="E27">
        <v>0.05</v>
      </c>
      <c r="F27">
        <v>1228.845</v>
      </c>
      <c r="G27">
        <v>0.48</v>
      </c>
      <c r="I27">
        <f t="shared" si="2"/>
        <v>2.1403655819999999E-2</v>
      </c>
      <c r="J27">
        <f t="shared" si="3"/>
        <v>0.172016816978</v>
      </c>
      <c r="K27" s="3">
        <f t="shared" si="4"/>
        <v>5.6488930641330155E-2</v>
      </c>
      <c r="L27" s="3">
        <f t="shared" si="5"/>
        <v>0.45399001577724996</v>
      </c>
      <c r="P27">
        <v>3.6961999999999997E-4</v>
      </c>
      <c r="Q27">
        <v>1.7358059999999999E-3</v>
      </c>
    </row>
    <row r="28" spans="1:17">
      <c r="A28" t="s">
        <v>107</v>
      </c>
      <c r="B28" t="s">
        <v>16</v>
      </c>
      <c r="C28">
        <v>43.470999999999997</v>
      </c>
      <c r="D28">
        <v>49.807000000000002</v>
      </c>
      <c r="E28">
        <v>0.05</v>
      </c>
      <c r="F28">
        <v>1411.377</v>
      </c>
      <c r="G28">
        <v>0.51</v>
      </c>
      <c r="I28">
        <f t="shared" si="2"/>
        <v>2.014546934E-2</v>
      </c>
      <c r="J28">
        <f t="shared" si="3"/>
        <v>0.19914333557479999</v>
      </c>
      <c r="K28" s="3">
        <f t="shared" si="4"/>
        <v>4.6342318649214426E-2</v>
      </c>
      <c r="L28" s="3">
        <f t="shared" si="5"/>
        <v>0.45810617555335742</v>
      </c>
    </row>
    <row r="29" spans="1:17">
      <c r="A29" t="s">
        <v>108</v>
      </c>
      <c r="B29" t="s">
        <v>16</v>
      </c>
      <c r="C29">
        <v>34.734000000000002</v>
      </c>
      <c r="D29">
        <v>109.386</v>
      </c>
      <c r="E29">
        <v>0.12</v>
      </c>
      <c r="F29">
        <v>3265.567</v>
      </c>
      <c r="G29">
        <v>1.36</v>
      </c>
      <c r="I29">
        <f t="shared" si="2"/>
        <v>4.2167059319999999E-2</v>
      </c>
      <c r="J29">
        <f t="shared" si="3"/>
        <v>0.47469896153079999</v>
      </c>
      <c r="K29" s="3">
        <f t="shared" si="4"/>
        <v>0.12139995197788908</v>
      </c>
      <c r="L29" s="3">
        <f t="shared" si="5"/>
        <v>1.3666694349363735</v>
      </c>
    </row>
    <row r="30" spans="1:17">
      <c r="A30" t="s">
        <v>109</v>
      </c>
      <c r="B30" t="s">
        <v>16</v>
      </c>
      <c r="C30">
        <v>30.056999999999999</v>
      </c>
      <c r="D30">
        <v>130.33199999999999</v>
      </c>
      <c r="E30">
        <v>0.12</v>
      </c>
      <c r="F30">
        <v>3958.7179999999998</v>
      </c>
      <c r="G30">
        <v>1.49</v>
      </c>
      <c r="I30">
        <f t="shared" si="2"/>
        <v>4.9909119839999995E-2</v>
      </c>
      <c r="J30">
        <f t="shared" si="3"/>
        <v>0.57770979520320009</v>
      </c>
      <c r="K30" s="3">
        <f t="shared" si="4"/>
        <v>0.1660482411418305</v>
      </c>
      <c r="L30" s="3">
        <f t="shared" si="5"/>
        <v>1.922047427232259</v>
      </c>
    </row>
    <row r="31" spans="1:17">
      <c r="A31" t="s">
        <v>110</v>
      </c>
      <c r="B31" t="s">
        <v>16</v>
      </c>
      <c r="C31">
        <v>32.487000000000002</v>
      </c>
      <c r="D31">
        <v>131.357</v>
      </c>
      <c r="E31">
        <v>0.16</v>
      </c>
      <c r="F31">
        <v>4053.489</v>
      </c>
      <c r="G31">
        <v>1.98</v>
      </c>
      <c r="I31">
        <f t="shared" si="2"/>
        <v>5.0287980339999996E-2</v>
      </c>
      <c r="J31">
        <f t="shared" si="3"/>
        <v>0.59179394096360005</v>
      </c>
      <c r="K31" s="3">
        <f t="shared" si="4"/>
        <v>0.15479416486594635</v>
      </c>
      <c r="L31" s="3">
        <f t="shared" si="5"/>
        <v>1.8216330869689414</v>
      </c>
    </row>
    <row r="32" spans="1:17">
      <c r="A32" t="s">
        <v>111</v>
      </c>
      <c r="B32" t="s">
        <v>16</v>
      </c>
      <c r="C32">
        <v>34.35</v>
      </c>
      <c r="D32">
        <v>108.492</v>
      </c>
      <c r="E32">
        <v>0.11</v>
      </c>
      <c r="F32">
        <v>3338.239</v>
      </c>
      <c r="G32">
        <v>1.29</v>
      </c>
      <c r="I32">
        <f t="shared" si="2"/>
        <v>4.1836619040000002E-2</v>
      </c>
      <c r="J32">
        <f t="shared" si="3"/>
        <v>0.4854989218636</v>
      </c>
      <c r="K32" s="3">
        <f t="shared" si="4"/>
        <v>0.12179510637554584</v>
      </c>
      <c r="L32" s="3">
        <f t="shared" si="5"/>
        <v>1.413388418816885</v>
      </c>
    </row>
    <row r="33" spans="1:14">
      <c r="A33" t="s">
        <v>112</v>
      </c>
      <c r="B33" t="s">
        <v>16</v>
      </c>
      <c r="C33">
        <v>41.343000000000004</v>
      </c>
      <c r="D33">
        <v>47.579000000000001</v>
      </c>
      <c r="E33">
        <v>0.04</v>
      </c>
      <c r="F33">
        <v>1160.8589999999999</v>
      </c>
      <c r="G33">
        <v>0.39</v>
      </c>
      <c r="I33">
        <f t="shared" si="2"/>
        <v>1.932195598E-2</v>
      </c>
      <c r="J33">
        <f t="shared" si="3"/>
        <v>0.16191325435159998</v>
      </c>
      <c r="K33" s="3">
        <f t="shared" si="4"/>
        <v>4.6735737561376771E-2</v>
      </c>
      <c r="L33" s="3">
        <f t="shared" si="5"/>
        <v>0.39163402353868842</v>
      </c>
    </row>
    <row r="34" spans="1:14">
      <c r="A34" t="s">
        <v>113</v>
      </c>
      <c r="B34" t="s">
        <v>16</v>
      </c>
      <c r="C34">
        <v>41.99</v>
      </c>
      <c r="D34">
        <v>59.911000000000001</v>
      </c>
      <c r="E34">
        <v>1.69</v>
      </c>
      <c r="F34">
        <v>1378.4369999999999</v>
      </c>
      <c r="G34">
        <v>15.29</v>
      </c>
      <c r="I34">
        <f t="shared" si="2"/>
        <v>2.3880109819999999E-2</v>
      </c>
      <c r="J34">
        <f t="shared" si="3"/>
        <v>0.19424804311879998</v>
      </c>
      <c r="K34" s="3">
        <f t="shared" si="4"/>
        <v>5.6870945034532022E-2</v>
      </c>
      <c r="L34" s="3">
        <f t="shared" si="5"/>
        <v>0.46260548492212422</v>
      </c>
    </row>
    <row r="35" spans="1:14" ht="15">
      <c r="A35" t="s">
        <v>78</v>
      </c>
      <c r="C35">
        <v>0.80300000000000005</v>
      </c>
      <c r="D35">
        <v>221.119</v>
      </c>
      <c r="E35">
        <v>0.25</v>
      </c>
      <c r="F35">
        <v>3938.4789999999998</v>
      </c>
      <c r="G35">
        <v>1.79</v>
      </c>
      <c r="I35">
        <f t="shared" si="2"/>
        <v>8.3465810779999997E-2</v>
      </c>
      <c r="J35">
        <f t="shared" si="3"/>
        <v>0.57470202883960009</v>
      </c>
      <c r="K35" s="3">
        <f t="shared" si="4"/>
        <v>10.394247917808217</v>
      </c>
      <c r="L35" s="3">
        <f>J35/C35*100</f>
        <v>71.569368473175601</v>
      </c>
      <c r="M35" s="1">
        <v>10.36</v>
      </c>
      <c r="N35" s="1">
        <v>71.09</v>
      </c>
    </row>
    <row r="36" spans="1:14">
      <c r="A36" t="s">
        <v>114</v>
      </c>
      <c r="B36" t="s">
        <v>16</v>
      </c>
      <c r="C36">
        <v>33.866999999999997</v>
      </c>
      <c r="D36">
        <v>126.32599999999999</v>
      </c>
      <c r="E36">
        <v>0.15</v>
      </c>
      <c r="F36">
        <v>3636.2629999999999</v>
      </c>
      <c r="G36">
        <v>1.66</v>
      </c>
      <c r="I36">
        <f t="shared" si="2"/>
        <v>4.8428422119999995E-2</v>
      </c>
      <c r="J36">
        <f t="shared" si="3"/>
        <v>0.52978898376120009</v>
      </c>
      <c r="K36" s="3">
        <f t="shared" si="4"/>
        <v>0.14299590196946879</v>
      </c>
      <c r="L36" s="3">
        <f t="shared" si="5"/>
        <v>1.5643221536043941</v>
      </c>
    </row>
    <row r="37" spans="1:14">
      <c r="A37" t="s">
        <v>115</v>
      </c>
      <c r="B37" t="s">
        <v>16</v>
      </c>
      <c r="C37">
        <v>41.706000000000003</v>
      </c>
      <c r="D37">
        <v>66.703999999999994</v>
      </c>
      <c r="E37">
        <v>0.08</v>
      </c>
      <c r="F37">
        <v>1622.537</v>
      </c>
      <c r="G37">
        <v>0.76</v>
      </c>
      <c r="I37">
        <f t="shared" si="2"/>
        <v>2.6390938479999994E-2</v>
      </c>
      <c r="J37">
        <f t="shared" si="3"/>
        <v>0.23052432995880001</v>
      </c>
      <c r="K37" s="3">
        <f t="shared" si="4"/>
        <v>6.3278517431544612E-2</v>
      </c>
      <c r="L37" s="3">
        <f t="shared" si="5"/>
        <v>0.55273660854265572</v>
      </c>
    </row>
    <row r="38" spans="1:14">
      <c r="A38" t="s">
        <v>116</v>
      </c>
      <c r="B38" t="s">
        <v>16</v>
      </c>
      <c r="C38">
        <v>33.584000000000003</v>
      </c>
      <c r="D38">
        <v>78.869</v>
      </c>
      <c r="E38">
        <v>0.09</v>
      </c>
      <c r="F38">
        <v>2279.9290000000001</v>
      </c>
      <c r="G38">
        <v>1.01</v>
      </c>
      <c r="I38">
        <f t="shared" si="2"/>
        <v>3.0887365779999999E-2</v>
      </c>
      <c r="J38">
        <f t="shared" si="3"/>
        <v>0.32822093281960002</v>
      </c>
      <c r="K38" s="3">
        <f t="shared" si="4"/>
        <v>9.1970479335397787E-2</v>
      </c>
      <c r="L38" s="3">
        <f t="shared" si="5"/>
        <v>0.97731340167818015</v>
      </c>
    </row>
    <row r="39" spans="1:14">
      <c r="A39" t="s">
        <v>117</v>
      </c>
      <c r="B39" t="s">
        <v>16</v>
      </c>
      <c r="C39">
        <v>34.051000000000002</v>
      </c>
      <c r="D39">
        <v>117.146</v>
      </c>
      <c r="E39">
        <v>0.14000000000000001</v>
      </c>
      <c r="F39">
        <v>3436.721</v>
      </c>
      <c r="G39">
        <v>1.67</v>
      </c>
      <c r="I39">
        <f t="shared" si="2"/>
        <v>4.5035310519999996E-2</v>
      </c>
      <c r="J39">
        <f t="shared" si="3"/>
        <v>0.50013456824040003</v>
      </c>
      <c r="K39" s="3">
        <f t="shared" si="4"/>
        <v>0.1322584080350063</v>
      </c>
      <c r="L39" s="3">
        <f t="shared" si="5"/>
        <v>1.4687808529570352</v>
      </c>
    </row>
    <row r="40" spans="1:14">
      <c r="A40" t="s">
        <v>118</v>
      </c>
      <c r="B40" t="s">
        <v>16</v>
      </c>
      <c r="C40">
        <v>31.251000000000001</v>
      </c>
      <c r="D40">
        <v>106.846</v>
      </c>
      <c r="E40">
        <v>0.12</v>
      </c>
      <c r="F40">
        <v>3139.3249999999998</v>
      </c>
      <c r="G40">
        <v>1.44</v>
      </c>
      <c r="I40">
        <f t="shared" si="2"/>
        <v>4.1228224519999995E-2</v>
      </c>
      <c r="J40">
        <f t="shared" si="3"/>
        <v>0.45593783493000001</v>
      </c>
      <c r="K40" s="3">
        <f t="shared" si="4"/>
        <v>0.13192609682890147</v>
      </c>
      <c r="L40" s="3">
        <f t="shared" si="5"/>
        <v>1.4589543852356726</v>
      </c>
    </row>
    <row r="41" spans="1:14">
      <c r="A41" t="s">
        <v>119</v>
      </c>
      <c r="B41" t="s">
        <v>16</v>
      </c>
      <c r="C41">
        <v>31.166</v>
      </c>
      <c r="D41">
        <v>118.35599999999999</v>
      </c>
      <c r="E41">
        <v>0.11</v>
      </c>
      <c r="F41">
        <v>3915.9870000000001</v>
      </c>
      <c r="G41">
        <v>1.37</v>
      </c>
      <c r="I41">
        <f t="shared" si="2"/>
        <v>4.5482550719999994E-2</v>
      </c>
      <c r="J41">
        <f t="shared" si="3"/>
        <v>0.57135943873880013</v>
      </c>
      <c r="K41" s="3">
        <f t="shared" si="4"/>
        <v>0.1459364394532503</v>
      </c>
      <c r="L41" s="3">
        <f t="shared" si="5"/>
        <v>1.8332780553770138</v>
      </c>
    </row>
    <row r="42" spans="1:14">
      <c r="A42" t="s">
        <v>34</v>
      </c>
      <c r="B42" t="s">
        <v>16</v>
      </c>
      <c r="C42">
        <v>40.362000000000002</v>
      </c>
      <c r="D42">
        <v>43.225999999999999</v>
      </c>
      <c r="E42">
        <v>0.04</v>
      </c>
      <c r="F42">
        <v>1179.059</v>
      </c>
      <c r="G42">
        <v>0.45</v>
      </c>
      <c r="I42">
        <f t="shared" si="2"/>
        <v>1.7713000119999999E-2</v>
      </c>
      <c r="J42">
        <f t="shared" si="3"/>
        <v>0.16461800003159999</v>
      </c>
      <c r="K42" s="3">
        <f t="shared" si="4"/>
        <v>4.3885337991179822E-2</v>
      </c>
      <c r="L42" s="3">
        <f t="shared" si="5"/>
        <v>0.40785392208413851</v>
      </c>
    </row>
    <row r="43" spans="1:14">
      <c r="A43" t="s">
        <v>35</v>
      </c>
      <c r="B43" t="s">
        <v>16</v>
      </c>
      <c r="C43">
        <v>35.424999999999997</v>
      </c>
      <c r="D43">
        <v>129.99700000000001</v>
      </c>
      <c r="E43">
        <v>0.12</v>
      </c>
      <c r="F43">
        <v>3802.2080000000001</v>
      </c>
      <c r="G43">
        <v>1.43</v>
      </c>
      <c r="I43">
        <f t="shared" si="2"/>
        <v>4.9785297140000004E-2</v>
      </c>
      <c r="J43">
        <f t="shared" si="3"/>
        <v>0.5544504684792001</v>
      </c>
      <c r="K43" s="3">
        <f t="shared" si="4"/>
        <v>0.14053718317572336</v>
      </c>
      <c r="L43" s="3">
        <f t="shared" si="5"/>
        <v>1.5651389371325339</v>
      </c>
    </row>
    <row r="44" spans="1:14">
      <c r="A44" t="s">
        <v>36</v>
      </c>
      <c r="B44" t="s">
        <v>16</v>
      </c>
      <c r="C44">
        <v>39.219000000000001</v>
      </c>
      <c r="D44">
        <v>138.27000000000001</v>
      </c>
      <c r="E44">
        <v>0.14000000000000001</v>
      </c>
      <c r="F44">
        <v>4149.57</v>
      </c>
      <c r="G44">
        <v>1.65</v>
      </c>
      <c r="I44">
        <f t="shared" si="2"/>
        <v>5.2843163399999997E-2</v>
      </c>
      <c r="J44">
        <f t="shared" si="3"/>
        <v>0.606072768968</v>
      </c>
      <c r="K44" s="3">
        <f t="shared" si="4"/>
        <v>0.13473868125143423</v>
      </c>
      <c r="L44" s="3">
        <f t="shared" si="5"/>
        <v>1.5453549783727274</v>
      </c>
    </row>
    <row r="45" spans="1:14">
      <c r="A45" t="s">
        <v>37</v>
      </c>
      <c r="B45" t="s">
        <v>16</v>
      </c>
      <c r="C45">
        <v>30.143999999999998</v>
      </c>
      <c r="D45">
        <v>80.914000000000001</v>
      </c>
      <c r="E45">
        <v>0.09</v>
      </c>
      <c r="F45">
        <v>2334.277</v>
      </c>
      <c r="G45">
        <v>1.04</v>
      </c>
      <c r="I45">
        <f t="shared" si="2"/>
        <v>3.1643238679999998E-2</v>
      </c>
      <c r="J45">
        <f t="shared" si="3"/>
        <v>0.33629771953480003</v>
      </c>
      <c r="K45" s="3">
        <f t="shared" si="4"/>
        <v>0.10497358903927811</v>
      </c>
      <c r="L45" s="3">
        <f t="shared" si="5"/>
        <v>1.1156373392210723</v>
      </c>
    </row>
    <row r="46" spans="1:14">
      <c r="A46" t="s">
        <v>38</v>
      </c>
      <c r="B46" t="s">
        <v>16</v>
      </c>
      <c r="C46">
        <v>38.076000000000001</v>
      </c>
      <c r="D46">
        <v>135.93</v>
      </c>
      <c r="E46">
        <v>0.15</v>
      </c>
      <c r="F46">
        <v>4126.7650000000003</v>
      </c>
      <c r="G46">
        <v>1.84</v>
      </c>
      <c r="I46">
        <f t="shared" si="2"/>
        <v>5.1978252599999997E-2</v>
      </c>
      <c r="J46">
        <f t="shared" si="3"/>
        <v>0.60268366318600008</v>
      </c>
      <c r="K46" s="3">
        <f t="shared" si="4"/>
        <v>0.13651185156003781</v>
      </c>
      <c r="L46" s="3">
        <f t="shared" si="5"/>
        <v>1.58284395205904</v>
      </c>
    </row>
    <row r="47" spans="1:14">
      <c r="A47" t="s">
        <v>39</v>
      </c>
      <c r="B47" t="s">
        <v>16</v>
      </c>
      <c r="C47">
        <v>43.454000000000001</v>
      </c>
      <c r="D47">
        <v>82.271000000000001</v>
      </c>
      <c r="E47">
        <v>2.38</v>
      </c>
      <c r="F47">
        <v>2406.7269999999999</v>
      </c>
      <c r="G47">
        <v>27.37</v>
      </c>
      <c r="I47">
        <f t="shared" si="2"/>
        <v>3.2144813019999996E-2</v>
      </c>
      <c r="J47">
        <f t="shared" si="3"/>
        <v>0.3470646879148</v>
      </c>
      <c r="K47" s="3">
        <f t="shared" si="4"/>
        <v>7.3974347631978632E-2</v>
      </c>
      <c r="L47" s="3">
        <f t="shared" si="5"/>
        <v>0.79869445370920977</v>
      </c>
    </row>
    <row r="48" spans="1:14" ht="15">
      <c r="A48" t="s">
        <v>40</v>
      </c>
      <c r="C48">
        <v>1.327</v>
      </c>
      <c r="D48">
        <v>367.279</v>
      </c>
      <c r="E48">
        <v>10.61</v>
      </c>
      <c r="F48">
        <v>6497.7830000000004</v>
      </c>
      <c r="G48">
        <v>73.89</v>
      </c>
      <c r="I48">
        <f t="shared" si="2"/>
        <v>0.13748946998</v>
      </c>
      <c r="J48">
        <f t="shared" si="3"/>
        <v>0.95504633860920018</v>
      </c>
      <c r="K48" s="3">
        <f t="shared" si="4"/>
        <v>10.360924640542578</v>
      </c>
      <c r="L48" s="3">
        <f t="shared" si="5"/>
        <v>71.970334484491346</v>
      </c>
      <c r="M48" s="1">
        <v>10.36</v>
      </c>
      <c r="N48" s="1">
        <v>71.09</v>
      </c>
    </row>
    <row r="49" spans="1:17">
      <c r="A49" t="s">
        <v>41</v>
      </c>
      <c r="B49" t="s">
        <v>16</v>
      </c>
      <c r="C49">
        <v>33.225999999999999</v>
      </c>
      <c r="D49">
        <v>108.705</v>
      </c>
      <c r="E49">
        <v>3.14</v>
      </c>
      <c r="F49">
        <v>3374.4059999999999</v>
      </c>
      <c r="G49">
        <v>38.369999999999997</v>
      </c>
      <c r="I49">
        <f t="shared" si="2"/>
        <v>4.1915348099999999E-2</v>
      </c>
      <c r="J49">
        <f t="shared" si="3"/>
        <v>0.4908737865344</v>
      </c>
      <c r="K49" s="3">
        <f t="shared" si="4"/>
        <v>0.12615225455968218</v>
      </c>
      <c r="L49" s="3">
        <f t="shared" si="5"/>
        <v>1.4773785184325527</v>
      </c>
    </row>
    <row r="50" spans="1:17">
      <c r="A50" t="s">
        <v>42</v>
      </c>
      <c r="B50" t="s">
        <v>16</v>
      </c>
      <c r="C50">
        <v>32.295999999999999</v>
      </c>
      <c r="D50">
        <v>119.629</v>
      </c>
      <c r="E50">
        <v>3.46</v>
      </c>
      <c r="F50">
        <v>3623.0259999999998</v>
      </c>
      <c r="G50">
        <v>41.2</v>
      </c>
      <c r="I50">
        <f t="shared" si="2"/>
        <v>4.595307698E-2</v>
      </c>
      <c r="J50">
        <f t="shared" si="3"/>
        <v>0.52782180142240009</v>
      </c>
      <c r="K50" s="3">
        <f t="shared" si="4"/>
        <v>0.1422872088803567</v>
      </c>
      <c r="L50" s="3">
        <f t="shared" si="5"/>
        <v>1.6343256174832801</v>
      </c>
    </row>
    <row r="51" spans="1:17">
      <c r="A51" t="s">
        <v>43</v>
      </c>
      <c r="B51" t="s">
        <v>16</v>
      </c>
      <c r="C51">
        <v>31.3</v>
      </c>
      <c r="D51">
        <v>80.274000000000001</v>
      </c>
      <c r="E51">
        <v>2.3199999999999998</v>
      </c>
      <c r="F51">
        <v>2241.0030000000002</v>
      </c>
      <c r="G51">
        <v>25.48</v>
      </c>
      <c r="I51">
        <f t="shared" si="2"/>
        <v>3.1406681880000002E-2</v>
      </c>
      <c r="J51">
        <f t="shared" si="3"/>
        <v>0.32243604653720004</v>
      </c>
      <c r="K51" s="3">
        <f t="shared" si="4"/>
        <v>0.1003408366773163</v>
      </c>
      <c r="L51" s="3">
        <f t="shared" si="5"/>
        <v>1.0301471135373803</v>
      </c>
    </row>
    <row r="52" spans="1:17">
      <c r="A52" t="s">
        <v>44</v>
      </c>
      <c r="B52" t="s">
        <v>16</v>
      </c>
      <c r="C52">
        <v>33.189</v>
      </c>
      <c r="D52">
        <v>148.935</v>
      </c>
      <c r="E52">
        <v>4.3</v>
      </c>
      <c r="F52">
        <v>4576.8320000000003</v>
      </c>
      <c r="G52">
        <v>52.05</v>
      </c>
      <c r="I52">
        <f t="shared" si="2"/>
        <v>5.6785160699999997E-2</v>
      </c>
      <c r="J52">
        <f t="shared" si="3"/>
        <v>0.66956920021680011</v>
      </c>
      <c r="K52" s="3">
        <f t="shared" si="4"/>
        <v>0.17109632920545961</v>
      </c>
      <c r="L52" s="3">
        <f t="shared" si="5"/>
        <v>2.0174431294007054</v>
      </c>
    </row>
    <row r="53" spans="1:17">
      <c r="A53" t="s">
        <v>45</v>
      </c>
      <c r="B53" t="s">
        <v>16</v>
      </c>
      <c r="C53">
        <v>30.312999999999999</v>
      </c>
      <c r="D53">
        <v>75.361000000000004</v>
      </c>
      <c r="E53">
        <v>2.1800000000000002</v>
      </c>
      <c r="F53">
        <v>2074.1860000000001</v>
      </c>
      <c r="G53">
        <v>23.59</v>
      </c>
      <c r="I53">
        <f t="shared" si="2"/>
        <v>2.959073882E-2</v>
      </c>
      <c r="J53">
        <f t="shared" si="3"/>
        <v>0.29764497180640004</v>
      </c>
      <c r="K53" s="3">
        <f t="shared" si="4"/>
        <v>9.7617322007059679E-2</v>
      </c>
      <c r="L53" s="3">
        <f t="shared" si="5"/>
        <v>0.98190536009764795</v>
      </c>
      <c r="P53" t="s">
        <v>105</v>
      </c>
      <c r="Q53" t="s">
        <v>106</v>
      </c>
    </row>
    <row r="54" spans="1:17">
      <c r="A54" t="s">
        <v>46</v>
      </c>
      <c r="B54" t="s">
        <v>16</v>
      </c>
      <c r="C54">
        <v>32.097000000000001</v>
      </c>
      <c r="D54">
        <v>112.61799999999999</v>
      </c>
      <c r="E54">
        <v>3.25</v>
      </c>
      <c r="F54">
        <v>3456.2420000000002</v>
      </c>
      <c r="G54">
        <v>39.299999999999997</v>
      </c>
      <c r="I54">
        <f t="shared" si="2"/>
        <v>4.3361671159999997E-2</v>
      </c>
      <c r="J54">
        <f t="shared" si="3"/>
        <v>0.50303563090080006</v>
      </c>
      <c r="K54" s="3">
        <f t="shared" si="4"/>
        <v>0.13509571349347291</v>
      </c>
      <c r="L54" s="3">
        <f t="shared" si="5"/>
        <v>1.5672356634601365</v>
      </c>
      <c r="P54">
        <v>1.4861240000000001E-4</v>
      </c>
      <c r="Q54">
        <v>-1.06047877E-2</v>
      </c>
    </row>
    <row r="55" spans="1:17">
      <c r="A55" t="s">
        <v>47</v>
      </c>
      <c r="B55" t="s">
        <v>16</v>
      </c>
      <c r="C55">
        <v>42.05</v>
      </c>
      <c r="D55">
        <v>90.855000000000004</v>
      </c>
      <c r="E55">
        <v>2.63</v>
      </c>
      <c r="F55">
        <v>2947.402</v>
      </c>
      <c r="G55">
        <v>33.520000000000003</v>
      </c>
      <c r="I55">
        <f t="shared" si="2"/>
        <v>3.5317631099999997E-2</v>
      </c>
      <c r="J55">
        <f t="shared" si="3"/>
        <v>0.4274156972848</v>
      </c>
      <c r="K55" s="3">
        <f t="shared" si="4"/>
        <v>8.3989610225921524E-2</v>
      </c>
      <c r="L55" s="3">
        <f t="shared" si="5"/>
        <v>1.0164463669079666</v>
      </c>
    </row>
    <row r="56" spans="1:17">
      <c r="A56" t="s">
        <v>48</v>
      </c>
      <c r="B56" t="s">
        <v>16</v>
      </c>
      <c r="C56">
        <v>38.527999999999999</v>
      </c>
      <c r="D56">
        <v>80.337999999999994</v>
      </c>
      <c r="E56">
        <v>2.3199999999999998</v>
      </c>
      <c r="F56">
        <v>2342.7629999999999</v>
      </c>
      <c r="G56">
        <v>26.64</v>
      </c>
      <c r="I56">
        <f t="shared" si="2"/>
        <v>3.1430337559999993E-2</v>
      </c>
      <c r="J56">
        <f t="shared" si="3"/>
        <v>0.33755884436119998</v>
      </c>
      <c r="K56" s="3">
        <f t="shared" si="4"/>
        <v>8.157791102574749E-2</v>
      </c>
      <c r="L56" s="3">
        <f t="shared" si="5"/>
        <v>0.87613902710029068</v>
      </c>
    </row>
    <row r="57" spans="1:17">
      <c r="A57" t="s">
        <v>49</v>
      </c>
      <c r="B57" t="s">
        <v>16</v>
      </c>
      <c r="C57">
        <v>39.128</v>
      </c>
      <c r="D57">
        <v>39.222999999999999</v>
      </c>
      <c r="E57">
        <v>1.1299999999999999</v>
      </c>
      <c r="F57">
        <v>1160.6949999999999</v>
      </c>
      <c r="G57">
        <v>13.2</v>
      </c>
      <c r="I57">
        <f t="shared" si="2"/>
        <v>1.623341126E-2</v>
      </c>
      <c r="J57">
        <f t="shared" si="3"/>
        <v>0.16188888191799999</v>
      </c>
      <c r="K57" s="3">
        <f t="shared" si="4"/>
        <v>4.1487965804538951E-2</v>
      </c>
      <c r="L57" s="3">
        <f t="shared" si="5"/>
        <v>0.41374177550092001</v>
      </c>
    </row>
    <row r="58" spans="1:17">
      <c r="A58" t="s">
        <v>50</v>
      </c>
      <c r="B58" t="s">
        <v>16</v>
      </c>
      <c r="C58">
        <v>37.01</v>
      </c>
      <c r="D58">
        <v>76.122</v>
      </c>
      <c r="E58">
        <v>2.2000000000000002</v>
      </c>
      <c r="F58">
        <v>2121.6689999999999</v>
      </c>
      <c r="G58">
        <v>24.13</v>
      </c>
      <c r="I58">
        <f t="shared" si="2"/>
        <v>2.9872019639999997E-2</v>
      </c>
      <c r="J58">
        <f t="shared" si="3"/>
        <v>0.30470153439559999</v>
      </c>
      <c r="K58" s="3">
        <f t="shared" si="4"/>
        <v>8.0713373790867335E-2</v>
      </c>
      <c r="L58" s="3">
        <f t="shared" si="5"/>
        <v>0.82329514832639827</v>
      </c>
    </row>
    <row r="59" spans="1:17">
      <c r="A59" t="s">
        <v>51</v>
      </c>
      <c r="B59" t="s">
        <v>16</v>
      </c>
      <c r="C59">
        <v>32.948999999999998</v>
      </c>
      <c r="D59">
        <v>159.048</v>
      </c>
      <c r="E59">
        <v>4.5999999999999996</v>
      </c>
      <c r="F59">
        <v>5282.5990000000002</v>
      </c>
      <c r="G59">
        <v>60.07</v>
      </c>
      <c r="I59">
        <f t="shared" si="2"/>
        <v>6.0523127759999996E-2</v>
      </c>
      <c r="J59">
        <f t="shared" si="3"/>
        <v>0.77445492792760007</v>
      </c>
      <c r="K59" s="3">
        <f t="shared" si="4"/>
        <v>0.18368729782390966</v>
      </c>
      <c r="L59" s="3">
        <f t="shared" si="5"/>
        <v>2.3504656527591128</v>
      </c>
    </row>
    <row r="60" spans="1:17">
      <c r="A60" t="s">
        <v>52</v>
      </c>
      <c r="B60" t="s">
        <v>16</v>
      </c>
      <c r="C60">
        <v>33.067999999999998</v>
      </c>
      <c r="D60">
        <v>157.97900000000001</v>
      </c>
      <c r="E60">
        <v>4.5599999999999996</v>
      </c>
      <c r="F60">
        <v>4945.1289999999999</v>
      </c>
      <c r="G60">
        <v>56.24</v>
      </c>
      <c r="I60">
        <f t="shared" si="2"/>
        <v>6.0128003979999997E-2</v>
      </c>
      <c r="J60">
        <f t="shared" si="3"/>
        <v>0.72430270129960006</v>
      </c>
      <c r="K60" s="3">
        <f t="shared" si="4"/>
        <v>0.18183138980283053</v>
      </c>
      <c r="L60" s="3">
        <f t="shared" si="5"/>
        <v>2.1903432360578208</v>
      </c>
    </row>
    <row r="61" spans="1:17" ht="15">
      <c r="A61" t="s">
        <v>53</v>
      </c>
      <c r="C61">
        <v>1.294</v>
      </c>
      <c r="D61">
        <v>356.01</v>
      </c>
      <c r="E61">
        <v>10.29</v>
      </c>
      <c r="F61">
        <v>6332.2</v>
      </c>
      <c r="G61">
        <v>72.010000000000005</v>
      </c>
      <c r="I61">
        <f t="shared" si="2"/>
        <v>0.13332422219999998</v>
      </c>
      <c r="J61">
        <f t="shared" si="3"/>
        <v>0.93043865158000005</v>
      </c>
      <c r="K61" s="3">
        <f t="shared" si="4"/>
        <v>10.303262921174651</v>
      </c>
      <c r="L61" s="3">
        <f t="shared" si="5"/>
        <v>71.904068901081914</v>
      </c>
      <c r="M61" s="1">
        <v>10.36</v>
      </c>
      <c r="N61" s="1">
        <v>71.09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/>
  </sheetViews>
  <sheetFormatPr baseColWidth="10" defaultColWidth="8.83203125" defaultRowHeight="14" x14ac:dyDescent="0"/>
  <cols>
    <col min="12" max="13" width="8.83203125" style="3"/>
  </cols>
  <sheetData>
    <row r="1" spans="1:13">
      <c r="D1" t="s">
        <v>3</v>
      </c>
      <c r="E1" t="s">
        <v>3</v>
      </c>
      <c r="F1" t="s">
        <v>3</v>
      </c>
      <c r="G1" t="s">
        <v>4</v>
      </c>
      <c r="H1" t="s">
        <v>4</v>
      </c>
    </row>
    <row r="2" spans="1:13" ht="18">
      <c r="D2" t="s">
        <v>5</v>
      </c>
      <c r="E2" t="s">
        <v>7</v>
      </c>
      <c r="F2" t="s">
        <v>102</v>
      </c>
      <c r="G2" t="s">
        <v>5</v>
      </c>
      <c r="H2" t="s">
        <v>7</v>
      </c>
      <c r="L2" s="4" t="s">
        <v>120</v>
      </c>
      <c r="M2" s="4" t="s">
        <v>121</v>
      </c>
    </row>
    <row r="3" spans="1:13">
      <c r="A3" t="s">
        <v>8</v>
      </c>
      <c r="C3">
        <v>0</v>
      </c>
      <c r="D3">
        <v>675.04100000000005</v>
      </c>
      <c r="E3">
        <v>35.18</v>
      </c>
      <c r="F3">
        <v>0.216</v>
      </c>
      <c r="G3">
        <v>3122.808</v>
      </c>
      <c r="H3">
        <v>64.819999999999993</v>
      </c>
    </row>
    <row r="4" spans="1:13">
      <c r="A4" t="s">
        <v>9</v>
      </c>
      <c r="B4">
        <v>43</v>
      </c>
      <c r="C4">
        <v>0</v>
      </c>
      <c r="G4">
        <v>3.7610000000000001</v>
      </c>
      <c r="H4">
        <v>100</v>
      </c>
      <c r="K4">
        <v>0</v>
      </c>
    </row>
    <row r="5" spans="1:13">
      <c r="A5" t="s">
        <v>10</v>
      </c>
      <c r="C5">
        <v>0.13600000000000001</v>
      </c>
      <c r="D5">
        <v>35.337000000000003</v>
      </c>
      <c r="E5">
        <v>9.75</v>
      </c>
      <c r="F5">
        <v>5.0999999999999997E-2</v>
      </c>
      <c r="G5">
        <v>698.15499999999997</v>
      </c>
      <c r="H5">
        <v>76.75</v>
      </c>
      <c r="J5">
        <f>C5*0.1036</f>
        <v>1.4089600000000001E-2</v>
      </c>
      <c r="K5">
        <f>C5*0.7109</f>
        <v>9.6682400000000002E-2</v>
      </c>
    </row>
    <row r="6" spans="1:13">
      <c r="A6" t="s">
        <v>11</v>
      </c>
      <c r="C6">
        <v>0.52600000000000002</v>
      </c>
      <c r="D6">
        <v>140.77699999999999</v>
      </c>
      <c r="E6">
        <v>10.050000000000001</v>
      </c>
      <c r="F6">
        <v>5.2999999999999999E-2</v>
      </c>
      <c r="G6">
        <v>2641.3989999999999</v>
      </c>
      <c r="H6">
        <v>75.08</v>
      </c>
      <c r="J6">
        <f t="shared" ref="J6:J9" si="0">C6*0.1036</f>
        <v>5.4493600000000003E-2</v>
      </c>
      <c r="K6">
        <f t="shared" ref="K6:K9" si="1">C6*0.7109</f>
        <v>0.37393340000000003</v>
      </c>
    </row>
    <row r="7" spans="1:13">
      <c r="A7" t="s">
        <v>12</v>
      </c>
      <c r="C7">
        <v>1.0740000000000001</v>
      </c>
      <c r="D7">
        <v>292.42500000000001</v>
      </c>
      <c r="E7">
        <v>10.220000000000001</v>
      </c>
      <c r="F7">
        <v>5.6000000000000001E-2</v>
      </c>
      <c r="G7">
        <v>5257.0529999999999</v>
      </c>
      <c r="H7">
        <v>73.180000000000007</v>
      </c>
      <c r="J7">
        <f t="shared" si="0"/>
        <v>0.1112664</v>
      </c>
      <c r="K7">
        <f t="shared" si="1"/>
        <v>0.76350660000000004</v>
      </c>
    </row>
    <row r="8" spans="1:13">
      <c r="A8" t="s">
        <v>13</v>
      </c>
      <c r="C8">
        <v>1.528</v>
      </c>
      <c r="D8">
        <v>418.04599999999999</v>
      </c>
      <c r="E8">
        <v>10.27</v>
      </c>
      <c r="F8">
        <v>5.7000000000000002E-2</v>
      </c>
      <c r="G8">
        <v>7330.9809999999998</v>
      </c>
      <c r="H8">
        <v>71.73</v>
      </c>
      <c r="J8">
        <f t="shared" si="0"/>
        <v>0.15830079999999999</v>
      </c>
      <c r="K8">
        <f t="shared" si="1"/>
        <v>1.0862552000000001</v>
      </c>
    </row>
    <row r="9" spans="1:13">
      <c r="A9" t="s">
        <v>14</v>
      </c>
      <c r="C9">
        <v>2.133</v>
      </c>
      <c r="D9">
        <v>594.62</v>
      </c>
      <c r="E9">
        <v>10.46</v>
      </c>
      <c r="F9">
        <v>0.06</v>
      </c>
      <c r="G9">
        <v>9981.4989999999998</v>
      </c>
      <c r="H9">
        <v>69.959999999999994</v>
      </c>
      <c r="J9">
        <f t="shared" si="0"/>
        <v>0.2209788</v>
      </c>
      <c r="K9">
        <f t="shared" si="1"/>
        <v>1.5163496999999999</v>
      </c>
    </row>
    <row r="10" spans="1:13">
      <c r="A10" t="s">
        <v>54</v>
      </c>
      <c r="B10" t="s">
        <v>103</v>
      </c>
      <c r="C10">
        <v>30.11</v>
      </c>
      <c r="D10">
        <v>121.456</v>
      </c>
      <c r="E10">
        <v>0.15</v>
      </c>
      <c r="F10">
        <v>3.1E-2</v>
      </c>
      <c r="G10">
        <v>3949.9940000000001</v>
      </c>
      <c r="H10">
        <v>1.96</v>
      </c>
      <c r="J10">
        <f>D10*$R$26+$S$26</f>
        <v>4.7083992647999999E-2</v>
      </c>
      <c r="K10">
        <f>G10*$R$49+$S$49</f>
        <v>0.58358613611580001</v>
      </c>
      <c r="L10" s="3">
        <f>J10/C10*100</f>
        <v>0.1563732734905347</v>
      </c>
      <c r="M10" s="3">
        <f>K10/C10*100</f>
        <v>1.9381804587040852</v>
      </c>
    </row>
    <row r="11" spans="1:13">
      <c r="A11" t="s">
        <v>55</v>
      </c>
      <c r="B11" t="s">
        <v>103</v>
      </c>
      <c r="C11">
        <v>45.685000000000002</v>
      </c>
      <c r="D11">
        <v>62.600999999999999</v>
      </c>
      <c r="E11">
        <v>0.05</v>
      </c>
      <c r="F11">
        <v>4.3999999999999997E-2</v>
      </c>
      <c r="G11">
        <v>1409.8409999999999</v>
      </c>
      <c r="H11">
        <v>0.46</v>
      </c>
      <c r="J11">
        <f t="shared" ref="J11:J48" si="2">D11*$R$26+$S$26</f>
        <v>2.5283629808000002E-2</v>
      </c>
      <c r="K11">
        <f t="shared" ref="K11:K48" si="3">G11*$R$49+$S$49</f>
        <v>0.19880198156869999</v>
      </c>
      <c r="L11" s="3">
        <f t="shared" ref="L11:L48" si="4">J11/C11*100</f>
        <v>5.5343394567144578E-2</v>
      </c>
      <c r="M11" s="3">
        <f t="shared" ref="M11:M48" si="5">K11/C11*100</f>
        <v>0.43515810784436904</v>
      </c>
    </row>
    <row r="12" spans="1:13">
      <c r="A12" t="s">
        <v>56</v>
      </c>
      <c r="B12" t="s">
        <v>103</v>
      </c>
      <c r="C12">
        <v>37.378</v>
      </c>
      <c r="D12">
        <v>41.676000000000002</v>
      </c>
      <c r="E12">
        <v>0.04</v>
      </c>
      <c r="F12">
        <v>4.1000000000000002E-2</v>
      </c>
      <c r="G12">
        <v>1007.772</v>
      </c>
      <c r="H12">
        <v>0.4</v>
      </c>
      <c r="J12">
        <f t="shared" si="2"/>
        <v>1.7532842408000002E-2</v>
      </c>
      <c r="K12">
        <f t="shared" si="3"/>
        <v>0.13789628800039999</v>
      </c>
      <c r="L12" s="3">
        <f t="shared" si="4"/>
        <v>4.6906850040130565E-2</v>
      </c>
      <c r="M12" s="3">
        <f t="shared" si="5"/>
        <v>0.36892366632885654</v>
      </c>
    </row>
    <row r="13" spans="1:13">
      <c r="A13" t="s">
        <v>57</v>
      </c>
      <c r="B13" t="s">
        <v>103</v>
      </c>
      <c r="C13">
        <v>42.335000000000001</v>
      </c>
      <c r="D13">
        <v>75.635000000000005</v>
      </c>
      <c r="E13">
        <v>7.0000000000000007E-2</v>
      </c>
      <c r="F13">
        <v>2.5999999999999999E-2</v>
      </c>
      <c r="G13">
        <v>2887.9769999999999</v>
      </c>
      <c r="H13">
        <v>1.02</v>
      </c>
      <c r="J13">
        <f t="shared" si="2"/>
        <v>3.0111527680000003E-2</v>
      </c>
      <c r="K13">
        <f t="shared" si="3"/>
        <v>0.42271105754389998</v>
      </c>
      <c r="L13" s="3">
        <f t="shared" si="4"/>
        <v>7.1126792677453643E-2</v>
      </c>
      <c r="M13" s="3">
        <f t="shared" si="5"/>
        <v>0.99849074653100256</v>
      </c>
    </row>
    <row r="14" spans="1:13">
      <c r="A14" t="s">
        <v>58</v>
      </c>
      <c r="B14" t="s">
        <v>103</v>
      </c>
      <c r="C14">
        <v>39.399000000000001</v>
      </c>
      <c r="D14">
        <v>47.581000000000003</v>
      </c>
      <c r="E14">
        <v>0.05</v>
      </c>
      <c r="F14">
        <v>0.04</v>
      </c>
      <c r="G14">
        <v>1199.509</v>
      </c>
      <c r="H14">
        <v>0.46</v>
      </c>
      <c r="J14">
        <f t="shared" si="2"/>
        <v>1.9720101648000005E-2</v>
      </c>
      <c r="K14">
        <f t="shared" si="3"/>
        <v>0.16694074297629999</v>
      </c>
      <c r="L14" s="3">
        <f t="shared" si="4"/>
        <v>5.0052289773852142E-2</v>
      </c>
      <c r="M14" s="3">
        <f t="shared" si="5"/>
        <v>0.42371822375263329</v>
      </c>
    </row>
    <row r="15" spans="1:13">
      <c r="A15" t="s">
        <v>59</v>
      </c>
      <c r="B15" t="s">
        <v>103</v>
      </c>
      <c r="C15">
        <v>38.921999999999997</v>
      </c>
      <c r="D15">
        <v>63.643999999999998</v>
      </c>
      <c r="E15">
        <v>0.06</v>
      </c>
      <c r="F15">
        <v>4.2999999999999997E-2</v>
      </c>
      <c r="G15">
        <v>1482.5119999999999</v>
      </c>
      <c r="H15">
        <v>0.56999999999999995</v>
      </c>
      <c r="J15">
        <f t="shared" si="2"/>
        <v>2.5669965352000002E-2</v>
      </c>
      <c r="K15">
        <f t="shared" si="3"/>
        <v>0.2098102355184</v>
      </c>
      <c r="L15" s="3">
        <f t="shared" si="4"/>
        <v>6.5952328636760704E-2</v>
      </c>
      <c r="M15" s="3">
        <f t="shared" si="5"/>
        <v>0.53905306900570382</v>
      </c>
    </row>
    <row r="16" spans="1:13">
      <c r="A16" t="s">
        <v>60</v>
      </c>
      <c r="B16" t="s">
        <v>103</v>
      </c>
      <c r="C16">
        <v>38.421999999999997</v>
      </c>
      <c r="D16">
        <v>68.147999999999996</v>
      </c>
      <c r="E16">
        <v>7.0000000000000007E-2</v>
      </c>
      <c r="F16">
        <v>4.1000000000000002E-2</v>
      </c>
      <c r="G16">
        <v>1649.442</v>
      </c>
      <c r="H16">
        <v>0.64</v>
      </c>
      <c r="J16">
        <f t="shared" si="2"/>
        <v>2.7338282984000001E-2</v>
      </c>
      <c r="K16">
        <f t="shared" si="3"/>
        <v>0.23509690876940001</v>
      </c>
      <c r="L16" s="3">
        <f t="shared" si="4"/>
        <v>7.1152680714174174E-2</v>
      </c>
      <c r="M16" s="3">
        <f t="shared" si="5"/>
        <v>0.61188097644422479</v>
      </c>
    </row>
    <row r="17" spans="1:19">
      <c r="A17" t="s">
        <v>61</v>
      </c>
      <c r="B17" t="s">
        <v>103</v>
      </c>
      <c r="C17">
        <v>41.003999999999998</v>
      </c>
      <c r="D17">
        <v>50.021000000000001</v>
      </c>
      <c r="E17">
        <v>0.05</v>
      </c>
      <c r="F17">
        <v>4.3999999999999997E-2</v>
      </c>
      <c r="G17">
        <v>1128.8240000000001</v>
      </c>
      <c r="H17">
        <v>0.41</v>
      </c>
      <c r="J17">
        <f t="shared" si="2"/>
        <v>2.0623897168000001E-2</v>
      </c>
      <c r="K17">
        <f t="shared" si="3"/>
        <v>0.15623332969680001</v>
      </c>
      <c r="L17" s="3">
        <f t="shared" si="4"/>
        <v>5.0297281162813394E-2</v>
      </c>
      <c r="M17" s="3">
        <f t="shared" si="5"/>
        <v>0.38101972904302023</v>
      </c>
    </row>
    <row r="18" spans="1:19">
      <c r="A18" t="s">
        <v>62</v>
      </c>
      <c r="B18" t="s">
        <v>103</v>
      </c>
      <c r="C18">
        <v>42.284999999999997</v>
      </c>
      <c r="D18">
        <v>66.322000000000003</v>
      </c>
      <c r="E18">
        <v>0.06</v>
      </c>
      <c r="F18">
        <v>4.2000000000000003E-2</v>
      </c>
      <c r="G18">
        <v>1561.3879999999999</v>
      </c>
      <c r="H18">
        <v>0.55000000000000004</v>
      </c>
      <c r="J18">
        <f t="shared" si="2"/>
        <v>2.6661917976000003E-2</v>
      </c>
      <c r="K18">
        <f t="shared" si="3"/>
        <v>0.2217584272116</v>
      </c>
      <c r="L18" s="3">
        <f t="shared" si="4"/>
        <v>6.305289813409011E-2</v>
      </c>
      <c r="M18" s="3">
        <f t="shared" si="5"/>
        <v>0.5244375717431714</v>
      </c>
    </row>
    <row r="19" spans="1:19">
      <c r="A19" t="s">
        <v>63</v>
      </c>
      <c r="B19" t="s">
        <v>103</v>
      </c>
      <c r="C19">
        <v>42.734000000000002</v>
      </c>
      <c r="D19">
        <v>53.817999999999998</v>
      </c>
      <c r="E19">
        <v>0.05</v>
      </c>
      <c r="F19">
        <v>4.1000000000000002E-2</v>
      </c>
      <c r="G19">
        <v>1306.098</v>
      </c>
      <c r="H19">
        <v>0.46</v>
      </c>
      <c r="J19">
        <f t="shared" si="2"/>
        <v>2.2030336344E-2</v>
      </c>
      <c r="K19">
        <f t="shared" si="3"/>
        <v>0.18308691930859999</v>
      </c>
      <c r="L19" s="3">
        <f t="shared" si="4"/>
        <v>5.1552244919736041E-2</v>
      </c>
      <c r="M19" s="3">
        <f t="shared" si="5"/>
        <v>0.42843384496794124</v>
      </c>
    </row>
    <row r="20" spans="1:19">
      <c r="A20" t="s">
        <v>64</v>
      </c>
      <c r="B20" t="s">
        <v>103</v>
      </c>
      <c r="C20">
        <v>28.309000000000001</v>
      </c>
      <c r="D20">
        <v>61.875</v>
      </c>
      <c r="E20">
        <v>0.08</v>
      </c>
      <c r="F20">
        <v>3.4000000000000002E-2</v>
      </c>
      <c r="G20">
        <v>1818.546</v>
      </c>
      <c r="H20">
        <v>0.94</v>
      </c>
      <c r="J20">
        <f t="shared" si="2"/>
        <v>2.5014713600000002E-2</v>
      </c>
      <c r="K20">
        <f t="shared" si="3"/>
        <v>0.26071290106220002</v>
      </c>
      <c r="L20" s="3">
        <f t="shared" si="4"/>
        <v>8.8363112790985202E-2</v>
      </c>
      <c r="M20" s="3">
        <f t="shared" si="5"/>
        <v>0.92095411728496235</v>
      </c>
    </row>
    <row r="21" spans="1:19">
      <c r="A21" t="s">
        <v>104</v>
      </c>
      <c r="B21" t="s">
        <v>103</v>
      </c>
      <c r="C21">
        <v>41.712000000000003</v>
      </c>
      <c r="D21">
        <v>62.103999999999999</v>
      </c>
      <c r="E21">
        <v>0.06</v>
      </c>
      <c r="F21">
        <v>4.2999999999999997E-2</v>
      </c>
      <c r="G21">
        <v>1444.0650000000001</v>
      </c>
      <c r="H21">
        <v>0.52</v>
      </c>
      <c r="J21">
        <f t="shared" si="2"/>
        <v>2.5099537032000001E-2</v>
      </c>
      <c r="K21">
        <f t="shared" si="3"/>
        <v>0.2039862570455</v>
      </c>
      <c r="L21" s="3">
        <f t="shared" si="4"/>
        <v>6.0173420195627152E-2</v>
      </c>
      <c r="M21" s="3">
        <f t="shared" si="5"/>
        <v>0.4890349468869869</v>
      </c>
    </row>
    <row r="22" spans="1:19" ht="15">
      <c r="A22" t="s">
        <v>28</v>
      </c>
      <c r="C22">
        <v>1.4079999999999999</v>
      </c>
      <c r="D22">
        <v>386.63</v>
      </c>
      <c r="E22">
        <v>0.45</v>
      </c>
      <c r="F22">
        <v>5.7000000000000002E-2</v>
      </c>
      <c r="G22">
        <v>6734.5730000000003</v>
      </c>
      <c r="H22">
        <v>3.17</v>
      </c>
      <c r="J22">
        <f t="shared" si="2"/>
        <v>0.14530656364</v>
      </c>
      <c r="K22">
        <f t="shared" si="3"/>
        <v>1.0053961122410999</v>
      </c>
      <c r="L22" s="3">
        <f t="shared" si="4"/>
        <v>10.32006844034091</v>
      </c>
      <c r="M22" s="3">
        <f t="shared" si="5"/>
        <v>71.405973880759944</v>
      </c>
      <c r="N22" s="1">
        <v>10.36</v>
      </c>
      <c r="O22" s="1">
        <v>71.09</v>
      </c>
    </row>
    <row r="23" spans="1:19">
      <c r="A23" t="s">
        <v>65</v>
      </c>
      <c r="B23" t="s">
        <v>103</v>
      </c>
      <c r="C23">
        <v>39.307000000000002</v>
      </c>
      <c r="D23">
        <v>48.085999999999999</v>
      </c>
      <c r="E23">
        <v>0.06</v>
      </c>
      <c r="F23">
        <v>4.3999999999999997E-2</v>
      </c>
      <c r="G23">
        <v>1101.223</v>
      </c>
      <c r="H23">
        <v>0.51</v>
      </c>
      <c r="J23">
        <f t="shared" si="2"/>
        <v>1.9907157688000002E-2</v>
      </c>
      <c r="K23">
        <f t="shared" si="3"/>
        <v>0.1520523108961</v>
      </c>
      <c r="L23" s="3">
        <f t="shared" si="4"/>
        <v>5.0645324466380044E-2</v>
      </c>
      <c r="M23" s="3">
        <f t="shared" si="5"/>
        <v>0.38683265295265473</v>
      </c>
    </row>
    <row r="24" spans="1:19">
      <c r="A24" t="s">
        <v>66</v>
      </c>
      <c r="B24" t="s">
        <v>103</v>
      </c>
      <c r="C24">
        <v>42.963000000000001</v>
      </c>
      <c r="D24">
        <v>48.47</v>
      </c>
      <c r="E24">
        <v>0.05</v>
      </c>
      <c r="F24">
        <v>4.4999999999999998E-2</v>
      </c>
      <c r="G24">
        <v>1081.8889999999999</v>
      </c>
      <c r="H24">
        <v>0.47</v>
      </c>
      <c r="J24">
        <f t="shared" si="2"/>
        <v>2.004939436E-2</v>
      </c>
      <c r="K24">
        <f t="shared" si="3"/>
        <v>0.14912358304229997</v>
      </c>
      <c r="L24" s="3">
        <f t="shared" si="4"/>
        <v>4.6666653539091774E-2</v>
      </c>
      <c r="M24" s="3">
        <f t="shared" si="5"/>
        <v>0.34709769579009842</v>
      </c>
    </row>
    <row r="25" spans="1:19">
      <c r="A25" t="s">
        <v>67</v>
      </c>
      <c r="B25" t="s">
        <v>103</v>
      </c>
      <c r="C25">
        <v>31.353000000000002</v>
      </c>
      <c r="D25">
        <v>121.79900000000001</v>
      </c>
      <c r="E25">
        <v>0.15</v>
      </c>
      <c r="F25">
        <v>3.2000000000000001E-2</v>
      </c>
      <c r="G25">
        <v>3855.33</v>
      </c>
      <c r="H25">
        <v>1.85</v>
      </c>
      <c r="J25">
        <f t="shared" si="2"/>
        <v>4.7211042591999999E-2</v>
      </c>
      <c r="K25">
        <f t="shared" si="3"/>
        <v>0.56924636713099996</v>
      </c>
      <c r="L25" s="3">
        <f t="shared" si="4"/>
        <v>0.15057902781870952</v>
      </c>
      <c r="M25" s="3">
        <f t="shared" si="5"/>
        <v>1.8156041435620194</v>
      </c>
      <c r="R25" t="s">
        <v>105</v>
      </c>
      <c r="S25" t="s">
        <v>106</v>
      </c>
    </row>
    <row r="26" spans="1:19">
      <c r="A26" t="s">
        <v>68</v>
      </c>
      <c r="B26" t="s">
        <v>103</v>
      </c>
      <c r="C26">
        <v>42.052999999999997</v>
      </c>
      <c r="D26">
        <v>89.78</v>
      </c>
      <c r="E26">
        <v>0.11</v>
      </c>
      <c r="F26">
        <v>0.04</v>
      </c>
      <c r="G26">
        <v>2266.6080000000002</v>
      </c>
      <c r="H26">
        <v>1.1000000000000001</v>
      </c>
      <c r="J26">
        <f t="shared" si="2"/>
        <v>3.535094884E-2</v>
      </c>
      <c r="K26">
        <f t="shared" si="3"/>
        <v>0.32858564646560007</v>
      </c>
      <c r="L26" s="3">
        <f t="shared" si="4"/>
        <v>8.4062846503222127E-2</v>
      </c>
      <c r="M26" s="3">
        <f t="shared" si="5"/>
        <v>0.78136077441704532</v>
      </c>
      <c r="R26">
        <v>3.7040800000000002E-4</v>
      </c>
      <c r="S26">
        <v>2.0957186000000001E-3</v>
      </c>
    </row>
    <row r="27" spans="1:19">
      <c r="A27" t="s">
        <v>69</v>
      </c>
      <c r="B27" t="s">
        <v>103</v>
      </c>
      <c r="C27">
        <v>42.418999999999997</v>
      </c>
      <c r="D27">
        <v>77.962000000000003</v>
      </c>
      <c r="E27">
        <v>7.0000000000000007E-2</v>
      </c>
      <c r="F27">
        <v>3.5000000000000003E-2</v>
      </c>
      <c r="G27">
        <v>2230.0239999999999</v>
      </c>
      <c r="H27">
        <v>0.85</v>
      </c>
      <c r="J27">
        <f t="shared" si="2"/>
        <v>3.0973467096000004E-2</v>
      </c>
      <c r="K27">
        <f t="shared" si="3"/>
        <v>0.3230438765368</v>
      </c>
      <c r="L27" s="3">
        <f t="shared" si="4"/>
        <v>7.3017909653692939E-2</v>
      </c>
      <c r="M27" s="3">
        <f t="shared" si="5"/>
        <v>0.76155467252127584</v>
      </c>
    </row>
    <row r="28" spans="1:19">
      <c r="A28" t="s">
        <v>70</v>
      </c>
      <c r="B28" t="s">
        <v>103</v>
      </c>
      <c r="C28">
        <v>28.881</v>
      </c>
      <c r="D28">
        <v>129.298</v>
      </c>
      <c r="E28">
        <v>0.12</v>
      </c>
      <c r="F28">
        <v>3.2000000000000001E-2</v>
      </c>
      <c r="G28">
        <v>3989.0079999999998</v>
      </c>
      <c r="H28">
        <v>1.45</v>
      </c>
      <c r="J28">
        <f t="shared" si="2"/>
        <v>4.9988732184000004E-2</v>
      </c>
      <c r="K28">
        <f t="shared" si="3"/>
        <v>0.58949600414559999</v>
      </c>
      <c r="L28" s="3">
        <f t="shared" si="4"/>
        <v>0.17308518466812092</v>
      </c>
      <c r="M28" s="3">
        <f t="shared" si="5"/>
        <v>2.0411204741719469</v>
      </c>
    </row>
    <row r="29" spans="1:19">
      <c r="A29" t="s">
        <v>71</v>
      </c>
      <c r="B29" t="s">
        <v>103</v>
      </c>
      <c r="C29">
        <v>41.68</v>
      </c>
      <c r="D29">
        <v>92.805000000000007</v>
      </c>
      <c r="E29">
        <v>0.11</v>
      </c>
      <c r="F29">
        <v>2.8000000000000001E-2</v>
      </c>
      <c r="G29">
        <v>3266.4180000000001</v>
      </c>
      <c r="H29">
        <v>1.54</v>
      </c>
      <c r="J29">
        <f t="shared" si="2"/>
        <v>3.6471433040000001E-2</v>
      </c>
      <c r="K29">
        <f t="shared" si="3"/>
        <v>0.48003756513260004</v>
      </c>
      <c r="L29" s="3">
        <f t="shared" si="4"/>
        <v>8.7503438195777355E-2</v>
      </c>
      <c r="M29" s="3">
        <f t="shared" si="5"/>
        <v>1.1517216054045107</v>
      </c>
    </row>
    <row r="30" spans="1:19">
      <c r="A30" t="s">
        <v>72</v>
      </c>
      <c r="B30" t="s">
        <v>103</v>
      </c>
      <c r="C30">
        <v>32.277000000000001</v>
      </c>
      <c r="D30">
        <v>131.22900000000001</v>
      </c>
      <c r="E30">
        <v>0.12</v>
      </c>
      <c r="F30">
        <v>3.1E-2</v>
      </c>
      <c r="G30">
        <v>4168.3729999999996</v>
      </c>
      <c r="H30">
        <v>1.53</v>
      </c>
      <c r="J30">
        <f t="shared" si="2"/>
        <v>5.0703990032000004E-2</v>
      </c>
      <c r="K30">
        <f t="shared" si="3"/>
        <v>0.61666633990109998</v>
      </c>
      <c r="L30" s="3">
        <f t="shared" si="4"/>
        <v>0.15709015717693714</v>
      </c>
      <c r="M30" s="3">
        <f t="shared" si="5"/>
        <v>1.910544164268984</v>
      </c>
    </row>
    <row r="31" spans="1:19">
      <c r="A31" t="s">
        <v>73</v>
      </c>
      <c r="B31" t="s">
        <v>103</v>
      </c>
      <c r="C31">
        <v>32.25</v>
      </c>
      <c r="D31">
        <v>125.245</v>
      </c>
      <c r="E31">
        <v>3.79</v>
      </c>
      <c r="F31">
        <v>3.4000000000000002E-2</v>
      </c>
      <c r="G31">
        <v>3634.982</v>
      </c>
      <c r="H31">
        <v>43.86</v>
      </c>
      <c r="J31">
        <f t="shared" si="2"/>
        <v>4.8487468560000004E-2</v>
      </c>
      <c r="K31">
        <f t="shared" si="3"/>
        <v>0.53586789784740008</v>
      </c>
      <c r="L31" s="3">
        <f t="shared" si="4"/>
        <v>0.15034873972093024</v>
      </c>
      <c r="M31" s="3">
        <f t="shared" si="5"/>
        <v>1.6616058847981396</v>
      </c>
    </row>
    <row r="32" spans="1:19">
      <c r="A32" t="s">
        <v>74</v>
      </c>
      <c r="B32" t="s">
        <v>103</v>
      </c>
      <c r="C32">
        <v>34.695</v>
      </c>
      <c r="D32">
        <v>81.152000000000001</v>
      </c>
      <c r="E32">
        <v>2.46</v>
      </c>
      <c r="F32">
        <v>3.6999999999999998E-2</v>
      </c>
      <c r="G32">
        <v>2187.4580000000001</v>
      </c>
      <c r="H32">
        <v>26.4</v>
      </c>
      <c r="J32">
        <f t="shared" si="2"/>
        <v>3.2155068616000003E-2</v>
      </c>
      <c r="K32">
        <f t="shared" si="3"/>
        <v>0.31659594906060001</v>
      </c>
      <c r="L32" s="3">
        <f t="shared" si="4"/>
        <v>9.267925815247155E-2</v>
      </c>
      <c r="M32" s="3">
        <f t="shared" si="5"/>
        <v>0.91251174250064848</v>
      </c>
    </row>
    <row r="33" spans="1:19">
      <c r="A33" t="s">
        <v>75</v>
      </c>
      <c r="B33" t="s">
        <v>103</v>
      </c>
      <c r="C33">
        <v>31.145</v>
      </c>
      <c r="D33">
        <v>132.90100000000001</v>
      </c>
      <c r="E33">
        <v>4.03</v>
      </c>
      <c r="F33">
        <v>2.7E-2</v>
      </c>
      <c r="G33">
        <v>4944.3770000000004</v>
      </c>
      <c r="H33">
        <v>59.66</v>
      </c>
      <c r="J33">
        <f t="shared" si="2"/>
        <v>5.1323312208000002E-2</v>
      </c>
      <c r="K33">
        <f t="shared" si="3"/>
        <v>0.73421596902390007</v>
      </c>
      <c r="L33" s="3">
        <f t="shared" si="4"/>
        <v>0.16478828771231338</v>
      </c>
      <c r="M33" s="3">
        <f t="shared" si="5"/>
        <v>2.3574120052139995</v>
      </c>
    </row>
    <row r="34" spans="1:19">
      <c r="A34" t="s">
        <v>76</v>
      </c>
      <c r="B34" t="s">
        <v>103</v>
      </c>
      <c r="C34">
        <v>30.916</v>
      </c>
      <c r="D34">
        <v>139.36699999999999</v>
      </c>
      <c r="E34">
        <v>4.22</v>
      </c>
      <c r="F34">
        <v>3.2000000000000001E-2</v>
      </c>
      <c r="G34">
        <v>4354.2759999999998</v>
      </c>
      <c r="H34">
        <v>52.54</v>
      </c>
      <c r="J34">
        <f t="shared" si="2"/>
        <v>5.3718370336E-2</v>
      </c>
      <c r="K34">
        <f t="shared" si="3"/>
        <v>0.64482705647320004</v>
      </c>
      <c r="L34" s="3">
        <f t="shared" si="4"/>
        <v>0.17375588800621036</v>
      </c>
      <c r="M34" s="3">
        <f t="shared" si="5"/>
        <v>2.0857389587048778</v>
      </c>
    </row>
    <row r="35" spans="1:19" ht="15">
      <c r="A35" t="s">
        <v>78</v>
      </c>
      <c r="C35">
        <v>1.589</v>
      </c>
      <c r="D35">
        <v>434.78699999999998</v>
      </c>
      <c r="E35">
        <v>13.17</v>
      </c>
      <c r="F35">
        <v>5.7000000000000002E-2</v>
      </c>
      <c r="G35">
        <v>7616.634</v>
      </c>
      <c r="H35">
        <v>91.91</v>
      </c>
      <c r="J35">
        <f t="shared" si="2"/>
        <v>0.163144301696</v>
      </c>
      <c r="K35">
        <f t="shared" si="3"/>
        <v>1.1390113299637998</v>
      </c>
      <c r="L35" s="3">
        <f t="shared" si="4"/>
        <v>10.267105204279421</v>
      </c>
      <c r="M35" s="3">
        <f t="shared" si="5"/>
        <v>71.681015101560718</v>
      </c>
      <c r="N35" s="1">
        <v>10.36</v>
      </c>
      <c r="O35" s="1">
        <v>71.09</v>
      </c>
    </row>
    <row r="36" spans="1:19">
      <c r="A36" t="s">
        <v>77</v>
      </c>
      <c r="B36" t="s">
        <v>103</v>
      </c>
      <c r="C36">
        <v>39.276000000000003</v>
      </c>
      <c r="D36">
        <v>47.204999999999998</v>
      </c>
      <c r="E36">
        <v>1.43</v>
      </c>
      <c r="F36">
        <v>3.6999999999999998E-2</v>
      </c>
      <c r="G36">
        <v>1261.2919999999999</v>
      </c>
      <c r="H36">
        <v>15.22</v>
      </c>
      <c r="J36">
        <f t="shared" si="2"/>
        <v>1.9580828240000001E-2</v>
      </c>
      <c r="K36">
        <f t="shared" si="3"/>
        <v>0.17629967506439997</v>
      </c>
      <c r="L36" s="3">
        <f t="shared" si="4"/>
        <v>4.9854435889601791E-2</v>
      </c>
      <c r="M36" s="3">
        <f t="shared" si="5"/>
        <v>0.44887380350443007</v>
      </c>
    </row>
    <row r="37" spans="1:19">
      <c r="A37" t="s">
        <v>79</v>
      </c>
      <c r="B37" t="s">
        <v>103</v>
      </c>
      <c r="C37">
        <v>37.26</v>
      </c>
      <c r="D37">
        <v>98.605000000000004</v>
      </c>
      <c r="E37">
        <v>2.99</v>
      </c>
      <c r="F37">
        <v>3.5000000000000003E-2</v>
      </c>
      <c r="G37">
        <v>2851.2750000000001</v>
      </c>
      <c r="H37">
        <v>34.409999999999997</v>
      </c>
      <c r="J37">
        <f t="shared" si="2"/>
        <v>3.8619799439999998E-2</v>
      </c>
      <c r="K37">
        <f t="shared" si="3"/>
        <v>0.41715141289250002</v>
      </c>
      <c r="L37" s="3">
        <f t="shared" si="4"/>
        <v>0.10364948856682769</v>
      </c>
      <c r="M37" s="3">
        <f t="shared" si="5"/>
        <v>1.1195690093733228</v>
      </c>
    </row>
    <row r="38" spans="1:19">
      <c r="A38" t="s">
        <v>80</v>
      </c>
      <c r="B38" t="s">
        <v>103</v>
      </c>
      <c r="C38">
        <v>42.741</v>
      </c>
      <c r="D38">
        <v>47.44</v>
      </c>
      <c r="E38">
        <v>1.44</v>
      </c>
      <c r="F38">
        <v>4.1000000000000002E-2</v>
      </c>
      <c r="G38">
        <v>1165.7829999999999</v>
      </c>
      <c r="H38">
        <v>14.07</v>
      </c>
      <c r="J38">
        <f t="shared" si="2"/>
        <v>1.9667874120000001E-2</v>
      </c>
      <c r="K38">
        <f t="shared" si="3"/>
        <v>0.16183190488809998</v>
      </c>
      <c r="L38" s="3">
        <f t="shared" si="4"/>
        <v>4.6016410753141015E-2</v>
      </c>
      <c r="M38" s="3">
        <f t="shared" si="5"/>
        <v>0.3786338758758569</v>
      </c>
    </row>
    <row r="39" spans="1:19">
      <c r="A39" t="s">
        <v>81</v>
      </c>
      <c r="B39" t="s">
        <v>103</v>
      </c>
      <c r="C39">
        <v>31.742000000000001</v>
      </c>
      <c r="D39">
        <v>112.38200000000001</v>
      </c>
      <c r="E39">
        <v>3.4</v>
      </c>
      <c r="F39">
        <v>3.4000000000000002E-2</v>
      </c>
      <c r="G39">
        <v>3321.7440000000001</v>
      </c>
      <c r="H39">
        <v>40.08</v>
      </c>
      <c r="J39">
        <f t="shared" si="2"/>
        <v>4.3722910455999998E-2</v>
      </c>
      <c r="K39">
        <f t="shared" si="3"/>
        <v>0.48841838634080004</v>
      </c>
      <c r="L39" s="3">
        <f t="shared" si="4"/>
        <v>0.13774466150841155</v>
      </c>
      <c r="M39" s="3">
        <f t="shared" si="5"/>
        <v>1.538713333566883</v>
      </c>
    </row>
    <row r="40" spans="1:19">
      <c r="A40" t="s">
        <v>82</v>
      </c>
      <c r="B40" t="s">
        <v>103</v>
      </c>
      <c r="C40">
        <v>36.25</v>
      </c>
      <c r="D40">
        <v>83.116</v>
      </c>
      <c r="E40">
        <v>2.52</v>
      </c>
      <c r="F40">
        <v>3.5999999999999997E-2</v>
      </c>
      <c r="G40">
        <v>2312.1970000000001</v>
      </c>
      <c r="H40">
        <v>27.9</v>
      </c>
      <c r="J40">
        <f t="shared" si="2"/>
        <v>3.2882549928E-2</v>
      </c>
      <c r="K40">
        <f t="shared" si="3"/>
        <v>0.33549150009790002</v>
      </c>
      <c r="L40" s="3">
        <f t="shared" si="4"/>
        <v>9.071048256E-2</v>
      </c>
      <c r="M40" s="3">
        <f t="shared" si="5"/>
        <v>0.92549379337351734</v>
      </c>
    </row>
    <row r="41" spans="1:19">
      <c r="A41" t="s">
        <v>83</v>
      </c>
      <c r="B41" t="s">
        <v>103</v>
      </c>
      <c r="C41">
        <v>34.475000000000001</v>
      </c>
      <c r="D41">
        <v>143.489</v>
      </c>
      <c r="E41">
        <v>4.3499999999999996</v>
      </c>
      <c r="F41">
        <v>3.3000000000000002E-2</v>
      </c>
      <c r="G41">
        <v>4384.0569999999998</v>
      </c>
      <c r="H41">
        <v>52.9</v>
      </c>
      <c r="J41">
        <f t="shared" si="2"/>
        <v>5.5245192112000005E-2</v>
      </c>
      <c r="K41">
        <f t="shared" si="3"/>
        <v>0.64933830319990005</v>
      </c>
      <c r="L41" s="3">
        <f t="shared" si="4"/>
        <v>0.16024711272516315</v>
      </c>
      <c r="M41" s="3">
        <f t="shared" si="5"/>
        <v>1.8835048678749819</v>
      </c>
    </row>
    <row r="42" spans="1:19">
      <c r="A42" t="s">
        <v>84</v>
      </c>
      <c r="B42" t="s">
        <v>103</v>
      </c>
      <c r="C42">
        <v>35.021000000000001</v>
      </c>
      <c r="D42">
        <v>82.185000000000002</v>
      </c>
      <c r="E42">
        <v>2.4900000000000002</v>
      </c>
      <c r="F42">
        <v>3.7999999999999999E-2</v>
      </c>
      <c r="G42">
        <v>2188.1350000000002</v>
      </c>
      <c r="H42">
        <v>26.4</v>
      </c>
      <c r="J42">
        <f t="shared" si="2"/>
        <v>3.2537700080000002E-2</v>
      </c>
      <c r="K42">
        <f t="shared" si="3"/>
        <v>0.31669850149450007</v>
      </c>
      <c r="L42" s="3">
        <f t="shared" si="4"/>
        <v>9.290911190428601E-2</v>
      </c>
      <c r="M42" s="3">
        <f t="shared" si="5"/>
        <v>0.90431027524770868</v>
      </c>
    </row>
    <row r="43" spans="1:19">
      <c r="A43" t="s">
        <v>85</v>
      </c>
      <c r="B43" t="s">
        <v>103</v>
      </c>
      <c r="C43">
        <v>31.622</v>
      </c>
      <c r="D43">
        <v>112.72</v>
      </c>
      <c r="E43">
        <v>3.41</v>
      </c>
      <c r="F43">
        <v>3.2000000000000001E-2</v>
      </c>
      <c r="G43">
        <v>3470.7710000000002</v>
      </c>
      <c r="H43">
        <v>41.88</v>
      </c>
      <c r="J43">
        <f t="shared" si="2"/>
        <v>4.3848108359999999E-2</v>
      </c>
      <c r="K43">
        <f t="shared" si="3"/>
        <v>0.51099310061970005</v>
      </c>
      <c r="L43" s="3">
        <f t="shared" si="4"/>
        <v>0.13866329884257794</v>
      </c>
      <c r="M43" s="3">
        <f t="shared" si="5"/>
        <v>1.6159417513746759</v>
      </c>
    </row>
    <row r="44" spans="1:19">
      <c r="A44" t="s">
        <v>86</v>
      </c>
      <c r="B44" t="s">
        <v>103</v>
      </c>
      <c r="C44">
        <v>37.576000000000001</v>
      </c>
      <c r="D44">
        <v>70.102999999999994</v>
      </c>
      <c r="E44">
        <v>2.12</v>
      </c>
      <c r="F44">
        <v>3.6999999999999998E-2</v>
      </c>
      <c r="G44">
        <v>1918.8389999999999</v>
      </c>
      <c r="H44">
        <v>23.15</v>
      </c>
      <c r="J44">
        <f t="shared" si="2"/>
        <v>2.8062430624E-2</v>
      </c>
      <c r="K44">
        <f t="shared" si="3"/>
        <v>0.2759053549073</v>
      </c>
      <c r="L44" s="3">
        <f t="shared" si="4"/>
        <v>7.46817932297211E-2</v>
      </c>
      <c r="M44" s="3">
        <f t="shared" si="5"/>
        <v>0.73425951380482224</v>
      </c>
    </row>
    <row r="45" spans="1:19">
      <c r="A45" t="s">
        <v>87</v>
      </c>
      <c r="B45" t="s">
        <v>103</v>
      </c>
      <c r="C45">
        <v>41.223999999999997</v>
      </c>
      <c r="D45">
        <v>51.197000000000003</v>
      </c>
      <c r="E45">
        <v>1.55</v>
      </c>
      <c r="F45">
        <v>4.1000000000000002E-2</v>
      </c>
      <c r="G45">
        <v>1240.702</v>
      </c>
      <c r="H45">
        <v>14.97</v>
      </c>
      <c r="J45">
        <f t="shared" si="2"/>
        <v>2.1059496976000004E-2</v>
      </c>
      <c r="K45">
        <f t="shared" si="3"/>
        <v>0.1731806874514</v>
      </c>
      <c r="L45" s="3">
        <f t="shared" si="4"/>
        <v>5.1085525363865722E-2</v>
      </c>
      <c r="M45" s="3">
        <f t="shared" si="5"/>
        <v>0.4200967578386377</v>
      </c>
    </row>
    <row r="46" spans="1:19">
      <c r="A46" t="s">
        <v>88</v>
      </c>
      <c r="B46" t="s">
        <v>103</v>
      </c>
      <c r="C46">
        <v>31.620999999999999</v>
      </c>
      <c r="D46">
        <v>108.902</v>
      </c>
      <c r="E46">
        <v>3.3</v>
      </c>
      <c r="F46">
        <v>3.4000000000000002E-2</v>
      </c>
      <c r="G46">
        <v>3246.683</v>
      </c>
      <c r="H46">
        <v>39.18</v>
      </c>
      <c r="J46">
        <f t="shared" si="2"/>
        <v>4.2433890616000003E-2</v>
      </c>
      <c r="K46">
        <f t="shared" si="3"/>
        <v>0.47704809351810001</v>
      </c>
      <c r="L46" s="3">
        <f t="shared" si="4"/>
        <v>0.13419528356471966</v>
      </c>
      <c r="M46" s="3">
        <f t="shared" si="5"/>
        <v>1.5086432861645742</v>
      </c>
    </row>
    <row r="47" spans="1:19">
      <c r="A47" t="s">
        <v>89</v>
      </c>
      <c r="B47" t="s">
        <v>103</v>
      </c>
      <c r="C47">
        <v>40.863999999999997</v>
      </c>
      <c r="D47">
        <v>53.887</v>
      </c>
      <c r="E47">
        <v>1.63</v>
      </c>
      <c r="F47">
        <v>4.1000000000000002E-2</v>
      </c>
      <c r="G47">
        <v>1329.643</v>
      </c>
      <c r="H47">
        <v>16.04</v>
      </c>
      <c r="J47">
        <f t="shared" si="2"/>
        <v>2.2055894496000001E-2</v>
      </c>
      <c r="K47">
        <f t="shared" si="3"/>
        <v>0.18665353239009999</v>
      </c>
      <c r="L47" s="3">
        <f t="shared" si="4"/>
        <v>5.3973900000000005E-2</v>
      </c>
      <c r="M47" s="3">
        <f t="shared" si="5"/>
        <v>0.45676764974084771</v>
      </c>
    </row>
    <row r="48" spans="1:19" ht="15">
      <c r="A48" t="s">
        <v>40</v>
      </c>
      <c r="C48">
        <v>1.2390000000000001</v>
      </c>
      <c r="D48">
        <v>338.61900000000003</v>
      </c>
      <c r="E48">
        <v>10.26</v>
      </c>
      <c r="F48">
        <v>5.6000000000000001E-2</v>
      </c>
      <c r="G48">
        <v>6001.6109999999999</v>
      </c>
      <c r="H48">
        <v>72.64</v>
      </c>
      <c r="J48">
        <f t="shared" si="2"/>
        <v>0.12752290515200002</v>
      </c>
      <c r="K48">
        <f t="shared" si="3"/>
        <v>0.89436651540769996</v>
      </c>
      <c r="L48" s="3">
        <f t="shared" si="4"/>
        <v>10.292405581275222</v>
      </c>
      <c r="M48" s="3">
        <f t="shared" si="5"/>
        <v>72.184545230645668</v>
      </c>
      <c r="N48" s="1">
        <v>10.36</v>
      </c>
      <c r="O48" s="1">
        <v>71.09</v>
      </c>
      <c r="R48" t="s">
        <v>105</v>
      </c>
      <c r="S48" t="s">
        <v>106</v>
      </c>
    </row>
    <row r="49" spans="18:19">
      <c r="R49">
        <v>1.514807E-4</v>
      </c>
      <c r="S49">
        <v>-1.4761720000000001E-2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</vt:lpstr>
      <vt:lpstr>2-1</vt:lpstr>
      <vt:lpstr>2-10</vt:lpstr>
      <vt:lpstr>2-15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Costech</dc:creator>
  <cp:lastModifiedBy>Michael David Masters</cp:lastModifiedBy>
  <dcterms:created xsi:type="dcterms:W3CDTF">2016-02-11T16:18:55Z</dcterms:created>
  <dcterms:modified xsi:type="dcterms:W3CDTF">2016-02-16T20:49:21Z</dcterms:modified>
</cp:coreProperties>
</file>