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Interventoria Purace\"/>
    </mc:Choice>
  </mc:AlternateContent>
  <bookViews>
    <workbookView xWindow="120" yWindow="45" windowWidth="23715" windowHeight="10035"/>
  </bookViews>
  <sheets>
    <sheet name="ACTA LIQUIDACION INTERV" sheetId="1" r:id="rId1"/>
    <sheet name="Hoja2" sheetId="2" r:id="rId2"/>
    <sheet name="ACTA FINAL" sheetId="3" r:id="rId3"/>
  </sheets>
  <externalReferences>
    <externalReference r:id="rId4"/>
  </externalReferences>
  <definedNames>
    <definedName name="_xlnm.Print_Titles" localSheetId="0">'ACTA LIQUIDACION INTERV'!$1:$8</definedName>
  </definedNames>
  <calcPr calcId="152511"/>
</workbook>
</file>

<file path=xl/calcChain.xml><?xml version="1.0" encoding="utf-8"?>
<calcChain xmlns="http://schemas.openxmlformats.org/spreadsheetml/2006/main">
  <c r="C48" i="1" l="1"/>
  <c r="E50" i="1" s="1"/>
  <c r="E51" i="1" s="1"/>
  <c r="E55" i="1"/>
  <c r="C56" i="1"/>
  <c r="F14" i="3"/>
  <c r="H14" i="3" s="1"/>
  <c r="J14" i="3" s="1"/>
  <c r="E13" i="3"/>
  <c r="E21" i="3"/>
  <c r="E20" i="3"/>
  <c r="G7" i="3"/>
  <c r="E54" i="1" l="1"/>
  <c r="C57" i="1"/>
  <c r="C58" i="1" s="1"/>
  <c r="E58" i="1"/>
  <c r="C51" i="1"/>
  <c r="F15" i="3"/>
  <c r="E22" i="3" l="1"/>
  <c r="E23" i="3" s="1"/>
  <c r="J17" i="3"/>
  <c r="J19" i="3" s="1"/>
  <c r="C26" i="2" l="1"/>
  <c r="C28" i="2" s="1"/>
  <c r="C19" i="1"/>
  <c r="J13" i="3" l="1"/>
  <c r="J15" i="3" s="1"/>
  <c r="H13" i="3"/>
  <c r="H15" i="3" s="1"/>
  <c r="J21" i="3" s="1"/>
  <c r="J22" i="3" s="1"/>
</calcChain>
</file>

<file path=xl/sharedStrings.xml><?xml version="1.0" encoding="utf-8"?>
<sst xmlns="http://schemas.openxmlformats.org/spreadsheetml/2006/main" count="226" uniqueCount="199">
  <si>
    <t xml:space="preserve">1. DATOS ESPECIFICOS DEL CONTRATO </t>
  </si>
  <si>
    <t xml:space="preserve">CONTRATO PRINCIPAL </t>
  </si>
  <si>
    <t xml:space="preserve">CONTRATANTE </t>
  </si>
  <si>
    <t xml:space="preserve">CONTRATISTA </t>
  </si>
  <si>
    <t>GERARDINA GUZMAN HOYOS</t>
  </si>
  <si>
    <t xml:space="preserve">INTERVENTOR </t>
  </si>
  <si>
    <t xml:space="preserve">OBJETO </t>
  </si>
  <si>
    <t>DISPONIBILIDAD PRESUPUESTAL</t>
  </si>
  <si>
    <t xml:space="preserve">VALOR DEL CONTRATO PRINCIPAL </t>
  </si>
  <si>
    <t>VALOR TOTAL CONTRATADO</t>
  </si>
  <si>
    <t xml:space="preserve">PLAZO INICIAL </t>
  </si>
  <si>
    <t xml:space="preserve">PLAZO TOTAL </t>
  </si>
  <si>
    <t xml:space="preserve">FIRMA DE CONTRATO PRINCIPAL </t>
  </si>
  <si>
    <t xml:space="preserve">INCIACION DEL CONTRATO PRINCIPAL </t>
  </si>
  <si>
    <t>VENCIMIENTO DEL CONTRATO</t>
  </si>
  <si>
    <t xml:space="preserve">LIQUIDACION DEL CONTRATO </t>
  </si>
  <si>
    <t>DESCRIPCION</t>
  </si>
  <si>
    <t>FECHA</t>
  </si>
  <si>
    <t>CANTIDAD</t>
  </si>
  <si>
    <t>Entrega de informe 1</t>
  </si>
  <si>
    <t xml:space="preserve">VALOR DE LA OBRA CONTRATADA </t>
  </si>
  <si>
    <t>VALOR ADICIONAL CONTRATADO</t>
  </si>
  <si>
    <t xml:space="preserve">VALOR DE LA OBRA EJECUTADA </t>
  </si>
  <si>
    <t xml:space="preserve">SUMAS IGUALES </t>
  </si>
  <si>
    <t>VALOR TOTAL DEL CONTRATO INICIAL</t>
  </si>
  <si>
    <t>VALOR DEL ANTICIPO RECIBIDO</t>
  </si>
  <si>
    <t>ACUERDAN</t>
  </si>
  <si>
    <t>NOTA:</t>
  </si>
  <si>
    <t>LA ENTIDAD CONTRATANTE</t>
  </si>
  <si>
    <t>EL SUPERVISOR</t>
  </si>
  <si>
    <t>Ing. GERARDINA GUZMAN HOYOS</t>
  </si>
  <si>
    <t xml:space="preserve">GOBERNACION DEL DEPARTAMENTO DEL CAUCA </t>
  </si>
  <si>
    <t>SECRETARIA DE EDUCACION DEL DEPARTAMENTO</t>
  </si>
  <si>
    <t>CERTIFICACION CONTRATO No. 319 de 2010</t>
  </si>
  <si>
    <t>Los suscritos, el Ingeniero MILTON GUILLERMO MUÑOZ CAMACHO Supervisor Oficina de Infraestructura Educativa  y la Ingeniera GERARDINA GUZMAN HOYOS en calidad de Interventora.</t>
  </si>
  <si>
    <t xml:space="preserve">CERTIFICAN </t>
  </si>
  <si>
    <r>
      <t xml:space="preserve">Que el Ingeniero </t>
    </r>
    <r>
      <rPr>
        <b/>
        <sz val="11"/>
        <rFont val="Arial"/>
        <family val="2"/>
      </rPr>
      <t>ALDOLFO LEON VALDERRAMA BELALCAZAR</t>
    </r>
    <r>
      <rPr>
        <sz val="11"/>
        <rFont val="Arial"/>
        <family val="2"/>
      </rPr>
      <t xml:space="preserve"> identificado con cédula de ciudadanía No. 10.537.417 de Popayán, ejecutó para la Secretaria de eduacion del Departamento del Cauca, con excelente cumplimiento, el contrato que a continuacion se detalla:</t>
    </r>
  </si>
  <si>
    <t>1. DATOS ESPECIFICOS</t>
  </si>
  <si>
    <t>No. 287 de 2010</t>
  </si>
  <si>
    <t>GOBERNACION DEL CAUCA - SECRETARIA DE EDUCACION DEL DEPARTAMENTO</t>
  </si>
  <si>
    <t>ADOLFO LEÓN VALDERRAMA BELALCAZAR</t>
  </si>
  <si>
    <t xml:space="preserve">MARIA CLAUDIA GUZMAN </t>
  </si>
  <si>
    <t xml:space="preserve">CONSTRUCCION DE TRES (3) AULAS, UNA (1)  BATERIA SANITARIA EN LA I.E. DE FORMACION INTERCULTURAL SEDE PLANDE ZÚÑIGA MUNICIPIO DE CALDONO; CONSTRUCCIÓN DE DOS (2) AULAS EN LA I.E. LAS GUACAS SEDE PRINCIPAL MUNICIPIO DE CORINTO CAUCA </t>
  </si>
  <si>
    <t xml:space="preserve">RESERVAS PRESUPUESTALES </t>
  </si>
  <si>
    <t xml:space="preserve">Disponibilidades Presupuestales Nos. 592 – 590 – 573 – 574 – 231- 232
de 2010
</t>
  </si>
  <si>
    <t xml:space="preserve">VALOR DEL CONTRATO No. 01 
DE ADICION EN PLAZO Y EN CUANTIA </t>
  </si>
  <si>
    <t xml:space="preserve">VALOR TOTAL DEL CONTRATO </t>
  </si>
  <si>
    <t xml:space="preserve">4 MESES </t>
  </si>
  <si>
    <t xml:space="preserve">PLAZO ADICIONAL </t>
  </si>
  <si>
    <t xml:space="preserve">15 DÍAS </t>
  </si>
  <si>
    <t>AREA TOTAL CONSTRUIDA</t>
  </si>
  <si>
    <t>603,25 M2</t>
  </si>
  <si>
    <t xml:space="preserve">3. CRONOLOGIA </t>
  </si>
  <si>
    <t>ACTA DE MODIFICACION No. 01</t>
  </si>
  <si>
    <t>ACTA DE OBRA No. 01</t>
  </si>
  <si>
    <t>ACTA DE OBRA No. 02</t>
  </si>
  <si>
    <t>ACTA DE SUSPENSION No. 01</t>
  </si>
  <si>
    <t>ACTA DE REINICIO No. 01</t>
  </si>
  <si>
    <t>FIRMA DEL CONTRATO ADICIONAL No. 01</t>
  </si>
  <si>
    <t>ACTA DE MODIFICACION No. 02</t>
  </si>
  <si>
    <t xml:space="preserve">ACTA DE OBRA No. 03 Y FINAL </t>
  </si>
  <si>
    <t xml:space="preserve">VENCIMIENTO </t>
  </si>
  <si>
    <t>5. RESUMEN DE ACTIVIDADES EJECUTADAS</t>
  </si>
  <si>
    <t>CAP.</t>
  </si>
  <si>
    <t>PRELIMINARES</t>
  </si>
  <si>
    <t>CUBIERTAS E IMPERMEABILIZACIONES</t>
  </si>
  <si>
    <t>CIMENTACION</t>
  </si>
  <si>
    <t>CARPINTERIA METALICA</t>
  </si>
  <si>
    <t>DESAGÜES E INSTALACIONES SUBTERRÁNEAS</t>
  </si>
  <si>
    <t>ENCHAPES</t>
  </si>
  <si>
    <t>ESTRUCTURAS EN CONCRETO Y METALICAS</t>
  </si>
  <si>
    <t>ILUMINACION</t>
  </si>
  <si>
    <t>MAMPOSTERIA</t>
  </si>
  <si>
    <t>APARATOS SANITARIOS Y ACCESORIOS</t>
  </si>
  <si>
    <t>PREFABRICADOS</t>
  </si>
  <si>
    <t>PINTURA</t>
  </si>
  <si>
    <t>INSTALACION HIDROSANITARIA Y DE GAS</t>
  </si>
  <si>
    <t>CERRADURAS Y VIDRIOS</t>
  </si>
  <si>
    <t>INSTALACION ELECTRICA, TELEFÓNICA Y COMUNICACIONES</t>
  </si>
  <si>
    <t>OBRAS EXTERIORES</t>
  </si>
  <si>
    <t>PAÑETES</t>
  </si>
  <si>
    <t>ASEO Y VARIOS</t>
  </si>
  <si>
    <t>PISOS</t>
  </si>
  <si>
    <t xml:space="preserve">6. BALANCE DEL CONTRATO </t>
  </si>
  <si>
    <t>VALOR DE LA OBRA ADICIONAL</t>
  </si>
  <si>
    <t xml:space="preserve">SALDO A FAVOR DEL DEPARTAMENTO </t>
  </si>
  <si>
    <t xml:space="preserve">7. BALANCE DEL ANTICIPO </t>
  </si>
  <si>
    <t xml:space="preserve">VALOR DEL ANTICIPO RECIBIDO </t>
  </si>
  <si>
    <t>VALOR AMORTIZACION ACTA DE OBRA No. 01</t>
  </si>
  <si>
    <t>VALOR AMORTIZACION ACTA DE OBRA No. 02</t>
  </si>
  <si>
    <t xml:space="preserve">VALOR AMORTIZACION ACTA DE OBRA No. 03 Y FINAL </t>
  </si>
  <si>
    <t xml:space="preserve">8.  BALANCE OBRA EJECUTADA </t>
  </si>
  <si>
    <t xml:space="preserve">VALOR OBRA CONTRATADA </t>
  </si>
  <si>
    <t xml:space="preserve">VALOR OBRA EJECUTADA </t>
  </si>
  <si>
    <t>VALOR ACTA DE OBRA No. 01</t>
  </si>
  <si>
    <t>VALOR ACTA DE OBRA No. 02</t>
  </si>
  <si>
    <t xml:space="preserve">VALOR ACTA DE OBRA No. 03 y FINAL </t>
  </si>
  <si>
    <t xml:space="preserve">Para constancia sr firma en Popayán a los veintitres (23) días del mes de Junio de 2011, por quienes en ella intervienen </t>
  </si>
  <si>
    <t xml:space="preserve">MILTON GUILLERMO MUÑOZ CAMACHO </t>
  </si>
  <si>
    <t>MARIA CLAUDIA GUZMAN SATIZABAL</t>
  </si>
  <si>
    <t xml:space="preserve">Supervisor Oficina de Infraestructura Educativa </t>
  </si>
  <si>
    <t>Interventora</t>
  </si>
  <si>
    <t xml:space="preserve">Secretaria de Educacion Departamental </t>
  </si>
  <si>
    <t>PLAZO INICIAL</t>
  </si>
  <si>
    <t>INICIACIÓN</t>
  </si>
  <si>
    <t>SUSPENSION No 01</t>
  </si>
  <si>
    <t>REINICIACION No 01</t>
  </si>
  <si>
    <t>TERMINACION</t>
  </si>
  <si>
    <t>VALOR TOTAL CONTRATADO:</t>
  </si>
  <si>
    <t>Nº</t>
  </si>
  <si>
    <t>DESCRIPCIÓN</t>
  </si>
  <si>
    <t>CONDICIONES CONTRACTUALES VIGENTES</t>
  </si>
  <si>
    <t>CONDICIONES ACTUALIZADAS</t>
  </si>
  <si>
    <t>PRESENTE ACTA</t>
  </si>
  <si>
    <t>UNIDAD</t>
  </si>
  <si>
    <t>CANTIDAD %</t>
  </si>
  <si>
    <t>COSTO TOTAL</t>
  </si>
  <si>
    <t>ESTADO DEL ANTICIPO</t>
  </si>
  <si>
    <t>ESTADO DEL CONTRATO</t>
  </si>
  <si>
    <t>VALOR ANTICIPO RECIBIDO :</t>
  </si>
  <si>
    <t>V/R. AMORTIZADO EN ACTAS ANTERIORES :</t>
  </si>
  <si>
    <t>VALOR CONTRATO ADICIONAL :</t>
  </si>
  <si>
    <t>V/R. AMORTIZACION PRESENTE ACTA :</t>
  </si>
  <si>
    <t>SALDO POR AMORTIZAR  :</t>
  </si>
  <si>
    <t>V/R. EJECUTADO PRESENTE ACTA :</t>
  </si>
  <si>
    <t xml:space="preserve">V/R AMORTIZADO A LA FECHA </t>
  </si>
  <si>
    <t>V/R. TOTAL ACUMULADO A LA FECHA :</t>
  </si>
  <si>
    <t>V/R. PRESENTE ACTA :</t>
  </si>
  <si>
    <t>V/R. A PAGAR EN LA PRESENTE ACTA :</t>
  </si>
  <si>
    <t xml:space="preserve">CONTRATO DE INTERVENTORIA </t>
  </si>
  <si>
    <t>ACTA DE RECIBO UNICA Y FINAL</t>
  </si>
  <si>
    <t>REPUBLICA DE COLOMBIA</t>
  </si>
  <si>
    <t>DEPARTAMENTO DEL CAUCA</t>
  </si>
  <si>
    <t>MUNICIPIO DE PURACE</t>
  </si>
  <si>
    <t>CODIGO POSTAL 193001    CARRERA 3 No. 9-81 COCONUCO   TELEFAX 8277108</t>
  </si>
  <si>
    <t>45 DIAS CALENDARIO</t>
  </si>
  <si>
    <t xml:space="preserve">VR. INICIAL CONTRATADO </t>
  </si>
  <si>
    <t>VR. ADICIONAL</t>
  </si>
  <si>
    <t>CONTRATO: PROCESO DE CONTRATACION DE MINIMA CUANTIA No. C.M.C. MP.006 DE 2016</t>
  </si>
  <si>
    <t>FECHA:</t>
  </si>
  <si>
    <t>CONTRATISTA DE INTERVENTORIA : Ingeniera GERARDINA GUZMAN HOYOS</t>
  </si>
  <si>
    <t>SUPERVISOR: Ingeniero HAROLD FERNANDEZ SANCHEZ</t>
  </si>
  <si>
    <r>
      <t>OBJETO:</t>
    </r>
    <r>
      <rPr>
        <sz val="9"/>
        <rFont val="Arial"/>
        <family val="2"/>
      </rPr>
      <t xml:space="preserve"> INTERVENTORÍA TECNICA ADMINISTRATIVA Y FINANCIERA AL CONTRATO QUE TIENE COMO OBJETO CONSTRUCCION Y ADECUACION DEL POLIDEPORTIVO DE LA VEREDA HISPALA EN EL RESGUARDO INDIGENA DE PURACÉ, MUNICIPIO DE PURACÉ, EN EL DEPARTAMENTO DEL CAUCA. </t>
    </r>
  </si>
  <si>
    <t>VR. UNITARIO</t>
  </si>
  <si>
    <t>VR. TOTAL</t>
  </si>
  <si>
    <t>EJECUTADA ACUMULADA</t>
  </si>
  <si>
    <t>INTERVENTORIA AL CONTRATO DE OBRA No. M.P.L.P. 01 DE 2016</t>
  </si>
  <si>
    <t>GLB</t>
  </si>
  <si>
    <t>VALOR IVA (16%)</t>
  </si>
  <si>
    <t>VALOR CONTRATO PRINCIPAL:</t>
  </si>
  <si>
    <t>V/R. TOTAL CONTRATADAO:</t>
  </si>
  <si>
    <t>V/R. EJECUTADO ACUMULADO ANTERIOR:</t>
  </si>
  <si>
    <t>SON: CATORCE MILLONES CIENTO CUARENTA Y SEIS MIL DOS  CIENTOS PESOS ($14.145,200,00)  M/CTE</t>
  </si>
  <si>
    <t>ING.  HAROLD FERNANDEZ SANCHEZ</t>
  </si>
  <si>
    <t>SUPERVISOR</t>
  </si>
  <si>
    <t>ING. GERARDINA GUZMAN HOYOS</t>
  </si>
  <si>
    <t xml:space="preserve">CONTRATISTA DE INTERVENTORIA </t>
  </si>
  <si>
    <t xml:space="preserve">1. </t>
  </si>
  <si>
    <t>2.</t>
  </si>
  <si>
    <t xml:space="preserve">ACTA No. 01 DE REINICIO: </t>
  </si>
  <si>
    <t>ACTA No. 01 DE SUSPENSION:</t>
  </si>
  <si>
    <t>FIRMA DE CONTRATO PRINCIPAL:</t>
  </si>
  <si>
    <t>Entrega de informe 2 y Final</t>
  </si>
  <si>
    <t xml:space="preserve">1 informe </t>
  </si>
  <si>
    <t>1 informe</t>
  </si>
  <si>
    <t>2.  CONSIDERACIONES</t>
  </si>
  <si>
    <t xml:space="preserve">VALOR CONTRATADO </t>
  </si>
  <si>
    <t>ACTA DE LIQUIDACION FINAL DEL CONTRATO DE INTERVENTORIA: PROCESO DE CONTRATACION DE MINIMA CUANTIA No. C.M.C. MP.006 DE 2016</t>
  </si>
  <si>
    <t xml:space="preserve">CONTRATISTA INTERVENTORIA: </t>
  </si>
  <si>
    <t>SUPERVISOR;</t>
  </si>
  <si>
    <t xml:space="preserve"> CUARENTA Y CINCO (45) DIAS CALENDARIO </t>
  </si>
  <si>
    <t xml:space="preserve"> Los terminos de referencia o en su defecto, a mas tardar del vencimiento de los cuatro meses siguientes a la finalización del contrato  </t>
  </si>
  <si>
    <t>La supervision del contrato objeto de liquidación estuvo a cargo del Ing. Harold Fernandez Sanchez - Secretariode Planeación del Municipio de Puracé, Cauca.</t>
  </si>
  <si>
    <t xml:space="preserve">3.  </t>
  </si>
  <si>
    <t xml:space="preserve">La  supervision  deja  constancia  expresa  con  la  firma  de  la  presente  acta que LA CONTRATISTA cumplió con el objeto  contractual entre la fecha de iniciación del plazo  de ejecución y el día de vencimiento del contrato es decir el 31 de agosto del 2016. </t>
  </si>
  <si>
    <t xml:space="preserve">VALOR TOTAL DE EJECUTADO </t>
  </si>
  <si>
    <t>VALOR A PAGAR EN ACTA UNICA Y FINAL</t>
  </si>
  <si>
    <t>4.</t>
  </si>
  <si>
    <t xml:space="preserve">Alcalde Municipal </t>
  </si>
  <si>
    <t>Ing. HAROLD FERNANDEZ SANCHEZ</t>
  </si>
  <si>
    <t>JAIRO ROLANDO CERTUCHE GARCES</t>
  </si>
  <si>
    <t>LA CONTRATISTA</t>
  </si>
  <si>
    <t>597  DEL 15 DE FEBRERO DEL 2016</t>
  </si>
  <si>
    <t>HAROLD FERNANDEZ SANCHEZ</t>
  </si>
  <si>
    <t xml:space="preserve">INTERVENTORÍA TECNICA ADMINISTRATIVA Y FINANCIERA AL CONTRATO QUE TIENE COMO OBJETO CONSTRUCCION Y ADECUACION DEL POLIDEPORTIVO DE LA VEREDA HISPALA EN EL RESGUARDO INDIGENA DE PURACÉ, MUNICIPIO DE PURACÉ, EN EL DEPARTAMENTO DEL CAUCA. </t>
  </si>
  <si>
    <t>PROCESO DE CONTRATACION DE MINIMA CUANTIA No. C.M.C. MP.006 DE 2016</t>
  </si>
  <si>
    <t>Forman parte integral de la presente acta los siguientes documentos: el informe No. 01 y el informe No. 02 y final correspondiente a la labor de interventoria realizada por la CONTRATISTA recibidos a satisfacción por la supervision.</t>
  </si>
  <si>
    <t xml:space="preserve">El supervisor de la prestación de servicio del contrato  PROCESO DE CONTRATACION DE MINIMA CUANTIA No. C.M.C. MP.006 DE 2016 deja constancia que la calidad y cantidad de las obras es responsabilidad del interventor de la obra y el contratista </t>
  </si>
  <si>
    <t>Para constancia se firma en Coconuco, Muniicpio de Puracé a los veinticinco (25) días del mes de octubre de 2016.</t>
  </si>
  <si>
    <t>3. CRONOLOGIA</t>
  </si>
  <si>
    <t xml:space="preserve">4. CUADRO DE CONTROL DE EJECUCION DE INFORMES </t>
  </si>
  <si>
    <t xml:space="preserve">5. BALANCE DEL CONTRATO DE INTERVENTORIA </t>
  </si>
  <si>
    <t xml:space="preserve">6. BALANCE DE PAGOS </t>
  </si>
  <si>
    <t>VALOR ADICIONAL</t>
  </si>
  <si>
    <t>LIQUIDAR el contrato PROCESO DE CONTRATACION DE MINIMA CUANTIA No. C.M.C. MP.006 DE 2016 correspondiente a la interventoria del Contrato de Obra No. M.P.L.P. 01 DE 2016, suscrito entre el Muniicpio de Puracé, Cauca representado por el Doctor JAIRO ROLANDO CERTUCHE GARCES y la Contratista de Interventoría  ingeniera GERARDINA GUZMAN HOYOS</t>
  </si>
  <si>
    <t>Del valor ejecutado se encuentra pendiente el pago del Acta Unica y Final  por un valor de $14.146.200,00 lo cual debe cancelarse  a travéz de la Tesoreria del Municipio de Puracé previa presentacion de la factura de cobro e informe final.</t>
  </si>
  <si>
    <t>Las partes manifiestan que aceptan la liquidación del contrato  PROCESO DE CONTRATACION DE MINIMA CUANTIA No. C.M.C. MP.006 DE 2016, a partir de la fecha de suscripcion de la presente acta, y  se  liberan  mutuamente  de  cualquier otra obligacion que pueda derivarse del contrato en mención, declarandose a paz y salvo por todo concepto.</t>
  </si>
  <si>
    <t>Entre los suscritos JAIRO ROLANDO CERTUCHE GARCES, actuando en nombre y representación legal  del Municipio de Puracé, Cauca  debidamente pesecionado y facultado para contratar en calidad de Alcalde Municipal, por una parte quien en adelante se denominara EL MUNICIPIO y por la otra, GERARDINA GUZMAN HOYOS, ingeniera civil, con matricula profesional  No 1920213775 CAU, obrando en nombre propio, hemos convenido por parte de la presente acta y a partir de la fecha de suscripcion, LIQUIDAR el contrato de interventoría, suscrito entre las partes el día 6 de mayo de 2016 conforme a las siguientes:</t>
  </si>
  <si>
    <t>ACTA INCIO DEL CONTRATO PRINCIPAL: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</si>
</sst>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&quot;$&quot;\ #,##0_);[Red]\(&quot;$&quot;\ #,##0\)"/>
    <numFmt numFmtId="165" formatCode="_(&quot;$&quot;\ * #,##0.00_);_(&quot;$&quot;\ * \(#,##0.00\);_(&quot;$&quot;\ * &quot;-&quot;??_);_(@_)"/>
    <numFmt numFmtId="166" formatCode="_(* #,##0.00_);_(* \(#,##0.00\);_(* &quot;-&quot;??_);_(@_)"/>
    <numFmt numFmtId="167" formatCode="&quot;$&quot;\ #,##0.00"/>
    <numFmt numFmtId="168" formatCode="[$-240A]d&quot; de &quot;mmmm&quot; de &quot;yyyy;@"/>
    <numFmt numFmtId="169" formatCode="_-[$$-240A]\ * #,##0.00_ ;_-[$$-240A]\ * \-#,##0.00\ ;_-[$$-240A]\ * &quot;-&quot;??_ ;_-@_ "/>
    <numFmt numFmtId="170" formatCode="[$-C0A]d\-mmm\-yy;@"/>
    <numFmt numFmtId="171" formatCode="[$-C0A]dd\-mmm\-yy;@"/>
    <numFmt numFmtId="172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20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Verdana"/>
      <family val="2"/>
    </font>
    <font>
      <sz val="11"/>
      <color indexed="8"/>
      <name val="Calibri"/>
      <family val="2"/>
    </font>
    <font>
      <b/>
      <i/>
      <u/>
      <sz val="10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Arial"/>
      <family val="2"/>
    </font>
    <font>
      <sz val="12"/>
      <color indexed="8"/>
      <name val="Calibri"/>
      <family val="2"/>
    </font>
    <font>
      <b/>
      <sz val="5"/>
      <name val="Arial"/>
      <family val="2"/>
    </font>
    <font>
      <sz val="9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169" fontId="1" fillId="0" borderId="0"/>
    <xf numFmtId="9" fontId="1" fillId="0" borderId="0" applyFont="0" applyFill="0" applyBorder="0" applyAlignment="0" applyProtection="0"/>
  </cellStyleXfs>
  <cellXfs count="241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vertical="top"/>
    </xf>
    <xf numFmtId="167" fontId="3" fillId="0" borderId="0" xfId="0" applyNumberFormat="1" applyFont="1" applyAlignment="1">
      <alignment vertical="center"/>
    </xf>
    <xf numFmtId="167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Fill="1" applyAlignment="1">
      <alignment vertical="center"/>
    </xf>
    <xf numFmtId="168" fontId="3" fillId="0" borderId="0" xfId="0" applyNumberFormat="1" applyFont="1" applyFill="1" applyAlignment="1">
      <alignment horizontal="left" vertical="center"/>
    </xf>
    <xf numFmtId="168" fontId="3" fillId="0" borderId="0" xfId="0" applyNumberFormat="1" applyFont="1" applyFill="1" applyAlignment="1">
      <alignment vertical="center"/>
    </xf>
    <xf numFmtId="168" fontId="3" fillId="0" borderId="0" xfId="0" applyNumberFormat="1" applyFont="1" applyAlignment="1">
      <alignment vertical="center"/>
    </xf>
    <xf numFmtId="167" fontId="3" fillId="0" borderId="2" xfId="0" applyNumberFormat="1" applyFont="1" applyBorder="1" applyAlignment="1">
      <alignment horizontal="center" vertical="center"/>
    </xf>
    <xf numFmtId="165" fontId="3" fillId="0" borderId="0" xfId="0" applyNumberFormat="1" applyFont="1" applyAlignment="1">
      <alignment vertical="center"/>
    </xf>
    <xf numFmtId="165" fontId="3" fillId="0" borderId="3" xfId="0" applyNumberFormat="1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165" fontId="2" fillId="0" borderId="0" xfId="0" applyNumberFormat="1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49" fontId="2" fillId="0" borderId="0" xfId="3" applyNumberFormat="1" applyFont="1" applyBorder="1" applyAlignment="1">
      <alignment horizontal="center" vertical="center"/>
    </xf>
    <xf numFmtId="0" fontId="2" fillId="0" borderId="0" xfId="3" applyFont="1" applyFill="1" applyBorder="1" applyAlignment="1">
      <alignment horizontal="center" vertical="center"/>
    </xf>
    <xf numFmtId="1" fontId="5" fillId="0" borderId="0" xfId="4" applyNumberFormat="1" applyFont="1" applyFill="1" applyBorder="1" applyAlignment="1">
      <alignment horizontal="center" vertical="center"/>
    </xf>
    <xf numFmtId="1" fontId="5" fillId="0" borderId="0" xfId="4" applyNumberFormat="1" applyFont="1" applyFill="1" applyBorder="1" applyAlignment="1">
      <alignment vertical="center" wrapText="1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vertical="center" wrapText="1"/>
    </xf>
    <xf numFmtId="49" fontId="3" fillId="0" borderId="0" xfId="3" applyNumberFormat="1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4" fontId="10" fillId="0" borderId="2" xfId="0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15" fontId="5" fillId="0" borderId="2" xfId="0" applyNumberFormat="1" applyFont="1" applyBorder="1" applyAlignment="1">
      <alignment horizontal="center" vertical="center"/>
    </xf>
    <xf numFmtId="15" fontId="10" fillId="0" borderId="2" xfId="0" applyNumberFormat="1" applyFont="1" applyBorder="1" applyAlignment="1">
      <alignment horizontal="center" vertical="center"/>
    </xf>
    <xf numFmtId="171" fontId="10" fillId="0" borderId="2" xfId="0" applyNumberFormat="1" applyFont="1" applyBorder="1" applyAlignment="1">
      <alignment horizontal="center" vertical="center"/>
    </xf>
    <xf numFmtId="0" fontId="11" fillId="0" borderId="7" xfId="0" applyFont="1" applyFill="1" applyBorder="1" applyAlignment="1">
      <alignment horizontal="left" wrapText="1"/>
    </xf>
    <xf numFmtId="0" fontId="11" fillId="0" borderId="8" xfId="0" applyFont="1" applyFill="1" applyBorder="1" applyAlignment="1">
      <alignment horizontal="left" wrapText="1"/>
    </xf>
    <xf numFmtId="0" fontId="11" fillId="0" borderId="9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Continuous" vertical="center"/>
    </xf>
    <xf numFmtId="4" fontId="11" fillId="0" borderId="2" xfId="0" applyNumberFormat="1" applyFont="1" applyFill="1" applyBorder="1" applyAlignment="1">
      <alignment horizontal="centerContinuous" vertical="center"/>
    </xf>
    <xf numFmtId="4" fontId="11" fillId="0" borderId="2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/>
    </xf>
    <xf numFmtId="0" fontId="14" fillId="2" borderId="14" xfId="0" applyFont="1" applyFill="1" applyBorder="1" applyAlignment="1">
      <alignment horizontal="center"/>
    </xf>
    <xf numFmtId="165" fontId="14" fillId="2" borderId="11" xfId="2" applyFont="1" applyFill="1" applyBorder="1"/>
    <xf numFmtId="0" fontId="14" fillId="0" borderId="2" xfId="0" applyFont="1" applyFill="1" applyBorder="1" applyAlignment="1">
      <alignment horizontal="center"/>
    </xf>
    <xf numFmtId="165" fontId="14" fillId="0" borderId="2" xfId="2" applyFont="1" applyFill="1" applyBorder="1"/>
    <xf numFmtId="4" fontId="14" fillId="0" borderId="2" xfId="0" applyNumberFormat="1" applyFont="1" applyFill="1" applyBorder="1"/>
    <xf numFmtId="0" fontId="14" fillId="2" borderId="15" xfId="0" applyFont="1" applyFill="1" applyBorder="1" applyAlignment="1">
      <alignment horizontal="center"/>
    </xf>
    <xf numFmtId="0" fontId="9" fillId="2" borderId="15" xfId="0" applyFont="1" applyFill="1" applyBorder="1"/>
    <xf numFmtId="2" fontId="14" fillId="2" borderId="15" xfId="0" applyNumberFormat="1" applyFont="1" applyFill="1" applyBorder="1"/>
    <xf numFmtId="166" fontId="14" fillId="2" borderId="15" xfId="1" applyFont="1" applyFill="1" applyBorder="1"/>
    <xf numFmtId="165" fontId="9" fillId="2" borderId="5" xfId="2" applyFont="1" applyFill="1" applyBorder="1"/>
    <xf numFmtId="172" fontId="14" fillId="0" borderId="2" xfId="1" applyNumberFormat="1" applyFont="1" applyFill="1" applyBorder="1"/>
    <xf numFmtId="0" fontId="14" fillId="2" borderId="2" xfId="0" applyFont="1" applyFill="1" applyBorder="1" applyAlignment="1">
      <alignment horizontal="center"/>
    </xf>
    <xf numFmtId="0" fontId="5" fillId="0" borderId="2" xfId="0" applyFont="1" applyBorder="1" applyAlignment="1"/>
    <xf numFmtId="0" fontId="17" fillId="0" borderId="2" xfId="0" applyFont="1" applyBorder="1" applyAlignment="1">
      <alignment horizontal="right"/>
    </xf>
    <xf numFmtId="4" fontId="5" fillId="0" borderId="9" xfId="0" applyNumberFormat="1" applyFont="1" applyBorder="1" applyAlignment="1"/>
    <xf numFmtId="4" fontId="9" fillId="0" borderId="5" xfId="0" applyNumberFormat="1" applyFont="1" applyBorder="1"/>
    <xf numFmtId="4" fontId="14" fillId="0" borderId="4" xfId="0" applyNumberFormat="1" applyFont="1" applyBorder="1"/>
    <xf numFmtId="4" fontId="14" fillId="0" borderId="4" xfId="0" applyNumberFormat="1" applyFont="1" applyFill="1" applyBorder="1"/>
    <xf numFmtId="4" fontId="14" fillId="0" borderId="6" xfId="0" applyNumberFormat="1" applyFont="1" applyBorder="1"/>
    <xf numFmtId="0" fontId="14" fillId="0" borderId="7" xfId="0" applyFont="1" applyBorder="1"/>
    <xf numFmtId="0" fontId="14" fillId="0" borderId="0" xfId="0" applyFont="1" applyBorder="1"/>
    <xf numFmtId="4" fontId="14" fillId="0" borderId="0" xfId="0" applyNumberFormat="1" applyFont="1" applyBorder="1"/>
    <xf numFmtId="0" fontId="14" fillId="0" borderId="0" xfId="0" applyFont="1" applyFill="1" applyBorder="1"/>
    <xf numFmtId="0" fontId="14" fillId="0" borderId="8" xfId="0" applyFont="1" applyBorder="1"/>
    <xf numFmtId="0" fontId="19" fillId="0" borderId="0" xfId="0" applyFont="1" applyBorder="1"/>
    <xf numFmtId="0" fontId="14" fillId="0" borderId="0" xfId="0" applyFont="1"/>
    <xf numFmtId="4" fontId="14" fillId="0" borderId="0" xfId="0" applyNumberFormat="1" applyFont="1"/>
    <xf numFmtId="0" fontId="16" fillId="0" borderId="0" xfId="0" applyFont="1" applyBorder="1"/>
    <xf numFmtId="0" fontId="21" fillId="0" borderId="11" xfId="0" applyFont="1" applyBorder="1"/>
    <xf numFmtId="0" fontId="16" fillId="0" borderId="3" xfId="0" applyFont="1" applyBorder="1"/>
    <xf numFmtId="0" fontId="14" fillId="0" borderId="12" xfId="0" applyFont="1" applyBorder="1"/>
    <xf numFmtId="0" fontId="15" fillId="0" borderId="0" xfId="0" applyFont="1" applyBorder="1" applyAlignment="1">
      <alignment wrapText="1"/>
    </xf>
    <xf numFmtId="0" fontId="5" fillId="0" borderId="10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167" fontId="6" fillId="0" borderId="10" xfId="2" applyNumberFormat="1" applyFont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165" fontId="11" fillId="3" borderId="2" xfId="2" applyFont="1" applyFill="1" applyBorder="1" applyAlignment="1"/>
    <xf numFmtId="165" fontId="11" fillId="0" borderId="2" xfId="2" applyFont="1" applyFill="1" applyBorder="1" applyAlignment="1"/>
    <xf numFmtId="165" fontId="11" fillId="0" borderId="2" xfId="2" applyFont="1" applyBorder="1" applyAlignment="1"/>
    <xf numFmtId="167" fontId="11" fillId="0" borderId="13" xfId="0" applyNumberFormat="1" applyFont="1" applyBorder="1" applyAlignment="1"/>
    <xf numFmtId="167" fontId="11" fillId="0" borderId="10" xfId="0" applyNumberFormat="1" applyFont="1" applyBorder="1" applyAlignment="1"/>
    <xf numFmtId="0" fontId="14" fillId="2" borderId="9" xfId="0" applyFont="1" applyFill="1" applyBorder="1" applyAlignment="1">
      <alignment horizontal="center"/>
    </xf>
    <xf numFmtId="2" fontId="14" fillId="2" borderId="13" xfId="0" applyNumberFormat="1" applyFont="1" applyFill="1" applyBorder="1"/>
    <xf numFmtId="172" fontId="5" fillId="2" borderId="13" xfId="1" applyNumberFormat="1" applyFont="1" applyFill="1" applyBorder="1"/>
    <xf numFmtId="172" fontId="14" fillId="0" borderId="13" xfId="1" applyNumberFormat="1" applyFont="1" applyBorder="1"/>
    <xf numFmtId="172" fontId="14" fillId="0" borderId="13" xfId="1" applyNumberFormat="1" applyFont="1" applyFill="1" applyBorder="1"/>
    <xf numFmtId="172" fontId="9" fillId="0" borderId="10" xfId="1" applyNumberFormat="1" applyFont="1" applyBorder="1"/>
    <xf numFmtId="9" fontId="14" fillId="2" borderId="14" xfId="5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14" fillId="2" borderId="16" xfId="0" applyFont="1" applyFill="1" applyBorder="1" applyAlignment="1">
      <alignment horizontal="center"/>
    </xf>
    <xf numFmtId="9" fontId="14" fillId="2" borderId="16" xfId="5" applyFont="1" applyFill="1" applyBorder="1" applyAlignment="1">
      <alignment horizontal="center"/>
    </xf>
    <xf numFmtId="165" fontId="14" fillId="2" borderId="16" xfId="2" applyFont="1" applyFill="1" applyBorder="1"/>
    <xf numFmtId="165" fontId="14" fillId="2" borderId="7" xfId="2" applyFont="1" applyFill="1" applyBorder="1"/>
    <xf numFmtId="0" fontId="9" fillId="2" borderId="2" xfId="0" applyFont="1" applyFill="1" applyBorder="1" applyAlignment="1">
      <alignment horizontal="center" vertical="top"/>
    </xf>
    <xf numFmtId="167" fontId="14" fillId="2" borderId="14" xfId="2" applyNumberFormat="1" applyFont="1" applyFill="1" applyBorder="1"/>
    <xf numFmtId="9" fontId="14" fillId="0" borderId="2" xfId="5" applyFont="1" applyFill="1" applyBorder="1" applyAlignment="1">
      <alignment horizontal="center"/>
    </xf>
    <xf numFmtId="165" fontId="9" fillId="2" borderId="2" xfId="2" applyFont="1" applyFill="1" applyBorder="1"/>
    <xf numFmtId="167" fontId="11" fillId="2" borderId="6" xfId="0" applyNumberFormat="1" applyFont="1" applyFill="1" applyBorder="1" applyAlignment="1"/>
    <xf numFmtId="4" fontId="9" fillId="2" borderId="3" xfId="2" applyNumberFormat="1" applyFont="1" applyFill="1" applyBorder="1"/>
    <xf numFmtId="166" fontId="14" fillId="2" borderId="3" xfId="1" applyFont="1" applyFill="1" applyBorder="1"/>
    <xf numFmtId="165" fontId="11" fillId="3" borderId="1" xfId="2" applyFont="1" applyFill="1" applyBorder="1" applyAlignment="1"/>
    <xf numFmtId="165" fontId="11" fillId="2" borderId="15" xfId="2" applyFont="1" applyFill="1" applyBorder="1" applyAlignment="1"/>
    <xf numFmtId="0" fontId="11" fillId="0" borderId="9" xfId="0" applyFont="1" applyBorder="1" applyAlignment="1">
      <alignment horizontal="left"/>
    </xf>
    <xf numFmtId="0" fontId="11" fillId="0" borderId="13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165" fontId="11" fillId="0" borderId="10" xfId="2" applyFont="1" applyBorder="1" applyAlignment="1"/>
    <xf numFmtId="165" fontId="14" fillId="0" borderId="2" xfId="2" applyFont="1" applyBorder="1"/>
    <xf numFmtId="4" fontId="9" fillId="0" borderId="7" xfId="0" applyNumberFormat="1" applyFont="1" applyBorder="1"/>
    <xf numFmtId="4" fontId="14" fillId="0" borderId="0" xfId="0" applyNumberFormat="1" applyFont="1" applyFill="1" applyBorder="1"/>
    <xf numFmtId="4" fontId="14" fillId="0" borderId="8" xfId="0" applyNumberFormat="1" applyFont="1" applyBorder="1"/>
    <xf numFmtId="165" fontId="3" fillId="0" borderId="0" xfId="2" applyFont="1" applyAlignment="1">
      <alignment vertical="center"/>
    </xf>
    <xf numFmtId="165" fontId="2" fillId="0" borderId="3" xfId="0" applyNumberFormat="1" applyFont="1" applyBorder="1" applyAlignment="1">
      <alignment vertical="center"/>
    </xf>
    <xf numFmtId="0" fontId="3" fillId="0" borderId="0" xfId="0" applyFont="1" applyAlignment="1">
      <alignment horizontal="right" vertical="top" wrapText="1"/>
    </xf>
    <xf numFmtId="0" fontId="25" fillId="0" borderId="0" xfId="0" applyFont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167" fontId="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168" fontId="3" fillId="0" borderId="0" xfId="0" applyNumberFormat="1" applyFont="1" applyFill="1" applyAlignment="1">
      <alignment horizontal="left" vertical="center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justify" vertical="top" wrapText="1"/>
    </xf>
    <xf numFmtId="0" fontId="3" fillId="0" borderId="0" xfId="0" applyFont="1" applyAlignment="1">
      <alignment horizontal="center" vertical="center" wrapText="1"/>
    </xf>
    <xf numFmtId="0" fontId="18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25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justify" vertical="center"/>
    </xf>
    <xf numFmtId="167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justify" vertical="top" wrapText="1"/>
    </xf>
    <xf numFmtId="0" fontId="2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justify" vertical="center" wrapText="1"/>
    </xf>
    <xf numFmtId="0" fontId="8" fillId="0" borderId="0" xfId="0" applyFont="1" applyAlignment="1">
      <alignment horizontal="center" vertical="center"/>
    </xf>
    <xf numFmtId="1" fontId="5" fillId="0" borderId="0" xfId="0" applyNumberFormat="1" applyFont="1" applyFill="1" applyBorder="1" applyAlignment="1">
      <alignment horizontal="left" vertical="center" wrapText="1"/>
    </xf>
    <xf numFmtId="0" fontId="2" fillId="0" borderId="0" xfId="3" applyFont="1" applyFill="1" applyBorder="1" applyAlignment="1">
      <alignment horizontal="center" vertical="center"/>
    </xf>
    <xf numFmtId="169" fontId="5" fillId="0" borderId="0" xfId="0" applyNumberFormat="1" applyFont="1" applyFill="1" applyBorder="1" applyAlignment="1">
      <alignment horizontal="left" vertical="center" wrapText="1"/>
    </xf>
    <xf numFmtId="165" fontId="3" fillId="0" borderId="0" xfId="0" applyNumberFormat="1" applyFont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14" fontId="5" fillId="0" borderId="15" xfId="0" applyNumberFormat="1" applyFont="1" applyBorder="1" applyAlignment="1">
      <alignment horizontal="center" vertical="center" wrapText="1"/>
    </xf>
    <xf numFmtId="14" fontId="5" fillId="0" borderId="16" xfId="0" applyNumberFormat="1" applyFont="1" applyBorder="1" applyAlignment="1">
      <alignment horizontal="center" vertical="center" wrapText="1"/>
    </xf>
    <xf numFmtId="14" fontId="5" fillId="0" borderId="14" xfId="0" applyNumberFormat="1" applyFont="1" applyBorder="1" applyAlignment="1">
      <alignment horizontal="center" vertical="center" wrapText="1"/>
    </xf>
    <xf numFmtId="15" fontId="5" fillId="0" borderId="15" xfId="0" applyNumberFormat="1" applyFont="1" applyBorder="1" applyAlignment="1">
      <alignment horizontal="center" vertical="center"/>
    </xf>
    <xf numFmtId="15" fontId="5" fillId="0" borderId="16" xfId="0" applyNumberFormat="1" applyFont="1" applyBorder="1" applyAlignment="1">
      <alignment horizontal="center" vertical="center"/>
    </xf>
    <xf numFmtId="15" fontId="5" fillId="0" borderId="14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left"/>
    </xf>
    <xf numFmtId="0" fontId="11" fillId="0" borderId="13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164" fontId="12" fillId="0" borderId="6" xfId="0" applyNumberFormat="1" applyFont="1" applyBorder="1" applyAlignment="1">
      <alignment horizontal="center" vertical="center"/>
    </xf>
    <xf numFmtId="164" fontId="12" fillId="0" borderId="12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167" fontId="6" fillId="0" borderId="9" xfId="2" applyNumberFormat="1" applyFont="1" applyBorder="1" applyAlignment="1">
      <alignment horizontal="center" vertical="center"/>
    </xf>
    <xf numFmtId="167" fontId="6" fillId="0" borderId="13" xfId="2" applyNumberFormat="1" applyFont="1" applyBorder="1" applyAlignment="1">
      <alignment horizontal="center" vertical="center"/>
    </xf>
    <xf numFmtId="167" fontId="6" fillId="0" borderId="10" xfId="2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4" fontId="11" fillId="0" borderId="2" xfId="0" applyNumberFormat="1" applyFont="1" applyBorder="1" applyAlignment="1">
      <alignment horizontal="center" vertical="center"/>
    </xf>
    <xf numFmtId="0" fontId="11" fillId="0" borderId="7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23" fillId="0" borderId="7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170" fontId="11" fillId="0" borderId="5" xfId="0" applyNumberFormat="1" applyFont="1" applyBorder="1" applyAlignment="1">
      <alignment horizontal="center" vertical="center" wrapText="1"/>
    </xf>
    <xf numFmtId="170" fontId="11" fillId="0" borderId="6" xfId="0" applyNumberFormat="1" applyFont="1" applyBorder="1" applyAlignment="1">
      <alignment horizontal="center" vertical="center" wrapText="1"/>
    </xf>
    <xf numFmtId="170" fontId="11" fillId="0" borderId="7" xfId="0" applyNumberFormat="1" applyFont="1" applyBorder="1" applyAlignment="1">
      <alignment horizontal="center" vertical="center" wrapText="1"/>
    </xf>
    <xf numFmtId="170" fontId="11" fillId="0" borderId="8" xfId="0" applyNumberFormat="1" applyFont="1" applyBorder="1" applyAlignment="1">
      <alignment horizontal="center" vertical="center" wrapText="1"/>
    </xf>
    <xf numFmtId="170" fontId="11" fillId="0" borderId="11" xfId="0" applyNumberFormat="1" applyFont="1" applyBorder="1" applyAlignment="1">
      <alignment horizontal="center" vertical="center" wrapText="1"/>
    </xf>
    <xf numFmtId="170" fontId="11" fillId="0" borderId="12" xfId="0" applyNumberFormat="1" applyFont="1" applyBorder="1" applyAlignment="1">
      <alignment horizontal="center" vertical="center" wrapText="1"/>
    </xf>
    <xf numFmtId="4" fontId="11" fillId="0" borderId="5" xfId="0" applyNumberFormat="1" applyFont="1" applyBorder="1" applyAlignment="1">
      <alignment horizontal="center" vertical="center"/>
    </xf>
    <xf numFmtId="4" fontId="11" fillId="0" borderId="6" xfId="0" applyNumberFormat="1" applyFont="1" applyBorder="1" applyAlignment="1">
      <alignment horizontal="center" vertical="center"/>
    </xf>
    <xf numFmtId="4" fontId="11" fillId="0" borderId="7" xfId="0" applyNumberFormat="1" applyFont="1" applyBorder="1" applyAlignment="1">
      <alignment horizontal="center" vertical="center"/>
    </xf>
    <xf numFmtId="4" fontId="11" fillId="0" borderId="8" xfId="0" applyNumberFormat="1" applyFont="1" applyBorder="1" applyAlignment="1">
      <alignment horizontal="center" vertical="center"/>
    </xf>
    <xf numFmtId="4" fontId="11" fillId="0" borderId="11" xfId="0" applyNumberFormat="1" applyFont="1" applyBorder="1" applyAlignment="1">
      <alignment horizontal="center" vertical="center"/>
    </xf>
    <xf numFmtId="4" fontId="11" fillId="0" borderId="12" xfId="0" applyNumberFormat="1" applyFont="1" applyBorder="1" applyAlignment="1">
      <alignment horizontal="center" vertical="center"/>
    </xf>
    <xf numFmtId="0" fontId="10" fillId="0" borderId="5" xfId="0" applyFont="1" applyFill="1" applyBorder="1" applyAlignment="1">
      <alignment horizontal="justify" vertical="center" wrapText="1"/>
    </xf>
    <xf numFmtId="0" fontId="10" fillId="0" borderId="6" xfId="0" applyFont="1" applyFill="1" applyBorder="1" applyAlignment="1">
      <alignment horizontal="justify" vertical="center" wrapText="1"/>
    </xf>
    <xf numFmtId="0" fontId="10" fillId="0" borderId="7" xfId="0" applyFont="1" applyFill="1" applyBorder="1" applyAlignment="1">
      <alignment horizontal="justify" vertical="center" wrapText="1"/>
    </xf>
    <xf numFmtId="0" fontId="10" fillId="0" borderId="8" xfId="0" applyFont="1" applyFill="1" applyBorder="1" applyAlignment="1">
      <alignment horizontal="justify" vertical="center" wrapText="1"/>
    </xf>
    <xf numFmtId="0" fontId="10" fillId="0" borderId="11" xfId="0" applyFont="1" applyFill="1" applyBorder="1" applyAlignment="1">
      <alignment horizontal="justify" vertical="center" wrapText="1"/>
    </xf>
    <xf numFmtId="0" fontId="10" fillId="0" borderId="12" xfId="0" applyFont="1" applyFill="1" applyBorder="1" applyAlignment="1">
      <alignment horizontal="justify" vertical="center" wrapText="1"/>
    </xf>
    <xf numFmtId="167" fontId="6" fillId="0" borderId="2" xfId="2" applyNumberFormat="1" applyFont="1" applyBorder="1" applyAlignment="1">
      <alignment horizontal="center" vertical="center"/>
    </xf>
    <xf numFmtId="3" fontId="11" fillId="0" borderId="5" xfId="0" applyNumberFormat="1" applyFont="1" applyBorder="1" applyAlignment="1">
      <alignment horizontal="center" vertical="center"/>
    </xf>
    <xf numFmtId="3" fontId="11" fillId="0" borderId="6" xfId="0" applyNumberFormat="1" applyFont="1" applyBorder="1" applyAlignment="1">
      <alignment horizontal="center" vertical="center"/>
    </xf>
    <xf numFmtId="3" fontId="11" fillId="0" borderId="11" xfId="0" applyNumberFormat="1" applyFont="1" applyBorder="1" applyAlignment="1">
      <alignment horizontal="center" vertical="center"/>
    </xf>
    <xf numFmtId="3" fontId="11" fillId="0" borderId="12" xfId="0" applyNumberFormat="1" applyFont="1" applyBorder="1" applyAlignment="1">
      <alignment horizontal="center" vertical="center"/>
    </xf>
    <xf numFmtId="4" fontId="13" fillId="0" borderId="5" xfId="0" applyNumberFormat="1" applyFont="1" applyFill="1" applyBorder="1" applyAlignment="1">
      <alignment horizontal="right" vertical="center"/>
    </xf>
    <xf numFmtId="4" fontId="13" fillId="0" borderId="7" xfId="0" applyNumberFormat="1" applyFont="1" applyFill="1" applyBorder="1" applyAlignment="1">
      <alignment horizontal="right" vertical="center"/>
    </xf>
    <xf numFmtId="4" fontId="13" fillId="0" borderId="11" xfId="0" applyNumberFormat="1" applyFont="1" applyFill="1" applyBorder="1" applyAlignment="1">
      <alignment horizontal="right" vertical="center"/>
    </xf>
    <xf numFmtId="170" fontId="5" fillId="0" borderId="6" xfId="0" applyNumberFormat="1" applyFont="1" applyBorder="1" applyAlignment="1">
      <alignment horizontal="left" vertical="center"/>
    </xf>
    <xf numFmtId="170" fontId="5" fillId="0" borderId="8" xfId="0" applyNumberFormat="1" applyFont="1" applyBorder="1" applyAlignment="1">
      <alignment horizontal="left" vertical="center"/>
    </xf>
    <xf numFmtId="170" fontId="5" fillId="0" borderId="12" xfId="0" applyNumberFormat="1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3" fontId="11" fillId="0" borderId="2" xfId="0" applyNumberFormat="1" applyFont="1" applyFill="1" applyBorder="1" applyAlignment="1">
      <alignment horizontal="center" vertical="center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0" xfId="0" applyFont="1" applyBorder="1" applyAlignment="1">
      <alignment horizontal="left" vertical="top" wrapText="1"/>
    </xf>
    <xf numFmtId="4" fontId="11" fillId="0" borderId="5" xfId="0" applyNumberFormat="1" applyFont="1" applyFill="1" applyBorder="1" applyAlignment="1">
      <alignment horizontal="center" vertical="center"/>
    </xf>
    <xf numFmtId="4" fontId="11" fillId="0" borderId="6" xfId="0" applyNumberFormat="1" applyFont="1" applyFill="1" applyBorder="1" applyAlignment="1">
      <alignment horizontal="center" vertical="center"/>
    </xf>
    <xf numFmtId="4" fontId="11" fillId="0" borderId="11" xfId="0" applyNumberFormat="1" applyFont="1" applyFill="1" applyBorder="1" applyAlignment="1">
      <alignment horizontal="center" vertical="center"/>
    </xf>
    <xf numFmtId="4" fontId="11" fillId="0" borderId="12" xfId="0" applyNumberFormat="1" applyFont="1" applyFill="1" applyBorder="1" applyAlignment="1">
      <alignment horizontal="center" vertical="center"/>
    </xf>
    <xf numFmtId="4" fontId="11" fillId="0" borderId="2" xfId="0" applyNumberFormat="1" applyFont="1" applyFill="1" applyBorder="1" applyAlignment="1">
      <alignment horizontal="center" vertical="center"/>
    </xf>
    <xf numFmtId="0" fontId="17" fillId="0" borderId="9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1" fillId="2" borderId="9" xfId="0" applyFont="1" applyFill="1" applyBorder="1" applyAlignment="1">
      <alignment horizontal="left"/>
    </xf>
    <xf numFmtId="0" fontId="11" fillId="2" borderId="13" xfId="0" applyFont="1" applyFill="1" applyBorder="1" applyAlignment="1">
      <alignment horizontal="left"/>
    </xf>
  </cellXfs>
  <cellStyles count="6">
    <cellStyle name="Millares" xfId="1" builtinId="3"/>
    <cellStyle name="Moneda" xfId="2" builtinId="4"/>
    <cellStyle name="Normal" xfId="0" builtinId="0"/>
    <cellStyle name="Normal 2 2" xfId="3"/>
    <cellStyle name="Normal 4" xfId="4"/>
    <cellStyle name="Porcentaj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66674</xdr:rowOff>
    </xdr:from>
    <xdr:to>
      <xdr:col>1</xdr:col>
      <xdr:colOff>773621</xdr:colOff>
      <xdr:row>4</xdr:row>
      <xdr:rowOff>114299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66674"/>
          <a:ext cx="830771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114301</xdr:colOff>
      <xdr:row>0</xdr:row>
      <xdr:rowOff>76200</xdr:rowOff>
    </xdr:from>
    <xdr:to>
      <xdr:col>4</xdr:col>
      <xdr:colOff>1019175</xdr:colOff>
      <xdr:row>4</xdr:row>
      <xdr:rowOff>200014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4576" y="76200"/>
          <a:ext cx="904874" cy="923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114300</xdr:rowOff>
    </xdr:from>
    <xdr:to>
      <xdr:col>1</xdr:col>
      <xdr:colOff>219075</xdr:colOff>
      <xdr:row>3</xdr:row>
      <xdr:rowOff>19050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14300"/>
          <a:ext cx="54292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66676</xdr:rowOff>
    </xdr:from>
    <xdr:to>
      <xdr:col>10</xdr:col>
      <xdr:colOff>0</xdr:colOff>
      <xdr:row>2</xdr:row>
      <xdr:rowOff>734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1" y="66676"/>
          <a:ext cx="0" cy="6389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3</xdr:row>
      <xdr:rowOff>542925</xdr:rowOff>
    </xdr:from>
    <xdr:to>
      <xdr:col>10</xdr:col>
      <xdr:colOff>0</xdr:colOff>
      <xdr:row>4</xdr:row>
      <xdr:rowOff>171450</xdr:rowOff>
    </xdr:to>
    <xdr:cxnSp macro="">
      <xdr:nvCxnSpPr>
        <xdr:cNvPr id="6" name="5 Conector recto"/>
        <xdr:cNvCxnSpPr/>
      </xdr:nvCxnSpPr>
      <xdr:spPr>
        <a:xfrm flipH="1">
          <a:off x="2552700" y="1285875"/>
          <a:ext cx="9525" cy="17145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2171701</xdr:colOff>
      <xdr:row>0</xdr:row>
      <xdr:rowOff>95250</xdr:rowOff>
    </xdr:from>
    <xdr:to>
      <xdr:col>1</xdr:col>
      <xdr:colOff>2684781</xdr:colOff>
      <xdr:row>3</xdr:row>
      <xdr:rowOff>47626</xdr:rowOff>
    </xdr:to>
    <xdr:pic>
      <xdr:nvPicPr>
        <xdr:cNvPr id="7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6" y="95250"/>
          <a:ext cx="513080" cy="638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gerardina\CONSULTORIA%20INFORME%20%20GOBCAUA\Copia%20de%20ACTAS%20LIQUIDACION%20FINAL%20interventoria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IF 01"/>
      <sheetName val="ACTA No. 01"/>
      <sheetName val="ACTA No. 02"/>
      <sheetName val="MODIF 02"/>
      <sheetName val="ACTA No. 03 Y FINAL "/>
      <sheetName val="Acta Liq. Final"/>
      <sheetName val="certificacion"/>
      <sheetName val="ACTA RECIBO FIN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abSelected="1" topLeftCell="A40" workbookViewId="0">
      <selection activeCell="B37" sqref="B37"/>
    </sheetView>
  </sheetViews>
  <sheetFormatPr baseColWidth="10" defaultRowHeight="15" x14ac:dyDescent="0.25"/>
  <cols>
    <col min="1" max="1" width="4.140625" customWidth="1"/>
    <col min="2" max="2" width="42.7109375" customWidth="1"/>
    <col min="3" max="3" width="20.7109375" customWidth="1"/>
    <col min="4" max="4" width="5.85546875" customWidth="1"/>
    <col min="5" max="5" width="19.85546875" customWidth="1"/>
  </cols>
  <sheetData>
    <row r="1" spans="1:5" ht="15.75" x14ac:dyDescent="0.25">
      <c r="A1" s="133" t="s">
        <v>131</v>
      </c>
      <c r="B1" s="133"/>
      <c r="C1" s="133"/>
      <c r="D1" s="133"/>
      <c r="E1" s="133"/>
    </row>
    <row r="2" spans="1:5" ht="15.75" x14ac:dyDescent="0.25">
      <c r="A2" s="134" t="s">
        <v>132</v>
      </c>
      <c r="B2" s="134"/>
      <c r="C2" s="134"/>
      <c r="D2" s="134"/>
      <c r="E2" s="134"/>
    </row>
    <row r="3" spans="1:5" ht="15.75" x14ac:dyDescent="0.25">
      <c r="A3" s="134" t="s">
        <v>133</v>
      </c>
      <c r="B3" s="134"/>
      <c r="C3" s="134"/>
      <c r="D3" s="134"/>
      <c r="E3" s="134"/>
    </row>
    <row r="4" spans="1:5" ht="15.75" x14ac:dyDescent="0.25">
      <c r="A4" s="135"/>
      <c r="B4" s="135"/>
      <c r="C4" s="135"/>
      <c r="D4" s="135"/>
      <c r="E4" s="135"/>
    </row>
    <row r="5" spans="1:5" ht="15.75" x14ac:dyDescent="0.25">
      <c r="A5" s="124"/>
      <c r="B5" s="124"/>
      <c r="C5" s="124"/>
      <c r="D5" s="124"/>
      <c r="E5" s="124"/>
    </row>
    <row r="7" spans="1:5" ht="35.25" customHeight="1" x14ac:dyDescent="0.25">
      <c r="A7" s="137" t="s">
        <v>167</v>
      </c>
      <c r="B7" s="137"/>
      <c r="C7" s="137"/>
      <c r="D7" s="137"/>
      <c r="E7" s="137"/>
    </row>
    <row r="8" spans="1:5" x14ac:dyDescent="0.25">
      <c r="A8" s="1"/>
      <c r="B8" s="1"/>
      <c r="C8" s="1"/>
      <c r="D8" s="1"/>
      <c r="E8" s="1"/>
    </row>
    <row r="9" spans="1:5" x14ac:dyDescent="0.25">
      <c r="A9" s="138" t="s">
        <v>0</v>
      </c>
      <c r="B9" s="138"/>
      <c r="C9" s="138"/>
      <c r="D9" s="138"/>
      <c r="E9" s="138"/>
    </row>
    <row r="10" spans="1:5" x14ac:dyDescent="0.25">
      <c r="A10" s="1"/>
      <c r="B10" s="1"/>
      <c r="C10" s="1"/>
      <c r="D10" s="1"/>
      <c r="E10" s="1"/>
    </row>
    <row r="11" spans="1:5" ht="30.75" customHeight="1" x14ac:dyDescent="0.25">
      <c r="A11" s="1"/>
      <c r="B11" s="2" t="s">
        <v>1</v>
      </c>
      <c r="C11" s="139" t="s">
        <v>185</v>
      </c>
      <c r="D11" s="139"/>
      <c r="E11" s="139"/>
    </row>
    <row r="12" spans="1:5" x14ac:dyDescent="0.25">
      <c r="A12" s="1"/>
      <c r="B12" s="1" t="s">
        <v>2</v>
      </c>
      <c r="C12" s="140" t="s">
        <v>133</v>
      </c>
      <c r="D12" s="140"/>
      <c r="E12" s="140"/>
    </row>
    <row r="13" spans="1:5" x14ac:dyDescent="0.25">
      <c r="A13" s="1"/>
      <c r="B13" s="1" t="s">
        <v>168</v>
      </c>
      <c r="C13" s="139" t="s">
        <v>4</v>
      </c>
      <c r="D13" s="136"/>
      <c r="E13" s="136"/>
    </row>
    <row r="14" spans="1:5" x14ac:dyDescent="0.25">
      <c r="A14" s="1"/>
      <c r="B14" s="1" t="s">
        <v>169</v>
      </c>
      <c r="C14" s="136" t="s">
        <v>183</v>
      </c>
      <c r="D14" s="136"/>
      <c r="E14" s="136"/>
    </row>
    <row r="15" spans="1:5" ht="121.5" customHeight="1" x14ac:dyDescent="0.25">
      <c r="A15" s="1"/>
      <c r="B15" s="2" t="s">
        <v>6</v>
      </c>
      <c r="C15" s="131" t="s">
        <v>184</v>
      </c>
      <c r="D15" s="131"/>
      <c r="E15" s="131"/>
    </row>
    <row r="16" spans="1:5" x14ac:dyDescent="0.25">
      <c r="A16" s="1"/>
      <c r="B16" s="1" t="s">
        <v>7</v>
      </c>
      <c r="C16" s="139" t="s">
        <v>182</v>
      </c>
      <c r="D16" s="139"/>
      <c r="E16" s="139"/>
    </row>
    <row r="17" spans="1:5" x14ac:dyDescent="0.25">
      <c r="A17" s="1"/>
      <c r="B17" s="1" t="s">
        <v>8</v>
      </c>
      <c r="C17" s="141">
        <v>14146200</v>
      </c>
      <c r="D17" s="141"/>
      <c r="E17" s="3"/>
    </row>
    <row r="18" spans="1:5" x14ac:dyDescent="0.25">
      <c r="A18" s="1"/>
      <c r="B18" s="1" t="s">
        <v>193</v>
      </c>
      <c r="C18" s="141">
        <v>0</v>
      </c>
      <c r="D18" s="141"/>
      <c r="E18" s="4"/>
    </row>
    <row r="19" spans="1:5" x14ac:dyDescent="0.25">
      <c r="A19" s="1"/>
      <c r="B19" s="1" t="s">
        <v>9</v>
      </c>
      <c r="C19" s="141">
        <f>SUM(C17:E18)</f>
        <v>14146200</v>
      </c>
      <c r="D19" s="141"/>
      <c r="E19" s="4"/>
    </row>
    <row r="20" spans="1:5" x14ac:dyDescent="0.25">
      <c r="A20" s="1"/>
      <c r="B20" s="1" t="s">
        <v>10</v>
      </c>
      <c r="C20" s="136" t="s">
        <v>170</v>
      </c>
      <c r="D20" s="136"/>
      <c r="E20" s="136"/>
    </row>
    <row r="21" spans="1:5" x14ac:dyDescent="0.25">
      <c r="A21" s="5"/>
      <c r="B21" s="1" t="s">
        <v>11</v>
      </c>
      <c r="C21" s="136" t="s">
        <v>170</v>
      </c>
      <c r="D21" s="136"/>
      <c r="E21" s="136"/>
    </row>
    <row r="22" spans="1:5" x14ac:dyDescent="0.25">
      <c r="A22" s="1"/>
      <c r="B22" s="1"/>
      <c r="C22" s="1"/>
      <c r="D22" s="1"/>
      <c r="E22" s="1"/>
    </row>
    <row r="23" spans="1:5" ht="108.75" customHeight="1" x14ac:dyDescent="0.25">
      <c r="A23" s="1"/>
      <c r="B23" s="142" t="s">
        <v>197</v>
      </c>
      <c r="C23" s="131"/>
      <c r="D23" s="131"/>
      <c r="E23" s="131"/>
    </row>
    <row r="24" spans="1:5" x14ac:dyDescent="0.25">
      <c r="A24" s="1"/>
      <c r="B24" s="1"/>
      <c r="C24" s="1"/>
      <c r="D24" s="1"/>
      <c r="E24" s="1"/>
    </row>
    <row r="25" spans="1:5" x14ac:dyDescent="0.25">
      <c r="A25" s="138" t="s">
        <v>165</v>
      </c>
      <c r="B25" s="138"/>
      <c r="C25" s="138"/>
      <c r="D25" s="138"/>
      <c r="E25" s="138"/>
    </row>
    <row r="26" spans="1:5" ht="33" customHeight="1" x14ac:dyDescent="0.25">
      <c r="A26" s="123" t="s">
        <v>157</v>
      </c>
      <c r="B26" s="130" t="s">
        <v>171</v>
      </c>
      <c r="C26" s="130"/>
      <c r="D26" s="130"/>
      <c r="E26" s="130"/>
    </row>
    <row r="27" spans="1:5" ht="38.25" customHeight="1" x14ac:dyDescent="0.25">
      <c r="A27" s="123" t="s">
        <v>158</v>
      </c>
      <c r="B27" s="130" t="s">
        <v>172</v>
      </c>
      <c r="C27" s="130"/>
      <c r="D27" s="130"/>
      <c r="E27" s="130"/>
    </row>
    <row r="28" spans="1:5" ht="42" customHeight="1" x14ac:dyDescent="0.25">
      <c r="A28" s="123" t="s">
        <v>173</v>
      </c>
      <c r="B28" s="131" t="s">
        <v>174</v>
      </c>
      <c r="C28" s="131"/>
      <c r="D28" s="131"/>
      <c r="E28" s="131"/>
    </row>
    <row r="29" spans="1:5" ht="17.25" customHeight="1" x14ac:dyDescent="0.25">
      <c r="A29" s="25"/>
      <c r="B29" s="132"/>
      <c r="C29" s="132"/>
      <c r="D29" s="132"/>
      <c r="E29" s="132"/>
    </row>
    <row r="30" spans="1:5" x14ac:dyDescent="0.25">
      <c r="A30" s="138" t="s">
        <v>189</v>
      </c>
      <c r="B30" s="138"/>
      <c r="C30" s="138"/>
      <c r="D30" s="138"/>
      <c r="E30" s="138"/>
    </row>
    <row r="31" spans="1:5" x14ac:dyDescent="0.25">
      <c r="A31" s="6"/>
      <c r="B31" s="7"/>
      <c r="C31" s="7"/>
      <c r="D31" s="7"/>
      <c r="E31" s="7"/>
    </row>
    <row r="32" spans="1:5" x14ac:dyDescent="0.25">
      <c r="A32" s="8"/>
      <c r="B32" s="8" t="s">
        <v>161</v>
      </c>
      <c r="C32" s="129">
        <v>42496</v>
      </c>
      <c r="D32" s="129"/>
      <c r="E32" s="10"/>
    </row>
    <row r="33" spans="1:5" x14ac:dyDescent="0.25">
      <c r="A33" s="8"/>
      <c r="B33" s="8" t="s">
        <v>198</v>
      </c>
      <c r="C33" s="129">
        <v>42541</v>
      </c>
      <c r="D33" s="129"/>
      <c r="E33" s="10"/>
    </row>
    <row r="34" spans="1:5" x14ac:dyDescent="0.25">
      <c r="A34" s="8"/>
      <c r="B34" s="8" t="s">
        <v>160</v>
      </c>
      <c r="C34" s="129">
        <v>42559</v>
      </c>
      <c r="D34" s="129"/>
      <c r="E34" s="10"/>
    </row>
    <row r="35" spans="1:5" x14ac:dyDescent="0.25">
      <c r="A35" s="8"/>
      <c r="B35" s="8" t="s">
        <v>159</v>
      </c>
      <c r="C35" s="129">
        <v>42587</v>
      </c>
      <c r="D35" s="129"/>
      <c r="E35" s="10"/>
    </row>
    <row r="36" spans="1:5" x14ac:dyDescent="0.25">
      <c r="A36" s="8"/>
      <c r="B36" s="8" t="s">
        <v>14</v>
      </c>
      <c r="C36" s="129">
        <v>42613</v>
      </c>
      <c r="D36" s="129"/>
      <c r="E36" s="10"/>
    </row>
    <row r="37" spans="1:5" x14ac:dyDescent="0.25">
      <c r="A37" s="8"/>
      <c r="B37" s="8" t="s">
        <v>15</v>
      </c>
      <c r="C37" s="129">
        <v>42668</v>
      </c>
      <c r="D37" s="129"/>
      <c r="E37" s="10"/>
    </row>
    <row r="38" spans="1:5" x14ac:dyDescent="0.25">
      <c r="A38" s="1"/>
      <c r="B38" s="8"/>
      <c r="C38" s="9"/>
      <c r="D38" s="9"/>
      <c r="E38" s="9"/>
    </row>
    <row r="39" spans="1:5" x14ac:dyDescent="0.25">
      <c r="A39" s="1"/>
      <c r="B39" s="8"/>
      <c r="C39" s="9"/>
      <c r="D39" s="9"/>
      <c r="E39" s="9"/>
    </row>
    <row r="40" spans="1:5" x14ac:dyDescent="0.25">
      <c r="A40" s="7" t="s">
        <v>190</v>
      </c>
      <c r="B40" s="6"/>
      <c r="C40" s="6"/>
      <c r="D40" s="6"/>
      <c r="E40" s="6"/>
    </row>
    <row r="41" spans="1:5" x14ac:dyDescent="0.25">
      <c r="A41" s="1"/>
      <c r="B41" s="1"/>
      <c r="C41" s="11"/>
      <c r="D41" s="1"/>
      <c r="E41" s="1"/>
    </row>
    <row r="42" spans="1:5" x14ac:dyDescent="0.25">
      <c r="A42" s="1"/>
      <c r="B42" s="126" t="s">
        <v>16</v>
      </c>
      <c r="C42" s="143" t="s">
        <v>17</v>
      </c>
      <c r="D42" s="143"/>
      <c r="E42" s="127" t="s">
        <v>18</v>
      </c>
    </row>
    <row r="43" spans="1:5" x14ac:dyDescent="0.25">
      <c r="A43" s="1"/>
      <c r="B43" s="128" t="s">
        <v>19</v>
      </c>
      <c r="C43" s="144">
        <v>42556</v>
      </c>
      <c r="D43" s="145"/>
      <c r="E43" s="12" t="s">
        <v>163</v>
      </c>
    </row>
    <row r="44" spans="1:5" x14ac:dyDescent="0.25">
      <c r="A44" s="1"/>
      <c r="B44" s="128" t="s">
        <v>162</v>
      </c>
      <c r="C44" s="144">
        <v>42613</v>
      </c>
      <c r="D44" s="145"/>
      <c r="E44" s="12" t="s">
        <v>164</v>
      </c>
    </row>
    <row r="45" spans="1:5" x14ac:dyDescent="0.25">
      <c r="A45" s="1"/>
      <c r="B45" s="1"/>
      <c r="C45" s="146"/>
      <c r="D45" s="146"/>
      <c r="E45" s="1"/>
    </row>
    <row r="46" spans="1:5" x14ac:dyDescent="0.25">
      <c r="A46" s="138" t="s">
        <v>191</v>
      </c>
      <c r="B46" s="138"/>
      <c r="C46" s="138"/>
      <c r="D46" s="138"/>
      <c r="E46" s="138"/>
    </row>
    <row r="47" spans="1:5" x14ac:dyDescent="0.25">
      <c r="A47" s="1"/>
      <c r="B47" s="1"/>
      <c r="C47" s="1"/>
      <c r="D47" s="1"/>
      <c r="E47" s="1"/>
    </row>
    <row r="48" spans="1:5" x14ac:dyDescent="0.25">
      <c r="A48" s="1"/>
      <c r="B48" s="1" t="s">
        <v>166</v>
      </c>
      <c r="C48" s="121">
        <f>+C17</f>
        <v>14146200</v>
      </c>
      <c r="D48" s="13"/>
      <c r="E48" s="13"/>
    </row>
    <row r="49" spans="1:5" x14ac:dyDescent="0.25">
      <c r="A49" s="1"/>
      <c r="B49" s="1" t="s">
        <v>21</v>
      </c>
      <c r="C49" s="13">
        <v>0</v>
      </c>
      <c r="D49" s="13"/>
      <c r="E49" s="13"/>
    </row>
    <row r="50" spans="1:5" x14ac:dyDescent="0.25">
      <c r="A50" s="1"/>
      <c r="B50" s="1" t="s">
        <v>175</v>
      </c>
      <c r="C50" s="14"/>
      <c r="D50" s="13"/>
      <c r="E50" s="14">
        <f>+C48</f>
        <v>14146200</v>
      </c>
    </row>
    <row r="51" spans="1:5" x14ac:dyDescent="0.25">
      <c r="A51" s="1"/>
      <c r="B51" s="15" t="s">
        <v>23</v>
      </c>
      <c r="C51" s="16">
        <f>SUM(C48:C50)</f>
        <v>14146200</v>
      </c>
      <c r="D51" s="13"/>
      <c r="E51" s="16">
        <f>SUM(E48:E50)</f>
        <v>14146200</v>
      </c>
    </row>
    <row r="52" spans="1:5" x14ac:dyDescent="0.25">
      <c r="A52" s="1"/>
      <c r="B52" s="15"/>
      <c r="C52" s="13"/>
      <c r="D52" s="13"/>
      <c r="E52" s="16"/>
    </row>
    <row r="53" spans="1:5" x14ac:dyDescent="0.25">
      <c r="A53" s="5" t="s">
        <v>192</v>
      </c>
      <c r="B53" s="1"/>
      <c r="C53" s="13"/>
      <c r="D53" s="13"/>
      <c r="E53" s="13"/>
    </row>
    <row r="54" spans="1:5" x14ac:dyDescent="0.25">
      <c r="A54" s="1"/>
      <c r="B54" s="1" t="s">
        <v>24</v>
      </c>
      <c r="C54" s="13"/>
      <c r="D54" s="13"/>
      <c r="E54" s="13">
        <f>+C48</f>
        <v>14146200</v>
      </c>
    </row>
    <row r="55" spans="1:5" x14ac:dyDescent="0.25">
      <c r="A55" s="1"/>
      <c r="B55" s="1" t="s">
        <v>21</v>
      </c>
      <c r="C55" s="13"/>
      <c r="D55" s="13"/>
      <c r="E55" s="13">
        <f>+E49</f>
        <v>0</v>
      </c>
    </row>
    <row r="56" spans="1:5" x14ac:dyDescent="0.25">
      <c r="A56" s="1"/>
      <c r="B56" s="1" t="s">
        <v>25</v>
      </c>
      <c r="C56" s="13">
        <f>+D54/2</f>
        <v>0</v>
      </c>
      <c r="D56" s="13"/>
      <c r="E56" s="13"/>
    </row>
    <row r="57" spans="1:5" x14ac:dyDescent="0.25">
      <c r="A57" s="1"/>
      <c r="B57" s="1" t="s">
        <v>176</v>
      </c>
      <c r="C57" s="122">
        <f>+C48</f>
        <v>14146200</v>
      </c>
      <c r="D57" s="16"/>
      <c r="E57" s="14"/>
    </row>
    <row r="58" spans="1:5" x14ac:dyDescent="0.25">
      <c r="A58" s="1"/>
      <c r="B58" s="15" t="s">
        <v>23</v>
      </c>
      <c r="C58" s="16">
        <f>SUM(C54:C57)</f>
        <v>14146200</v>
      </c>
      <c r="D58" s="13"/>
      <c r="E58" s="16">
        <f>SUM(E54:E57)</f>
        <v>14146200</v>
      </c>
    </row>
    <row r="59" spans="1:5" ht="38.25" customHeight="1" x14ac:dyDescent="0.25">
      <c r="A59" s="1"/>
      <c r="B59" s="15"/>
      <c r="C59" s="16"/>
      <c r="D59" s="13"/>
      <c r="E59" s="16"/>
    </row>
    <row r="60" spans="1:5" ht="21.75" customHeight="1" x14ac:dyDescent="0.25">
      <c r="A60" s="147" t="s">
        <v>26</v>
      </c>
      <c r="B60" s="147"/>
      <c r="C60" s="147"/>
      <c r="D60" s="147"/>
      <c r="E60" s="147"/>
    </row>
    <row r="61" spans="1:5" ht="13.5" customHeight="1" x14ac:dyDescent="0.25">
      <c r="A61" s="146"/>
      <c r="B61" s="146"/>
      <c r="C61" s="146"/>
      <c r="D61" s="146"/>
      <c r="E61" s="146"/>
    </row>
    <row r="62" spans="1:5" ht="75.75" customHeight="1" x14ac:dyDescent="0.25">
      <c r="A62" s="123" t="s">
        <v>157</v>
      </c>
      <c r="B62" s="131" t="s">
        <v>194</v>
      </c>
      <c r="C62" s="131"/>
      <c r="D62" s="131"/>
      <c r="E62" s="131"/>
    </row>
    <row r="63" spans="1:5" ht="48" customHeight="1" x14ac:dyDescent="0.25">
      <c r="A63" s="123" t="s">
        <v>158</v>
      </c>
      <c r="B63" s="131" t="s">
        <v>195</v>
      </c>
      <c r="C63" s="131"/>
      <c r="D63" s="131"/>
      <c r="E63" s="131"/>
    </row>
    <row r="64" spans="1:5" ht="65.25" customHeight="1" x14ac:dyDescent="0.25">
      <c r="A64" s="123" t="s">
        <v>173</v>
      </c>
      <c r="B64" s="131" t="s">
        <v>196</v>
      </c>
      <c r="C64" s="131"/>
      <c r="D64" s="131"/>
      <c r="E64" s="131"/>
    </row>
    <row r="65" spans="1:5" ht="47.25" customHeight="1" x14ac:dyDescent="0.25">
      <c r="A65" s="123" t="s">
        <v>177</v>
      </c>
      <c r="B65" s="131" t="s">
        <v>186</v>
      </c>
      <c r="C65" s="131"/>
      <c r="D65" s="131"/>
      <c r="E65" s="131"/>
    </row>
    <row r="66" spans="1:5" x14ac:dyDescent="0.25">
      <c r="A66" s="18"/>
      <c r="B66" s="18"/>
      <c r="C66" s="18"/>
      <c r="D66" s="18"/>
      <c r="E66" s="18"/>
    </row>
    <row r="67" spans="1:5" x14ac:dyDescent="0.25">
      <c r="A67" s="5" t="s">
        <v>27</v>
      </c>
      <c r="B67" s="5"/>
      <c r="C67" s="16"/>
      <c r="D67" s="16"/>
      <c r="E67" s="16"/>
    </row>
    <row r="68" spans="1:5" ht="42" customHeight="1" x14ac:dyDescent="0.25">
      <c r="A68" s="148" t="s">
        <v>187</v>
      </c>
      <c r="B68" s="148"/>
      <c r="C68" s="148"/>
      <c r="D68" s="148"/>
      <c r="E68" s="148"/>
    </row>
    <row r="69" spans="1:5" x14ac:dyDescent="0.25">
      <c r="A69" s="149"/>
      <c r="B69" s="149"/>
      <c r="C69" s="149"/>
      <c r="D69" s="149"/>
      <c r="E69" s="149"/>
    </row>
    <row r="70" spans="1:5" ht="33" customHeight="1" x14ac:dyDescent="0.25">
      <c r="A70" s="140" t="s">
        <v>188</v>
      </c>
      <c r="B70" s="140"/>
      <c r="C70" s="140"/>
      <c r="D70" s="140"/>
      <c r="E70" s="140"/>
    </row>
    <row r="71" spans="1:5" x14ac:dyDescent="0.25">
      <c r="A71" s="1"/>
      <c r="B71" s="19" t="s">
        <v>28</v>
      </c>
      <c r="C71" s="1"/>
      <c r="D71" s="1"/>
      <c r="E71" s="1"/>
    </row>
    <row r="72" spans="1:5" x14ac:dyDescent="0.25">
      <c r="A72" s="1"/>
      <c r="B72" s="1"/>
      <c r="C72" s="1"/>
      <c r="D72" s="1"/>
      <c r="E72" s="1"/>
    </row>
    <row r="73" spans="1:5" x14ac:dyDescent="0.25">
      <c r="A73" s="1"/>
      <c r="B73" s="1"/>
      <c r="C73" s="1"/>
      <c r="D73" s="1"/>
      <c r="E73" s="1"/>
    </row>
    <row r="74" spans="1:5" x14ac:dyDescent="0.25">
      <c r="A74" s="1"/>
      <c r="B74" s="20" t="s">
        <v>180</v>
      </c>
      <c r="C74" s="1"/>
      <c r="D74" s="150"/>
      <c r="E74" s="150"/>
    </row>
    <row r="75" spans="1:5" x14ac:dyDescent="0.25">
      <c r="A75" s="1"/>
      <c r="B75" s="19" t="s">
        <v>178</v>
      </c>
      <c r="C75" s="1"/>
      <c r="D75" s="146"/>
      <c r="E75" s="146"/>
    </row>
    <row r="76" spans="1:5" ht="17.25" customHeight="1" x14ac:dyDescent="0.25">
      <c r="A76" s="1"/>
      <c r="B76" s="1"/>
      <c r="C76" s="1"/>
      <c r="D76" s="146"/>
      <c r="E76" s="146"/>
    </row>
    <row r="77" spans="1:5" x14ac:dyDescent="0.25">
      <c r="A77" s="1"/>
      <c r="B77" s="21" t="s">
        <v>181</v>
      </c>
      <c r="C77" s="151" t="s">
        <v>29</v>
      </c>
      <c r="D77" s="151"/>
      <c r="E77" s="151"/>
    </row>
    <row r="78" spans="1:5" ht="48.75" customHeight="1" x14ac:dyDescent="0.25">
      <c r="A78" s="1"/>
      <c r="B78" s="125" t="s">
        <v>30</v>
      </c>
      <c r="C78" s="147" t="s">
        <v>179</v>
      </c>
      <c r="D78" s="147"/>
      <c r="E78" s="147"/>
    </row>
    <row r="79" spans="1:5" x14ac:dyDescent="0.25">
      <c r="A79" s="1"/>
      <c r="B79" s="21"/>
      <c r="C79" s="19"/>
      <c r="D79" s="19"/>
      <c r="E79" s="19"/>
    </row>
    <row r="80" spans="1:5" x14ac:dyDescent="0.25">
      <c r="A80" s="1"/>
      <c r="B80" s="19"/>
      <c r="C80" s="1"/>
      <c r="D80" s="1"/>
      <c r="E80" s="1"/>
    </row>
    <row r="81" spans="1:5" x14ac:dyDescent="0.25">
      <c r="A81" s="22"/>
      <c r="B81" s="23"/>
      <c r="C81" s="1"/>
      <c r="D81" s="1"/>
      <c r="E81" s="1"/>
    </row>
    <row r="82" spans="1:5" x14ac:dyDescent="0.25">
      <c r="A82" s="23"/>
      <c r="B82" s="23"/>
      <c r="C82" s="1"/>
      <c r="D82" s="1"/>
      <c r="E82" s="1"/>
    </row>
    <row r="83" spans="1:5" x14ac:dyDescent="0.25">
      <c r="A83" s="23"/>
      <c r="B83" s="23"/>
      <c r="C83" s="1"/>
      <c r="D83" s="1"/>
      <c r="E83" s="1"/>
    </row>
    <row r="84" spans="1:5" x14ac:dyDescent="0.25">
      <c r="A84" s="23"/>
      <c r="B84" s="23"/>
      <c r="C84" s="1"/>
      <c r="D84" s="1"/>
      <c r="E84" s="1"/>
    </row>
    <row r="85" spans="1:5" x14ac:dyDescent="0.25">
      <c r="A85" s="23"/>
      <c r="B85" s="23"/>
      <c r="C85" s="1"/>
      <c r="D85" s="1"/>
      <c r="E85" s="1"/>
    </row>
    <row r="86" spans="1:5" x14ac:dyDescent="0.25">
      <c r="A86" s="1"/>
      <c r="B86" s="1"/>
      <c r="C86" s="1"/>
      <c r="D86" s="1"/>
      <c r="E86" s="1"/>
    </row>
    <row r="87" spans="1:5" x14ac:dyDescent="0.25">
      <c r="A87" s="1"/>
      <c r="B87" s="1"/>
      <c r="C87" s="1"/>
      <c r="D87" s="1"/>
      <c r="E87" s="1"/>
    </row>
  </sheetData>
  <mergeCells count="49">
    <mergeCell ref="D74:E74"/>
    <mergeCell ref="D75:E75"/>
    <mergeCell ref="D76:E76"/>
    <mergeCell ref="C77:E77"/>
    <mergeCell ref="C78:E78"/>
    <mergeCell ref="C43:D43"/>
    <mergeCell ref="C44:D44"/>
    <mergeCell ref="A70:E70"/>
    <mergeCell ref="C45:D45"/>
    <mergeCell ref="A46:E46"/>
    <mergeCell ref="A60:E60"/>
    <mergeCell ref="A61:E61"/>
    <mergeCell ref="B62:E62"/>
    <mergeCell ref="B63:E63"/>
    <mergeCell ref="B64:E64"/>
    <mergeCell ref="B65:E65"/>
    <mergeCell ref="A68:E68"/>
    <mergeCell ref="A69:E69"/>
    <mergeCell ref="C21:E21"/>
    <mergeCell ref="B23:E23"/>
    <mergeCell ref="A25:E25"/>
    <mergeCell ref="A30:E30"/>
    <mergeCell ref="C42:D42"/>
    <mergeCell ref="C34:D34"/>
    <mergeCell ref="C35:D35"/>
    <mergeCell ref="C36:D36"/>
    <mergeCell ref="C37:D37"/>
    <mergeCell ref="A1:E1"/>
    <mergeCell ref="A2:E2"/>
    <mergeCell ref="A3:E3"/>
    <mergeCell ref="A4:E4"/>
    <mergeCell ref="C20:E20"/>
    <mergeCell ref="A7:E7"/>
    <mergeCell ref="A9:E9"/>
    <mergeCell ref="C11:E11"/>
    <mergeCell ref="C12:E12"/>
    <mergeCell ref="C13:E13"/>
    <mergeCell ref="C14:E14"/>
    <mergeCell ref="C15:E15"/>
    <mergeCell ref="C16:E16"/>
    <mergeCell ref="C17:D17"/>
    <mergeCell ref="C18:D18"/>
    <mergeCell ref="C19:D19"/>
    <mergeCell ref="C32:D32"/>
    <mergeCell ref="C33:D33"/>
    <mergeCell ref="B26:E26"/>
    <mergeCell ref="B27:E27"/>
    <mergeCell ref="B28:E28"/>
    <mergeCell ref="B29:E29"/>
  </mergeCells>
  <pageMargins left="1.1023622047244095" right="0" top="0.94488188976377963" bottom="0.74803149606299213" header="0.31496062992125984" footer="0.51181102362204722"/>
  <pageSetup orientation="portrait" horizontalDpi="0" verticalDpi="0" r:id="rId1"/>
  <headerFooter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105"/>
  <sheetViews>
    <sheetView topLeftCell="A85" workbookViewId="0">
      <selection activeCell="I22" sqref="I22"/>
    </sheetView>
  </sheetViews>
  <sheetFormatPr baseColWidth="10" defaultRowHeight="15" x14ac:dyDescent="0.25"/>
  <cols>
    <col min="2" max="2" width="46.7109375" customWidth="1"/>
  </cols>
  <sheetData>
    <row r="6" spans="1:6" ht="15.75" x14ac:dyDescent="0.25">
      <c r="A6" s="152" t="s">
        <v>31</v>
      </c>
      <c r="B6" s="152"/>
      <c r="C6" s="152"/>
      <c r="D6" s="152"/>
      <c r="E6" s="152"/>
      <c r="F6" s="152"/>
    </row>
    <row r="7" spans="1:6" x14ac:dyDescent="0.25">
      <c r="A7" s="150" t="s">
        <v>32</v>
      </c>
      <c r="B7" s="150"/>
      <c r="C7" s="150"/>
      <c r="D7" s="150"/>
      <c r="E7" s="150"/>
      <c r="F7" s="150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50" t="s">
        <v>33</v>
      </c>
      <c r="B9" s="150"/>
      <c r="C9" s="150"/>
      <c r="D9" s="150"/>
      <c r="E9" s="150"/>
      <c r="F9" s="150"/>
    </row>
    <row r="10" spans="1:6" x14ac:dyDescent="0.25">
      <c r="A10" s="24"/>
      <c r="B10" s="24"/>
      <c r="C10" s="24"/>
      <c r="D10" s="24"/>
      <c r="E10" s="24"/>
      <c r="F10" s="24"/>
    </row>
    <row r="11" spans="1:6" ht="39.75" customHeight="1" x14ac:dyDescent="0.25">
      <c r="A11" s="153" t="s">
        <v>34</v>
      </c>
      <c r="B11" s="153"/>
      <c r="C11" s="153"/>
      <c r="D11" s="153"/>
      <c r="E11" s="153"/>
      <c r="F11" s="153"/>
    </row>
    <row r="12" spans="1:6" x14ac:dyDescent="0.25">
      <c r="A12" s="1"/>
      <c r="B12" s="1"/>
      <c r="C12" s="1"/>
      <c r="D12" s="1"/>
      <c r="E12" s="1"/>
      <c r="F12" s="1"/>
    </row>
    <row r="13" spans="1:6" ht="26.25" x14ac:dyDescent="0.25">
      <c r="A13" s="154" t="s">
        <v>35</v>
      </c>
      <c r="B13" s="154"/>
      <c r="C13" s="154"/>
      <c r="D13" s="154"/>
      <c r="E13" s="154"/>
      <c r="F13" s="154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48" t="s">
        <v>36</v>
      </c>
      <c r="B15" s="148"/>
      <c r="C15" s="148"/>
      <c r="D15" s="148"/>
      <c r="E15" s="148"/>
      <c r="F15" s="148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38" t="s">
        <v>37</v>
      </c>
      <c r="B18" s="138"/>
      <c r="C18" s="138"/>
      <c r="D18" s="138"/>
      <c r="E18" s="138"/>
      <c r="F18" s="138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 t="s">
        <v>1</v>
      </c>
      <c r="C20" s="136" t="s">
        <v>38</v>
      </c>
      <c r="D20" s="136"/>
      <c r="E20" s="136"/>
      <c r="F20" s="136"/>
    </row>
    <row r="21" spans="1:6" x14ac:dyDescent="0.25">
      <c r="A21" s="1"/>
      <c r="B21" s="1" t="s">
        <v>2</v>
      </c>
      <c r="C21" s="140" t="s">
        <v>39</v>
      </c>
      <c r="D21" s="140"/>
      <c r="E21" s="140"/>
      <c r="F21" s="140"/>
    </row>
    <row r="22" spans="1:6" x14ac:dyDescent="0.25">
      <c r="A22" s="1"/>
      <c r="B22" s="1" t="s">
        <v>3</v>
      </c>
      <c r="C22" s="139" t="s">
        <v>40</v>
      </c>
      <c r="D22" s="136"/>
      <c r="E22" s="136"/>
      <c r="F22" s="136"/>
    </row>
    <row r="23" spans="1:6" x14ac:dyDescent="0.25">
      <c r="A23" s="1"/>
      <c r="B23" s="1" t="s">
        <v>5</v>
      </c>
      <c r="C23" s="136" t="s">
        <v>41</v>
      </c>
      <c r="D23" s="136"/>
      <c r="E23" s="136"/>
      <c r="F23" s="136"/>
    </row>
    <row r="24" spans="1:6" x14ac:dyDescent="0.25">
      <c r="A24" s="1"/>
      <c r="B24" s="1" t="s">
        <v>6</v>
      </c>
      <c r="C24" s="140" t="s">
        <v>42</v>
      </c>
      <c r="D24" s="140"/>
      <c r="E24" s="140"/>
      <c r="F24" s="140"/>
    </row>
    <row r="25" spans="1:6" x14ac:dyDescent="0.25">
      <c r="A25" s="1"/>
      <c r="B25" s="1" t="s">
        <v>43</v>
      </c>
      <c r="C25" s="139" t="s">
        <v>44</v>
      </c>
      <c r="D25" s="139"/>
      <c r="E25" s="139"/>
      <c r="F25" s="139"/>
    </row>
    <row r="26" spans="1:6" x14ac:dyDescent="0.25">
      <c r="A26" s="1"/>
      <c r="B26" s="1" t="s">
        <v>8</v>
      </c>
      <c r="C26" s="141">
        <f>'[1]MODIF 02'!I8</f>
        <v>0</v>
      </c>
      <c r="D26" s="141"/>
      <c r="E26" s="141"/>
      <c r="F26" s="141"/>
    </row>
    <row r="27" spans="1:6" ht="128.25" x14ac:dyDescent="0.25">
      <c r="A27" s="1"/>
      <c r="B27" s="25" t="s">
        <v>45</v>
      </c>
      <c r="C27" s="141">
        <v>49357103.200000003</v>
      </c>
      <c r="D27" s="141"/>
      <c r="E27" s="141"/>
      <c r="F27" s="141"/>
    </row>
    <row r="28" spans="1:6" x14ac:dyDescent="0.25">
      <c r="A28" s="1"/>
      <c r="B28" s="1" t="s">
        <v>46</v>
      </c>
      <c r="C28" s="141">
        <f>SUM(C26:F27)</f>
        <v>49357103.200000003</v>
      </c>
      <c r="D28" s="141"/>
      <c r="E28" s="141"/>
      <c r="F28" s="141"/>
    </row>
    <row r="29" spans="1:6" x14ac:dyDescent="0.25">
      <c r="A29" s="1"/>
      <c r="B29" s="1" t="s">
        <v>10</v>
      </c>
      <c r="C29" s="136" t="s">
        <v>47</v>
      </c>
      <c r="D29" s="136"/>
      <c r="E29" s="136"/>
      <c r="F29" s="136"/>
    </row>
    <row r="30" spans="1:6" x14ac:dyDescent="0.25">
      <c r="A30" s="1"/>
      <c r="B30" s="1" t="s">
        <v>48</v>
      </c>
      <c r="C30" s="136" t="s">
        <v>49</v>
      </c>
      <c r="D30" s="136"/>
      <c r="E30" s="136"/>
      <c r="F30" s="136"/>
    </row>
    <row r="31" spans="1:6" x14ac:dyDescent="0.25">
      <c r="A31" s="1"/>
      <c r="B31" s="1" t="s">
        <v>50</v>
      </c>
      <c r="C31" s="136" t="s">
        <v>51</v>
      </c>
      <c r="D31" s="136"/>
      <c r="E31" s="136"/>
      <c r="F31" s="136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38" t="s">
        <v>52</v>
      </c>
      <c r="B34" s="138"/>
      <c r="C34" s="138"/>
      <c r="D34" s="138"/>
      <c r="E34" s="138"/>
      <c r="F34" s="138"/>
    </row>
    <row r="35" spans="1:6" x14ac:dyDescent="0.25">
      <c r="A35" s="7"/>
      <c r="B35" s="7"/>
      <c r="C35" s="7"/>
      <c r="D35" s="7"/>
      <c r="E35" s="7"/>
      <c r="F35" s="7"/>
    </row>
    <row r="36" spans="1:6" x14ac:dyDescent="0.25">
      <c r="A36" s="1"/>
      <c r="B36" s="8" t="s">
        <v>12</v>
      </c>
      <c r="C36" s="129">
        <v>40239</v>
      </c>
      <c r="D36" s="129"/>
      <c r="E36" s="129"/>
      <c r="F36" s="129"/>
    </row>
    <row r="37" spans="1:6" x14ac:dyDescent="0.25">
      <c r="A37" s="1"/>
      <c r="B37" s="8" t="s">
        <v>13</v>
      </c>
      <c r="C37" s="129">
        <v>40245</v>
      </c>
      <c r="D37" s="129"/>
      <c r="E37" s="129"/>
      <c r="F37" s="129"/>
    </row>
    <row r="38" spans="1:6" x14ac:dyDescent="0.25">
      <c r="A38" s="1"/>
      <c r="B38" s="8" t="s">
        <v>53</v>
      </c>
      <c r="C38" s="129">
        <v>40347</v>
      </c>
      <c r="D38" s="129"/>
      <c r="E38" s="129"/>
      <c r="F38" s="129"/>
    </row>
    <row r="39" spans="1:6" x14ac:dyDescent="0.25">
      <c r="A39" s="1"/>
      <c r="B39" s="8" t="s">
        <v>54</v>
      </c>
      <c r="C39" s="129">
        <v>40350</v>
      </c>
      <c r="D39" s="129"/>
      <c r="E39" s="129"/>
      <c r="F39" s="129"/>
    </row>
    <row r="40" spans="1:6" x14ac:dyDescent="0.25">
      <c r="A40" s="1"/>
      <c r="B40" s="8" t="s">
        <v>55</v>
      </c>
      <c r="C40" s="129">
        <v>40351</v>
      </c>
      <c r="D40" s="129"/>
      <c r="E40" s="129"/>
      <c r="F40" s="129"/>
    </row>
    <row r="41" spans="1:6" x14ac:dyDescent="0.25">
      <c r="A41" s="1"/>
      <c r="B41" s="8" t="s">
        <v>56</v>
      </c>
      <c r="C41" s="129">
        <v>40352</v>
      </c>
      <c r="D41" s="129"/>
      <c r="E41" s="129"/>
      <c r="F41" s="129"/>
    </row>
    <row r="42" spans="1:6" x14ac:dyDescent="0.25">
      <c r="A42" s="1"/>
      <c r="B42" s="8" t="s">
        <v>57</v>
      </c>
      <c r="C42" s="129">
        <v>40564</v>
      </c>
      <c r="D42" s="129"/>
      <c r="E42" s="129"/>
      <c r="F42" s="129"/>
    </row>
    <row r="43" spans="1:6" x14ac:dyDescent="0.25">
      <c r="A43" s="1"/>
      <c r="B43" s="8" t="s">
        <v>58</v>
      </c>
      <c r="C43" s="129">
        <v>40564</v>
      </c>
      <c r="D43" s="129"/>
      <c r="E43" s="129"/>
      <c r="F43" s="129"/>
    </row>
    <row r="44" spans="1:6" x14ac:dyDescent="0.25">
      <c r="A44" s="1"/>
      <c r="B44" s="8" t="s">
        <v>59</v>
      </c>
      <c r="C44" s="129">
        <v>40585</v>
      </c>
      <c r="D44" s="129"/>
      <c r="E44" s="129"/>
      <c r="F44" s="129"/>
    </row>
    <row r="45" spans="1:6" x14ac:dyDescent="0.25">
      <c r="A45" s="1"/>
      <c r="B45" s="8" t="s">
        <v>60</v>
      </c>
      <c r="C45" s="129">
        <v>40591</v>
      </c>
      <c r="D45" s="129"/>
      <c r="E45" s="129"/>
      <c r="F45" s="129"/>
    </row>
    <row r="46" spans="1:6" x14ac:dyDescent="0.25">
      <c r="A46" s="1"/>
      <c r="B46" s="8" t="s">
        <v>61</v>
      </c>
      <c r="C46" s="129">
        <v>40591</v>
      </c>
      <c r="D46" s="129"/>
      <c r="E46" s="129"/>
      <c r="F46" s="129"/>
    </row>
    <row r="47" spans="1:6" x14ac:dyDescent="0.25">
      <c r="A47" s="1"/>
      <c r="B47" s="8" t="s">
        <v>15</v>
      </c>
      <c r="C47" s="129">
        <v>40675</v>
      </c>
      <c r="D47" s="129"/>
      <c r="E47" s="129"/>
      <c r="F47" s="129"/>
    </row>
    <row r="48" spans="1:6" x14ac:dyDescent="0.25">
      <c r="A48" s="1"/>
      <c r="B48" s="8"/>
      <c r="C48" s="10"/>
      <c r="D48" s="8"/>
      <c r="E48" s="8"/>
      <c r="F48" s="8"/>
    </row>
    <row r="49" spans="1:6" x14ac:dyDescent="0.25">
      <c r="A49" s="138" t="s">
        <v>62</v>
      </c>
      <c r="B49" s="138"/>
      <c r="C49" s="138"/>
      <c r="D49" s="138"/>
      <c r="E49" s="138"/>
      <c r="F49" s="138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26" t="s">
        <v>63</v>
      </c>
      <c r="B51" s="27" t="s">
        <v>16</v>
      </c>
      <c r="C51" s="26" t="s">
        <v>63</v>
      </c>
      <c r="D51" s="156" t="s">
        <v>16</v>
      </c>
      <c r="E51" s="156"/>
      <c r="F51" s="156"/>
    </row>
    <row r="52" spans="1:6" x14ac:dyDescent="0.25">
      <c r="A52" s="28">
        <v>1</v>
      </c>
      <c r="B52" s="29" t="s">
        <v>64</v>
      </c>
      <c r="C52" s="30">
        <v>11</v>
      </c>
      <c r="D52" s="155" t="s">
        <v>65</v>
      </c>
      <c r="E52" s="155"/>
      <c r="F52" s="155"/>
    </row>
    <row r="53" spans="1:6" x14ac:dyDescent="0.25">
      <c r="A53" s="28">
        <v>2</v>
      </c>
      <c r="B53" s="29" t="s">
        <v>66</v>
      </c>
      <c r="C53" s="30">
        <v>12</v>
      </c>
      <c r="D53" s="155" t="s">
        <v>67</v>
      </c>
      <c r="E53" s="155"/>
      <c r="F53" s="155"/>
    </row>
    <row r="54" spans="1:6" x14ac:dyDescent="0.25">
      <c r="A54" s="30">
        <v>3</v>
      </c>
      <c r="B54" s="31" t="s">
        <v>68</v>
      </c>
      <c r="C54" s="30">
        <v>14</v>
      </c>
      <c r="D54" s="155" t="s">
        <v>69</v>
      </c>
      <c r="E54" s="155"/>
      <c r="F54" s="155"/>
    </row>
    <row r="55" spans="1:6" x14ac:dyDescent="0.25">
      <c r="A55" s="30">
        <v>4</v>
      </c>
      <c r="B55" s="31" t="s">
        <v>70</v>
      </c>
      <c r="C55" s="30">
        <v>15</v>
      </c>
      <c r="D55" s="155" t="s">
        <v>71</v>
      </c>
      <c r="E55" s="155"/>
      <c r="F55" s="155"/>
    </row>
    <row r="56" spans="1:6" x14ac:dyDescent="0.25">
      <c r="A56" s="30">
        <v>5</v>
      </c>
      <c r="B56" s="31" t="s">
        <v>72</v>
      </c>
      <c r="C56" s="30">
        <v>16</v>
      </c>
      <c r="D56" s="155" t="s">
        <v>73</v>
      </c>
      <c r="E56" s="155"/>
      <c r="F56" s="155"/>
    </row>
    <row r="57" spans="1:6" x14ac:dyDescent="0.25">
      <c r="A57" s="30">
        <v>6</v>
      </c>
      <c r="B57" s="31" t="s">
        <v>74</v>
      </c>
      <c r="C57" s="30">
        <v>18</v>
      </c>
      <c r="D57" s="155" t="s">
        <v>75</v>
      </c>
      <c r="E57" s="155"/>
      <c r="F57" s="155"/>
    </row>
    <row r="58" spans="1:6" x14ac:dyDescent="0.25">
      <c r="A58" s="30">
        <v>7</v>
      </c>
      <c r="B58" s="31" t="s">
        <v>76</v>
      </c>
      <c r="C58" s="30">
        <v>19</v>
      </c>
      <c r="D58" s="157" t="s">
        <v>77</v>
      </c>
      <c r="E58" s="157"/>
      <c r="F58" s="157"/>
    </row>
    <row r="59" spans="1:6" ht="25.5" x14ac:dyDescent="0.25">
      <c r="A59" s="30">
        <v>8</v>
      </c>
      <c r="B59" s="31" t="s">
        <v>78</v>
      </c>
      <c r="C59" s="30">
        <v>20</v>
      </c>
      <c r="D59" s="155" t="s">
        <v>79</v>
      </c>
      <c r="E59" s="155"/>
      <c r="F59" s="155"/>
    </row>
    <row r="60" spans="1:6" x14ac:dyDescent="0.25">
      <c r="A60" s="30">
        <v>9</v>
      </c>
      <c r="B60" s="31" t="s">
        <v>80</v>
      </c>
      <c r="C60" s="30">
        <v>21</v>
      </c>
      <c r="D60" s="155" t="s">
        <v>81</v>
      </c>
      <c r="E60" s="155"/>
      <c r="F60" s="155"/>
    </row>
    <row r="61" spans="1:6" x14ac:dyDescent="0.25">
      <c r="A61" s="30">
        <v>10</v>
      </c>
      <c r="B61" s="31" t="s">
        <v>82</v>
      </c>
      <c r="C61" s="32"/>
      <c r="D61" s="32"/>
      <c r="E61" s="32"/>
      <c r="F61" s="32"/>
    </row>
    <row r="62" spans="1:6" x14ac:dyDescent="0.25">
      <c r="A62" s="8"/>
      <c r="B62" s="8"/>
      <c r="C62" s="8"/>
      <c r="D62" s="8"/>
      <c r="E62" s="8"/>
      <c r="F62" s="8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5" t="s">
        <v>83</v>
      </c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 t="s">
        <v>20</v>
      </c>
      <c r="C66" s="13"/>
      <c r="D66" s="13"/>
      <c r="E66" s="13"/>
      <c r="F66" s="13">
        <v>436904846.77999997</v>
      </c>
    </row>
    <row r="67" spans="1:6" x14ac:dyDescent="0.25">
      <c r="A67" s="1"/>
      <c r="B67" s="1" t="s">
        <v>84</v>
      </c>
      <c r="C67" s="13"/>
      <c r="D67" s="13"/>
      <c r="E67" s="13"/>
      <c r="F67" s="13">
        <v>49357103.200000003</v>
      </c>
    </row>
    <row r="68" spans="1:6" x14ac:dyDescent="0.25">
      <c r="A68" s="1"/>
      <c r="B68" s="1" t="s">
        <v>22</v>
      </c>
      <c r="C68" s="13"/>
      <c r="D68" s="13"/>
      <c r="E68" s="13">
        <v>483610963.1668855</v>
      </c>
      <c r="F68" s="13"/>
    </row>
    <row r="69" spans="1:6" x14ac:dyDescent="0.25">
      <c r="A69" s="1"/>
      <c r="B69" s="1" t="s">
        <v>85</v>
      </c>
      <c r="C69" s="13"/>
      <c r="D69" s="13"/>
      <c r="E69" s="14">
        <v>2650986.8131144047</v>
      </c>
      <c r="F69" s="14"/>
    </row>
    <row r="70" spans="1:6" x14ac:dyDescent="0.25">
      <c r="A70" s="1"/>
      <c r="B70" s="17" t="s">
        <v>23</v>
      </c>
      <c r="C70" s="13"/>
      <c r="D70" s="13"/>
      <c r="E70" s="16">
        <v>486261949.9799999</v>
      </c>
      <c r="F70" s="16">
        <v>486261949.97999996</v>
      </c>
    </row>
    <row r="71" spans="1:6" x14ac:dyDescent="0.25">
      <c r="A71" s="1"/>
      <c r="B71" s="1"/>
      <c r="C71" s="13"/>
      <c r="D71" s="13"/>
      <c r="E71" s="13"/>
      <c r="F71" s="13"/>
    </row>
    <row r="72" spans="1:6" x14ac:dyDescent="0.25">
      <c r="A72" s="1"/>
      <c r="B72" s="1"/>
      <c r="C72" s="13"/>
      <c r="D72" s="13"/>
      <c r="E72" s="13"/>
      <c r="F72" s="13"/>
    </row>
    <row r="73" spans="1:6" x14ac:dyDescent="0.25">
      <c r="A73" s="5" t="s">
        <v>86</v>
      </c>
      <c r="B73" s="1"/>
      <c r="C73" s="13"/>
      <c r="D73" s="13"/>
      <c r="E73" s="13"/>
      <c r="F73" s="13"/>
    </row>
    <row r="74" spans="1:6" x14ac:dyDescent="0.25">
      <c r="A74" s="1"/>
      <c r="B74" s="1"/>
      <c r="C74" s="13"/>
      <c r="D74" s="13"/>
      <c r="E74" s="13"/>
      <c r="F74" s="13"/>
    </row>
    <row r="75" spans="1:6" x14ac:dyDescent="0.25">
      <c r="A75" s="1"/>
      <c r="B75" s="1" t="s">
        <v>87</v>
      </c>
      <c r="C75" s="13"/>
      <c r="D75" s="13"/>
      <c r="E75" s="13"/>
      <c r="F75" s="13">
        <v>218452423.38999999</v>
      </c>
    </row>
    <row r="76" spans="1:6" x14ac:dyDescent="0.25">
      <c r="A76" s="1"/>
      <c r="B76" s="1" t="s">
        <v>88</v>
      </c>
      <c r="C76" s="13"/>
      <c r="D76" s="13"/>
      <c r="E76" s="13">
        <v>137024472.28</v>
      </c>
      <c r="F76" s="13"/>
    </row>
    <row r="77" spans="1:6" x14ac:dyDescent="0.25">
      <c r="A77" s="1"/>
      <c r="B77" s="1" t="s">
        <v>89</v>
      </c>
      <c r="C77" s="13"/>
      <c r="D77" s="13"/>
      <c r="E77" s="13">
        <v>61057630.219999999</v>
      </c>
      <c r="F77" s="13"/>
    </row>
    <row r="78" spans="1:6" x14ac:dyDescent="0.25">
      <c r="A78" s="1"/>
      <c r="B78" s="1" t="s">
        <v>90</v>
      </c>
      <c r="C78" s="13"/>
      <c r="D78" s="13"/>
      <c r="E78" s="14">
        <v>20370320.889842927</v>
      </c>
      <c r="F78" s="14"/>
    </row>
    <row r="79" spans="1:6" x14ac:dyDescent="0.25">
      <c r="A79" s="1"/>
      <c r="B79" s="17" t="s">
        <v>23</v>
      </c>
      <c r="C79" s="13"/>
      <c r="D79" s="13"/>
      <c r="E79" s="16">
        <v>218452423.38984293</v>
      </c>
      <c r="F79" s="16">
        <v>218452423.38999999</v>
      </c>
    </row>
    <row r="80" spans="1:6" x14ac:dyDescent="0.25">
      <c r="A80" s="1"/>
      <c r="B80" s="1"/>
      <c r="C80" s="13"/>
      <c r="D80" s="13"/>
      <c r="E80" s="13"/>
      <c r="F80" s="13"/>
    </row>
    <row r="81" spans="1:6" x14ac:dyDescent="0.25">
      <c r="A81" s="1"/>
      <c r="B81" s="1"/>
      <c r="C81" s="13"/>
      <c r="D81" s="13"/>
      <c r="E81" s="13"/>
      <c r="F81" s="13"/>
    </row>
    <row r="82" spans="1:6" x14ac:dyDescent="0.25">
      <c r="A82" s="5" t="s">
        <v>91</v>
      </c>
      <c r="B82" s="1"/>
      <c r="C82" s="13"/>
      <c r="D82" s="13"/>
      <c r="E82" s="13"/>
      <c r="F82" s="13"/>
    </row>
    <row r="83" spans="1:6" x14ac:dyDescent="0.25">
      <c r="A83" s="1"/>
      <c r="B83" s="1"/>
      <c r="C83" s="13"/>
      <c r="D83" s="13"/>
      <c r="E83" s="13"/>
      <c r="F83" s="13"/>
    </row>
    <row r="84" spans="1:6" x14ac:dyDescent="0.25">
      <c r="A84" s="1"/>
      <c r="B84" s="1" t="s">
        <v>92</v>
      </c>
      <c r="C84" s="13"/>
      <c r="D84" s="13"/>
      <c r="E84" s="13"/>
      <c r="F84" s="13">
        <v>486261949.97999996</v>
      </c>
    </row>
    <row r="85" spans="1:6" x14ac:dyDescent="0.25">
      <c r="A85" s="1"/>
      <c r="B85" s="1" t="s">
        <v>93</v>
      </c>
      <c r="C85" s="158">
        <v>483610963.1668855</v>
      </c>
      <c r="D85" s="158"/>
      <c r="E85" s="13"/>
      <c r="F85" s="13"/>
    </row>
    <row r="86" spans="1:6" x14ac:dyDescent="0.25">
      <c r="A86" s="1"/>
      <c r="B86" s="1" t="s">
        <v>94</v>
      </c>
      <c r="C86" s="13"/>
      <c r="D86" s="13"/>
      <c r="E86" s="13">
        <v>274048944.55159408</v>
      </c>
      <c r="F86" s="13"/>
    </row>
    <row r="87" spans="1:6" x14ac:dyDescent="0.25">
      <c r="A87" s="1"/>
      <c r="B87" s="1" t="s">
        <v>95</v>
      </c>
      <c r="C87" s="13"/>
      <c r="D87" s="13"/>
      <c r="E87" s="13">
        <v>122115260.44872001</v>
      </c>
      <c r="F87" s="13"/>
    </row>
    <row r="88" spans="1:6" x14ac:dyDescent="0.25">
      <c r="A88" s="1"/>
      <c r="B88" s="1" t="s">
        <v>96</v>
      </c>
      <c r="C88" s="13"/>
      <c r="D88" s="13"/>
      <c r="E88" s="13">
        <v>87446758.166571453</v>
      </c>
      <c r="F88" s="13"/>
    </row>
    <row r="89" spans="1:6" x14ac:dyDescent="0.25">
      <c r="A89" s="1"/>
      <c r="B89" s="1" t="s">
        <v>85</v>
      </c>
      <c r="C89" s="159">
        <v>2650986.8131144047</v>
      </c>
      <c r="D89" s="159"/>
      <c r="E89" s="14">
        <v>2650986.8131144047</v>
      </c>
      <c r="F89" s="14"/>
    </row>
    <row r="90" spans="1:6" x14ac:dyDescent="0.25">
      <c r="A90" s="1"/>
      <c r="B90" s="17" t="s">
        <v>23</v>
      </c>
      <c r="C90" s="160">
        <v>486261949.9799999</v>
      </c>
      <c r="D90" s="160"/>
      <c r="E90" s="16">
        <v>486261949.97999996</v>
      </c>
      <c r="F90" s="16">
        <v>486261949.97999996</v>
      </c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/>
      <c r="E92" s="1"/>
      <c r="F92" s="1"/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/>
      <c r="B94" s="148" t="s">
        <v>97</v>
      </c>
      <c r="C94" s="148"/>
      <c r="D94" s="148"/>
      <c r="E94" s="148"/>
      <c r="F94" s="148"/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/>
      <c r="B96" s="1"/>
      <c r="C96" s="1"/>
      <c r="D96" s="1"/>
      <c r="E96" s="1"/>
      <c r="F96" s="1"/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/>
      <c r="B98" s="1"/>
      <c r="C98" s="1"/>
      <c r="D98" s="1"/>
      <c r="E98" s="1"/>
      <c r="F98" s="1"/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/>
      <c r="B100" s="20" t="s">
        <v>98</v>
      </c>
      <c r="C100" s="1"/>
      <c r="D100" s="150" t="s">
        <v>99</v>
      </c>
      <c r="E100" s="150"/>
      <c r="F100" s="150"/>
    </row>
    <row r="101" spans="1:6" x14ac:dyDescent="0.25">
      <c r="A101" s="1"/>
      <c r="B101" s="19" t="s">
        <v>100</v>
      </c>
      <c r="C101" s="1"/>
      <c r="D101" s="146" t="s">
        <v>101</v>
      </c>
      <c r="E101" s="146"/>
      <c r="F101" s="146"/>
    </row>
    <row r="102" spans="1:6" x14ac:dyDescent="0.25">
      <c r="A102" s="1"/>
      <c r="B102" s="19" t="s">
        <v>102</v>
      </c>
      <c r="C102" s="1"/>
      <c r="D102" s="146"/>
      <c r="E102" s="146"/>
      <c r="F102" s="146"/>
    </row>
    <row r="103" spans="1:6" x14ac:dyDescent="0.25">
      <c r="A103" s="1"/>
      <c r="B103" s="1"/>
      <c r="C103" s="1"/>
      <c r="D103" s="19"/>
      <c r="E103" s="19"/>
      <c r="F103" s="19"/>
    </row>
    <row r="104" spans="1:6" x14ac:dyDescent="0.25">
      <c r="A104" s="1"/>
      <c r="B104" s="1"/>
      <c r="C104" s="1"/>
      <c r="D104" s="19"/>
      <c r="E104" s="19"/>
      <c r="F104" s="19"/>
    </row>
    <row r="105" spans="1:6" x14ac:dyDescent="0.25">
      <c r="A105" s="1"/>
      <c r="B105" s="1"/>
      <c r="C105" s="1"/>
      <c r="D105" s="1"/>
      <c r="E105" s="1"/>
      <c r="F105" s="1"/>
    </row>
  </sheetData>
  <mergeCells count="50">
    <mergeCell ref="D101:F101"/>
    <mergeCell ref="D102:F102"/>
    <mergeCell ref="D60:F60"/>
    <mergeCell ref="C85:D85"/>
    <mergeCell ref="C89:D89"/>
    <mergeCell ref="C90:D90"/>
    <mergeCell ref="B94:F94"/>
    <mergeCell ref="D100:F100"/>
    <mergeCell ref="D59:F59"/>
    <mergeCell ref="C46:F46"/>
    <mergeCell ref="C47:F47"/>
    <mergeCell ref="A49:F49"/>
    <mergeCell ref="D51:F51"/>
    <mergeCell ref="D52:F52"/>
    <mergeCell ref="D53:F53"/>
    <mergeCell ref="D54:F54"/>
    <mergeCell ref="D55:F55"/>
    <mergeCell ref="D56:F56"/>
    <mergeCell ref="D57:F57"/>
    <mergeCell ref="D58:F58"/>
    <mergeCell ref="C45:F45"/>
    <mergeCell ref="C31:F31"/>
    <mergeCell ref="A34:F34"/>
    <mergeCell ref="C36:F36"/>
    <mergeCell ref="C37:F37"/>
    <mergeCell ref="C38:F38"/>
    <mergeCell ref="C39:F39"/>
    <mergeCell ref="C40:F40"/>
    <mergeCell ref="C41:F41"/>
    <mergeCell ref="C42:F42"/>
    <mergeCell ref="C43:F43"/>
    <mergeCell ref="C44:F44"/>
    <mergeCell ref="C30:F30"/>
    <mergeCell ref="A18:F18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A15:F15"/>
    <mergeCell ref="A6:F6"/>
    <mergeCell ref="A7:F7"/>
    <mergeCell ref="A9:F9"/>
    <mergeCell ref="A11:F11"/>
    <mergeCell ref="A13:F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D25" sqref="D25"/>
    </sheetView>
  </sheetViews>
  <sheetFormatPr baseColWidth="10" defaultRowHeight="15" x14ac:dyDescent="0.25"/>
  <cols>
    <col min="1" max="1" width="5.5703125" customWidth="1"/>
    <col min="2" max="2" width="41.28515625" customWidth="1"/>
    <col min="4" max="4" width="13.140625" customWidth="1"/>
    <col min="5" max="5" width="15.7109375" customWidth="1"/>
    <col min="6" max="6" width="15.85546875" customWidth="1"/>
    <col min="7" max="7" width="12.140625" customWidth="1"/>
    <col min="8" max="8" width="23" customWidth="1"/>
    <col min="10" max="10" width="19" customWidth="1"/>
  </cols>
  <sheetData>
    <row r="1" spans="1:10" ht="24" x14ac:dyDescent="0.25">
      <c r="A1" s="181" t="s">
        <v>131</v>
      </c>
      <c r="B1" s="182"/>
      <c r="C1" s="188" t="s">
        <v>138</v>
      </c>
      <c r="D1" s="189"/>
      <c r="E1" s="33" t="s">
        <v>103</v>
      </c>
      <c r="F1" s="34" t="s">
        <v>104</v>
      </c>
      <c r="G1" s="35" t="s">
        <v>105</v>
      </c>
      <c r="H1" s="35" t="s">
        <v>106</v>
      </c>
      <c r="I1" s="183" t="s">
        <v>129</v>
      </c>
      <c r="J1" s="183"/>
    </row>
    <row r="2" spans="1:10" ht="15" customHeight="1" x14ac:dyDescent="0.25">
      <c r="A2" s="184" t="s">
        <v>132</v>
      </c>
      <c r="B2" s="185"/>
      <c r="C2" s="190"/>
      <c r="D2" s="191"/>
      <c r="E2" s="161" t="s">
        <v>135</v>
      </c>
      <c r="F2" s="164">
        <v>42541</v>
      </c>
      <c r="G2" s="164">
        <v>42559</v>
      </c>
      <c r="H2" s="36">
        <v>42587</v>
      </c>
      <c r="I2" s="194" t="s">
        <v>130</v>
      </c>
      <c r="J2" s="195"/>
    </row>
    <row r="3" spans="1:10" x14ac:dyDescent="0.25">
      <c r="A3" s="184" t="s">
        <v>133</v>
      </c>
      <c r="B3" s="185"/>
      <c r="C3" s="190"/>
      <c r="D3" s="191"/>
      <c r="E3" s="162"/>
      <c r="F3" s="165"/>
      <c r="G3" s="165"/>
      <c r="H3" s="37" t="s">
        <v>107</v>
      </c>
      <c r="I3" s="196"/>
      <c r="J3" s="197"/>
    </row>
    <row r="4" spans="1:10" ht="13.5" customHeight="1" x14ac:dyDescent="0.25">
      <c r="A4" s="186"/>
      <c r="B4" s="187"/>
      <c r="C4" s="192"/>
      <c r="D4" s="193"/>
      <c r="E4" s="163"/>
      <c r="F4" s="166"/>
      <c r="G4" s="166"/>
      <c r="H4" s="38">
        <v>42613</v>
      </c>
      <c r="I4" s="196"/>
      <c r="J4" s="197"/>
    </row>
    <row r="5" spans="1:10" ht="15" customHeight="1" x14ac:dyDescent="0.25">
      <c r="A5" s="186" t="s">
        <v>134</v>
      </c>
      <c r="B5" s="187"/>
      <c r="C5" s="172" t="s">
        <v>136</v>
      </c>
      <c r="D5" s="173"/>
      <c r="E5" s="174"/>
      <c r="F5" s="170" t="s">
        <v>137</v>
      </c>
      <c r="G5" s="207" t="s">
        <v>108</v>
      </c>
      <c r="H5" s="208"/>
      <c r="I5" s="198"/>
      <c r="J5" s="199"/>
    </row>
    <row r="6" spans="1:10" ht="15.75" customHeight="1" x14ac:dyDescent="0.25">
      <c r="A6" s="39"/>
      <c r="B6" s="40"/>
      <c r="C6" s="175"/>
      <c r="D6" s="176"/>
      <c r="E6" s="177"/>
      <c r="F6" s="171"/>
      <c r="G6" s="209"/>
      <c r="H6" s="210"/>
      <c r="I6" s="211" t="s">
        <v>139</v>
      </c>
      <c r="J6" s="214">
        <v>42613</v>
      </c>
    </row>
    <row r="7" spans="1:10" ht="21" customHeight="1" x14ac:dyDescent="0.25">
      <c r="A7" s="200" t="s">
        <v>142</v>
      </c>
      <c r="B7" s="201"/>
      <c r="C7" s="178">
        <v>14146200</v>
      </c>
      <c r="D7" s="179"/>
      <c r="E7" s="180"/>
      <c r="F7" s="85">
        <v>0</v>
      </c>
      <c r="G7" s="206">
        <f>+C7+E7</f>
        <v>14146200</v>
      </c>
      <c r="H7" s="206"/>
      <c r="I7" s="212"/>
      <c r="J7" s="215"/>
    </row>
    <row r="8" spans="1:10" ht="27" customHeight="1" x14ac:dyDescent="0.25">
      <c r="A8" s="202"/>
      <c r="B8" s="203"/>
      <c r="C8" s="41" t="s">
        <v>140</v>
      </c>
      <c r="D8" s="42"/>
      <c r="E8" s="43"/>
      <c r="F8" s="86"/>
      <c r="G8" s="86"/>
      <c r="H8" s="81"/>
      <c r="I8" s="213"/>
      <c r="J8" s="216"/>
    </row>
    <row r="9" spans="1:10" ht="27" customHeight="1" x14ac:dyDescent="0.25">
      <c r="A9" s="204"/>
      <c r="B9" s="205"/>
      <c r="C9" s="82" t="s">
        <v>141</v>
      </c>
      <c r="D9" s="83"/>
      <c r="E9" s="83"/>
      <c r="F9" s="83"/>
      <c r="G9" s="83"/>
      <c r="H9" s="83"/>
      <c r="I9" s="83"/>
      <c r="J9" s="84"/>
    </row>
    <row r="10" spans="1:10" x14ac:dyDescent="0.25">
      <c r="A10" s="217" t="s">
        <v>109</v>
      </c>
      <c r="B10" s="218" t="s">
        <v>110</v>
      </c>
      <c r="C10" s="217" t="s">
        <v>111</v>
      </c>
      <c r="D10" s="217"/>
      <c r="E10" s="217"/>
      <c r="F10" s="217"/>
      <c r="G10" s="219" t="s">
        <v>112</v>
      </c>
      <c r="H10" s="219"/>
      <c r="I10" s="223" t="s">
        <v>145</v>
      </c>
      <c r="J10" s="224"/>
    </row>
    <row r="11" spans="1:10" x14ac:dyDescent="0.25">
      <c r="A11" s="217"/>
      <c r="B11" s="218"/>
      <c r="C11" s="217"/>
      <c r="D11" s="217"/>
      <c r="E11" s="217"/>
      <c r="F11" s="217"/>
      <c r="G11" s="227" t="s">
        <v>113</v>
      </c>
      <c r="H11" s="227"/>
      <c r="I11" s="225"/>
      <c r="J11" s="226"/>
    </row>
    <row r="12" spans="1:10" x14ac:dyDescent="0.25">
      <c r="A12" s="217"/>
      <c r="B12" s="218"/>
      <c r="C12" s="44" t="s">
        <v>114</v>
      </c>
      <c r="D12" s="45" t="s">
        <v>115</v>
      </c>
      <c r="E12" s="44" t="s">
        <v>143</v>
      </c>
      <c r="F12" s="45" t="s">
        <v>144</v>
      </c>
      <c r="G12" s="46" t="s">
        <v>115</v>
      </c>
      <c r="H12" s="45" t="s">
        <v>144</v>
      </c>
      <c r="I12" s="47" t="s">
        <v>18</v>
      </c>
      <c r="J12" s="45" t="s">
        <v>144</v>
      </c>
    </row>
    <row r="13" spans="1:10" ht="26.25" x14ac:dyDescent="0.25">
      <c r="A13" s="104">
        <v>1</v>
      </c>
      <c r="B13" s="80" t="s">
        <v>146</v>
      </c>
      <c r="C13" s="49" t="s">
        <v>147</v>
      </c>
      <c r="D13" s="98">
        <v>1</v>
      </c>
      <c r="E13" s="105">
        <f>+C7</f>
        <v>14146200</v>
      </c>
      <c r="F13" s="50">
        <v>12195000</v>
      </c>
      <c r="G13" s="106">
        <v>1</v>
      </c>
      <c r="H13" s="52">
        <f>F13*G13</f>
        <v>12195000</v>
      </c>
      <c r="I13" s="106">
        <v>1</v>
      </c>
      <c r="J13" s="117">
        <f>+I13*F13</f>
        <v>12195000</v>
      </c>
    </row>
    <row r="14" spans="1:10" x14ac:dyDescent="0.25">
      <c r="A14" s="99"/>
      <c r="B14" s="80" t="s">
        <v>148</v>
      </c>
      <c r="C14" s="100"/>
      <c r="D14" s="101"/>
      <c r="E14" s="102"/>
      <c r="F14" s="103">
        <f>0.16*F13</f>
        <v>1951200</v>
      </c>
      <c r="G14" s="51"/>
      <c r="H14" s="52">
        <f>+F14</f>
        <v>1951200</v>
      </c>
      <c r="I14" s="53"/>
      <c r="J14" s="117">
        <f>+H14</f>
        <v>1951200</v>
      </c>
    </row>
    <row r="15" spans="1:10" x14ac:dyDescent="0.25">
      <c r="A15" s="54"/>
      <c r="B15" s="55" t="s">
        <v>116</v>
      </c>
      <c r="C15" s="54"/>
      <c r="D15" s="56"/>
      <c r="E15" s="57"/>
      <c r="F15" s="58">
        <f>SUM(F13:F14)</f>
        <v>14146200</v>
      </c>
      <c r="G15" s="59"/>
      <c r="H15" s="58">
        <f>SUM(H13:H14)</f>
        <v>14146200</v>
      </c>
      <c r="I15" s="59"/>
      <c r="J15" s="107">
        <f>SUM(J13:J14)</f>
        <v>14146200</v>
      </c>
    </row>
    <row r="16" spans="1:10" x14ac:dyDescent="0.25">
      <c r="A16" s="60"/>
      <c r="B16" s="61"/>
      <c r="C16" s="62" t="s">
        <v>117</v>
      </c>
      <c r="D16" s="61"/>
      <c r="E16" s="61"/>
      <c r="F16" s="63"/>
      <c r="G16" s="228" t="s">
        <v>118</v>
      </c>
      <c r="H16" s="229"/>
      <c r="I16" s="229"/>
      <c r="J16" s="230"/>
    </row>
    <row r="17" spans="1:10" x14ac:dyDescent="0.25">
      <c r="A17" s="60"/>
      <c r="B17" s="167" t="s">
        <v>119</v>
      </c>
      <c r="C17" s="168"/>
      <c r="D17" s="90"/>
      <c r="E17" s="89">
        <v>0</v>
      </c>
      <c r="F17" s="91"/>
      <c r="G17" s="167" t="s">
        <v>149</v>
      </c>
      <c r="H17" s="168"/>
      <c r="I17" s="169"/>
      <c r="J17" s="87">
        <f>+F15</f>
        <v>14146200</v>
      </c>
    </row>
    <row r="18" spans="1:10" x14ac:dyDescent="0.25">
      <c r="A18" s="60"/>
      <c r="B18" s="167" t="s">
        <v>120</v>
      </c>
      <c r="C18" s="168"/>
      <c r="D18" s="90"/>
      <c r="E18" s="89">
        <v>0</v>
      </c>
      <c r="F18" s="91"/>
      <c r="G18" s="167" t="s">
        <v>121</v>
      </c>
      <c r="H18" s="168"/>
      <c r="I18" s="169"/>
      <c r="J18" s="88">
        <v>0</v>
      </c>
    </row>
    <row r="19" spans="1:10" ht="15" customHeight="1" x14ac:dyDescent="0.25">
      <c r="A19" s="60"/>
      <c r="B19" s="167" t="s">
        <v>122</v>
      </c>
      <c r="C19" s="168"/>
      <c r="D19" s="90"/>
      <c r="E19" s="89">
        <v>0</v>
      </c>
      <c r="F19" s="91"/>
      <c r="G19" s="220" t="s">
        <v>150</v>
      </c>
      <c r="H19" s="221"/>
      <c r="I19" s="222"/>
      <c r="J19" s="89">
        <f>SUM(J17:J18)</f>
        <v>14146200</v>
      </c>
    </row>
    <row r="20" spans="1:10" x14ac:dyDescent="0.25">
      <c r="A20" s="60"/>
      <c r="B20" s="167" t="s">
        <v>123</v>
      </c>
      <c r="C20" s="168"/>
      <c r="D20" s="90"/>
      <c r="E20" s="89">
        <f>+E17-E18-E19</f>
        <v>0</v>
      </c>
      <c r="F20" s="91"/>
      <c r="G20" s="220" t="s">
        <v>151</v>
      </c>
      <c r="H20" s="221"/>
      <c r="I20" s="222"/>
      <c r="J20" s="89">
        <v>0</v>
      </c>
    </row>
    <row r="21" spans="1:10" x14ac:dyDescent="0.25">
      <c r="A21" s="60"/>
      <c r="B21" s="167" t="s">
        <v>125</v>
      </c>
      <c r="C21" s="168"/>
      <c r="D21" s="90"/>
      <c r="E21" s="89">
        <f>+E18+E19</f>
        <v>0</v>
      </c>
      <c r="F21" s="91"/>
      <c r="G21" s="113" t="s">
        <v>124</v>
      </c>
      <c r="H21" s="114"/>
      <c r="I21" s="115"/>
      <c r="J21" s="87">
        <f>+H15</f>
        <v>14146200</v>
      </c>
    </row>
    <row r="22" spans="1:10" x14ac:dyDescent="0.25">
      <c r="A22" s="60"/>
      <c r="B22" s="239" t="s">
        <v>127</v>
      </c>
      <c r="C22" s="240"/>
      <c r="D22" s="90"/>
      <c r="E22" s="112">
        <f>+F15</f>
        <v>14146200</v>
      </c>
      <c r="F22" s="108"/>
      <c r="G22" s="113" t="s">
        <v>126</v>
      </c>
      <c r="H22" s="114"/>
      <c r="I22" s="115"/>
      <c r="J22" s="89">
        <f>+J20+J21</f>
        <v>14146200</v>
      </c>
    </row>
    <row r="23" spans="1:10" x14ac:dyDescent="0.25">
      <c r="A23" s="60"/>
      <c r="B23" s="239" t="s">
        <v>128</v>
      </c>
      <c r="C23" s="240"/>
      <c r="D23" s="90"/>
      <c r="E23" s="111">
        <f>+E22-E19</f>
        <v>14146200</v>
      </c>
      <c r="F23" s="91"/>
      <c r="G23" s="113"/>
      <c r="H23" s="114"/>
      <c r="I23" s="114"/>
      <c r="J23" s="116"/>
    </row>
    <row r="24" spans="1:10" x14ac:dyDescent="0.25">
      <c r="A24" s="92"/>
      <c r="B24" s="64" t="s">
        <v>152</v>
      </c>
      <c r="C24" s="48"/>
      <c r="D24" s="93"/>
      <c r="E24" s="110"/>
      <c r="F24" s="109"/>
      <c r="G24" s="94"/>
      <c r="H24" s="95"/>
      <c r="I24" s="96"/>
      <c r="J24" s="97"/>
    </row>
    <row r="25" spans="1:10" x14ac:dyDescent="0.25">
      <c r="A25" s="64"/>
      <c r="B25" s="65"/>
      <c r="C25" s="65"/>
      <c r="D25" s="65"/>
      <c r="E25" s="65"/>
      <c r="F25" s="65"/>
      <c r="G25" s="65"/>
      <c r="H25" s="65"/>
      <c r="I25" s="66"/>
      <c r="J25" s="67"/>
    </row>
    <row r="26" spans="1:10" x14ac:dyDescent="0.25">
      <c r="A26" s="118"/>
      <c r="B26" s="70"/>
      <c r="C26" s="70"/>
      <c r="D26" s="70"/>
      <c r="E26" s="70"/>
      <c r="F26" s="70"/>
      <c r="G26" s="70"/>
      <c r="H26" s="70"/>
      <c r="I26" s="119"/>
      <c r="J26" s="120"/>
    </row>
    <row r="27" spans="1:10" x14ac:dyDescent="0.25">
      <c r="A27" s="118"/>
      <c r="B27" s="70"/>
      <c r="C27" s="70"/>
      <c r="D27" s="70"/>
      <c r="E27" s="70"/>
      <c r="F27" s="70"/>
      <c r="G27" s="70"/>
      <c r="H27" s="70"/>
      <c r="I27" s="119"/>
      <c r="J27" s="120"/>
    </row>
    <row r="28" spans="1:10" x14ac:dyDescent="0.25">
      <c r="A28" s="118"/>
      <c r="B28" s="70"/>
      <c r="C28" s="70"/>
      <c r="D28" s="70"/>
      <c r="E28" s="70"/>
      <c r="F28" s="70"/>
      <c r="G28" s="70"/>
      <c r="H28" s="70"/>
      <c r="I28" s="119"/>
      <c r="J28" s="120"/>
    </row>
    <row r="29" spans="1:10" x14ac:dyDescent="0.25">
      <c r="A29" s="118"/>
      <c r="B29" s="70"/>
      <c r="C29" s="70"/>
      <c r="D29" s="70"/>
      <c r="E29" s="70"/>
      <c r="F29" s="70"/>
      <c r="G29" s="70"/>
      <c r="H29" s="70"/>
      <c r="I29" s="119"/>
      <c r="J29" s="120"/>
    </row>
    <row r="30" spans="1:10" x14ac:dyDescent="0.25">
      <c r="A30" s="118"/>
      <c r="B30" s="70"/>
      <c r="C30" s="70"/>
      <c r="D30" s="70"/>
      <c r="E30" s="70"/>
      <c r="F30" s="70"/>
      <c r="G30" s="70"/>
      <c r="H30" s="70"/>
      <c r="I30" s="119"/>
      <c r="J30" s="120"/>
    </row>
    <row r="31" spans="1:10" x14ac:dyDescent="0.25">
      <c r="A31" s="68"/>
      <c r="B31" s="69"/>
      <c r="C31" s="69"/>
      <c r="D31" s="69"/>
      <c r="E31" s="69"/>
      <c r="F31" s="70"/>
      <c r="G31" s="69"/>
      <c r="H31" s="69"/>
      <c r="I31" s="71"/>
      <c r="J31" s="72"/>
    </row>
    <row r="32" spans="1:10" ht="15.75" x14ac:dyDescent="0.25">
      <c r="A32" s="236" t="s">
        <v>155</v>
      </c>
      <c r="B32" s="133"/>
      <c r="C32" s="73"/>
      <c r="D32" s="74"/>
      <c r="E32" s="74"/>
      <c r="F32" s="75"/>
      <c r="G32" s="73"/>
      <c r="H32" s="237" t="s">
        <v>153</v>
      </c>
      <c r="I32" s="237"/>
      <c r="J32" s="238"/>
    </row>
    <row r="33" spans="1:10" ht="15.75" x14ac:dyDescent="0.25">
      <c r="A33" s="231" t="s">
        <v>156</v>
      </c>
      <c r="B33" s="232"/>
      <c r="C33" s="76"/>
      <c r="D33" s="74"/>
      <c r="E33" s="74"/>
      <c r="F33" s="75"/>
      <c r="G33" s="76"/>
      <c r="H33" s="233" t="s">
        <v>154</v>
      </c>
      <c r="I33" s="233"/>
      <c r="J33" s="234"/>
    </row>
    <row r="34" spans="1:10" ht="15.75" x14ac:dyDescent="0.25">
      <c r="A34" s="77"/>
      <c r="B34" s="78"/>
      <c r="C34" s="78"/>
      <c r="D34" s="78"/>
      <c r="E34" s="78"/>
      <c r="F34" s="78"/>
      <c r="G34" s="78"/>
      <c r="H34" s="235"/>
      <c r="I34" s="235"/>
      <c r="J34" s="79"/>
    </row>
  </sheetData>
  <mergeCells count="42">
    <mergeCell ref="H34:I34"/>
    <mergeCell ref="A32:B32"/>
    <mergeCell ref="H32:J32"/>
    <mergeCell ref="B20:C20"/>
    <mergeCell ref="B21:C21"/>
    <mergeCell ref="B22:C22"/>
    <mergeCell ref="B23:C23"/>
    <mergeCell ref="G20:I20"/>
    <mergeCell ref="G11:H11"/>
    <mergeCell ref="G16:J16"/>
    <mergeCell ref="A33:B33"/>
    <mergeCell ref="H33:J33"/>
    <mergeCell ref="A10:A12"/>
    <mergeCell ref="B10:B12"/>
    <mergeCell ref="C10:F11"/>
    <mergeCell ref="G10:H10"/>
    <mergeCell ref="G19:I19"/>
    <mergeCell ref="I10:J11"/>
    <mergeCell ref="B17:C17"/>
    <mergeCell ref="B18:C18"/>
    <mergeCell ref="B19:C19"/>
    <mergeCell ref="A7:B9"/>
    <mergeCell ref="G7:H7"/>
    <mergeCell ref="G5:H6"/>
    <mergeCell ref="I6:I8"/>
    <mergeCell ref="J6:J8"/>
    <mergeCell ref="A5:B5"/>
    <mergeCell ref="A1:B1"/>
    <mergeCell ref="I1:J1"/>
    <mergeCell ref="A2:B2"/>
    <mergeCell ref="A3:B3"/>
    <mergeCell ref="A4:B4"/>
    <mergeCell ref="C1:D4"/>
    <mergeCell ref="I2:J5"/>
    <mergeCell ref="E2:E4"/>
    <mergeCell ref="F2:F4"/>
    <mergeCell ref="G2:G4"/>
    <mergeCell ref="G17:I17"/>
    <mergeCell ref="G18:I18"/>
    <mergeCell ref="F5:F6"/>
    <mergeCell ref="C5:E6"/>
    <mergeCell ref="C7:E7"/>
  </mergeCells>
  <printOptions horizontalCentered="1"/>
  <pageMargins left="0.11811023622047245" right="0.11811023622047245" top="1.1417322834645669" bottom="0.74803149606299213" header="0.31496062992125984" footer="0.31496062992125984"/>
  <pageSetup scale="8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ACTA LIQUIDACION INTERV</vt:lpstr>
      <vt:lpstr>Hoja2</vt:lpstr>
      <vt:lpstr>ACTA FINAL</vt:lpstr>
      <vt:lpstr>'ACTA LIQUIDACION INTERV'!Títulos_a_imprimir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ing.GERARDINA</dc:creator>
  <cp:lastModifiedBy>Ingenieria&amp;Proyectos</cp:lastModifiedBy>
  <cp:lastPrinted>2016-10-26T16:19:16Z</cp:lastPrinted>
  <dcterms:created xsi:type="dcterms:W3CDTF">2016-10-26T13:16:27Z</dcterms:created>
  <dcterms:modified xsi:type="dcterms:W3CDTF">2016-10-26T16:21:34Z</dcterms:modified>
</cp:coreProperties>
</file>