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6E16D91A-F85B-49A3-9B3C-E4830C9D2B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2024'!$A$2:$DA$379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380" i="2" l="1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V380" i="2"/>
  <c r="CW380" i="2"/>
  <c r="CX380" i="2"/>
  <c r="CY380" i="2"/>
  <c r="CZ380" i="2"/>
  <c r="DA380" i="2"/>
  <c r="R380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<sst xmlns="http://schemas.openxmlformats.org/spreadsheetml/2006/main" count="3001" uniqueCount="502">
  <si>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</si>
  <si>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</si>
  <si>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</si>
  <si>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</si>
  <si>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</si>
  <si>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</si>
  <si>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</si>
  <si>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</si>
  <si>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</si>
  <si>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</si>
  <si>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</si>
  <si>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</si>
  <si>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</si>
  <si>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</si>
  <si>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</si>
  <si>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</si>
  <si>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</si>
  <si>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</si>
  <si>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</si>
  <si>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</si>
  <si>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</si>
  <si>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</si>
  <si>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</si>
  <si>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</si>
  <si>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</si>
  <si>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</si>
  <si>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</si>
  <si>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</si>
  <si>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</si>
  <si>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</si>
  <si>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</si>
  <si>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</si>
  <si>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</si>
  <si>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</si>
  <si>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</si>
  <si>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</si>
  <si>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</si>
  <si>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</si>
  <si>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</si>
  <si>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</si>
  <si>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</si>
  <si>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</si>
  <si>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</si>
  <si>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</si>
  <si>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</si>
  <si>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</si>
  <si>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</si>
  <si>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</si>
  <si>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</si>
  <si>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</si>
  <si>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</si>
  <si>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</si>
  <si>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</si>
  <si>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</si>
  <si>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</si>
  <si>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</si>
  <si>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</si>
  <si>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</si>
  <si>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</si>
  <si>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</si>
  <si>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</si>
  <si>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</si>
  <si>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</si>
  <si>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</si>
  <si>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</si>
  <si>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</si>
  <si>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</si>
  <si>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</si>
  <si>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</si>
  <si>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</si>
  <si>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</si>
  <si>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</si>
  <si>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</si>
  <si>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</si>
  <si>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</si>
  <si>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</si>
  <si>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</si>
  <si>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</si>
  <si>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</si>
  <si>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</si>
  <si>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</si>
  <si>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</si>
  <si>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</si>
  <si>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</si>
  <si>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</si>
  <si>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</si>
  <si>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</si>
  <si>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</si>
  <si>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</si>
  <si>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</si>
  <si>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</si>
  <si>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</si>
  <si>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</si>
  <si>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</si>
  <si>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</si>
  <si>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</si>
  <si>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</si>
  <si>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</si>
  <si>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</si>
  <si>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</si>
  <si>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</si>
  <si>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</si>
  <si>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</si>
  <si>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</si>
  <si>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</si>
  <si>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</si>
  <si>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</si>
  <si>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</si>
  <si>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</si>
  <si>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</si>
  <si>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</si>
  <si>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</si>
  <si>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</si>
  <si>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</si>
  <si>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</si>
  <si>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</si>
  <si>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</si>
  <si>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</si>
  <si>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</si>
  <si>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</si>
  <si>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</si>
  <si>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</si>
  <si>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</si>
  <si>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</si>
  <si>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</si>
  <si>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</si>
  <si>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</si>
  <si>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</si>
  <si>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</si>
  <si>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</si>
  <si>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</si>
  <si>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</si>
  <si>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</si>
  <si>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</si>
  <si>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</si>
  <si>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</si>
  <si>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</si>
  <si>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</si>
  <si>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</si>
  <si>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</si>
  <si>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</si>
  <si>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</si>
  <si>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</si>
  <si>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</si>
  <si>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</si>
  <si>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</si>
  <si>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</si>
  <si>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</si>
  <si>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</si>
  <si>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</si>
  <si>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</si>
  <si>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</si>
  <si>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</si>
  <si>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</si>
  <si>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</si>
  <si>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</si>
  <si>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</si>
  <si>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</si>
  <si>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</si>
  <si>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</si>
  <si>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</si>
  <si>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</si>
  <si>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</si>
  <si>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</si>
  <si>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</si>
  <si>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</si>
  <si>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</si>
  <si>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</si>
  <si>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</si>
  <si>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</si>
  <si>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</si>
  <si>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</si>
  <si>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</si>
  <si>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</si>
  <si>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</si>
  <si>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</si>
  <si>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</si>
  <si>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</si>
  <si>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</si>
  <si>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2875444 C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</si>
  <si>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</si>
  <si>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</si>
  <si>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</si>
  <si>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</si>
  <si>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</si>
  <si>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CUARTA BRIGADA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</si>
  <si>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</si>
  <si>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</si>
  <si>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</si>
  <si>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</si>
  <si>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</si>
  <si>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</si>
  <si>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</si>
  <si>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</si>
  <si>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</si>
  <si>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</si>
  <si>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</si>
  <si>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</si>
  <si>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</si>
  <si>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</si>
  <si>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</si>
  <si>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</si>
  <si>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</si>
  <si>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</si>
  <si>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</si>
  <si>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</si>
  <si>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</si>
  <si>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</si>
  <si>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</si>
  <si>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</si>
  <si>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</si>
  <si>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</si>
  <si>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</si>
  <si>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</si>
  <si>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</si>
  <si>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</si>
  <si>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</si>
  <si>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</si>
  <si>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</si>
  <si>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</si>
  <si>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</si>
  <si>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</si>
  <si>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</si>
  <si>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</si>
  <si>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</si>
  <si>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</si>
  <si>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</si>
  <si>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</si>
  <si>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</si>
  <si>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</si>
  <si>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</si>
  <si>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</si>
  <si>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</si>
  <si>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</si>
  <si>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</si>
  <si>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</si>
  <si>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</si>
  <si>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</si>
  <si>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</si>
  <si>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</si>
  <si>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</si>
  <si>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</si>
  <si>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</si>
  <si>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</si>
  <si>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</si>
  <si>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</si>
  <si>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</si>
  <si>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</si>
  <si>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</si>
  <si>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</si>
  <si>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</si>
  <si>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</si>
  <si>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</si>
  <si>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</si>
  <si>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</si>
  <si>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</si>
  <si>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</si>
  <si>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</si>
  <si>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</si>
  <si>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</si>
  <si>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</si>
  <si>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</si>
  <si>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</si>
  <si>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</si>
  <si>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</si>
  <si>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</si>
  <si>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</si>
  <si>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</si>
  <si>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</si>
  <si>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</si>
  <si>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</si>
  <si>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</si>
  <si>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</si>
  <si>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</si>
  <si>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</si>
  <si>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</si>
  <si>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</si>
  <si>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</si>
  <si>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</si>
  <si>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</si>
  <si>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</si>
  <si>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</si>
  <si>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</si>
  <si>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</si>
  <si>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</si>
  <si>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</si>
  <si>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</si>
  <si>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</si>
  <si>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</si>
  <si>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</si>
  <si>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</si>
  <si>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</si>
  <si>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</si>
  <si>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</si>
  <si>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</si>
  <si>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</si>
  <si>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</si>
  <si>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</si>
  <si>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</si>
  <si>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</si>
  <si>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</si>
  <si>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</si>
  <si>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</si>
  <si>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NUEVO AG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</si>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</sst>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IVÁN DARÍO SALAMANCA CASTRO</c:v>
              </c:pt>
              <c:pt idx="3">
                <c:v>FERNANDO LEÓN CARDONA OTALVARO</c:v>
              </c:pt>
              <c:pt idx="4">
                <c:v>David Londoño Ramirez</c:v>
              </c:pt>
              <c:pt idx="5">
                <c:v>Andrés Felipe Sanchez Ortiz</c:v>
              </c:pt>
              <c:pt idx="6">
                <c:v>Rubiela Isabel Beleño Ramos</c:v>
              </c:pt>
              <c:pt idx="7">
                <c:v>Diana María Montoya Pareja</c:v>
              </c:pt>
              <c:pt idx="8">
                <c:v>JAIRO ELIECER QUINTERO LEMOS</c:v>
              </c:pt>
              <c:pt idx="9">
                <c:v>DIEGO ALBERTO LOPEZ ZAPATA</c:v>
              </c:pt>
              <c:pt idx="10">
                <c:v>NUEVO AG</c:v>
              </c:pt>
              <c:pt idx="11">
                <c:v>Ana María Cataño Ospina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MAGNOLIA DE LA CRUZ BARAJAS GIRALDO</c:v>
              </c:pt>
              <c:pt idx="15">
                <c:v>MARTA ESTER GOMEZ ADASME</c:v>
              </c:pt>
              <c:pt idx="16">
                <c:v>NUEVO INGLÉS</c:v>
              </c:pt>
              <c:pt idx="17">
                <c:v>KAREN MARGARITA  HERNANDEZ VELASCO</c:v>
              </c:pt>
              <c:pt idx="18">
                <c:v>Astrid Yulieth Guzmán Burbano</c:v>
              </c:pt>
              <c:pt idx="19">
                <c:v>ALBER DARIO ARANGO</c:v>
              </c:pt>
              <c:pt idx="20">
                <c:v>FREDDY ALEXANDER RAMIREZ RIVERA</c:v>
              </c:pt>
              <c:pt idx="21">
                <c:v>JAIME HUMBERTO FONSECA ESPINAL</c:v>
              </c:pt>
              <c:pt idx="22">
                <c:v>MARIA ANGELA MONTOYA ESTACIO</c:v>
              </c:pt>
              <c:pt idx="23">
                <c:v>ISABEL CRISTINA JARAMILLO PEREZ</c:v>
              </c:pt>
              <c:pt idx="24">
                <c:v>LEONARDO TAMAYO MEJIA</c:v>
              </c:pt>
              <c:pt idx="25">
                <c:v>KENIA NAYIVER LOPEZ RAMIREZ</c:v>
              </c:pt>
              <c:pt idx="26">
                <c:v>BERNARDO ZAPATA BAENA</c:v>
              </c:pt>
              <c:pt idx="27">
                <c:v>YEISON BARRIOS FUNIELES</c:v>
              </c:pt>
              <c:pt idx="28">
                <c:v>NUEVO DERECHOS FUNDAMENTAL</c:v>
              </c:pt>
              <c:pt idx="29">
                <c:v>JOHN JAIRO RIVERA NOREÑA</c:v>
              </c:pt>
              <c:pt idx="30">
                <c:v>LUÍS FERNANDO ARANGO MARÍN</c:v>
              </c:pt>
              <c:pt idx="31">
                <c:v>RODRIGO JESUS  EBRAT CARR</c:v>
              </c:pt>
              <c:pt idx="32">
                <c:v>OLGA BIVIANA  RAMIREZ GOMEZ</c:v>
              </c:pt>
              <c:pt idx="33">
                <c:v>MALCON PAUL ARGUMERO CORTÉS</c:v>
              </c:pt>
              <c:pt idx="34">
                <c:v>VÍCTOR ENRIQUE GARCÍA MOLINA</c:v>
              </c:pt>
              <c:pt idx="35">
                <c:v>YURANI GALLEGO CARDONA</c:v>
              </c:pt>
              <c:pt idx="36">
                <c:v>ANDRES MAURICIO ORTIZ MORALES</c:v>
              </c:pt>
              <c:pt idx="37">
                <c:v>HERNÁN FRANCISCO VILLAR VEGA</c:v>
              </c:pt>
              <c:pt idx="38">
                <c:v>RENATO CABALLERO ARBOLEDA</c:v>
              </c:pt>
              <c:pt idx="39">
                <c:v>MIGUEL ÁNGEL ORTEGA MACÍAS</c:v>
              </c:pt>
              <c:pt idx="40">
                <c:v>LUIS ALFONSO ARROYAVE ZULUAGA</c:v>
              </c:pt>
              <c:pt idx="41">
                <c:v>DIEGO FERNANDO GUILOMBO VALDES</c:v>
              </c:pt>
              <c:pt idx="42">
                <c:v>WILSON FREDY LÓPEZ GÓMEZ</c:v>
              </c:pt>
              <c:pt idx="43">
                <c:v>IVAN ALEJANDRO ARIAS GOMEZ</c:v>
              </c:pt>
              <c:pt idx="44">
                <c:v>CARLOS ALBERTO MONTOYA CANO</c:v>
              </c:pt>
              <c:pt idx="45">
                <c:v>ERIKA GUTIERREZ PULGARIN</c:v>
              </c:pt>
              <c:pt idx="46">
                <c:v>JARDY GREGORIO IGLESIAS GARCÍA</c:v>
              </c:pt>
              <c:pt idx="47">
                <c:v>EDICCSON MANUEL QUIROZ HOYOS</c:v>
              </c:pt>
              <c:pt idx="48">
                <c:v>JHON FREDY GALLEGO RODRIGUEZ</c:v>
              </c:pt>
              <c:pt idx="49">
                <c:v>Dorian Sully Múnera Rúa</c:v>
              </c:pt>
              <c:pt idx="50">
                <c:v>JOHN FREDY SADDER RAMÍREZ  </c:v>
              </c:pt>
              <c:pt idx="51">
                <c:v>DANIEL DAVID BENAVIDES SÁNCHEZ</c:v>
              </c:pt>
              <c:pt idx="52">
                <c:v>DORIS ELENA MONSALVE SOSSA</c:v>
              </c:pt>
              <c:pt idx="53">
                <c:v>ALVARO PEREZ NIÑO</c:v>
              </c:pt>
              <c:pt idx="54">
                <c:v>OLIVIA MARCELA ORREGO PALACIOS</c:v>
              </c:pt>
              <c:pt idx="55">
                <c:v>ALVARO ENRIQUE SANCHEZ PULIDO</c:v>
              </c:pt>
              <c:pt idx="56">
                <c:v>JOHN JAIRO RAMÍREZ MAYA</c:v>
              </c:pt>
              <c:pt idx="57">
                <c:v>DIEGO ALEJANDRO MORENO VELASQUEZ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DANIEL ANDRÉS FORERO</c:v>
              </c:pt>
              <c:pt idx="61">
                <c:v>EDGARDO ENRIQUE MONTANO LÓPEZ</c:v>
              </c:pt>
              <c:pt idx="62">
                <c:v>ELVIS ARAMIS MESA RESTREPO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CRISTIAN ERNESTO TRUJILLO ORTIZ</c:v>
              </c:pt>
              <c:pt idx="66">
                <c:v>NEWTON WILLARD POMARE GRINARD</c:v>
              </c:pt>
              <c:pt idx="67">
                <c:v>LILIANA MARÍA GALEANO ZEA</c:v>
              </c:pt>
              <c:pt idx="68">
                <c:v>JUAN GUILLERMO  GALLEGO RAVE</c:v>
              </c:pt>
              <c:pt idx="69">
                <c:v>ZAIRA ESTER DÍAZ  PEREIRA</c:v>
              </c:pt>
              <c:pt idx="70">
                <c:v>YARITZA PAOLA ESQUIVEL SOLÓRZANO</c:v>
              </c:pt>
              <c:pt idx="71">
                <c:v>AISCARDO DE JESUS MOSQUERA RENTERIA</c:v>
              </c:pt>
              <c:pt idx="72">
                <c:v>LUIS ANGEL CORDOBA MARMOLEJO</c:v>
              </c:pt>
              <c:pt idx="73">
                <c:v>ANDRÉS FELIPE AGUDELO GONZÁLEZ</c:v>
              </c:pt>
              <c:pt idx="74">
                <c:v>CLAUDIA MARÍA LUJÁN VILLEGAS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34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25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310.40160046296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310.401601736114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AG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310.40159942129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AG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3"/>
    </i>
    <i>
      <x v="49"/>
    </i>
    <i>
      <x v="33"/>
    </i>
    <i>
      <x v="28"/>
    </i>
    <i>
      <x v="17"/>
    </i>
    <i>
      <x v="6"/>
    </i>
    <i>
      <x v="70"/>
    </i>
    <i>
      <x v="18"/>
    </i>
    <i>
      <x v="36"/>
    </i>
    <i>
      <x v="19"/>
    </i>
    <i>
      <x v="61"/>
    </i>
    <i>
      <x v="4"/>
    </i>
    <i>
      <x v="46"/>
    </i>
    <i>
      <x v="11"/>
    </i>
    <i>
      <x v="53"/>
    </i>
    <i>
      <x v="56"/>
    </i>
    <i>
      <x v="64"/>
    </i>
    <i>
      <x v="44"/>
    </i>
    <i>
      <x v="8"/>
    </i>
    <i>
      <x v="1"/>
    </i>
    <i>
      <x v="29"/>
    </i>
    <i>
      <x v="34"/>
    </i>
    <i>
      <x v="55"/>
    </i>
    <i>
      <x v="31"/>
    </i>
    <i>
      <x v="47"/>
    </i>
    <i>
      <x v="45"/>
    </i>
    <i>
      <x v="9"/>
    </i>
    <i>
      <x v="75"/>
    </i>
    <i>
      <x v="62"/>
    </i>
    <i>
      <x v="42"/>
    </i>
    <i>
      <x v="52"/>
    </i>
    <i>
      <x v="69"/>
    </i>
    <i>
      <x v="66"/>
    </i>
    <i>
      <x v="54"/>
    </i>
    <i>
      <x v="71"/>
    </i>
    <i>
      <x v="76"/>
    </i>
    <i>
      <x v="7"/>
    </i>
    <i>
      <x v="30"/>
    </i>
    <i>
      <x v="68"/>
    </i>
    <i>
      <x v="57"/>
    </i>
    <i>
      <x v="50"/>
    </i>
    <i>
      <x v="21"/>
    </i>
    <i>
      <x v="73"/>
    </i>
    <i>
      <x v="32"/>
    </i>
    <i>
      <x v="10"/>
    </i>
    <i>
      <x v="27"/>
    </i>
    <i>
      <x v="37"/>
    </i>
    <i>
      <x v="25"/>
    </i>
    <i>
      <x v="39"/>
    </i>
    <i>
      <x v="22"/>
    </i>
    <i>
      <x v="40"/>
    </i>
    <i>
      <x v="16"/>
    </i>
    <i>
      <x v="23"/>
    </i>
    <i>
      <x v="3"/>
    </i>
    <i>
      <x v="67"/>
    </i>
    <i>
      <x v="2"/>
    </i>
    <i>
      <x v="41"/>
    </i>
    <i>
      <x v="20"/>
    </i>
    <i>
      <x v="72"/>
    </i>
    <i>
      <x v="59"/>
    </i>
    <i>
      <x v="15"/>
    </i>
    <i>
      <x v="24"/>
    </i>
    <i>
      <x v="26"/>
    </i>
    <i>
      <x v="60"/>
    </i>
    <i>
      <x v="35"/>
    </i>
    <i>
      <x v="13"/>
    </i>
    <i>
      <x v="58"/>
    </i>
    <i>
      <x v="48"/>
    </i>
    <i>
      <x v="43"/>
    </i>
    <i>
      <x v="77"/>
    </i>
    <i>
      <x v="74"/>
    </i>
    <i>
      <x/>
    </i>
    <i>
      <x v="51"/>
    </i>
    <i>
      <x v="5"/>
    </i>
    <i>
      <x v="12"/>
    </i>
    <i>
      <x v="14"/>
    </i>
    <i>
      <x v="38"/>
    </i>
    <i>
      <x v="65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80" tableType="queryTable" totalsRowCount="1">
  <autoFilter ref="A2:DI379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0ABB771D-F316-489D-B127-08D460931751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56A19DCE-5BAB-412A-9E39-9D7C5CF09AE6}" uniqueName="107" name="14-15S" queryTableFieldId="106"/>
    <tableColumn id="108" xr3:uid="{D80EB95E-118C-4B62-B768-134DC40A990E}" uniqueName="108" name="15-16S" queryTableFieldId="107"/>
    <tableColumn id="109" xr3:uid="{3A562B2D-CD00-455D-B163-4040DD88B83E}" uniqueName="109" name="16-17S" queryTableFieldId="108"/>
    <tableColumn id="110" xr3:uid="{C2457B80-5AFD-4C3B-B2C7-5A55CCBBAF90}" uniqueName="110" name="17-18S" queryTableFieldId="109"/>
    <tableColumn id="111" xr3:uid="{FB1DAAD3-E5F1-40A9-9098-A014BD4C3B3C}" uniqueName="111" name="18-19S" queryTableFieldId="110"/>
    <tableColumn id="112" xr3:uid="{4FD2DCB2-53E0-4A91-A641-EEA4F6403442}" uniqueName="112" name="19-20S" queryTableFieldId="111"/>
    <tableColumn id="113" xr3:uid="{7386C2CE-A969-4918-B927-3C0904884CC8}" uniqueName="113" name="20-21S" queryTableFieldId="112"/>
    <tableColumn id="114" xr3:uid="{0EA1CEC5-41C9-4221-959F-756B96BEC257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94B09AD-4254-404C-84A4-C23B1D35D41A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80"/>
  <sheetViews>
    <sheetView tabSelected="1" zoomScale="80" zoomScaleNormal="80" workbookViewId="0">
      <selection activeCell="A2" sqref="A2:DI379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5546875" bestFit="1" customWidth="1"/>
    <col min="15" max="15" width="33.21875" customWidth="1"/>
    <col min="16" max="16" width="18.6640625" bestFit="1" customWidth="1"/>
    <col min="17" max="17" width="24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2042</v>
      </c>
      <c r="R1" s="6" t="s">
        <v>469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470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471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472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473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474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490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489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491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491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491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490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311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311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489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>
        <v>4</v>
      </c>
      <c r="AA37">
        <v>4</v>
      </c>
      <c r="AB37">
        <v>4</v>
      </c>
      <c r="AC37">
        <v>4</v>
      </c>
      <c r="AP37">
        <v>4</v>
      </c>
      <c r="AQ37">
        <v>4</v>
      </c>
      <c r="AR37">
        <v>4</v>
      </c>
      <c r="AS37">
        <v>4</v>
      </c>
      <c r="BD37">
        <v>4</v>
      </c>
      <c r="BE37">
        <v>4</v>
      </c>
      <c r="BF37">
        <v>4</v>
      </c>
      <c r="BG37">
        <v>4</v>
      </c>
      <c r="BV37">
        <v>4</v>
      </c>
      <c r="BW37">
        <v>4</v>
      </c>
      <c r="BX37">
        <v>4</v>
      </c>
      <c r="BY37">
        <v>4</v>
      </c>
      <c r="CL37">
        <v>4</v>
      </c>
      <c r="CM37">
        <v>4</v>
      </c>
      <c r="CN37">
        <v>4</v>
      </c>
      <c r="CO37">
        <v>4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>
        <v>4</v>
      </c>
      <c r="Y38">
        <v>4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>
        <v>4</v>
      </c>
      <c r="AO39">
        <v>4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311</v>
      </c>
      <c r="P40">
        <v>2</v>
      </c>
      <c r="Q40">
        <v>24</v>
      </c>
      <c r="BH40">
        <v>4</v>
      </c>
      <c r="BI40">
        <v>4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>
        <v>4</v>
      </c>
      <c r="CK41">
        <v>4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>
        <v>4</v>
      </c>
      <c r="BU42">
        <v>4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311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311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490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491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311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491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491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489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>
        <v>4</v>
      </c>
      <c r="S71">
        <v>4</v>
      </c>
      <c r="T71">
        <v>4</v>
      </c>
      <c r="U71">
        <v>4</v>
      </c>
      <c r="AH71">
        <v>4</v>
      </c>
      <c r="AI71">
        <v>4</v>
      </c>
      <c r="AJ71">
        <v>4</v>
      </c>
      <c r="AK71">
        <v>4</v>
      </c>
      <c r="AL71">
        <v>4</v>
      </c>
      <c r="AM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N71">
        <v>4</v>
      </c>
      <c r="BO71">
        <v>4</v>
      </c>
      <c r="BP71">
        <v>4</v>
      </c>
      <c r="BQ71">
        <v>4</v>
      </c>
      <c r="CD71">
        <v>4</v>
      </c>
      <c r="CE71">
        <v>4</v>
      </c>
      <c r="CF71">
        <v>4</v>
      </c>
      <c r="CG71">
        <v>4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>
        <v>4</v>
      </c>
      <c r="BS72">
        <v>4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>
        <v>4</v>
      </c>
      <c r="CI73">
        <v>4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>
        <v>4</v>
      </c>
      <c r="W74">
        <v>4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179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179</v>
      </c>
      <c r="C81" t="s">
        <v>105</v>
      </c>
      <c r="D81" t="s">
        <v>168</v>
      </c>
      <c r="E81">
        <v>1</v>
      </c>
      <c r="F81" t="s">
        <v>180</v>
      </c>
      <c r="G81" t="s">
        <v>181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179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179</v>
      </c>
      <c r="C83" t="s">
        <v>105</v>
      </c>
      <c r="D83" t="s">
        <v>168</v>
      </c>
      <c r="E83">
        <v>1</v>
      </c>
      <c r="F83" t="s">
        <v>182</v>
      </c>
      <c r="G83" t="s">
        <v>183</v>
      </c>
      <c r="H83">
        <v>1</v>
      </c>
      <c r="I83">
        <v>1</v>
      </c>
      <c r="J83">
        <v>1</v>
      </c>
      <c r="K83">
        <v>1</v>
      </c>
      <c r="N83" t="s">
        <v>184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185</v>
      </c>
      <c r="C84" t="s">
        <v>141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185</v>
      </c>
      <c r="C85" t="s">
        <v>141</v>
      </c>
      <c r="D85" t="s">
        <v>120</v>
      </c>
      <c r="E85">
        <v>1</v>
      </c>
      <c r="F85" t="s">
        <v>170</v>
      </c>
      <c r="G85" t="s">
        <v>171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22</v>
      </c>
      <c r="Q85">
        <v>264</v>
      </c>
      <c r="X85">
        <v>5</v>
      </c>
      <c r="Y85">
        <v>5</v>
      </c>
      <c r="AB85">
        <v>5</v>
      </c>
      <c r="AC85">
        <v>5</v>
      </c>
      <c r="AN85">
        <v>5</v>
      </c>
      <c r="AO85">
        <v>5</v>
      </c>
      <c r="AR85">
        <v>5</v>
      </c>
      <c r="AS85">
        <v>5</v>
      </c>
      <c r="BD85">
        <v>5</v>
      </c>
      <c r="BE85">
        <v>5</v>
      </c>
      <c r="BF85">
        <v>5</v>
      </c>
      <c r="BG85">
        <v>5</v>
      </c>
      <c r="BH85">
        <v>5</v>
      </c>
      <c r="BI85">
        <v>5</v>
      </c>
      <c r="BV85">
        <v>5</v>
      </c>
      <c r="BW85">
        <v>5</v>
      </c>
      <c r="CJ85">
        <v>5</v>
      </c>
      <c r="CK85">
        <v>5</v>
      </c>
      <c r="CL85">
        <v>5</v>
      </c>
      <c r="CM85">
        <v>5</v>
      </c>
      <c r="CN85">
        <v>5</v>
      </c>
      <c r="CO85">
        <v>5</v>
      </c>
    </row>
    <row r="86" spans="1:93" x14ac:dyDescent="0.3">
      <c r="A86" t="s">
        <v>103</v>
      </c>
      <c r="B86" t="s">
        <v>185</v>
      </c>
      <c r="C86" t="s">
        <v>141</v>
      </c>
      <c r="D86" t="s">
        <v>120</v>
      </c>
      <c r="E86">
        <v>1</v>
      </c>
      <c r="F86" t="s">
        <v>157</v>
      </c>
      <c r="G86" t="s">
        <v>158</v>
      </c>
      <c r="H86">
        <v>1</v>
      </c>
      <c r="I86">
        <v>1</v>
      </c>
      <c r="J86">
        <v>1</v>
      </c>
      <c r="K86">
        <v>1</v>
      </c>
      <c r="N86" t="s">
        <v>120</v>
      </c>
      <c r="P86">
        <v>2</v>
      </c>
      <c r="Q86">
        <v>24</v>
      </c>
      <c r="BX86">
        <v>5</v>
      </c>
      <c r="BY86">
        <v>5</v>
      </c>
    </row>
    <row r="87" spans="1:93" x14ac:dyDescent="0.3">
      <c r="A87" t="s">
        <v>103</v>
      </c>
      <c r="B87" t="s">
        <v>185</v>
      </c>
      <c r="C87" t="s">
        <v>141</v>
      </c>
      <c r="D87" t="s">
        <v>120</v>
      </c>
      <c r="E87">
        <v>1</v>
      </c>
      <c r="F87" t="s">
        <v>137</v>
      </c>
      <c r="G87" t="s">
        <v>138</v>
      </c>
      <c r="H87">
        <v>1</v>
      </c>
      <c r="I87">
        <v>1</v>
      </c>
      <c r="J87">
        <v>1</v>
      </c>
      <c r="K87">
        <v>1</v>
      </c>
      <c r="N87" t="s">
        <v>491</v>
      </c>
      <c r="P87">
        <v>2</v>
      </c>
      <c r="Q87">
        <v>24</v>
      </c>
      <c r="BT87">
        <v>5</v>
      </c>
      <c r="BU87">
        <v>5</v>
      </c>
    </row>
    <row r="88" spans="1:93" x14ac:dyDescent="0.3">
      <c r="A88" t="s">
        <v>103</v>
      </c>
      <c r="B88" t="s">
        <v>185</v>
      </c>
      <c r="C88" t="s">
        <v>141</v>
      </c>
      <c r="D88" t="s">
        <v>120</v>
      </c>
      <c r="E88">
        <v>1</v>
      </c>
      <c r="F88" t="s">
        <v>182</v>
      </c>
      <c r="G88" t="s">
        <v>183</v>
      </c>
      <c r="H88">
        <v>1</v>
      </c>
      <c r="I88">
        <v>1</v>
      </c>
      <c r="J88">
        <v>1</v>
      </c>
      <c r="K88">
        <v>1</v>
      </c>
      <c r="N88" t="s">
        <v>184</v>
      </c>
      <c r="P88">
        <v>2</v>
      </c>
      <c r="Q88">
        <v>24</v>
      </c>
      <c r="AP88">
        <v>5</v>
      </c>
      <c r="AQ88">
        <v>5</v>
      </c>
    </row>
    <row r="89" spans="1:93" x14ac:dyDescent="0.3">
      <c r="A89" t="s">
        <v>103</v>
      </c>
      <c r="B89" t="s">
        <v>185</v>
      </c>
      <c r="C89" t="s">
        <v>141</v>
      </c>
      <c r="D89" t="s">
        <v>120</v>
      </c>
      <c r="E89">
        <v>1</v>
      </c>
      <c r="F89" t="s">
        <v>115</v>
      </c>
      <c r="G89" t="s">
        <v>116</v>
      </c>
      <c r="H89">
        <v>1</v>
      </c>
      <c r="N89" t="s">
        <v>490</v>
      </c>
      <c r="P89">
        <v>2</v>
      </c>
      <c r="Q89">
        <v>24</v>
      </c>
      <c r="Z89">
        <v>5</v>
      </c>
      <c r="AA89">
        <v>5</v>
      </c>
    </row>
    <row r="90" spans="1:93" x14ac:dyDescent="0.3">
      <c r="A90" t="s">
        <v>186</v>
      </c>
      <c r="B90" t="s">
        <v>187</v>
      </c>
      <c r="C90" t="s">
        <v>188</v>
      </c>
      <c r="D90" t="s">
        <v>189</v>
      </c>
      <c r="E90">
        <v>7</v>
      </c>
      <c r="F90" t="s">
        <v>182</v>
      </c>
      <c r="G90" t="s">
        <v>190</v>
      </c>
      <c r="H90">
        <v>1</v>
      </c>
      <c r="N90" t="s">
        <v>191</v>
      </c>
      <c r="O90" t="s">
        <v>190</v>
      </c>
      <c r="P90">
        <v>8</v>
      </c>
      <c r="Q90">
        <v>96</v>
      </c>
      <c r="X90">
        <v>703</v>
      </c>
      <c r="Y90">
        <v>703</v>
      </c>
      <c r="AN90">
        <v>703</v>
      </c>
      <c r="AO90">
        <v>703</v>
      </c>
      <c r="BD90">
        <v>703</v>
      </c>
      <c r="BE90">
        <v>703</v>
      </c>
      <c r="BT90">
        <v>703</v>
      </c>
      <c r="BU90">
        <v>703</v>
      </c>
    </row>
    <row r="91" spans="1:93" x14ac:dyDescent="0.3">
      <c r="A91" t="s">
        <v>186</v>
      </c>
      <c r="B91" t="s">
        <v>187</v>
      </c>
      <c r="C91" t="s">
        <v>188</v>
      </c>
      <c r="D91" t="s">
        <v>189</v>
      </c>
      <c r="E91">
        <v>7</v>
      </c>
      <c r="F91" t="s">
        <v>149</v>
      </c>
      <c r="G91" t="s">
        <v>192</v>
      </c>
      <c r="K91">
        <v>1</v>
      </c>
      <c r="N91" t="s">
        <v>189</v>
      </c>
      <c r="O91" t="s">
        <v>192</v>
      </c>
      <c r="P91">
        <v>10</v>
      </c>
      <c r="Q91">
        <v>120</v>
      </c>
      <c r="Z91">
        <v>703</v>
      </c>
      <c r="AA91">
        <v>703</v>
      </c>
      <c r="AP91">
        <v>703</v>
      </c>
      <c r="AQ91">
        <v>703</v>
      </c>
      <c r="BF91">
        <v>703</v>
      </c>
      <c r="BG91">
        <v>703</v>
      </c>
      <c r="BV91">
        <v>703</v>
      </c>
      <c r="BW91">
        <v>703</v>
      </c>
      <c r="CL91">
        <v>703</v>
      </c>
      <c r="CM91">
        <v>703</v>
      </c>
    </row>
    <row r="92" spans="1:93" x14ac:dyDescent="0.3">
      <c r="A92" t="s">
        <v>186</v>
      </c>
      <c r="B92" t="s">
        <v>187</v>
      </c>
      <c r="C92" t="s">
        <v>188</v>
      </c>
      <c r="D92" t="s">
        <v>189</v>
      </c>
      <c r="E92">
        <v>7</v>
      </c>
      <c r="F92" t="s">
        <v>124</v>
      </c>
      <c r="G92" t="s">
        <v>193</v>
      </c>
      <c r="L92">
        <v>1</v>
      </c>
      <c r="N92" t="s">
        <v>194</v>
      </c>
      <c r="O92" t="s">
        <v>193</v>
      </c>
      <c r="P92">
        <v>6</v>
      </c>
      <c r="Q92">
        <v>72</v>
      </c>
      <c r="AB92">
        <v>703</v>
      </c>
      <c r="AC92">
        <v>703</v>
      </c>
      <c r="BH92">
        <v>703</v>
      </c>
      <c r="BI92">
        <v>703</v>
      </c>
      <c r="CN92">
        <v>703</v>
      </c>
      <c r="CO92">
        <v>703</v>
      </c>
    </row>
    <row r="93" spans="1:93" x14ac:dyDescent="0.3">
      <c r="A93" t="s">
        <v>186</v>
      </c>
      <c r="B93" t="s">
        <v>187</v>
      </c>
      <c r="C93" t="s">
        <v>188</v>
      </c>
      <c r="D93" t="s">
        <v>189</v>
      </c>
      <c r="E93">
        <v>7</v>
      </c>
      <c r="F93" t="s">
        <v>146</v>
      </c>
      <c r="G93" t="s">
        <v>195</v>
      </c>
      <c r="J93">
        <v>1</v>
      </c>
      <c r="N93" t="s">
        <v>194</v>
      </c>
      <c r="O93" t="s">
        <v>195</v>
      </c>
      <c r="P93">
        <v>4</v>
      </c>
      <c r="Q93">
        <v>48</v>
      </c>
      <c r="AR93">
        <v>703</v>
      </c>
      <c r="AS93">
        <v>703</v>
      </c>
      <c r="BX93">
        <v>703</v>
      </c>
      <c r="BY93">
        <v>703</v>
      </c>
    </row>
    <row r="94" spans="1:93" x14ac:dyDescent="0.3">
      <c r="A94" t="s">
        <v>186</v>
      </c>
      <c r="B94" t="s">
        <v>187</v>
      </c>
      <c r="C94" t="s">
        <v>188</v>
      </c>
      <c r="D94" t="s">
        <v>189</v>
      </c>
      <c r="E94">
        <v>7</v>
      </c>
      <c r="F94" t="s">
        <v>196</v>
      </c>
      <c r="G94" t="s">
        <v>197</v>
      </c>
      <c r="M94">
        <v>1</v>
      </c>
      <c r="N94" t="s">
        <v>117</v>
      </c>
      <c r="O94" t="s">
        <v>197</v>
      </c>
      <c r="P94">
        <v>2</v>
      </c>
      <c r="Q94">
        <v>24</v>
      </c>
      <c r="CJ94">
        <v>703</v>
      </c>
      <c r="CK94">
        <v>703</v>
      </c>
    </row>
    <row r="95" spans="1:93" x14ac:dyDescent="0.3">
      <c r="A95" t="s">
        <v>186</v>
      </c>
      <c r="B95" t="s">
        <v>198</v>
      </c>
      <c r="C95" t="s">
        <v>188</v>
      </c>
      <c r="D95" t="s">
        <v>191</v>
      </c>
      <c r="E95">
        <v>7</v>
      </c>
      <c r="F95" t="s">
        <v>149</v>
      </c>
      <c r="G95" t="s">
        <v>192</v>
      </c>
      <c r="K95">
        <v>1</v>
      </c>
      <c r="N95" t="s">
        <v>199</v>
      </c>
      <c r="O95" t="s">
        <v>192</v>
      </c>
      <c r="P95">
        <v>4</v>
      </c>
      <c r="Q95">
        <v>48</v>
      </c>
      <c r="X95">
        <v>806</v>
      </c>
      <c r="Y95">
        <v>806</v>
      </c>
      <c r="BD95">
        <v>806</v>
      </c>
      <c r="BE95">
        <v>806</v>
      </c>
    </row>
    <row r="96" spans="1:93" x14ac:dyDescent="0.3">
      <c r="A96" t="s">
        <v>186</v>
      </c>
      <c r="B96" t="s">
        <v>198</v>
      </c>
      <c r="C96" t="s">
        <v>188</v>
      </c>
      <c r="D96" t="s">
        <v>191</v>
      </c>
      <c r="E96">
        <v>7</v>
      </c>
      <c r="F96" t="s">
        <v>149</v>
      </c>
      <c r="G96" t="s">
        <v>192</v>
      </c>
      <c r="K96">
        <v>1</v>
      </c>
      <c r="N96" t="s">
        <v>200</v>
      </c>
      <c r="O96" t="s">
        <v>192</v>
      </c>
      <c r="P96">
        <v>6</v>
      </c>
      <c r="Q96">
        <v>72</v>
      </c>
      <c r="AN96">
        <v>806</v>
      </c>
      <c r="AO96">
        <v>806</v>
      </c>
      <c r="BT96">
        <v>806</v>
      </c>
      <c r="BU96">
        <v>806</v>
      </c>
      <c r="CJ96">
        <v>806</v>
      </c>
      <c r="CK96">
        <v>806</v>
      </c>
    </row>
    <row r="97" spans="1:93" x14ac:dyDescent="0.3">
      <c r="A97" t="s">
        <v>186</v>
      </c>
      <c r="B97" t="s">
        <v>198</v>
      </c>
      <c r="C97" t="s">
        <v>188</v>
      </c>
      <c r="D97" t="s">
        <v>191</v>
      </c>
      <c r="E97">
        <v>7</v>
      </c>
      <c r="F97" t="s">
        <v>124</v>
      </c>
      <c r="G97" t="s">
        <v>193</v>
      </c>
      <c r="L97">
        <v>1</v>
      </c>
      <c r="N97" t="s">
        <v>194</v>
      </c>
      <c r="O97" t="s">
        <v>193</v>
      </c>
      <c r="P97">
        <v>6</v>
      </c>
      <c r="Q97">
        <v>72</v>
      </c>
      <c r="Z97">
        <v>806</v>
      </c>
      <c r="AA97">
        <v>806</v>
      </c>
      <c r="BF97">
        <v>806</v>
      </c>
      <c r="BG97">
        <v>806</v>
      </c>
      <c r="CL97">
        <v>806</v>
      </c>
      <c r="CM97">
        <v>806</v>
      </c>
    </row>
    <row r="98" spans="1:93" x14ac:dyDescent="0.3">
      <c r="A98" t="s">
        <v>186</v>
      </c>
      <c r="B98" t="s">
        <v>198</v>
      </c>
      <c r="C98" t="s">
        <v>188</v>
      </c>
      <c r="D98" t="s">
        <v>191</v>
      </c>
      <c r="E98">
        <v>7</v>
      </c>
      <c r="F98" t="s">
        <v>146</v>
      </c>
      <c r="G98" t="s">
        <v>195</v>
      </c>
      <c r="J98">
        <v>1</v>
      </c>
      <c r="N98" t="s">
        <v>194</v>
      </c>
      <c r="O98" t="s">
        <v>195</v>
      </c>
      <c r="P98">
        <v>4</v>
      </c>
      <c r="Q98">
        <v>48</v>
      </c>
      <c r="AP98">
        <v>806</v>
      </c>
      <c r="AQ98">
        <v>806</v>
      </c>
      <c r="BV98">
        <v>806</v>
      </c>
      <c r="BW98">
        <v>806</v>
      </c>
    </row>
    <row r="99" spans="1:93" x14ac:dyDescent="0.3">
      <c r="A99" t="s">
        <v>186</v>
      </c>
      <c r="B99" t="s">
        <v>198</v>
      </c>
      <c r="C99" t="s">
        <v>188</v>
      </c>
      <c r="D99" t="s">
        <v>191</v>
      </c>
      <c r="E99">
        <v>7</v>
      </c>
      <c r="F99" t="s">
        <v>182</v>
      </c>
      <c r="G99" t="s">
        <v>190</v>
      </c>
      <c r="H99">
        <v>1</v>
      </c>
      <c r="N99" t="s">
        <v>191</v>
      </c>
      <c r="O99" t="s">
        <v>190</v>
      </c>
      <c r="P99">
        <v>8</v>
      </c>
      <c r="Q99">
        <v>96</v>
      </c>
      <c r="AB99">
        <v>806</v>
      </c>
      <c r="AC99">
        <v>806</v>
      </c>
      <c r="AR99">
        <v>806</v>
      </c>
      <c r="AS99">
        <v>806</v>
      </c>
      <c r="BH99">
        <v>806</v>
      </c>
      <c r="BI99">
        <v>806</v>
      </c>
      <c r="BX99">
        <v>806</v>
      </c>
      <c r="BY99">
        <v>806</v>
      </c>
    </row>
    <row r="100" spans="1:93" x14ac:dyDescent="0.3">
      <c r="A100" t="s">
        <v>186</v>
      </c>
      <c r="B100" t="s">
        <v>198</v>
      </c>
      <c r="C100" t="s">
        <v>188</v>
      </c>
      <c r="D100" t="s">
        <v>191</v>
      </c>
      <c r="E100">
        <v>7</v>
      </c>
      <c r="F100" t="s">
        <v>196</v>
      </c>
      <c r="G100" t="s">
        <v>197</v>
      </c>
      <c r="M100">
        <v>1</v>
      </c>
      <c r="N100" t="s">
        <v>155</v>
      </c>
      <c r="O100" t="s">
        <v>197</v>
      </c>
      <c r="P100">
        <v>2</v>
      </c>
      <c r="Q100">
        <v>24</v>
      </c>
      <c r="CN100">
        <v>806</v>
      </c>
      <c r="CO100">
        <v>806</v>
      </c>
    </row>
    <row r="101" spans="1:93" x14ac:dyDescent="0.3">
      <c r="A101" t="s">
        <v>186</v>
      </c>
      <c r="B101" t="s">
        <v>201</v>
      </c>
      <c r="C101" t="s">
        <v>188</v>
      </c>
      <c r="D101" t="s">
        <v>202</v>
      </c>
      <c r="E101">
        <v>7</v>
      </c>
      <c r="F101" t="s">
        <v>124</v>
      </c>
      <c r="G101" t="s">
        <v>193</v>
      </c>
      <c r="L101">
        <v>1</v>
      </c>
      <c r="N101" t="s">
        <v>203</v>
      </c>
      <c r="O101" t="s">
        <v>193</v>
      </c>
      <c r="P101">
        <v>6</v>
      </c>
      <c r="Q101">
        <v>48</v>
      </c>
      <c r="R101">
        <v>705</v>
      </c>
      <c r="S101">
        <v>705</v>
      </c>
      <c r="AX101">
        <v>705</v>
      </c>
      <c r="AY101">
        <v>705</v>
      </c>
      <c r="CD101">
        <v>705</v>
      </c>
      <c r="CE101">
        <v>705</v>
      </c>
    </row>
    <row r="102" spans="1:93" x14ac:dyDescent="0.3">
      <c r="A102" t="s">
        <v>186</v>
      </c>
      <c r="B102" t="s">
        <v>201</v>
      </c>
      <c r="C102" t="s">
        <v>188</v>
      </c>
      <c r="D102" t="s">
        <v>202</v>
      </c>
      <c r="E102">
        <v>7</v>
      </c>
      <c r="F102" t="s">
        <v>146</v>
      </c>
      <c r="G102" t="s">
        <v>195</v>
      </c>
      <c r="J102">
        <v>1</v>
      </c>
      <c r="N102" t="s">
        <v>203</v>
      </c>
      <c r="O102" t="s">
        <v>195</v>
      </c>
      <c r="P102">
        <v>4</v>
      </c>
      <c r="Q102">
        <v>48</v>
      </c>
      <c r="AH102">
        <v>705</v>
      </c>
      <c r="AI102">
        <v>705</v>
      </c>
      <c r="BN102">
        <v>705</v>
      </c>
      <c r="BO102">
        <v>705</v>
      </c>
    </row>
    <row r="103" spans="1:93" x14ac:dyDescent="0.3">
      <c r="A103" t="s">
        <v>186</v>
      </c>
      <c r="B103" t="s">
        <v>201</v>
      </c>
      <c r="C103" t="s">
        <v>188</v>
      </c>
      <c r="D103" t="s">
        <v>202</v>
      </c>
      <c r="E103">
        <v>7</v>
      </c>
      <c r="F103" t="s">
        <v>149</v>
      </c>
      <c r="G103" t="s">
        <v>192</v>
      </c>
      <c r="K103">
        <v>1</v>
      </c>
      <c r="N103" t="s">
        <v>199</v>
      </c>
      <c r="O103" t="s">
        <v>192</v>
      </c>
      <c r="P103">
        <v>4</v>
      </c>
      <c r="Q103">
        <v>48</v>
      </c>
      <c r="T103">
        <v>705</v>
      </c>
      <c r="U103">
        <v>705</v>
      </c>
      <c r="AZ103">
        <v>705</v>
      </c>
      <c r="BA103">
        <v>705</v>
      </c>
    </row>
    <row r="104" spans="1:93" x14ac:dyDescent="0.3">
      <c r="A104" t="s">
        <v>186</v>
      </c>
      <c r="B104" t="s">
        <v>201</v>
      </c>
      <c r="C104" t="s">
        <v>188</v>
      </c>
      <c r="D104" t="s">
        <v>202</v>
      </c>
      <c r="E104">
        <v>7</v>
      </c>
      <c r="F104" t="s">
        <v>149</v>
      </c>
      <c r="G104" t="s">
        <v>192</v>
      </c>
      <c r="K104">
        <v>1</v>
      </c>
      <c r="N104" t="s">
        <v>204</v>
      </c>
      <c r="O104" t="s">
        <v>192</v>
      </c>
      <c r="P104">
        <v>4</v>
      </c>
      <c r="Q104">
        <v>48</v>
      </c>
      <c r="AJ104">
        <v>705</v>
      </c>
      <c r="AK104">
        <v>705</v>
      </c>
      <c r="BP104">
        <v>705</v>
      </c>
      <c r="BQ104">
        <v>705</v>
      </c>
    </row>
    <row r="105" spans="1:93" x14ac:dyDescent="0.3">
      <c r="A105" t="s">
        <v>186</v>
      </c>
      <c r="B105" t="s">
        <v>201</v>
      </c>
      <c r="C105" t="s">
        <v>188</v>
      </c>
      <c r="D105" t="s">
        <v>202</v>
      </c>
      <c r="E105">
        <v>7</v>
      </c>
      <c r="F105" t="s">
        <v>182</v>
      </c>
      <c r="G105" t="s">
        <v>190</v>
      </c>
      <c r="H105">
        <v>1</v>
      </c>
      <c r="N105" t="s">
        <v>202</v>
      </c>
      <c r="O105" t="s">
        <v>190</v>
      </c>
      <c r="P105">
        <v>10</v>
      </c>
      <c r="Q105">
        <v>120</v>
      </c>
      <c r="V105">
        <v>705</v>
      </c>
      <c r="W105">
        <v>705</v>
      </c>
      <c r="AL105">
        <v>705</v>
      </c>
      <c r="AM105">
        <v>705</v>
      </c>
      <c r="BB105">
        <v>705</v>
      </c>
      <c r="BC105">
        <v>705</v>
      </c>
      <c r="BR105">
        <v>705</v>
      </c>
      <c r="BS105">
        <v>705</v>
      </c>
      <c r="CH105">
        <v>705</v>
      </c>
      <c r="CI105">
        <v>705</v>
      </c>
    </row>
    <row r="106" spans="1:93" x14ac:dyDescent="0.3">
      <c r="A106" t="s">
        <v>186</v>
      </c>
      <c r="B106" t="s">
        <v>201</v>
      </c>
      <c r="C106" t="s">
        <v>188</v>
      </c>
      <c r="D106" t="s">
        <v>202</v>
      </c>
      <c r="E106">
        <v>7</v>
      </c>
      <c r="F106" t="s">
        <v>196</v>
      </c>
      <c r="G106" t="s">
        <v>197</v>
      </c>
      <c r="M106">
        <v>1</v>
      </c>
      <c r="N106" t="s">
        <v>490</v>
      </c>
      <c r="O106" t="s">
        <v>197</v>
      </c>
      <c r="P106">
        <v>2</v>
      </c>
      <c r="Q106">
        <v>24</v>
      </c>
      <c r="CF106">
        <v>705</v>
      </c>
      <c r="CG106">
        <v>705</v>
      </c>
    </row>
    <row r="107" spans="1:93" x14ac:dyDescent="0.3">
      <c r="A107" t="s">
        <v>186</v>
      </c>
      <c r="B107" t="s">
        <v>205</v>
      </c>
      <c r="C107" t="s">
        <v>188</v>
      </c>
      <c r="D107" t="s">
        <v>204</v>
      </c>
      <c r="E107">
        <v>7</v>
      </c>
      <c r="F107" t="s">
        <v>182</v>
      </c>
      <c r="G107" t="s">
        <v>190</v>
      </c>
      <c r="H107">
        <v>1</v>
      </c>
      <c r="N107" t="s">
        <v>202</v>
      </c>
      <c r="O107" t="s">
        <v>190</v>
      </c>
      <c r="P107">
        <v>8</v>
      </c>
      <c r="Q107">
        <v>96</v>
      </c>
      <c r="R107">
        <v>801</v>
      </c>
      <c r="S107">
        <v>801</v>
      </c>
      <c r="AH107">
        <v>801</v>
      </c>
      <c r="AI107">
        <v>801</v>
      </c>
      <c r="BN107">
        <v>801</v>
      </c>
      <c r="BO107">
        <v>801</v>
      </c>
      <c r="CD107">
        <v>801</v>
      </c>
      <c r="CE107">
        <v>801</v>
      </c>
    </row>
    <row r="108" spans="1:93" x14ac:dyDescent="0.3">
      <c r="A108" t="s">
        <v>186</v>
      </c>
      <c r="B108" t="s">
        <v>205</v>
      </c>
      <c r="C108" t="s">
        <v>188</v>
      </c>
      <c r="D108" t="s">
        <v>204</v>
      </c>
      <c r="E108">
        <v>7</v>
      </c>
      <c r="F108" t="s">
        <v>149</v>
      </c>
      <c r="G108" t="s">
        <v>192</v>
      </c>
      <c r="K108">
        <v>1</v>
      </c>
      <c r="N108" t="s">
        <v>204</v>
      </c>
      <c r="O108" t="s">
        <v>192</v>
      </c>
      <c r="P108">
        <v>4</v>
      </c>
      <c r="Q108">
        <v>48</v>
      </c>
      <c r="T108">
        <v>801</v>
      </c>
      <c r="U108">
        <v>801</v>
      </c>
      <c r="AZ108">
        <v>801</v>
      </c>
      <c r="BA108">
        <v>801</v>
      </c>
    </row>
    <row r="109" spans="1:93" x14ac:dyDescent="0.3">
      <c r="A109" t="s">
        <v>186</v>
      </c>
      <c r="B109" t="s">
        <v>205</v>
      </c>
      <c r="C109" t="s">
        <v>188</v>
      </c>
      <c r="D109" t="s">
        <v>204</v>
      </c>
      <c r="E109">
        <v>7</v>
      </c>
      <c r="F109" t="s">
        <v>149</v>
      </c>
      <c r="G109" t="s">
        <v>192</v>
      </c>
      <c r="K109">
        <v>1</v>
      </c>
      <c r="N109" t="s">
        <v>199</v>
      </c>
      <c r="O109" t="s">
        <v>192</v>
      </c>
      <c r="P109">
        <v>6</v>
      </c>
      <c r="Q109">
        <v>72</v>
      </c>
      <c r="AJ109">
        <v>801</v>
      </c>
      <c r="AK109">
        <v>801</v>
      </c>
      <c r="BP109">
        <v>801</v>
      </c>
      <c r="BQ109">
        <v>801</v>
      </c>
      <c r="CF109">
        <v>801</v>
      </c>
      <c r="CG109">
        <v>801</v>
      </c>
    </row>
    <row r="110" spans="1:93" x14ac:dyDescent="0.3">
      <c r="A110" t="s">
        <v>186</v>
      </c>
      <c r="B110" t="s">
        <v>205</v>
      </c>
      <c r="C110" t="s">
        <v>188</v>
      </c>
      <c r="D110" t="s">
        <v>204</v>
      </c>
      <c r="E110">
        <v>7</v>
      </c>
      <c r="F110" t="s">
        <v>124</v>
      </c>
      <c r="G110" t="s">
        <v>193</v>
      </c>
      <c r="L110">
        <v>1</v>
      </c>
      <c r="N110" t="s">
        <v>203</v>
      </c>
      <c r="O110" t="s">
        <v>193</v>
      </c>
      <c r="P110">
        <v>6</v>
      </c>
      <c r="Q110">
        <v>72</v>
      </c>
      <c r="V110">
        <v>801</v>
      </c>
      <c r="W110">
        <v>801</v>
      </c>
      <c r="BB110">
        <v>801</v>
      </c>
      <c r="BC110">
        <v>801</v>
      </c>
      <c r="CH110">
        <v>801</v>
      </c>
      <c r="CI110">
        <v>801</v>
      </c>
    </row>
    <row r="111" spans="1:93" x14ac:dyDescent="0.3">
      <c r="A111" t="s">
        <v>186</v>
      </c>
      <c r="B111" t="s">
        <v>205</v>
      </c>
      <c r="C111" t="s">
        <v>188</v>
      </c>
      <c r="D111" t="s">
        <v>204</v>
      </c>
      <c r="E111">
        <v>7</v>
      </c>
      <c r="F111" t="s">
        <v>146</v>
      </c>
      <c r="G111" t="s">
        <v>195</v>
      </c>
      <c r="J111">
        <v>1</v>
      </c>
      <c r="N111" t="s">
        <v>203</v>
      </c>
      <c r="O111" t="s">
        <v>195</v>
      </c>
      <c r="P111">
        <v>4</v>
      </c>
      <c r="Q111">
        <v>48</v>
      </c>
      <c r="AL111">
        <v>801</v>
      </c>
      <c r="AM111">
        <v>801</v>
      </c>
      <c r="BR111">
        <v>801</v>
      </c>
      <c r="BS111">
        <v>801</v>
      </c>
    </row>
    <row r="112" spans="1:93" x14ac:dyDescent="0.3">
      <c r="A112" t="s">
        <v>186</v>
      </c>
      <c r="B112" t="s">
        <v>205</v>
      </c>
      <c r="C112" t="s">
        <v>188</v>
      </c>
      <c r="D112" t="s">
        <v>204</v>
      </c>
      <c r="E112">
        <v>7</v>
      </c>
      <c r="F112" t="s">
        <v>196</v>
      </c>
      <c r="G112" t="s">
        <v>197</v>
      </c>
      <c r="M112">
        <v>1</v>
      </c>
      <c r="N112" t="s">
        <v>139</v>
      </c>
      <c r="O112" t="s">
        <v>197</v>
      </c>
      <c r="P112">
        <v>2</v>
      </c>
      <c r="Q112">
        <v>24</v>
      </c>
      <c r="AX112">
        <v>801</v>
      </c>
      <c r="AY112">
        <v>801</v>
      </c>
    </row>
    <row r="113" spans="1:87" x14ac:dyDescent="0.3">
      <c r="A113" t="s">
        <v>186</v>
      </c>
      <c r="B113" t="s">
        <v>206</v>
      </c>
      <c r="C113" t="s">
        <v>188</v>
      </c>
      <c r="D113" t="s">
        <v>204</v>
      </c>
      <c r="E113">
        <v>2</v>
      </c>
      <c r="F113" t="s">
        <v>207</v>
      </c>
      <c r="G113" t="s">
        <v>208</v>
      </c>
      <c r="I113">
        <v>1</v>
      </c>
      <c r="J113">
        <v>1</v>
      </c>
      <c r="N113" t="s">
        <v>204</v>
      </c>
      <c r="O113" t="s">
        <v>208</v>
      </c>
      <c r="P113">
        <v>6</v>
      </c>
      <c r="Q113">
        <v>72</v>
      </c>
      <c r="R113">
        <v>802</v>
      </c>
      <c r="S113">
        <v>802</v>
      </c>
      <c r="AX113">
        <v>802</v>
      </c>
      <c r="AY113">
        <v>802</v>
      </c>
      <c r="BN113">
        <v>802</v>
      </c>
      <c r="BO113">
        <v>802</v>
      </c>
    </row>
    <row r="114" spans="1:87" x14ac:dyDescent="0.3">
      <c r="A114" t="s">
        <v>186</v>
      </c>
      <c r="B114" t="s">
        <v>206</v>
      </c>
      <c r="C114" t="s">
        <v>188</v>
      </c>
      <c r="D114" t="s">
        <v>204</v>
      </c>
      <c r="E114">
        <v>2</v>
      </c>
      <c r="F114" t="s">
        <v>209</v>
      </c>
      <c r="G114" t="s">
        <v>210</v>
      </c>
      <c r="J114">
        <v>1</v>
      </c>
      <c r="N114" t="s">
        <v>211</v>
      </c>
      <c r="O114" t="s">
        <v>210</v>
      </c>
      <c r="P114">
        <v>4</v>
      </c>
      <c r="Q114">
        <v>48</v>
      </c>
      <c r="T114">
        <v>802</v>
      </c>
      <c r="AJ114">
        <v>802</v>
      </c>
      <c r="AZ114">
        <v>802</v>
      </c>
      <c r="CF114">
        <v>802</v>
      </c>
    </row>
    <row r="115" spans="1:87" x14ac:dyDescent="0.3">
      <c r="A115" t="s">
        <v>186</v>
      </c>
      <c r="B115" t="s">
        <v>206</v>
      </c>
      <c r="C115" t="s">
        <v>188</v>
      </c>
      <c r="D115" t="s">
        <v>204</v>
      </c>
      <c r="E115">
        <v>2</v>
      </c>
      <c r="F115" t="s">
        <v>212</v>
      </c>
      <c r="G115" t="s">
        <v>213</v>
      </c>
      <c r="H115">
        <v>1</v>
      </c>
      <c r="N115" t="s">
        <v>214</v>
      </c>
      <c r="O115" t="s">
        <v>213</v>
      </c>
      <c r="P115">
        <v>12</v>
      </c>
      <c r="Q115">
        <v>144</v>
      </c>
      <c r="U115">
        <v>802</v>
      </c>
      <c r="V115">
        <v>802</v>
      </c>
      <c r="W115">
        <v>802</v>
      </c>
      <c r="AK115">
        <v>802</v>
      </c>
      <c r="BA115">
        <v>802</v>
      </c>
      <c r="BB115">
        <v>802</v>
      </c>
      <c r="BC115">
        <v>802</v>
      </c>
      <c r="BR115">
        <v>802</v>
      </c>
      <c r="BS115">
        <v>802</v>
      </c>
      <c r="CG115">
        <v>802</v>
      </c>
      <c r="CH115">
        <v>802</v>
      </c>
      <c r="CI115">
        <v>802</v>
      </c>
    </row>
    <row r="116" spans="1:87" x14ac:dyDescent="0.3">
      <c r="A116" t="s">
        <v>186</v>
      </c>
      <c r="B116" t="s">
        <v>206</v>
      </c>
      <c r="C116" t="s">
        <v>188</v>
      </c>
      <c r="D116" t="s">
        <v>204</v>
      </c>
      <c r="E116">
        <v>2</v>
      </c>
      <c r="F116" t="s">
        <v>215</v>
      </c>
      <c r="G116" t="s">
        <v>216</v>
      </c>
      <c r="H116">
        <v>1</v>
      </c>
      <c r="I116">
        <v>1</v>
      </c>
      <c r="J116">
        <v>1</v>
      </c>
      <c r="K116">
        <v>1</v>
      </c>
      <c r="N116" t="s">
        <v>204</v>
      </c>
      <c r="O116" t="s">
        <v>216</v>
      </c>
      <c r="P116">
        <v>2</v>
      </c>
      <c r="Q116">
        <v>24</v>
      </c>
      <c r="AH116">
        <v>802</v>
      </c>
      <c r="AI116">
        <v>802</v>
      </c>
    </row>
    <row r="117" spans="1:87" x14ac:dyDescent="0.3">
      <c r="A117" t="s">
        <v>186</v>
      </c>
      <c r="B117" t="s">
        <v>206</v>
      </c>
      <c r="C117" t="s">
        <v>188</v>
      </c>
      <c r="D117" t="s">
        <v>204</v>
      </c>
      <c r="E117">
        <v>2</v>
      </c>
      <c r="F117" t="s">
        <v>196</v>
      </c>
      <c r="G117" t="s">
        <v>197</v>
      </c>
      <c r="I117">
        <v>1</v>
      </c>
      <c r="N117" t="s">
        <v>139</v>
      </c>
      <c r="O117" t="s">
        <v>197</v>
      </c>
      <c r="P117">
        <v>2</v>
      </c>
      <c r="Q117">
        <v>24</v>
      </c>
      <c r="AL117">
        <v>802</v>
      </c>
      <c r="AM117">
        <v>802</v>
      </c>
    </row>
    <row r="118" spans="1:87" x14ac:dyDescent="0.3">
      <c r="A118" t="s">
        <v>186</v>
      </c>
      <c r="B118" t="s">
        <v>206</v>
      </c>
      <c r="C118" t="s">
        <v>188</v>
      </c>
      <c r="D118" t="s">
        <v>204</v>
      </c>
      <c r="E118">
        <v>2</v>
      </c>
      <c r="F118" t="s">
        <v>110</v>
      </c>
      <c r="G118" t="s">
        <v>217</v>
      </c>
      <c r="H118">
        <v>1</v>
      </c>
      <c r="I118">
        <v>1</v>
      </c>
      <c r="J118">
        <v>1</v>
      </c>
      <c r="K118">
        <v>1</v>
      </c>
      <c r="N118" t="s">
        <v>491</v>
      </c>
      <c r="O118" t="s">
        <v>217</v>
      </c>
      <c r="P118">
        <v>2</v>
      </c>
      <c r="Q118">
        <v>24</v>
      </c>
      <c r="BP118">
        <v>802</v>
      </c>
      <c r="BQ118">
        <v>802</v>
      </c>
    </row>
    <row r="119" spans="1:87" x14ac:dyDescent="0.3">
      <c r="A119" t="s">
        <v>186</v>
      </c>
      <c r="B119" t="s">
        <v>206</v>
      </c>
      <c r="C119" t="s">
        <v>188</v>
      </c>
      <c r="D119" t="s">
        <v>204</v>
      </c>
      <c r="E119">
        <v>2</v>
      </c>
      <c r="F119" t="s">
        <v>218</v>
      </c>
      <c r="G119" t="s">
        <v>219</v>
      </c>
      <c r="H119">
        <v>1</v>
      </c>
      <c r="I119">
        <v>1</v>
      </c>
      <c r="J119">
        <v>1</v>
      </c>
      <c r="K119">
        <v>1</v>
      </c>
      <c r="N119" t="s">
        <v>211</v>
      </c>
      <c r="O119" t="s">
        <v>219</v>
      </c>
      <c r="P119">
        <v>2</v>
      </c>
      <c r="Q119">
        <v>24</v>
      </c>
      <c r="CD119">
        <v>802</v>
      </c>
      <c r="CE119">
        <v>802</v>
      </c>
    </row>
    <row r="120" spans="1:87" x14ac:dyDescent="0.3">
      <c r="A120" t="s">
        <v>186</v>
      </c>
      <c r="B120" t="s">
        <v>220</v>
      </c>
      <c r="C120" t="s">
        <v>188</v>
      </c>
      <c r="D120" t="s">
        <v>204</v>
      </c>
      <c r="E120">
        <v>2</v>
      </c>
      <c r="F120" t="s">
        <v>207</v>
      </c>
      <c r="G120" t="s">
        <v>208</v>
      </c>
      <c r="I120">
        <v>1</v>
      </c>
      <c r="J120">
        <v>1</v>
      </c>
      <c r="N120" t="s">
        <v>204</v>
      </c>
      <c r="O120" t="s">
        <v>208</v>
      </c>
      <c r="P120">
        <v>6</v>
      </c>
      <c r="Q120">
        <v>72</v>
      </c>
      <c r="V120">
        <v>701</v>
      </c>
      <c r="W120">
        <v>701</v>
      </c>
      <c r="AL120">
        <v>701</v>
      </c>
      <c r="AM120">
        <v>701</v>
      </c>
      <c r="BR120">
        <v>701</v>
      </c>
      <c r="BS120">
        <v>701</v>
      </c>
    </row>
    <row r="121" spans="1:87" x14ac:dyDescent="0.3">
      <c r="A121" t="s">
        <v>186</v>
      </c>
      <c r="B121" t="s">
        <v>220</v>
      </c>
      <c r="C121" t="s">
        <v>188</v>
      </c>
      <c r="D121" t="s">
        <v>204</v>
      </c>
      <c r="E121">
        <v>2</v>
      </c>
      <c r="F121" t="s">
        <v>209</v>
      </c>
      <c r="G121" t="s">
        <v>210</v>
      </c>
      <c r="J121">
        <v>1</v>
      </c>
      <c r="N121" t="s">
        <v>189</v>
      </c>
      <c r="O121" t="s">
        <v>210</v>
      </c>
      <c r="P121">
        <v>4</v>
      </c>
      <c r="Q121">
        <v>48</v>
      </c>
      <c r="U121">
        <v>701</v>
      </c>
      <c r="BA121">
        <v>701</v>
      </c>
      <c r="BQ121">
        <v>701</v>
      </c>
      <c r="CG121">
        <v>701</v>
      </c>
    </row>
    <row r="122" spans="1:87" x14ac:dyDescent="0.3">
      <c r="A122" t="s">
        <v>186</v>
      </c>
      <c r="B122" t="s">
        <v>220</v>
      </c>
      <c r="C122" t="s">
        <v>188</v>
      </c>
      <c r="D122" t="s">
        <v>204</v>
      </c>
      <c r="E122">
        <v>2</v>
      </c>
      <c r="F122" t="s">
        <v>212</v>
      </c>
      <c r="G122" t="s">
        <v>213</v>
      </c>
      <c r="H122">
        <v>1</v>
      </c>
      <c r="N122" t="s">
        <v>214</v>
      </c>
      <c r="O122" t="s">
        <v>213</v>
      </c>
      <c r="P122">
        <v>12</v>
      </c>
      <c r="Q122">
        <v>144</v>
      </c>
      <c r="R122">
        <v>701</v>
      </c>
      <c r="S122">
        <v>701</v>
      </c>
      <c r="T122">
        <v>701</v>
      </c>
      <c r="AH122">
        <v>701</v>
      </c>
      <c r="AI122">
        <v>701</v>
      </c>
      <c r="AX122">
        <v>701</v>
      </c>
      <c r="AY122">
        <v>701</v>
      </c>
      <c r="AZ122">
        <v>701</v>
      </c>
      <c r="BN122">
        <v>701</v>
      </c>
      <c r="BO122">
        <v>701</v>
      </c>
      <c r="BP122">
        <v>701</v>
      </c>
      <c r="CF122">
        <v>701</v>
      </c>
    </row>
    <row r="123" spans="1:87" x14ac:dyDescent="0.3">
      <c r="A123" t="s">
        <v>186</v>
      </c>
      <c r="B123" t="s">
        <v>220</v>
      </c>
      <c r="C123" t="s">
        <v>188</v>
      </c>
      <c r="D123" t="s">
        <v>204</v>
      </c>
      <c r="E123">
        <v>2</v>
      </c>
      <c r="F123" t="s">
        <v>121</v>
      </c>
      <c r="G123" t="s">
        <v>221</v>
      </c>
      <c r="H123">
        <v>1</v>
      </c>
      <c r="I123">
        <v>1</v>
      </c>
      <c r="J123">
        <v>1</v>
      </c>
      <c r="K123">
        <v>1</v>
      </c>
      <c r="N123" t="s">
        <v>184</v>
      </c>
      <c r="O123" t="s">
        <v>221</v>
      </c>
      <c r="P123">
        <v>2</v>
      </c>
      <c r="Q123">
        <v>24</v>
      </c>
      <c r="AJ123">
        <v>701</v>
      </c>
      <c r="AK123">
        <v>701</v>
      </c>
    </row>
    <row r="124" spans="1:87" x14ac:dyDescent="0.3">
      <c r="A124" t="s">
        <v>186</v>
      </c>
      <c r="B124" t="s">
        <v>220</v>
      </c>
      <c r="C124" t="s">
        <v>188</v>
      </c>
      <c r="D124" t="s">
        <v>204</v>
      </c>
      <c r="E124">
        <v>2</v>
      </c>
      <c r="F124" t="s">
        <v>196</v>
      </c>
      <c r="G124" t="s">
        <v>197</v>
      </c>
      <c r="I124">
        <v>1</v>
      </c>
      <c r="N124" t="s">
        <v>127</v>
      </c>
      <c r="O124" t="s">
        <v>197</v>
      </c>
      <c r="P124">
        <v>2</v>
      </c>
      <c r="Q124">
        <v>24</v>
      </c>
      <c r="CD124">
        <v>701</v>
      </c>
      <c r="CE124">
        <v>701</v>
      </c>
    </row>
    <row r="125" spans="1:87" x14ac:dyDescent="0.3">
      <c r="A125" t="s">
        <v>186</v>
      </c>
      <c r="B125" t="s">
        <v>220</v>
      </c>
      <c r="C125" t="s">
        <v>188</v>
      </c>
      <c r="D125" t="s">
        <v>204</v>
      </c>
      <c r="E125">
        <v>2</v>
      </c>
      <c r="F125" t="s">
        <v>110</v>
      </c>
      <c r="G125" t="s">
        <v>217</v>
      </c>
      <c r="H125">
        <v>1</v>
      </c>
      <c r="I125">
        <v>1</v>
      </c>
      <c r="J125">
        <v>1</v>
      </c>
      <c r="K125">
        <v>1</v>
      </c>
      <c r="N125" t="s">
        <v>311</v>
      </c>
      <c r="O125" t="s">
        <v>217</v>
      </c>
      <c r="P125">
        <v>2</v>
      </c>
      <c r="Q125">
        <v>24</v>
      </c>
      <c r="BB125">
        <v>701</v>
      </c>
      <c r="BC125">
        <v>701</v>
      </c>
    </row>
    <row r="126" spans="1:87" x14ac:dyDescent="0.3">
      <c r="A126" t="s">
        <v>186</v>
      </c>
      <c r="B126" t="s">
        <v>220</v>
      </c>
      <c r="C126" t="s">
        <v>188</v>
      </c>
      <c r="D126" t="s">
        <v>204</v>
      </c>
      <c r="E126">
        <v>2</v>
      </c>
      <c r="F126" t="s">
        <v>218</v>
      </c>
      <c r="G126" t="s">
        <v>219</v>
      </c>
      <c r="H126">
        <v>1</v>
      </c>
      <c r="I126">
        <v>1</v>
      </c>
      <c r="J126">
        <v>1</v>
      </c>
      <c r="K126">
        <v>1</v>
      </c>
      <c r="N126" t="s">
        <v>222</v>
      </c>
      <c r="O126" t="s">
        <v>219</v>
      </c>
      <c r="P126">
        <v>2</v>
      </c>
      <c r="Q126">
        <v>24</v>
      </c>
      <c r="CH126">
        <v>701</v>
      </c>
      <c r="CI126">
        <v>701</v>
      </c>
    </row>
    <row r="127" spans="1:87" x14ac:dyDescent="0.3">
      <c r="A127" t="s">
        <v>186</v>
      </c>
      <c r="B127" t="s">
        <v>223</v>
      </c>
      <c r="C127" t="s">
        <v>188</v>
      </c>
      <c r="D127" t="s">
        <v>224</v>
      </c>
      <c r="E127">
        <v>2</v>
      </c>
      <c r="F127" t="s">
        <v>207</v>
      </c>
      <c r="G127" t="s">
        <v>208</v>
      </c>
      <c r="I127">
        <v>1</v>
      </c>
      <c r="J127">
        <v>1</v>
      </c>
      <c r="N127" t="s">
        <v>224</v>
      </c>
      <c r="O127" t="s">
        <v>208</v>
      </c>
      <c r="P127">
        <v>8</v>
      </c>
      <c r="Q127">
        <v>96</v>
      </c>
      <c r="AL127">
        <v>706</v>
      </c>
      <c r="AM127">
        <v>706</v>
      </c>
      <c r="BB127">
        <v>706</v>
      </c>
      <c r="BC127">
        <v>706</v>
      </c>
      <c r="BR127">
        <v>706</v>
      </c>
      <c r="BS127">
        <v>706</v>
      </c>
      <c r="CH127">
        <v>706</v>
      </c>
      <c r="CI127">
        <v>706</v>
      </c>
    </row>
    <row r="128" spans="1:87" x14ac:dyDescent="0.3">
      <c r="A128" t="s">
        <v>186</v>
      </c>
      <c r="B128" t="s">
        <v>223</v>
      </c>
      <c r="C128" t="s">
        <v>188</v>
      </c>
      <c r="D128" t="s">
        <v>224</v>
      </c>
      <c r="E128">
        <v>2</v>
      </c>
      <c r="F128" t="s">
        <v>209</v>
      </c>
      <c r="G128" t="s">
        <v>210</v>
      </c>
      <c r="J128">
        <v>1</v>
      </c>
      <c r="N128" t="s">
        <v>225</v>
      </c>
      <c r="O128" t="s">
        <v>210</v>
      </c>
      <c r="P128">
        <v>4</v>
      </c>
      <c r="Q128">
        <v>48</v>
      </c>
      <c r="U128">
        <v>706</v>
      </c>
      <c r="AK128">
        <v>706</v>
      </c>
      <c r="BA128">
        <v>706</v>
      </c>
      <c r="CG128">
        <v>706</v>
      </c>
    </row>
    <row r="129" spans="1:93" x14ac:dyDescent="0.3">
      <c r="A129" t="s">
        <v>186</v>
      </c>
      <c r="B129" t="s">
        <v>223</v>
      </c>
      <c r="C129" t="s">
        <v>188</v>
      </c>
      <c r="D129" t="s">
        <v>224</v>
      </c>
      <c r="E129">
        <v>2</v>
      </c>
      <c r="F129" t="s">
        <v>212</v>
      </c>
      <c r="G129" t="s">
        <v>213</v>
      </c>
      <c r="H129">
        <v>1</v>
      </c>
      <c r="N129" t="s">
        <v>225</v>
      </c>
      <c r="O129" t="s">
        <v>213</v>
      </c>
      <c r="P129">
        <v>12</v>
      </c>
      <c r="Q129">
        <v>144</v>
      </c>
      <c r="R129">
        <v>706</v>
      </c>
      <c r="S129">
        <v>706</v>
      </c>
      <c r="T129">
        <v>706</v>
      </c>
      <c r="AJ129">
        <v>706</v>
      </c>
      <c r="AX129">
        <v>706</v>
      </c>
      <c r="AY129">
        <v>706</v>
      </c>
      <c r="AZ129">
        <v>706</v>
      </c>
      <c r="BN129">
        <v>706</v>
      </c>
      <c r="BO129">
        <v>706</v>
      </c>
      <c r="CD129">
        <v>706</v>
      </c>
      <c r="CE129">
        <v>706</v>
      </c>
      <c r="CF129">
        <v>706</v>
      </c>
    </row>
    <row r="130" spans="1:93" x14ac:dyDescent="0.3">
      <c r="A130" t="s">
        <v>186</v>
      </c>
      <c r="B130" t="s">
        <v>223</v>
      </c>
      <c r="C130" t="s">
        <v>188</v>
      </c>
      <c r="D130" t="s">
        <v>224</v>
      </c>
      <c r="E130">
        <v>2</v>
      </c>
      <c r="F130" t="s">
        <v>121</v>
      </c>
      <c r="G130" t="s">
        <v>221</v>
      </c>
      <c r="H130">
        <v>1</v>
      </c>
      <c r="I130">
        <v>1</v>
      </c>
      <c r="J130">
        <v>1</v>
      </c>
      <c r="K130">
        <v>1</v>
      </c>
      <c r="N130" t="s">
        <v>184</v>
      </c>
      <c r="O130" t="s">
        <v>221</v>
      </c>
      <c r="P130">
        <v>2</v>
      </c>
      <c r="Q130">
        <v>24</v>
      </c>
      <c r="BP130">
        <v>706</v>
      </c>
      <c r="BQ130">
        <v>706</v>
      </c>
    </row>
    <row r="131" spans="1:93" x14ac:dyDescent="0.3">
      <c r="A131" t="s">
        <v>186</v>
      </c>
      <c r="B131" t="s">
        <v>223</v>
      </c>
      <c r="C131" t="s">
        <v>188</v>
      </c>
      <c r="D131" t="s">
        <v>224</v>
      </c>
      <c r="E131">
        <v>2</v>
      </c>
      <c r="F131" t="s">
        <v>196</v>
      </c>
      <c r="G131" t="s">
        <v>197</v>
      </c>
      <c r="I131">
        <v>1</v>
      </c>
      <c r="N131" t="s">
        <v>139</v>
      </c>
      <c r="O131" t="s">
        <v>197</v>
      </c>
      <c r="P131">
        <v>2</v>
      </c>
      <c r="Q131">
        <v>24</v>
      </c>
      <c r="V131">
        <v>706</v>
      </c>
      <c r="W131">
        <v>706</v>
      </c>
    </row>
    <row r="132" spans="1:93" x14ac:dyDescent="0.3">
      <c r="A132" t="s">
        <v>186</v>
      </c>
      <c r="B132" t="s">
        <v>223</v>
      </c>
      <c r="C132" t="s">
        <v>188</v>
      </c>
      <c r="D132" t="s">
        <v>224</v>
      </c>
      <c r="E132">
        <v>2</v>
      </c>
      <c r="F132" t="s">
        <v>218</v>
      </c>
      <c r="G132" t="s">
        <v>219</v>
      </c>
      <c r="H132">
        <v>1</v>
      </c>
      <c r="I132">
        <v>1</v>
      </c>
      <c r="J132">
        <v>1</v>
      </c>
      <c r="K132">
        <v>1</v>
      </c>
      <c r="N132" t="s">
        <v>226</v>
      </c>
      <c r="O132" t="s">
        <v>219</v>
      </c>
      <c r="P132">
        <v>2</v>
      </c>
      <c r="Q132">
        <v>24</v>
      </c>
      <c r="AH132">
        <v>706</v>
      </c>
      <c r="AI132">
        <v>706</v>
      </c>
    </row>
    <row r="133" spans="1:93" x14ac:dyDescent="0.3">
      <c r="A133" t="s">
        <v>186</v>
      </c>
      <c r="B133" t="s">
        <v>227</v>
      </c>
      <c r="C133" t="s">
        <v>188</v>
      </c>
      <c r="D133" t="s">
        <v>228</v>
      </c>
      <c r="E133">
        <v>2</v>
      </c>
      <c r="F133" t="s">
        <v>207</v>
      </c>
      <c r="G133" t="s">
        <v>208</v>
      </c>
      <c r="I133">
        <v>1</v>
      </c>
      <c r="J133">
        <v>1</v>
      </c>
      <c r="N133" t="s">
        <v>224</v>
      </c>
      <c r="O133" t="s">
        <v>208</v>
      </c>
      <c r="P133">
        <v>8</v>
      </c>
      <c r="Q133">
        <v>96</v>
      </c>
      <c r="R133">
        <v>806</v>
      </c>
      <c r="S133">
        <v>806</v>
      </c>
      <c r="AX133">
        <v>806</v>
      </c>
      <c r="AY133">
        <v>806</v>
      </c>
      <c r="BN133">
        <v>806</v>
      </c>
      <c r="BO133">
        <v>806</v>
      </c>
      <c r="CD133">
        <v>806</v>
      </c>
      <c r="CE133">
        <v>806</v>
      </c>
    </row>
    <row r="134" spans="1:93" x14ac:dyDescent="0.3">
      <c r="A134" t="s">
        <v>186</v>
      </c>
      <c r="B134" t="s">
        <v>227</v>
      </c>
      <c r="C134" t="s">
        <v>188</v>
      </c>
      <c r="D134" t="s">
        <v>228</v>
      </c>
      <c r="E134">
        <v>2</v>
      </c>
      <c r="F134" t="s">
        <v>209</v>
      </c>
      <c r="G134" t="s">
        <v>210</v>
      </c>
      <c r="J134">
        <v>1</v>
      </c>
      <c r="N134" t="s">
        <v>228</v>
      </c>
      <c r="O134" t="s">
        <v>210</v>
      </c>
      <c r="P134">
        <v>4</v>
      </c>
      <c r="Q134">
        <v>48</v>
      </c>
      <c r="T134">
        <v>806</v>
      </c>
      <c r="AZ134">
        <v>806</v>
      </c>
      <c r="BP134">
        <v>806</v>
      </c>
      <c r="CF134">
        <v>806</v>
      </c>
    </row>
    <row r="135" spans="1:93" x14ac:dyDescent="0.3">
      <c r="A135" t="s">
        <v>186</v>
      </c>
      <c r="B135" t="s">
        <v>227</v>
      </c>
      <c r="C135" t="s">
        <v>188</v>
      </c>
      <c r="D135" t="s">
        <v>228</v>
      </c>
      <c r="E135">
        <v>2</v>
      </c>
      <c r="F135" t="s">
        <v>212</v>
      </c>
      <c r="G135" t="s">
        <v>213</v>
      </c>
      <c r="H135">
        <v>1</v>
      </c>
      <c r="N135" t="s">
        <v>200</v>
      </c>
      <c r="O135" t="s">
        <v>213</v>
      </c>
      <c r="P135">
        <v>12</v>
      </c>
      <c r="Q135">
        <v>144</v>
      </c>
      <c r="U135">
        <v>806</v>
      </c>
      <c r="V135">
        <v>806</v>
      </c>
      <c r="W135">
        <v>806</v>
      </c>
      <c r="AL135">
        <v>806</v>
      </c>
      <c r="AM135">
        <v>806</v>
      </c>
      <c r="BA135">
        <v>806</v>
      </c>
      <c r="BQ135">
        <v>806</v>
      </c>
      <c r="BR135">
        <v>806</v>
      </c>
      <c r="BS135">
        <v>806</v>
      </c>
      <c r="CG135">
        <v>806</v>
      </c>
      <c r="CH135">
        <v>806</v>
      </c>
      <c r="CI135">
        <v>806</v>
      </c>
    </row>
    <row r="136" spans="1:93" x14ac:dyDescent="0.3">
      <c r="A136" t="s">
        <v>186</v>
      </c>
      <c r="B136" t="s">
        <v>227</v>
      </c>
      <c r="C136" t="s">
        <v>188</v>
      </c>
      <c r="D136" t="s">
        <v>228</v>
      </c>
      <c r="E136">
        <v>2</v>
      </c>
      <c r="F136" t="s">
        <v>121</v>
      </c>
      <c r="G136" t="s">
        <v>221</v>
      </c>
      <c r="H136">
        <v>1</v>
      </c>
      <c r="I136">
        <v>1</v>
      </c>
      <c r="J136">
        <v>1</v>
      </c>
      <c r="K136">
        <v>1</v>
      </c>
      <c r="N136" t="s">
        <v>184</v>
      </c>
      <c r="O136" t="s">
        <v>221</v>
      </c>
      <c r="P136">
        <v>2</v>
      </c>
      <c r="Q136">
        <v>24</v>
      </c>
      <c r="AH136">
        <v>806</v>
      </c>
      <c r="AI136">
        <v>806</v>
      </c>
    </row>
    <row r="137" spans="1:93" x14ac:dyDescent="0.3">
      <c r="A137" t="s">
        <v>186</v>
      </c>
      <c r="B137" t="s">
        <v>227</v>
      </c>
      <c r="C137" t="s">
        <v>188</v>
      </c>
      <c r="D137" t="s">
        <v>228</v>
      </c>
      <c r="E137">
        <v>2</v>
      </c>
      <c r="F137" t="s">
        <v>196</v>
      </c>
      <c r="G137" t="s">
        <v>197</v>
      </c>
      <c r="I137">
        <v>1</v>
      </c>
      <c r="N137" t="s">
        <v>155</v>
      </c>
      <c r="O137" t="s">
        <v>197</v>
      </c>
      <c r="P137">
        <v>2</v>
      </c>
      <c r="Q137">
        <v>24</v>
      </c>
      <c r="BB137">
        <v>806</v>
      </c>
      <c r="BC137">
        <v>806</v>
      </c>
    </row>
    <row r="138" spans="1:93" x14ac:dyDescent="0.3">
      <c r="A138" t="s">
        <v>186</v>
      </c>
      <c r="B138" t="s">
        <v>227</v>
      </c>
      <c r="C138" t="s">
        <v>188</v>
      </c>
      <c r="D138" t="s">
        <v>228</v>
      </c>
      <c r="E138">
        <v>2</v>
      </c>
      <c r="F138" t="s">
        <v>110</v>
      </c>
      <c r="G138" t="s">
        <v>217</v>
      </c>
      <c r="H138">
        <v>1</v>
      </c>
      <c r="I138">
        <v>1</v>
      </c>
      <c r="J138">
        <v>1</v>
      </c>
      <c r="K138">
        <v>1</v>
      </c>
      <c r="N138" t="s">
        <v>311</v>
      </c>
      <c r="O138" t="s">
        <v>217</v>
      </c>
      <c r="P138">
        <v>2</v>
      </c>
      <c r="Q138">
        <v>24</v>
      </c>
      <c r="AJ138">
        <v>806</v>
      </c>
      <c r="AK138">
        <v>806</v>
      </c>
    </row>
    <row r="139" spans="1:93" x14ac:dyDescent="0.3">
      <c r="A139" t="s">
        <v>186</v>
      </c>
      <c r="B139" t="s">
        <v>229</v>
      </c>
      <c r="C139" t="s">
        <v>188</v>
      </c>
      <c r="D139" t="s">
        <v>230</v>
      </c>
      <c r="E139">
        <v>2</v>
      </c>
      <c r="F139" t="s">
        <v>207</v>
      </c>
      <c r="G139" t="s">
        <v>208</v>
      </c>
      <c r="I139">
        <v>1</v>
      </c>
      <c r="J139">
        <v>1</v>
      </c>
      <c r="N139" t="s">
        <v>231</v>
      </c>
      <c r="O139" t="s">
        <v>208</v>
      </c>
      <c r="P139">
        <v>8</v>
      </c>
      <c r="Q139">
        <v>96</v>
      </c>
      <c r="AB139">
        <v>706</v>
      </c>
      <c r="AC139">
        <v>706</v>
      </c>
      <c r="AR139">
        <v>706</v>
      </c>
      <c r="AS139">
        <v>706</v>
      </c>
      <c r="BH139">
        <v>706</v>
      </c>
      <c r="BI139">
        <v>706</v>
      </c>
      <c r="BX139">
        <v>706</v>
      </c>
      <c r="BY139">
        <v>706</v>
      </c>
    </row>
    <row r="140" spans="1:93" x14ac:dyDescent="0.3">
      <c r="A140" t="s">
        <v>186</v>
      </c>
      <c r="B140" t="s">
        <v>229</v>
      </c>
      <c r="C140" t="s">
        <v>188</v>
      </c>
      <c r="D140" t="s">
        <v>230</v>
      </c>
      <c r="E140">
        <v>2</v>
      </c>
      <c r="F140" t="s">
        <v>209</v>
      </c>
      <c r="G140" t="s">
        <v>210</v>
      </c>
      <c r="J140">
        <v>1</v>
      </c>
      <c r="N140" t="s">
        <v>230</v>
      </c>
      <c r="O140" t="s">
        <v>210</v>
      </c>
      <c r="P140">
        <v>4</v>
      </c>
      <c r="Q140">
        <v>48</v>
      </c>
      <c r="AA140">
        <v>706</v>
      </c>
      <c r="AQ140">
        <v>706</v>
      </c>
      <c r="BG140">
        <v>706</v>
      </c>
      <c r="CM140">
        <v>706</v>
      </c>
    </row>
    <row r="141" spans="1:93" x14ac:dyDescent="0.3">
      <c r="A141" t="s">
        <v>186</v>
      </c>
      <c r="B141" t="s">
        <v>229</v>
      </c>
      <c r="C141" t="s">
        <v>188</v>
      </c>
      <c r="D141" t="s">
        <v>230</v>
      </c>
      <c r="E141">
        <v>2</v>
      </c>
      <c r="F141" t="s">
        <v>212</v>
      </c>
      <c r="G141" t="s">
        <v>213</v>
      </c>
      <c r="H141">
        <v>1</v>
      </c>
      <c r="N141" t="s">
        <v>230</v>
      </c>
      <c r="O141" t="s">
        <v>213</v>
      </c>
      <c r="P141">
        <v>12</v>
      </c>
      <c r="Q141">
        <v>144</v>
      </c>
      <c r="X141">
        <v>706</v>
      </c>
      <c r="Y141">
        <v>706</v>
      </c>
      <c r="Z141">
        <v>706</v>
      </c>
      <c r="AN141">
        <v>706</v>
      </c>
      <c r="AO141">
        <v>706</v>
      </c>
      <c r="AP141">
        <v>706</v>
      </c>
      <c r="BF141">
        <v>706</v>
      </c>
      <c r="BT141">
        <v>706</v>
      </c>
      <c r="BU141">
        <v>706</v>
      </c>
      <c r="CJ141">
        <v>706</v>
      </c>
      <c r="CK141">
        <v>706</v>
      </c>
      <c r="CL141">
        <v>706</v>
      </c>
    </row>
    <row r="142" spans="1:93" x14ac:dyDescent="0.3">
      <c r="A142" t="s">
        <v>186</v>
      </c>
      <c r="B142" t="s">
        <v>229</v>
      </c>
      <c r="C142" t="s">
        <v>188</v>
      </c>
      <c r="D142" t="s">
        <v>230</v>
      </c>
      <c r="E142">
        <v>2</v>
      </c>
      <c r="F142" t="s">
        <v>121</v>
      </c>
      <c r="G142" t="s">
        <v>221</v>
      </c>
      <c r="H142">
        <v>1</v>
      </c>
      <c r="I142">
        <v>1</v>
      </c>
      <c r="J142">
        <v>1</v>
      </c>
      <c r="K142">
        <v>1</v>
      </c>
      <c r="N142" t="s">
        <v>184</v>
      </c>
      <c r="O142" t="s">
        <v>221</v>
      </c>
      <c r="P142">
        <v>2</v>
      </c>
      <c r="Q142">
        <v>24</v>
      </c>
      <c r="CN142">
        <v>706</v>
      </c>
      <c r="CO142">
        <v>706</v>
      </c>
    </row>
    <row r="143" spans="1:93" x14ac:dyDescent="0.3">
      <c r="A143" t="s">
        <v>186</v>
      </c>
      <c r="B143" t="s">
        <v>229</v>
      </c>
      <c r="C143" t="s">
        <v>188</v>
      </c>
      <c r="D143" t="s">
        <v>230</v>
      </c>
      <c r="E143">
        <v>2</v>
      </c>
      <c r="F143" t="s">
        <v>196</v>
      </c>
      <c r="G143" t="s">
        <v>197</v>
      </c>
      <c r="I143">
        <v>1</v>
      </c>
      <c r="N143" t="s">
        <v>117</v>
      </c>
      <c r="O143" t="s">
        <v>197</v>
      </c>
      <c r="P143">
        <v>2</v>
      </c>
      <c r="Q143">
        <v>24</v>
      </c>
      <c r="BV143">
        <v>706</v>
      </c>
      <c r="BW143">
        <v>706</v>
      </c>
    </row>
    <row r="144" spans="1:93" x14ac:dyDescent="0.3">
      <c r="A144" t="s">
        <v>186</v>
      </c>
      <c r="B144" t="s">
        <v>229</v>
      </c>
      <c r="C144" t="s">
        <v>188</v>
      </c>
      <c r="D144" t="s">
        <v>230</v>
      </c>
      <c r="E144">
        <v>2</v>
      </c>
      <c r="F144" t="s">
        <v>218</v>
      </c>
      <c r="G144" t="s">
        <v>219</v>
      </c>
      <c r="H144">
        <v>1</v>
      </c>
      <c r="I144">
        <v>1</v>
      </c>
      <c r="J144">
        <v>1</v>
      </c>
      <c r="K144">
        <v>1</v>
      </c>
      <c r="N144" t="s">
        <v>226</v>
      </c>
      <c r="O144" t="s">
        <v>219</v>
      </c>
      <c r="P144">
        <v>2</v>
      </c>
      <c r="Q144">
        <v>24</v>
      </c>
      <c r="BD144">
        <v>706</v>
      </c>
      <c r="BE144">
        <v>706</v>
      </c>
    </row>
    <row r="145" spans="1:93" x14ac:dyDescent="0.3">
      <c r="A145" t="s">
        <v>186</v>
      </c>
      <c r="B145" t="s">
        <v>232</v>
      </c>
      <c r="C145" t="s">
        <v>188</v>
      </c>
      <c r="D145" t="s">
        <v>202</v>
      </c>
      <c r="E145">
        <v>6</v>
      </c>
      <c r="F145" t="s">
        <v>233</v>
      </c>
      <c r="G145" t="s">
        <v>234</v>
      </c>
      <c r="H145">
        <v>1</v>
      </c>
      <c r="I145">
        <v>1</v>
      </c>
      <c r="J145">
        <v>1</v>
      </c>
      <c r="N145" t="s">
        <v>199</v>
      </c>
      <c r="O145" t="s">
        <v>234</v>
      </c>
      <c r="P145">
        <v>6</v>
      </c>
      <c r="Q145">
        <v>72</v>
      </c>
      <c r="R145">
        <v>702</v>
      </c>
      <c r="S145">
        <v>702</v>
      </c>
      <c r="AX145">
        <v>702</v>
      </c>
      <c r="AY145">
        <v>702</v>
      </c>
      <c r="CD145">
        <v>702</v>
      </c>
      <c r="CE145">
        <v>702</v>
      </c>
    </row>
    <row r="146" spans="1:93" x14ac:dyDescent="0.3">
      <c r="A146" t="s">
        <v>186</v>
      </c>
      <c r="B146" t="s">
        <v>232</v>
      </c>
      <c r="C146" t="s">
        <v>188</v>
      </c>
      <c r="D146" t="s">
        <v>202</v>
      </c>
      <c r="E146">
        <v>6</v>
      </c>
      <c r="F146" t="s">
        <v>235</v>
      </c>
      <c r="G146" t="s">
        <v>236</v>
      </c>
      <c r="I146">
        <v>1</v>
      </c>
      <c r="N146" t="s">
        <v>199</v>
      </c>
      <c r="O146" t="s">
        <v>236</v>
      </c>
      <c r="P146">
        <v>4</v>
      </c>
      <c r="Q146">
        <v>48</v>
      </c>
      <c r="AH146">
        <v>702</v>
      </c>
      <c r="AI146">
        <v>702</v>
      </c>
      <c r="BN146">
        <v>702</v>
      </c>
      <c r="BO146">
        <v>702</v>
      </c>
    </row>
    <row r="147" spans="1:93" x14ac:dyDescent="0.3">
      <c r="A147" t="s">
        <v>186</v>
      </c>
      <c r="B147" t="s">
        <v>232</v>
      </c>
      <c r="C147" t="s">
        <v>188</v>
      </c>
      <c r="D147" t="s">
        <v>202</v>
      </c>
      <c r="E147">
        <v>6</v>
      </c>
      <c r="F147" t="s">
        <v>163</v>
      </c>
      <c r="G147" t="s">
        <v>237</v>
      </c>
      <c r="J147">
        <v>1</v>
      </c>
      <c r="N147" t="s">
        <v>202</v>
      </c>
      <c r="O147" t="s">
        <v>237</v>
      </c>
      <c r="P147">
        <v>10</v>
      </c>
      <c r="Q147">
        <v>120</v>
      </c>
      <c r="T147">
        <v>702</v>
      </c>
      <c r="U147">
        <v>702</v>
      </c>
      <c r="AJ147">
        <v>702</v>
      </c>
      <c r="AK147">
        <v>702</v>
      </c>
      <c r="AZ147">
        <v>702</v>
      </c>
      <c r="BA147">
        <v>702</v>
      </c>
      <c r="BP147">
        <v>702</v>
      </c>
      <c r="BQ147">
        <v>702</v>
      </c>
      <c r="CF147">
        <v>702</v>
      </c>
      <c r="CG147">
        <v>702</v>
      </c>
    </row>
    <row r="148" spans="1:93" x14ac:dyDescent="0.3">
      <c r="A148" t="s">
        <v>186</v>
      </c>
      <c r="B148" t="s">
        <v>232</v>
      </c>
      <c r="C148" t="s">
        <v>188</v>
      </c>
      <c r="D148" t="s">
        <v>202</v>
      </c>
      <c r="E148">
        <v>6</v>
      </c>
      <c r="F148" t="s">
        <v>238</v>
      </c>
      <c r="G148" t="s">
        <v>239</v>
      </c>
      <c r="K148">
        <v>1</v>
      </c>
      <c r="N148" t="s">
        <v>240</v>
      </c>
      <c r="O148" t="s">
        <v>239</v>
      </c>
      <c r="P148">
        <v>6</v>
      </c>
      <c r="Q148">
        <v>72</v>
      </c>
      <c r="V148">
        <v>702</v>
      </c>
      <c r="W148">
        <v>702</v>
      </c>
      <c r="AL148">
        <v>702</v>
      </c>
      <c r="AM148">
        <v>702</v>
      </c>
      <c r="BR148">
        <v>702</v>
      </c>
      <c r="BS148">
        <v>702</v>
      </c>
    </row>
    <row r="149" spans="1:93" x14ac:dyDescent="0.3">
      <c r="A149" t="s">
        <v>186</v>
      </c>
      <c r="B149" t="s">
        <v>232</v>
      </c>
      <c r="C149" t="s">
        <v>188</v>
      </c>
      <c r="D149" t="s">
        <v>202</v>
      </c>
      <c r="E149">
        <v>6</v>
      </c>
      <c r="F149" t="s">
        <v>238</v>
      </c>
      <c r="G149" t="s">
        <v>239</v>
      </c>
      <c r="K149">
        <v>1</v>
      </c>
      <c r="N149" t="s">
        <v>211</v>
      </c>
      <c r="O149" t="s">
        <v>239</v>
      </c>
      <c r="P149">
        <v>2</v>
      </c>
      <c r="Q149">
        <v>24</v>
      </c>
      <c r="BB149">
        <v>702</v>
      </c>
      <c r="BC149">
        <v>702</v>
      </c>
    </row>
    <row r="150" spans="1:93" x14ac:dyDescent="0.3">
      <c r="A150" t="s">
        <v>186</v>
      </c>
      <c r="B150" t="s">
        <v>232</v>
      </c>
      <c r="C150" t="s">
        <v>188</v>
      </c>
      <c r="D150" t="s">
        <v>202</v>
      </c>
      <c r="E150">
        <v>6</v>
      </c>
      <c r="F150" t="s">
        <v>196</v>
      </c>
      <c r="G150" t="s">
        <v>197</v>
      </c>
      <c r="M150">
        <v>1</v>
      </c>
      <c r="N150" t="s">
        <v>139</v>
      </c>
      <c r="O150" t="s">
        <v>197</v>
      </c>
      <c r="P150">
        <v>2</v>
      </c>
      <c r="Q150">
        <v>24</v>
      </c>
      <c r="CH150">
        <v>702</v>
      </c>
      <c r="CI150">
        <v>702</v>
      </c>
    </row>
    <row r="151" spans="1:93" x14ac:dyDescent="0.3">
      <c r="A151" t="s">
        <v>186</v>
      </c>
      <c r="B151" t="s">
        <v>241</v>
      </c>
      <c r="C151" t="s">
        <v>188</v>
      </c>
      <c r="D151" t="s">
        <v>194</v>
      </c>
      <c r="E151">
        <v>6</v>
      </c>
      <c r="F151" t="s">
        <v>238</v>
      </c>
      <c r="G151" t="s">
        <v>239</v>
      </c>
      <c r="K151">
        <v>1</v>
      </c>
      <c r="N151" t="s">
        <v>194</v>
      </c>
      <c r="O151" t="s">
        <v>239</v>
      </c>
      <c r="P151">
        <v>10</v>
      </c>
      <c r="Q151">
        <v>120</v>
      </c>
      <c r="X151">
        <v>704</v>
      </c>
      <c r="Y151">
        <v>704</v>
      </c>
      <c r="AN151">
        <v>704</v>
      </c>
      <c r="AO151">
        <v>704</v>
      </c>
      <c r="BD151">
        <v>704</v>
      </c>
      <c r="BE151">
        <v>704</v>
      </c>
      <c r="BT151">
        <v>704</v>
      </c>
      <c r="BU151">
        <v>704</v>
      </c>
      <c r="CJ151">
        <v>704</v>
      </c>
      <c r="CK151">
        <v>704</v>
      </c>
    </row>
    <row r="152" spans="1:93" x14ac:dyDescent="0.3">
      <c r="A152" t="s">
        <v>186</v>
      </c>
      <c r="B152" t="s">
        <v>241</v>
      </c>
      <c r="C152" t="s">
        <v>188</v>
      </c>
      <c r="D152" t="s">
        <v>194</v>
      </c>
      <c r="E152">
        <v>6</v>
      </c>
      <c r="F152" t="s">
        <v>163</v>
      </c>
      <c r="G152" t="s">
        <v>237</v>
      </c>
      <c r="J152">
        <v>1</v>
      </c>
      <c r="N152" t="s">
        <v>191</v>
      </c>
      <c r="O152" t="s">
        <v>237</v>
      </c>
      <c r="P152">
        <v>8</v>
      </c>
      <c r="Q152">
        <v>96</v>
      </c>
      <c r="Z152">
        <v>704</v>
      </c>
      <c r="AA152">
        <v>704</v>
      </c>
      <c r="AP152">
        <v>704</v>
      </c>
      <c r="AQ152">
        <v>704</v>
      </c>
      <c r="BF152">
        <v>704</v>
      </c>
      <c r="BG152">
        <v>704</v>
      </c>
      <c r="BV152">
        <v>704</v>
      </c>
      <c r="BW152">
        <v>704</v>
      </c>
    </row>
    <row r="153" spans="1:93" x14ac:dyDescent="0.3">
      <c r="A153" t="s">
        <v>186</v>
      </c>
      <c r="B153" t="s">
        <v>241</v>
      </c>
      <c r="C153" t="s">
        <v>188</v>
      </c>
      <c r="D153" t="s">
        <v>194</v>
      </c>
      <c r="E153">
        <v>6</v>
      </c>
      <c r="F153" t="s">
        <v>233</v>
      </c>
      <c r="G153" t="s">
        <v>234</v>
      </c>
      <c r="H153">
        <v>1</v>
      </c>
      <c r="I153">
        <v>1</v>
      </c>
      <c r="J153">
        <v>1</v>
      </c>
      <c r="N153" t="s">
        <v>242</v>
      </c>
      <c r="O153" t="s">
        <v>234</v>
      </c>
      <c r="P153">
        <v>6</v>
      </c>
      <c r="Q153">
        <v>72</v>
      </c>
      <c r="AB153">
        <v>704</v>
      </c>
      <c r="AC153">
        <v>704</v>
      </c>
      <c r="AR153">
        <v>704</v>
      </c>
      <c r="AS153">
        <v>704</v>
      </c>
      <c r="BX153">
        <v>704</v>
      </c>
      <c r="BY153">
        <v>704</v>
      </c>
    </row>
    <row r="154" spans="1:93" x14ac:dyDescent="0.3">
      <c r="A154" t="s">
        <v>186</v>
      </c>
      <c r="B154" t="s">
        <v>241</v>
      </c>
      <c r="C154" t="s">
        <v>188</v>
      </c>
      <c r="D154" t="s">
        <v>194</v>
      </c>
      <c r="E154">
        <v>6</v>
      </c>
      <c r="F154" t="s">
        <v>235</v>
      </c>
      <c r="G154" t="s">
        <v>236</v>
      </c>
      <c r="I154">
        <v>1</v>
      </c>
      <c r="N154" t="s">
        <v>243</v>
      </c>
      <c r="O154" t="s">
        <v>236</v>
      </c>
      <c r="P154">
        <v>4</v>
      </c>
      <c r="Q154">
        <v>48</v>
      </c>
      <c r="BH154">
        <v>704</v>
      </c>
      <c r="BI154">
        <v>704</v>
      </c>
      <c r="CN154">
        <v>704</v>
      </c>
      <c r="CO154">
        <v>704</v>
      </c>
    </row>
    <row r="155" spans="1:93" x14ac:dyDescent="0.3">
      <c r="A155" t="s">
        <v>186</v>
      </c>
      <c r="B155" t="s">
        <v>241</v>
      </c>
      <c r="C155" t="s">
        <v>188</v>
      </c>
      <c r="D155" t="s">
        <v>194</v>
      </c>
      <c r="E155">
        <v>6</v>
      </c>
      <c r="F155" t="s">
        <v>196</v>
      </c>
      <c r="G155" t="s">
        <v>197</v>
      </c>
      <c r="M155">
        <v>1</v>
      </c>
      <c r="N155" t="s">
        <v>490</v>
      </c>
      <c r="O155" t="s">
        <v>197</v>
      </c>
      <c r="P155">
        <v>2</v>
      </c>
      <c r="Q155">
        <v>24</v>
      </c>
      <c r="CL155">
        <v>704</v>
      </c>
      <c r="CM155">
        <v>704</v>
      </c>
    </row>
    <row r="156" spans="1:93" x14ac:dyDescent="0.3">
      <c r="A156" t="s">
        <v>186</v>
      </c>
      <c r="B156" t="s">
        <v>244</v>
      </c>
      <c r="C156" t="s">
        <v>188</v>
      </c>
      <c r="D156" t="s">
        <v>200</v>
      </c>
      <c r="E156">
        <v>5</v>
      </c>
      <c r="F156" t="s">
        <v>245</v>
      </c>
      <c r="G156" t="s">
        <v>246</v>
      </c>
      <c r="J156">
        <v>1</v>
      </c>
      <c r="N156" t="s">
        <v>200</v>
      </c>
      <c r="O156" t="s">
        <v>246</v>
      </c>
      <c r="P156">
        <v>13</v>
      </c>
      <c r="Q156">
        <v>156</v>
      </c>
      <c r="R156">
        <v>805</v>
      </c>
      <c r="S156">
        <v>805</v>
      </c>
      <c r="AH156">
        <v>805</v>
      </c>
      <c r="AI156">
        <v>805</v>
      </c>
      <c r="AJ156">
        <v>805</v>
      </c>
      <c r="AX156">
        <v>805</v>
      </c>
      <c r="AY156">
        <v>805</v>
      </c>
      <c r="AZ156">
        <v>805</v>
      </c>
      <c r="BN156">
        <v>805</v>
      </c>
      <c r="BO156">
        <v>805</v>
      </c>
      <c r="BP156">
        <v>805</v>
      </c>
      <c r="CD156">
        <v>805</v>
      </c>
      <c r="CE156">
        <v>805</v>
      </c>
    </row>
    <row r="157" spans="1:93" x14ac:dyDescent="0.3">
      <c r="A157" t="s">
        <v>186</v>
      </c>
      <c r="B157" t="s">
        <v>244</v>
      </c>
      <c r="C157" t="s">
        <v>188</v>
      </c>
      <c r="D157" t="s">
        <v>200</v>
      </c>
      <c r="E157">
        <v>5</v>
      </c>
      <c r="F157" t="s">
        <v>247</v>
      </c>
      <c r="G157" t="s">
        <v>248</v>
      </c>
      <c r="K157">
        <v>1</v>
      </c>
      <c r="N157" t="s">
        <v>228</v>
      </c>
      <c r="O157" t="s">
        <v>248</v>
      </c>
      <c r="P157">
        <v>11</v>
      </c>
      <c r="Q157">
        <v>132</v>
      </c>
      <c r="V157">
        <v>805</v>
      </c>
      <c r="W157">
        <v>805</v>
      </c>
      <c r="AK157">
        <v>805</v>
      </c>
      <c r="AL157">
        <v>805</v>
      </c>
      <c r="AM157">
        <v>805</v>
      </c>
      <c r="BA157">
        <v>805</v>
      </c>
      <c r="BB157">
        <v>805</v>
      </c>
      <c r="BC157">
        <v>805</v>
      </c>
      <c r="BQ157">
        <v>805</v>
      </c>
      <c r="CH157">
        <v>805</v>
      </c>
      <c r="CI157">
        <v>805</v>
      </c>
    </row>
    <row r="158" spans="1:93" x14ac:dyDescent="0.3">
      <c r="A158" t="s">
        <v>186</v>
      </c>
      <c r="B158" t="s">
        <v>244</v>
      </c>
      <c r="C158" t="s">
        <v>188</v>
      </c>
      <c r="D158" t="s">
        <v>200</v>
      </c>
      <c r="E158">
        <v>5</v>
      </c>
      <c r="F158" t="s">
        <v>174</v>
      </c>
      <c r="G158" t="s">
        <v>249</v>
      </c>
      <c r="H158">
        <v>1</v>
      </c>
      <c r="I158">
        <v>1</v>
      </c>
      <c r="J158">
        <v>1</v>
      </c>
      <c r="K158">
        <v>1</v>
      </c>
      <c r="N158" t="s">
        <v>148</v>
      </c>
      <c r="O158" t="s">
        <v>249</v>
      </c>
      <c r="P158">
        <v>2</v>
      </c>
      <c r="Q158">
        <v>24</v>
      </c>
      <c r="T158">
        <v>805</v>
      </c>
      <c r="U158">
        <v>805</v>
      </c>
    </row>
    <row r="159" spans="1:93" x14ac:dyDescent="0.3">
      <c r="A159" t="s">
        <v>186</v>
      </c>
      <c r="B159" t="s">
        <v>244</v>
      </c>
      <c r="C159" t="s">
        <v>188</v>
      </c>
      <c r="D159" t="s">
        <v>200</v>
      </c>
      <c r="E159">
        <v>5</v>
      </c>
      <c r="F159" t="s">
        <v>250</v>
      </c>
      <c r="G159" t="s">
        <v>251</v>
      </c>
      <c r="H159">
        <v>1</v>
      </c>
      <c r="I159">
        <v>1</v>
      </c>
      <c r="J159">
        <v>1</v>
      </c>
      <c r="K159">
        <v>1</v>
      </c>
      <c r="N159" t="s">
        <v>134</v>
      </c>
      <c r="O159" t="s">
        <v>251</v>
      </c>
      <c r="P159">
        <v>2</v>
      </c>
      <c r="Q159">
        <v>24</v>
      </c>
      <c r="CF159">
        <v>805</v>
      </c>
      <c r="CG159">
        <v>805</v>
      </c>
    </row>
    <row r="160" spans="1:93" x14ac:dyDescent="0.3">
      <c r="A160" t="s">
        <v>186</v>
      </c>
      <c r="B160" t="s">
        <v>244</v>
      </c>
      <c r="C160" t="s">
        <v>188</v>
      </c>
      <c r="D160" t="s">
        <v>200</v>
      </c>
      <c r="E160">
        <v>5</v>
      </c>
      <c r="F160" t="s">
        <v>196</v>
      </c>
      <c r="G160" t="s">
        <v>197</v>
      </c>
      <c r="L160">
        <v>1</v>
      </c>
      <c r="N160" t="s">
        <v>127</v>
      </c>
      <c r="O160" t="s">
        <v>197</v>
      </c>
      <c r="P160">
        <v>2</v>
      </c>
      <c r="Q160">
        <v>24</v>
      </c>
      <c r="BR160">
        <v>805</v>
      </c>
      <c r="BS160">
        <v>805</v>
      </c>
    </row>
    <row r="161" spans="1:93" x14ac:dyDescent="0.3">
      <c r="A161" t="s">
        <v>186</v>
      </c>
      <c r="B161" t="s">
        <v>252</v>
      </c>
      <c r="C161" t="s">
        <v>188</v>
      </c>
      <c r="D161" t="s">
        <v>222</v>
      </c>
      <c r="E161">
        <v>5</v>
      </c>
      <c r="F161" t="s">
        <v>247</v>
      </c>
      <c r="G161" t="s">
        <v>248</v>
      </c>
      <c r="K161">
        <v>1</v>
      </c>
      <c r="N161" t="s">
        <v>222</v>
      </c>
      <c r="O161" t="s">
        <v>248</v>
      </c>
      <c r="P161">
        <v>12</v>
      </c>
      <c r="Q161">
        <v>144</v>
      </c>
      <c r="AA161">
        <v>701</v>
      </c>
      <c r="AB161">
        <v>701</v>
      </c>
      <c r="AC161">
        <v>701</v>
      </c>
      <c r="BG161">
        <v>701</v>
      </c>
      <c r="BH161">
        <v>701</v>
      </c>
      <c r="BI161">
        <v>701</v>
      </c>
      <c r="BW161">
        <v>701</v>
      </c>
      <c r="BX161">
        <v>701</v>
      </c>
      <c r="BY161">
        <v>701</v>
      </c>
      <c r="CM161">
        <v>701</v>
      </c>
      <c r="CN161">
        <v>701</v>
      </c>
      <c r="CO161">
        <v>701</v>
      </c>
    </row>
    <row r="162" spans="1:93" x14ac:dyDescent="0.3">
      <c r="A162" t="s">
        <v>186</v>
      </c>
      <c r="B162" t="s">
        <v>252</v>
      </c>
      <c r="C162" t="s">
        <v>188</v>
      </c>
      <c r="D162" t="s">
        <v>222</v>
      </c>
      <c r="E162">
        <v>5</v>
      </c>
      <c r="F162" t="s">
        <v>245</v>
      </c>
      <c r="G162" t="s">
        <v>246</v>
      </c>
      <c r="J162">
        <v>1</v>
      </c>
      <c r="N162" t="s">
        <v>240</v>
      </c>
      <c r="O162" t="s">
        <v>246</v>
      </c>
      <c r="P162">
        <v>12</v>
      </c>
      <c r="Q162">
        <v>144</v>
      </c>
      <c r="X162">
        <v>701</v>
      </c>
      <c r="Y162">
        <v>701</v>
      </c>
      <c r="Z162">
        <v>701</v>
      </c>
      <c r="AN162">
        <v>701</v>
      </c>
      <c r="AO162">
        <v>701</v>
      </c>
      <c r="BF162">
        <v>701</v>
      </c>
      <c r="BT162">
        <v>701</v>
      </c>
      <c r="BU162">
        <v>701</v>
      </c>
      <c r="BV162">
        <v>701</v>
      </c>
      <c r="CJ162">
        <v>701</v>
      </c>
      <c r="CK162">
        <v>701</v>
      </c>
      <c r="CL162">
        <v>701</v>
      </c>
    </row>
    <row r="163" spans="1:93" x14ac:dyDescent="0.3">
      <c r="A163" t="s">
        <v>186</v>
      </c>
      <c r="B163" t="s">
        <v>252</v>
      </c>
      <c r="C163" t="s">
        <v>188</v>
      </c>
      <c r="D163" t="s">
        <v>222</v>
      </c>
      <c r="E163">
        <v>5</v>
      </c>
      <c r="F163" t="s">
        <v>253</v>
      </c>
      <c r="G163" t="s">
        <v>254</v>
      </c>
      <c r="H163">
        <v>1</v>
      </c>
      <c r="I163">
        <v>1</v>
      </c>
      <c r="J163">
        <v>1</v>
      </c>
      <c r="K163">
        <v>1</v>
      </c>
      <c r="N163" t="s">
        <v>255</v>
      </c>
      <c r="O163" t="s">
        <v>254</v>
      </c>
      <c r="P163">
        <v>2</v>
      </c>
      <c r="Q163">
        <v>24</v>
      </c>
      <c r="BD163">
        <v>701</v>
      </c>
      <c r="BE163">
        <v>701</v>
      </c>
    </row>
    <row r="164" spans="1:93" x14ac:dyDescent="0.3">
      <c r="A164" t="s">
        <v>186</v>
      </c>
      <c r="B164" t="s">
        <v>252</v>
      </c>
      <c r="C164" t="s">
        <v>188</v>
      </c>
      <c r="D164" t="s">
        <v>222</v>
      </c>
      <c r="E164">
        <v>5</v>
      </c>
      <c r="F164" t="s">
        <v>256</v>
      </c>
      <c r="G164" t="s">
        <v>257</v>
      </c>
      <c r="H164">
        <v>1</v>
      </c>
      <c r="I164">
        <v>1</v>
      </c>
      <c r="J164">
        <v>1</v>
      </c>
      <c r="K164">
        <v>1</v>
      </c>
      <c r="N164" t="s">
        <v>311</v>
      </c>
      <c r="O164" t="s">
        <v>257</v>
      </c>
      <c r="P164">
        <v>2</v>
      </c>
      <c r="Q164">
        <v>24</v>
      </c>
      <c r="AP164">
        <v>701</v>
      </c>
      <c r="AQ164">
        <v>701</v>
      </c>
    </row>
    <row r="165" spans="1:93" x14ac:dyDescent="0.3">
      <c r="A165" t="s">
        <v>186</v>
      </c>
      <c r="B165" t="s">
        <v>252</v>
      </c>
      <c r="C165" t="s">
        <v>188</v>
      </c>
      <c r="D165" t="s">
        <v>222</v>
      </c>
      <c r="E165">
        <v>5</v>
      </c>
      <c r="F165" t="s">
        <v>196</v>
      </c>
      <c r="G165" t="s">
        <v>197</v>
      </c>
      <c r="L165">
        <v>1</v>
      </c>
      <c r="N165" t="s">
        <v>490</v>
      </c>
      <c r="O165" t="s">
        <v>197</v>
      </c>
      <c r="P165">
        <v>2</v>
      </c>
      <c r="Q165">
        <v>24</v>
      </c>
      <c r="AR165">
        <v>701</v>
      </c>
      <c r="AS165">
        <v>701</v>
      </c>
    </row>
    <row r="166" spans="1:93" x14ac:dyDescent="0.3">
      <c r="A166" t="s">
        <v>186</v>
      </c>
      <c r="B166" t="s">
        <v>258</v>
      </c>
      <c r="C166" t="s">
        <v>188</v>
      </c>
      <c r="D166" t="s">
        <v>240</v>
      </c>
      <c r="E166">
        <v>5</v>
      </c>
      <c r="F166" t="s">
        <v>247</v>
      </c>
      <c r="G166" t="s">
        <v>248</v>
      </c>
      <c r="K166">
        <v>1</v>
      </c>
      <c r="N166" t="s">
        <v>222</v>
      </c>
      <c r="O166" t="s">
        <v>248</v>
      </c>
      <c r="P166">
        <v>12</v>
      </c>
      <c r="Q166">
        <v>144</v>
      </c>
      <c r="X166">
        <v>801</v>
      </c>
      <c r="Y166">
        <v>801</v>
      </c>
      <c r="Z166">
        <v>801</v>
      </c>
      <c r="AN166">
        <v>801</v>
      </c>
      <c r="AO166">
        <v>801</v>
      </c>
      <c r="AP166">
        <v>801</v>
      </c>
      <c r="BD166">
        <v>801</v>
      </c>
      <c r="BE166">
        <v>801</v>
      </c>
      <c r="BV166">
        <v>801</v>
      </c>
      <c r="CJ166">
        <v>801</v>
      </c>
      <c r="CK166">
        <v>801</v>
      </c>
      <c r="CL166">
        <v>801</v>
      </c>
    </row>
    <row r="167" spans="1:93" x14ac:dyDescent="0.3">
      <c r="A167" t="s">
        <v>186</v>
      </c>
      <c r="B167" t="s">
        <v>258</v>
      </c>
      <c r="C167" t="s">
        <v>188</v>
      </c>
      <c r="D167" t="s">
        <v>240</v>
      </c>
      <c r="E167">
        <v>5</v>
      </c>
      <c r="F167" t="s">
        <v>245</v>
      </c>
      <c r="G167" t="s">
        <v>246</v>
      </c>
      <c r="J167">
        <v>1</v>
      </c>
      <c r="N167" t="s">
        <v>240</v>
      </c>
      <c r="O167" t="s">
        <v>246</v>
      </c>
      <c r="P167">
        <v>12</v>
      </c>
      <c r="Q167">
        <v>144</v>
      </c>
      <c r="AA167">
        <v>801</v>
      </c>
      <c r="AQ167">
        <v>801</v>
      </c>
      <c r="AR167">
        <v>801</v>
      </c>
      <c r="AS167">
        <v>801</v>
      </c>
      <c r="BH167">
        <v>801</v>
      </c>
      <c r="BI167">
        <v>801</v>
      </c>
      <c r="BW167">
        <v>801</v>
      </c>
      <c r="BX167">
        <v>801</v>
      </c>
      <c r="BY167">
        <v>801</v>
      </c>
      <c r="CM167">
        <v>801</v>
      </c>
      <c r="CN167">
        <v>801</v>
      </c>
      <c r="CO167">
        <v>801</v>
      </c>
    </row>
    <row r="168" spans="1:93" x14ac:dyDescent="0.3">
      <c r="A168" t="s">
        <v>186</v>
      </c>
      <c r="B168" t="s">
        <v>258</v>
      </c>
      <c r="C168" t="s">
        <v>188</v>
      </c>
      <c r="D168" t="s">
        <v>240</v>
      </c>
      <c r="E168">
        <v>5</v>
      </c>
      <c r="F168" t="s">
        <v>256</v>
      </c>
      <c r="G168" t="s">
        <v>257</v>
      </c>
      <c r="H168">
        <v>1</v>
      </c>
      <c r="I168">
        <v>1</v>
      </c>
      <c r="J168">
        <v>1</v>
      </c>
      <c r="K168">
        <v>1</v>
      </c>
      <c r="N168" t="s">
        <v>491</v>
      </c>
      <c r="O168" t="s">
        <v>257</v>
      </c>
      <c r="P168">
        <v>2</v>
      </c>
      <c r="Q168">
        <v>24</v>
      </c>
      <c r="BF168">
        <v>801</v>
      </c>
      <c r="BG168">
        <v>801</v>
      </c>
    </row>
    <row r="169" spans="1:93" x14ac:dyDescent="0.3">
      <c r="A169" t="s">
        <v>186</v>
      </c>
      <c r="B169" t="s">
        <v>258</v>
      </c>
      <c r="C169" t="s">
        <v>188</v>
      </c>
      <c r="D169" t="s">
        <v>240</v>
      </c>
      <c r="E169">
        <v>5</v>
      </c>
      <c r="F169" t="s">
        <v>137</v>
      </c>
      <c r="G169" t="s">
        <v>259</v>
      </c>
      <c r="H169">
        <v>1</v>
      </c>
      <c r="I169">
        <v>1</v>
      </c>
      <c r="J169">
        <v>1</v>
      </c>
      <c r="K169">
        <v>1</v>
      </c>
      <c r="N169" t="s">
        <v>114</v>
      </c>
      <c r="O169" t="s">
        <v>259</v>
      </c>
      <c r="P169">
        <v>2</v>
      </c>
      <c r="Q169">
        <v>24</v>
      </c>
      <c r="BT169">
        <v>801</v>
      </c>
      <c r="BU169">
        <v>801</v>
      </c>
    </row>
    <row r="170" spans="1:93" x14ac:dyDescent="0.3">
      <c r="A170" t="s">
        <v>186</v>
      </c>
      <c r="B170" t="s">
        <v>258</v>
      </c>
      <c r="C170" t="s">
        <v>188</v>
      </c>
      <c r="D170" t="s">
        <v>240</v>
      </c>
      <c r="E170">
        <v>5</v>
      </c>
      <c r="F170" t="s">
        <v>196</v>
      </c>
      <c r="G170" t="s">
        <v>197</v>
      </c>
      <c r="L170">
        <v>1</v>
      </c>
      <c r="N170" t="s">
        <v>155</v>
      </c>
      <c r="O170" t="s">
        <v>197</v>
      </c>
      <c r="P170">
        <v>2</v>
      </c>
      <c r="Q170">
        <v>24</v>
      </c>
      <c r="AB170">
        <v>801</v>
      </c>
      <c r="AC170">
        <v>801</v>
      </c>
    </row>
    <row r="171" spans="1:93" x14ac:dyDescent="0.3">
      <c r="A171" t="s">
        <v>186</v>
      </c>
      <c r="B171" t="s">
        <v>260</v>
      </c>
      <c r="C171" t="s">
        <v>188</v>
      </c>
      <c r="D171" t="s">
        <v>261</v>
      </c>
      <c r="E171">
        <v>5</v>
      </c>
      <c r="F171" t="s">
        <v>245</v>
      </c>
      <c r="G171" t="s">
        <v>246</v>
      </c>
      <c r="J171">
        <v>1</v>
      </c>
      <c r="N171" t="s">
        <v>261</v>
      </c>
      <c r="O171" t="s">
        <v>246</v>
      </c>
      <c r="P171">
        <v>12</v>
      </c>
      <c r="Q171">
        <v>144</v>
      </c>
      <c r="X171">
        <v>805</v>
      </c>
      <c r="Y171">
        <v>805</v>
      </c>
      <c r="Z171">
        <v>805</v>
      </c>
      <c r="AN171">
        <v>805</v>
      </c>
      <c r="AO171">
        <v>805</v>
      </c>
      <c r="AP171">
        <v>805</v>
      </c>
      <c r="BF171">
        <v>805</v>
      </c>
      <c r="BT171">
        <v>805</v>
      </c>
      <c r="BU171">
        <v>805</v>
      </c>
      <c r="CJ171">
        <v>805</v>
      </c>
      <c r="CK171">
        <v>805</v>
      </c>
      <c r="CL171">
        <v>805</v>
      </c>
    </row>
    <row r="172" spans="1:93" x14ac:dyDescent="0.3">
      <c r="A172" t="s">
        <v>186</v>
      </c>
      <c r="B172" t="s">
        <v>260</v>
      </c>
      <c r="C172" t="s">
        <v>188</v>
      </c>
      <c r="D172" t="s">
        <v>261</v>
      </c>
      <c r="E172">
        <v>5</v>
      </c>
      <c r="F172" t="s">
        <v>247</v>
      </c>
      <c r="G172" t="s">
        <v>248</v>
      </c>
      <c r="K172">
        <v>1</v>
      </c>
      <c r="N172" t="s">
        <v>262</v>
      </c>
      <c r="O172" t="s">
        <v>248</v>
      </c>
      <c r="P172">
        <v>12</v>
      </c>
      <c r="Q172">
        <v>144</v>
      </c>
      <c r="AA172">
        <v>805</v>
      </c>
      <c r="AB172">
        <v>805</v>
      </c>
      <c r="AC172">
        <v>805</v>
      </c>
      <c r="AQ172">
        <v>805</v>
      </c>
      <c r="BG172">
        <v>805</v>
      </c>
      <c r="BH172">
        <v>805</v>
      </c>
      <c r="BI172">
        <v>805</v>
      </c>
      <c r="BX172">
        <v>805</v>
      </c>
      <c r="BY172">
        <v>805</v>
      </c>
      <c r="CM172">
        <v>805</v>
      </c>
      <c r="CN172">
        <v>805</v>
      </c>
      <c r="CO172">
        <v>805</v>
      </c>
    </row>
    <row r="173" spans="1:93" x14ac:dyDescent="0.3">
      <c r="A173" t="s">
        <v>186</v>
      </c>
      <c r="B173" t="s">
        <v>260</v>
      </c>
      <c r="C173" t="s">
        <v>188</v>
      </c>
      <c r="D173" t="s">
        <v>261</v>
      </c>
      <c r="E173">
        <v>5</v>
      </c>
      <c r="F173" t="s">
        <v>137</v>
      </c>
      <c r="G173" t="s">
        <v>259</v>
      </c>
      <c r="H173">
        <v>1</v>
      </c>
      <c r="I173">
        <v>1</v>
      </c>
      <c r="J173">
        <v>1</v>
      </c>
      <c r="K173">
        <v>1</v>
      </c>
      <c r="N173" t="s">
        <v>114</v>
      </c>
      <c r="O173" t="s">
        <v>259</v>
      </c>
      <c r="P173">
        <v>2</v>
      </c>
      <c r="Q173">
        <v>24</v>
      </c>
      <c r="AR173">
        <v>805</v>
      </c>
      <c r="AS173">
        <v>805</v>
      </c>
    </row>
    <row r="174" spans="1:93" x14ac:dyDescent="0.3">
      <c r="A174" t="s">
        <v>186</v>
      </c>
      <c r="B174" t="s">
        <v>260</v>
      </c>
      <c r="C174" t="s">
        <v>188</v>
      </c>
      <c r="D174" t="s">
        <v>261</v>
      </c>
      <c r="E174">
        <v>5</v>
      </c>
      <c r="F174" t="s">
        <v>250</v>
      </c>
      <c r="G174" t="s">
        <v>251</v>
      </c>
      <c r="H174">
        <v>1</v>
      </c>
      <c r="I174">
        <v>1</v>
      </c>
      <c r="J174">
        <v>1</v>
      </c>
      <c r="K174">
        <v>1</v>
      </c>
      <c r="N174" t="s">
        <v>134</v>
      </c>
      <c r="O174" t="s">
        <v>251</v>
      </c>
      <c r="P174">
        <v>2</v>
      </c>
      <c r="Q174">
        <v>24</v>
      </c>
      <c r="BD174">
        <v>805</v>
      </c>
      <c r="BE174">
        <v>805</v>
      </c>
    </row>
    <row r="175" spans="1:93" x14ac:dyDescent="0.3">
      <c r="A175" t="s">
        <v>186</v>
      </c>
      <c r="B175" t="s">
        <v>260</v>
      </c>
      <c r="C175" t="s">
        <v>188</v>
      </c>
      <c r="D175" t="s">
        <v>261</v>
      </c>
      <c r="E175">
        <v>5</v>
      </c>
      <c r="F175" t="s">
        <v>196</v>
      </c>
      <c r="G175" t="s">
        <v>197</v>
      </c>
      <c r="L175">
        <v>1</v>
      </c>
      <c r="N175" t="s">
        <v>127</v>
      </c>
      <c r="O175" t="s">
        <v>197</v>
      </c>
      <c r="P175">
        <v>2</v>
      </c>
      <c r="Q175">
        <v>24</v>
      </c>
      <c r="BV175">
        <v>805</v>
      </c>
      <c r="BW175">
        <v>805</v>
      </c>
    </row>
    <row r="176" spans="1:93" x14ac:dyDescent="0.3">
      <c r="A176" t="s">
        <v>186</v>
      </c>
      <c r="B176" t="s">
        <v>263</v>
      </c>
      <c r="C176" t="s">
        <v>188</v>
      </c>
      <c r="D176" t="s">
        <v>226</v>
      </c>
      <c r="E176">
        <v>4</v>
      </c>
      <c r="F176" t="s">
        <v>264</v>
      </c>
      <c r="G176" t="s">
        <v>265</v>
      </c>
      <c r="I176">
        <v>1</v>
      </c>
      <c r="N176" t="s">
        <v>226</v>
      </c>
      <c r="O176" t="s">
        <v>265</v>
      </c>
      <c r="P176">
        <v>12</v>
      </c>
      <c r="Q176">
        <v>144</v>
      </c>
      <c r="R176">
        <v>703</v>
      </c>
      <c r="S176">
        <v>703</v>
      </c>
      <c r="T176">
        <v>703</v>
      </c>
      <c r="AJ176">
        <v>703</v>
      </c>
      <c r="AX176">
        <v>703</v>
      </c>
      <c r="AY176">
        <v>703</v>
      </c>
      <c r="AZ176">
        <v>703</v>
      </c>
      <c r="BN176">
        <v>703</v>
      </c>
      <c r="BO176">
        <v>703</v>
      </c>
      <c r="CD176">
        <v>703</v>
      </c>
      <c r="CE176">
        <v>703</v>
      </c>
      <c r="CF176">
        <v>703</v>
      </c>
    </row>
    <row r="177" spans="1:93" x14ac:dyDescent="0.3">
      <c r="A177" t="s">
        <v>186</v>
      </c>
      <c r="B177" t="s">
        <v>263</v>
      </c>
      <c r="C177" t="s">
        <v>188</v>
      </c>
      <c r="D177" t="s">
        <v>226</v>
      </c>
      <c r="E177">
        <v>4</v>
      </c>
      <c r="F177" t="s">
        <v>266</v>
      </c>
      <c r="G177" t="s">
        <v>267</v>
      </c>
      <c r="H177">
        <v>1</v>
      </c>
      <c r="N177" t="s">
        <v>226</v>
      </c>
      <c r="O177" t="s">
        <v>267</v>
      </c>
      <c r="P177">
        <v>6</v>
      </c>
      <c r="Q177">
        <v>72</v>
      </c>
      <c r="U177">
        <v>703</v>
      </c>
      <c r="V177">
        <v>703</v>
      </c>
      <c r="W177">
        <v>703</v>
      </c>
      <c r="AK177">
        <v>703</v>
      </c>
      <c r="AL177">
        <v>703</v>
      </c>
      <c r="AM177">
        <v>703</v>
      </c>
    </row>
    <row r="178" spans="1:93" x14ac:dyDescent="0.3">
      <c r="A178" t="s">
        <v>186</v>
      </c>
      <c r="B178" t="s">
        <v>263</v>
      </c>
      <c r="C178" t="s">
        <v>188</v>
      </c>
      <c r="D178" t="s">
        <v>226</v>
      </c>
      <c r="E178">
        <v>4</v>
      </c>
      <c r="F178" t="s">
        <v>157</v>
      </c>
      <c r="G178" t="s">
        <v>268</v>
      </c>
      <c r="K178">
        <v>1</v>
      </c>
      <c r="N178" t="s">
        <v>226</v>
      </c>
      <c r="O178" t="s">
        <v>268</v>
      </c>
      <c r="P178">
        <v>6</v>
      </c>
      <c r="Q178">
        <v>72</v>
      </c>
      <c r="BA178">
        <v>703</v>
      </c>
      <c r="BR178">
        <v>703</v>
      </c>
      <c r="BS178">
        <v>703</v>
      </c>
      <c r="CG178">
        <v>703</v>
      </c>
      <c r="CH178">
        <v>703</v>
      </c>
      <c r="CI178">
        <v>703</v>
      </c>
    </row>
    <row r="179" spans="1:93" x14ac:dyDescent="0.3">
      <c r="A179" t="s">
        <v>186</v>
      </c>
      <c r="B179" t="s">
        <v>263</v>
      </c>
      <c r="C179" t="s">
        <v>188</v>
      </c>
      <c r="D179" t="s">
        <v>226</v>
      </c>
      <c r="E179">
        <v>4</v>
      </c>
      <c r="F179" t="s">
        <v>253</v>
      </c>
      <c r="G179" t="s">
        <v>254</v>
      </c>
      <c r="H179">
        <v>1</v>
      </c>
      <c r="I179">
        <v>1</v>
      </c>
      <c r="J179">
        <v>1</v>
      </c>
      <c r="K179">
        <v>1</v>
      </c>
      <c r="N179" t="s">
        <v>255</v>
      </c>
      <c r="O179" t="s">
        <v>254</v>
      </c>
      <c r="P179">
        <v>2</v>
      </c>
      <c r="Q179">
        <v>24</v>
      </c>
      <c r="AH179">
        <v>703</v>
      </c>
      <c r="AI179">
        <v>703</v>
      </c>
    </row>
    <row r="180" spans="1:93" x14ac:dyDescent="0.3">
      <c r="A180" t="s">
        <v>186</v>
      </c>
      <c r="B180" t="s">
        <v>263</v>
      </c>
      <c r="C180" t="s">
        <v>188</v>
      </c>
      <c r="D180" t="s">
        <v>226</v>
      </c>
      <c r="E180">
        <v>4</v>
      </c>
      <c r="F180" t="s">
        <v>250</v>
      </c>
      <c r="G180" t="s">
        <v>251</v>
      </c>
      <c r="H180">
        <v>1</v>
      </c>
      <c r="I180">
        <v>1</v>
      </c>
      <c r="J180">
        <v>1</v>
      </c>
      <c r="K180">
        <v>1</v>
      </c>
      <c r="N180" t="s">
        <v>134</v>
      </c>
      <c r="O180" t="s">
        <v>251</v>
      </c>
      <c r="P180">
        <v>2</v>
      </c>
      <c r="Q180">
        <v>24</v>
      </c>
      <c r="BB180">
        <v>703</v>
      </c>
      <c r="BC180">
        <v>703</v>
      </c>
    </row>
    <row r="181" spans="1:93" x14ac:dyDescent="0.3">
      <c r="A181" t="s">
        <v>186</v>
      </c>
      <c r="B181" t="s">
        <v>263</v>
      </c>
      <c r="C181" t="s">
        <v>188</v>
      </c>
      <c r="D181" t="s">
        <v>226</v>
      </c>
      <c r="E181">
        <v>4</v>
      </c>
      <c r="F181" t="s">
        <v>196</v>
      </c>
      <c r="G181" t="s">
        <v>197</v>
      </c>
      <c r="K181">
        <v>1</v>
      </c>
      <c r="N181" t="s">
        <v>127</v>
      </c>
      <c r="O181" t="s">
        <v>197</v>
      </c>
      <c r="P181">
        <v>2</v>
      </c>
      <c r="Q181">
        <v>24</v>
      </c>
      <c r="BP181">
        <v>703</v>
      </c>
      <c r="BQ181">
        <v>703</v>
      </c>
    </row>
    <row r="182" spans="1:93" x14ac:dyDescent="0.3">
      <c r="A182" t="s">
        <v>186</v>
      </c>
      <c r="B182" t="s">
        <v>269</v>
      </c>
      <c r="C182" t="s">
        <v>188</v>
      </c>
      <c r="D182" t="s">
        <v>261</v>
      </c>
      <c r="E182">
        <v>4</v>
      </c>
      <c r="F182" t="s">
        <v>266</v>
      </c>
      <c r="G182" t="s">
        <v>267</v>
      </c>
      <c r="H182">
        <v>1</v>
      </c>
      <c r="N182" t="s">
        <v>262</v>
      </c>
      <c r="O182" t="s">
        <v>267</v>
      </c>
      <c r="P182">
        <v>6</v>
      </c>
      <c r="Q182">
        <v>72</v>
      </c>
      <c r="X182">
        <v>803</v>
      </c>
      <c r="Y182">
        <v>803</v>
      </c>
      <c r="Z182">
        <v>803</v>
      </c>
      <c r="AN182">
        <v>803</v>
      </c>
      <c r="AO182">
        <v>803</v>
      </c>
      <c r="AP182">
        <v>803</v>
      </c>
    </row>
    <row r="183" spans="1:93" x14ac:dyDescent="0.3">
      <c r="A183" t="s">
        <v>186</v>
      </c>
      <c r="B183" t="s">
        <v>269</v>
      </c>
      <c r="C183" t="s">
        <v>188</v>
      </c>
      <c r="D183" t="s">
        <v>261</v>
      </c>
      <c r="E183">
        <v>4</v>
      </c>
      <c r="F183" t="s">
        <v>157</v>
      </c>
      <c r="G183" t="s">
        <v>268</v>
      </c>
      <c r="K183">
        <v>1</v>
      </c>
      <c r="N183" t="s">
        <v>262</v>
      </c>
      <c r="O183" t="s">
        <v>268</v>
      </c>
      <c r="P183">
        <v>5</v>
      </c>
      <c r="Q183">
        <v>60</v>
      </c>
      <c r="BD183">
        <v>803</v>
      </c>
      <c r="BE183">
        <v>803</v>
      </c>
      <c r="BV183">
        <v>803</v>
      </c>
      <c r="CJ183">
        <v>803</v>
      </c>
      <c r="CK183">
        <v>803</v>
      </c>
    </row>
    <row r="184" spans="1:93" x14ac:dyDescent="0.3">
      <c r="A184" t="s">
        <v>186</v>
      </c>
      <c r="B184" t="s">
        <v>269</v>
      </c>
      <c r="C184" t="s">
        <v>188</v>
      </c>
      <c r="D184" t="s">
        <v>261</v>
      </c>
      <c r="E184">
        <v>4</v>
      </c>
      <c r="F184" t="s">
        <v>264</v>
      </c>
      <c r="G184" t="s">
        <v>265</v>
      </c>
      <c r="I184">
        <v>1</v>
      </c>
      <c r="N184" t="s">
        <v>261</v>
      </c>
      <c r="O184" t="s">
        <v>265</v>
      </c>
      <c r="P184">
        <v>13</v>
      </c>
      <c r="Q184">
        <v>156</v>
      </c>
      <c r="AA184">
        <v>803</v>
      </c>
      <c r="AB184">
        <v>803</v>
      </c>
      <c r="AC184">
        <v>803</v>
      </c>
      <c r="AQ184">
        <v>803</v>
      </c>
      <c r="AR184">
        <v>803</v>
      </c>
      <c r="AS184">
        <v>803</v>
      </c>
      <c r="BH184">
        <v>803</v>
      </c>
      <c r="BI184">
        <v>803</v>
      </c>
      <c r="BW184">
        <v>803</v>
      </c>
      <c r="BX184">
        <v>803</v>
      </c>
      <c r="BY184">
        <v>803</v>
      </c>
      <c r="CN184">
        <v>803</v>
      </c>
      <c r="CO184">
        <v>803</v>
      </c>
    </row>
    <row r="185" spans="1:93" x14ac:dyDescent="0.3">
      <c r="A185" t="s">
        <v>186</v>
      </c>
      <c r="B185" t="s">
        <v>269</v>
      </c>
      <c r="C185" t="s">
        <v>188</v>
      </c>
      <c r="D185" t="s">
        <v>261</v>
      </c>
      <c r="E185">
        <v>4</v>
      </c>
      <c r="F185" t="s">
        <v>250</v>
      </c>
      <c r="G185" t="s">
        <v>251</v>
      </c>
      <c r="H185">
        <v>1</v>
      </c>
      <c r="I185">
        <v>1</v>
      </c>
      <c r="J185">
        <v>1</v>
      </c>
      <c r="K185">
        <v>1</v>
      </c>
      <c r="N185" t="s">
        <v>134</v>
      </c>
      <c r="O185" t="s">
        <v>251</v>
      </c>
      <c r="P185">
        <v>2</v>
      </c>
      <c r="Q185">
        <v>24</v>
      </c>
      <c r="BT185">
        <v>803</v>
      </c>
      <c r="BU185">
        <v>803</v>
      </c>
    </row>
    <row r="186" spans="1:93" x14ac:dyDescent="0.3">
      <c r="A186" t="s">
        <v>186</v>
      </c>
      <c r="B186" t="s">
        <v>269</v>
      </c>
      <c r="C186" t="s">
        <v>188</v>
      </c>
      <c r="D186" t="s">
        <v>261</v>
      </c>
      <c r="E186">
        <v>4</v>
      </c>
      <c r="F186" t="s">
        <v>174</v>
      </c>
      <c r="G186" t="s">
        <v>249</v>
      </c>
      <c r="H186">
        <v>1</v>
      </c>
      <c r="I186">
        <v>1</v>
      </c>
      <c r="J186">
        <v>1</v>
      </c>
      <c r="K186">
        <v>1</v>
      </c>
      <c r="N186" t="s">
        <v>148</v>
      </c>
      <c r="O186" t="s">
        <v>249</v>
      </c>
      <c r="P186">
        <v>2</v>
      </c>
      <c r="Q186">
        <v>24</v>
      </c>
      <c r="CL186">
        <v>803</v>
      </c>
      <c r="CM186">
        <v>803</v>
      </c>
    </row>
    <row r="187" spans="1:93" x14ac:dyDescent="0.3">
      <c r="A187" t="s">
        <v>186</v>
      </c>
      <c r="B187" t="s">
        <v>269</v>
      </c>
      <c r="C187" t="s">
        <v>188</v>
      </c>
      <c r="D187" t="s">
        <v>261</v>
      </c>
      <c r="E187">
        <v>4</v>
      </c>
      <c r="F187" t="s">
        <v>196</v>
      </c>
      <c r="G187" t="s">
        <v>197</v>
      </c>
      <c r="K187">
        <v>1</v>
      </c>
      <c r="N187" t="s">
        <v>117</v>
      </c>
      <c r="O187" t="s">
        <v>197</v>
      </c>
      <c r="P187">
        <v>2</v>
      </c>
      <c r="Q187">
        <v>24</v>
      </c>
      <c r="BF187">
        <v>803</v>
      </c>
      <c r="BG187">
        <v>803</v>
      </c>
    </row>
    <row r="188" spans="1:93" x14ac:dyDescent="0.3">
      <c r="A188" t="s">
        <v>186</v>
      </c>
      <c r="B188" t="s">
        <v>270</v>
      </c>
      <c r="C188" t="s">
        <v>188</v>
      </c>
      <c r="D188" t="s">
        <v>225</v>
      </c>
      <c r="E188">
        <v>1</v>
      </c>
      <c r="F188" t="s">
        <v>107</v>
      </c>
      <c r="G188" t="s">
        <v>271</v>
      </c>
      <c r="J188">
        <v>1</v>
      </c>
      <c r="N188" t="s">
        <v>228</v>
      </c>
      <c r="O188" t="s">
        <v>271</v>
      </c>
      <c r="P188">
        <v>8</v>
      </c>
      <c r="Q188">
        <v>96</v>
      </c>
      <c r="R188">
        <v>501</v>
      </c>
      <c r="S188">
        <v>501</v>
      </c>
      <c r="AX188">
        <v>501</v>
      </c>
      <c r="AY188">
        <v>501</v>
      </c>
      <c r="BN188">
        <v>501</v>
      </c>
      <c r="BO188">
        <v>501</v>
      </c>
      <c r="CD188">
        <v>501</v>
      </c>
      <c r="CE188">
        <v>501</v>
      </c>
    </row>
    <row r="189" spans="1:93" x14ac:dyDescent="0.3">
      <c r="A189" t="s">
        <v>186</v>
      </c>
      <c r="B189" t="s">
        <v>270</v>
      </c>
      <c r="C189" t="s">
        <v>188</v>
      </c>
      <c r="D189" t="s">
        <v>225</v>
      </c>
      <c r="E189">
        <v>1</v>
      </c>
      <c r="F189" t="s">
        <v>272</v>
      </c>
      <c r="G189" t="s">
        <v>273</v>
      </c>
      <c r="J189">
        <v>1</v>
      </c>
      <c r="N189" t="s">
        <v>203</v>
      </c>
      <c r="O189" t="s">
        <v>273</v>
      </c>
      <c r="P189">
        <v>8</v>
      </c>
      <c r="Q189">
        <v>96</v>
      </c>
      <c r="T189">
        <v>501</v>
      </c>
      <c r="U189">
        <v>501</v>
      </c>
      <c r="AJ189">
        <v>501</v>
      </c>
      <c r="AK189">
        <v>501</v>
      </c>
      <c r="BP189">
        <v>501</v>
      </c>
      <c r="BQ189">
        <v>501</v>
      </c>
      <c r="CF189">
        <v>501</v>
      </c>
      <c r="CG189">
        <v>501</v>
      </c>
    </row>
    <row r="190" spans="1:93" x14ac:dyDescent="0.3">
      <c r="A190" t="s">
        <v>186</v>
      </c>
      <c r="B190" t="s">
        <v>270</v>
      </c>
      <c r="C190" t="s">
        <v>188</v>
      </c>
      <c r="D190" t="s">
        <v>225</v>
      </c>
      <c r="E190">
        <v>1</v>
      </c>
      <c r="F190" t="s">
        <v>180</v>
      </c>
      <c r="G190" t="s">
        <v>274</v>
      </c>
      <c r="I190">
        <v>1</v>
      </c>
      <c r="N190" t="s">
        <v>225</v>
      </c>
      <c r="O190" t="s">
        <v>274</v>
      </c>
      <c r="P190">
        <v>8</v>
      </c>
      <c r="Q190">
        <v>96</v>
      </c>
      <c r="V190">
        <v>501</v>
      </c>
      <c r="W190">
        <v>501</v>
      </c>
      <c r="AL190">
        <v>501</v>
      </c>
      <c r="AM190">
        <v>501</v>
      </c>
      <c r="BB190">
        <v>501</v>
      </c>
      <c r="BC190">
        <v>501</v>
      </c>
      <c r="BR190">
        <v>501</v>
      </c>
      <c r="BS190">
        <v>501</v>
      </c>
    </row>
    <row r="191" spans="1:93" x14ac:dyDescent="0.3">
      <c r="A191" t="s">
        <v>186</v>
      </c>
      <c r="B191" t="s">
        <v>270</v>
      </c>
      <c r="C191" t="s">
        <v>188</v>
      </c>
      <c r="D191" t="s">
        <v>225</v>
      </c>
      <c r="E191">
        <v>1</v>
      </c>
      <c r="F191" t="s">
        <v>196</v>
      </c>
      <c r="G191" t="s">
        <v>197</v>
      </c>
      <c r="H191">
        <v>1</v>
      </c>
      <c r="N191" t="s">
        <v>139</v>
      </c>
      <c r="O191" t="s">
        <v>197</v>
      </c>
      <c r="P191">
        <v>2</v>
      </c>
      <c r="Q191">
        <v>24</v>
      </c>
      <c r="AH191">
        <v>501</v>
      </c>
      <c r="AI191">
        <v>501</v>
      </c>
    </row>
    <row r="192" spans="1:93" x14ac:dyDescent="0.3">
      <c r="A192" t="s">
        <v>186</v>
      </c>
      <c r="B192" t="s">
        <v>270</v>
      </c>
      <c r="C192" t="s">
        <v>188</v>
      </c>
      <c r="D192" t="s">
        <v>225</v>
      </c>
      <c r="E192">
        <v>1</v>
      </c>
      <c r="F192" t="s">
        <v>110</v>
      </c>
      <c r="G192" t="s">
        <v>217</v>
      </c>
      <c r="H192">
        <v>1</v>
      </c>
      <c r="I192">
        <v>1</v>
      </c>
      <c r="J192">
        <v>1</v>
      </c>
      <c r="K192">
        <v>1</v>
      </c>
      <c r="N192" t="s">
        <v>491</v>
      </c>
      <c r="O192" t="s">
        <v>217</v>
      </c>
      <c r="P192">
        <v>2</v>
      </c>
      <c r="Q192">
        <v>24</v>
      </c>
      <c r="AZ192">
        <v>501</v>
      </c>
      <c r="BA192">
        <v>501</v>
      </c>
    </row>
    <row r="193" spans="1:93" x14ac:dyDescent="0.3">
      <c r="A193" t="s">
        <v>186</v>
      </c>
      <c r="B193" t="s">
        <v>270</v>
      </c>
      <c r="C193" t="s">
        <v>188</v>
      </c>
      <c r="D193" t="s">
        <v>225</v>
      </c>
      <c r="E193">
        <v>1</v>
      </c>
      <c r="F193" t="s">
        <v>275</v>
      </c>
      <c r="G193" t="s">
        <v>276</v>
      </c>
      <c r="H193">
        <v>1</v>
      </c>
      <c r="I193">
        <v>1</v>
      </c>
      <c r="J193">
        <v>1</v>
      </c>
      <c r="K193">
        <v>1</v>
      </c>
      <c r="N193" t="s">
        <v>226</v>
      </c>
      <c r="O193" t="s">
        <v>276</v>
      </c>
      <c r="P193">
        <v>2</v>
      </c>
      <c r="Q193">
        <v>24</v>
      </c>
      <c r="CH193">
        <v>501</v>
      </c>
      <c r="CI193">
        <v>501</v>
      </c>
    </row>
    <row r="194" spans="1:93" x14ac:dyDescent="0.3">
      <c r="A194" t="s">
        <v>186</v>
      </c>
      <c r="B194" t="s">
        <v>277</v>
      </c>
      <c r="C194" t="s">
        <v>188</v>
      </c>
      <c r="D194" t="s">
        <v>230</v>
      </c>
      <c r="E194">
        <v>1</v>
      </c>
      <c r="F194" t="s">
        <v>107</v>
      </c>
      <c r="G194" t="s">
        <v>271</v>
      </c>
      <c r="J194">
        <v>1</v>
      </c>
      <c r="N194" t="s">
        <v>242</v>
      </c>
      <c r="O194" t="s">
        <v>271</v>
      </c>
      <c r="P194">
        <v>8</v>
      </c>
      <c r="Q194">
        <v>96</v>
      </c>
      <c r="X194">
        <v>702</v>
      </c>
      <c r="Y194">
        <v>702</v>
      </c>
      <c r="AN194">
        <v>702</v>
      </c>
      <c r="AO194">
        <v>702</v>
      </c>
      <c r="BD194">
        <v>702</v>
      </c>
      <c r="BE194">
        <v>702</v>
      </c>
      <c r="BT194">
        <v>702</v>
      </c>
      <c r="BU194">
        <v>702</v>
      </c>
    </row>
    <row r="195" spans="1:93" x14ac:dyDescent="0.3">
      <c r="A195" t="s">
        <v>186</v>
      </c>
      <c r="B195" t="s">
        <v>277</v>
      </c>
      <c r="C195" t="s">
        <v>188</v>
      </c>
      <c r="D195" t="s">
        <v>230</v>
      </c>
      <c r="E195">
        <v>1</v>
      </c>
      <c r="F195" t="s">
        <v>272</v>
      </c>
      <c r="G195" t="s">
        <v>273</v>
      </c>
      <c r="J195">
        <v>1</v>
      </c>
      <c r="N195" t="s">
        <v>278</v>
      </c>
      <c r="O195" t="s">
        <v>273</v>
      </c>
      <c r="P195">
        <v>4</v>
      </c>
      <c r="Q195">
        <v>48</v>
      </c>
      <c r="Z195">
        <v>702</v>
      </c>
      <c r="AA195">
        <v>702</v>
      </c>
      <c r="AP195">
        <v>702</v>
      </c>
      <c r="AQ195">
        <v>702</v>
      </c>
    </row>
    <row r="196" spans="1:93" x14ac:dyDescent="0.3">
      <c r="A196" t="s">
        <v>186</v>
      </c>
      <c r="B196" t="s">
        <v>277</v>
      </c>
      <c r="C196" t="s">
        <v>188</v>
      </c>
      <c r="D196" t="s">
        <v>230</v>
      </c>
      <c r="E196">
        <v>1</v>
      </c>
      <c r="F196" t="s">
        <v>272</v>
      </c>
      <c r="G196" t="s">
        <v>273</v>
      </c>
      <c r="J196">
        <v>1</v>
      </c>
      <c r="N196" t="s">
        <v>231</v>
      </c>
      <c r="O196" t="s">
        <v>273</v>
      </c>
      <c r="P196">
        <v>4</v>
      </c>
      <c r="Q196">
        <v>48</v>
      </c>
      <c r="BV196">
        <v>702</v>
      </c>
      <c r="BW196">
        <v>702</v>
      </c>
      <c r="CL196">
        <v>702</v>
      </c>
      <c r="CM196">
        <v>702</v>
      </c>
    </row>
    <row r="197" spans="1:93" x14ac:dyDescent="0.3">
      <c r="A197" t="s">
        <v>186</v>
      </c>
      <c r="B197" t="s">
        <v>277</v>
      </c>
      <c r="C197" t="s">
        <v>188</v>
      </c>
      <c r="D197" t="s">
        <v>230</v>
      </c>
      <c r="E197">
        <v>1</v>
      </c>
      <c r="F197" t="s">
        <v>180</v>
      </c>
      <c r="G197" t="s">
        <v>274</v>
      </c>
      <c r="I197">
        <v>1</v>
      </c>
      <c r="N197" t="s">
        <v>230</v>
      </c>
      <c r="O197" t="s">
        <v>274</v>
      </c>
      <c r="P197">
        <v>8</v>
      </c>
      <c r="Q197">
        <v>96</v>
      </c>
      <c r="AB197">
        <v>702</v>
      </c>
      <c r="AC197">
        <v>702</v>
      </c>
      <c r="AR197">
        <v>702</v>
      </c>
      <c r="AS197">
        <v>702</v>
      </c>
      <c r="BX197">
        <v>702</v>
      </c>
      <c r="BY197">
        <v>702</v>
      </c>
      <c r="CN197">
        <v>702</v>
      </c>
      <c r="CO197">
        <v>702</v>
      </c>
    </row>
    <row r="198" spans="1:93" x14ac:dyDescent="0.3">
      <c r="A198" t="s">
        <v>186</v>
      </c>
      <c r="B198" t="s">
        <v>277</v>
      </c>
      <c r="C198" t="s">
        <v>188</v>
      </c>
      <c r="D198" t="s">
        <v>230</v>
      </c>
      <c r="E198">
        <v>1</v>
      </c>
      <c r="F198" t="s">
        <v>196</v>
      </c>
      <c r="G198" t="s">
        <v>197</v>
      </c>
      <c r="H198">
        <v>1</v>
      </c>
      <c r="N198" t="s">
        <v>490</v>
      </c>
      <c r="O198" t="s">
        <v>197</v>
      </c>
      <c r="P198">
        <v>2</v>
      </c>
      <c r="Q198">
        <v>24</v>
      </c>
      <c r="BH198">
        <v>702</v>
      </c>
      <c r="BI198">
        <v>702</v>
      </c>
    </row>
    <row r="199" spans="1:93" x14ac:dyDescent="0.3">
      <c r="A199" t="s">
        <v>186</v>
      </c>
      <c r="B199" t="s">
        <v>277</v>
      </c>
      <c r="C199" t="s">
        <v>188</v>
      </c>
      <c r="D199" t="s">
        <v>230</v>
      </c>
      <c r="E199">
        <v>1</v>
      </c>
      <c r="F199" t="s">
        <v>110</v>
      </c>
      <c r="G199" t="s">
        <v>217</v>
      </c>
      <c r="H199">
        <v>1</v>
      </c>
      <c r="I199">
        <v>1</v>
      </c>
      <c r="J199">
        <v>1</v>
      </c>
      <c r="K199">
        <v>1</v>
      </c>
      <c r="N199" t="s">
        <v>311</v>
      </c>
      <c r="O199" t="s">
        <v>217</v>
      </c>
      <c r="P199">
        <v>2</v>
      </c>
      <c r="Q199">
        <v>24</v>
      </c>
      <c r="BF199">
        <v>702</v>
      </c>
      <c r="BG199">
        <v>702</v>
      </c>
    </row>
    <row r="200" spans="1:93" x14ac:dyDescent="0.3">
      <c r="A200" t="s">
        <v>186</v>
      </c>
      <c r="B200" t="s">
        <v>277</v>
      </c>
      <c r="C200" t="s">
        <v>188</v>
      </c>
      <c r="D200" t="s">
        <v>230</v>
      </c>
      <c r="E200">
        <v>1</v>
      </c>
      <c r="F200" t="s">
        <v>275</v>
      </c>
      <c r="G200" t="s">
        <v>276</v>
      </c>
      <c r="H200">
        <v>1</v>
      </c>
      <c r="I200">
        <v>1</v>
      </c>
      <c r="J200">
        <v>1</v>
      </c>
      <c r="K200">
        <v>1</v>
      </c>
      <c r="N200" t="s">
        <v>242</v>
      </c>
      <c r="O200" t="s">
        <v>276</v>
      </c>
      <c r="P200">
        <v>2</v>
      </c>
      <c r="Q200">
        <v>24</v>
      </c>
      <c r="CJ200">
        <v>702</v>
      </c>
      <c r="CK200">
        <v>702</v>
      </c>
    </row>
    <row r="201" spans="1:93" x14ac:dyDescent="0.3">
      <c r="A201" t="s">
        <v>186</v>
      </c>
      <c r="B201" t="s">
        <v>279</v>
      </c>
      <c r="C201" t="s">
        <v>188</v>
      </c>
      <c r="D201" t="s">
        <v>243</v>
      </c>
      <c r="E201">
        <v>1</v>
      </c>
      <c r="F201" t="s">
        <v>107</v>
      </c>
      <c r="G201" t="s">
        <v>271</v>
      </c>
      <c r="J201">
        <v>1</v>
      </c>
      <c r="N201" t="s">
        <v>242</v>
      </c>
      <c r="O201" t="s">
        <v>271</v>
      </c>
      <c r="P201">
        <v>8</v>
      </c>
      <c r="Q201">
        <v>96</v>
      </c>
      <c r="Z201">
        <v>705</v>
      </c>
      <c r="AA201">
        <v>705</v>
      </c>
      <c r="AP201">
        <v>705</v>
      </c>
      <c r="AQ201">
        <v>705</v>
      </c>
      <c r="BV201">
        <v>705</v>
      </c>
      <c r="BW201">
        <v>705</v>
      </c>
      <c r="CL201">
        <v>705</v>
      </c>
      <c r="CM201">
        <v>705</v>
      </c>
    </row>
    <row r="202" spans="1:93" x14ac:dyDescent="0.3">
      <c r="A202" t="s">
        <v>186</v>
      </c>
      <c r="B202" t="s">
        <v>279</v>
      </c>
      <c r="C202" t="s">
        <v>188</v>
      </c>
      <c r="D202" t="s">
        <v>243</v>
      </c>
      <c r="E202">
        <v>1</v>
      </c>
      <c r="F202" t="s">
        <v>272</v>
      </c>
      <c r="G202" t="s">
        <v>273</v>
      </c>
      <c r="J202">
        <v>1</v>
      </c>
      <c r="N202" t="s">
        <v>278</v>
      </c>
      <c r="O202" t="s">
        <v>273</v>
      </c>
      <c r="P202">
        <v>8</v>
      </c>
      <c r="Q202">
        <v>96</v>
      </c>
      <c r="AB202">
        <v>705</v>
      </c>
      <c r="AC202">
        <v>705</v>
      </c>
      <c r="AR202">
        <v>705</v>
      </c>
      <c r="AS202">
        <v>705</v>
      </c>
      <c r="BX202">
        <v>705</v>
      </c>
      <c r="BY202">
        <v>705</v>
      </c>
      <c r="CN202">
        <v>705</v>
      </c>
      <c r="CO202">
        <v>705</v>
      </c>
    </row>
    <row r="203" spans="1:93" x14ac:dyDescent="0.3">
      <c r="A203" t="s">
        <v>186</v>
      </c>
      <c r="B203" t="s">
        <v>279</v>
      </c>
      <c r="C203" t="s">
        <v>188</v>
      </c>
      <c r="D203" t="s">
        <v>243</v>
      </c>
      <c r="E203">
        <v>1</v>
      </c>
      <c r="F203" t="s">
        <v>180</v>
      </c>
      <c r="G203" t="s">
        <v>274</v>
      </c>
      <c r="I203">
        <v>1</v>
      </c>
      <c r="N203" t="s">
        <v>243</v>
      </c>
      <c r="O203" t="s">
        <v>274</v>
      </c>
      <c r="P203">
        <v>6</v>
      </c>
      <c r="Q203">
        <v>72</v>
      </c>
      <c r="AN203">
        <v>705</v>
      </c>
      <c r="AO203">
        <v>705</v>
      </c>
      <c r="BT203">
        <v>705</v>
      </c>
      <c r="BU203">
        <v>705</v>
      </c>
      <c r="CJ203">
        <v>705</v>
      </c>
      <c r="CK203">
        <v>705</v>
      </c>
    </row>
    <row r="204" spans="1:93" x14ac:dyDescent="0.3">
      <c r="A204" t="s">
        <v>186</v>
      </c>
      <c r="B204" t="s">
        <v>279</v>
      </c>
      <c r="C204" t="s">
        <v>188</v>
      </c>
      <c r="D204" t="s">
        <v>243</v>
      </c>
      <c r="E204">
        <v>1</v>
      </c>
      <c r="F204" t="s">
        <v>180</v>
      </c>
      <c r="G204" t="s">
        <v>274</v>
      </c>
      <c r="I204">
        <v>1</v>
      </c>
      <c r="N204" t="s">
        <v>203</v>
      </c>
      <c r="O204" t="s">
        <v>274</v>
      </c>
      <c r="P204">
        <v>2</v>
      </c>
      <c r="Q204">
        <v>24</v>
      </c>
      <c r="BD204">
        <v>705</v>
      </c>
      <c r="BE204">
        <v>705</v>
      </c>
    </row>
    <row r="205" spans="1:93" x14ac:dyDescent="0.3">
      <c r="A205" t="s">
        <v>186</v>
      </c>
      <c r="B205" t="s">
        <v>279</v>
      </c>
      <c r="C205" t="s">
        <v>188</v>
      </c>
      <c r="D205" t="s">
        <v>243</v>
      </c>
      <c r="E205">
        <v>1</v>
      </c>
      <c r="F205" t="s">
        <v>196</v>
      </c>
      <c r="G205" t="s">
        <v>197</v>
      </c>
      <c r="H205">
        <v>1</v>
      </c>
      <c r="N205" t="s">
        <v>490</v>
      </c>
      <c r="O205" t="s">
        <v>197</v>
      </c>
      <c r="P205">
        <v>2</v>
      </c>
      <c r="Q205">
        <v>24</v>
      </c>
      <c r="BF205">
        <v>705</v>
      </c>
      <c r="BG205">
        <v>705</v>
      </c>
    </row>
    <row r="206" spans="1:93" x14ac:dyDescent="0.3">
      <c r="A206" t="s">
        <v>186</v>
      </c>
      <c r="B206" t="s">
        <v>279</v>
      </c>
      <c r="C206" t="s">
        <v>188</v>
      </c>
      <c r="D206" t="s">
        <v>243</v>
      </c>
      <c r="E206">
        <v>1</v>
      </c>
      <c r="F206" t="s">
        <v>110</v>
      </c>
      <c r="G206" t="s">
        <v>217</v>
      </c>
      <c r="H206">
        <v>1</v>
      </c>
      <c r="I206">
        <v>1</v>
      </c>
      <c r="J206">
        <v>1</v>
      </c>
      <c r="K206">
        <v>1</v>
      </c>
      <c r="N206" t="s">
        <v>311</v>
      </c>
      <c r="O206" t="s">
        <v>217</v>
      </c>
      <c r="P206">
        <v>2</v>
      </c>
      <c r="Q206">
        <v>24</v>
      </c>
      <c r="X206">
        <v>705</v>
      </c>
      <c r="Y206">
        <v>705</v>
      </c>
    </row>
    <row r="207" spans="1:93" x14ac:dyDescent="0.3">
      <c r="A207" t="s">
        <v>186</v>
      </c>
      <c r="B207" t="s">
        <v>279</v>
      </c>
      <c r="C207" t="s">
        <v>188</v>
      </c>
      <c r="D207" t="s">
        <v>243</v>
      </c>
      <c r="E207">
        <v>1</v>
      </c>
      <c r="F207" t="s">
        <v>275</v>
      </c>
      <c r="G207" t="s">
        <v>276</v>
      </c>
      <c r="H207">
        <v>1</v>
      </c>
      <c r="I207">
        <v>1</v>
      </c>
      <c r="J207">
        <v>1</v>
      </c>
      <c r="K207">
        <v>1</v>
      </c>
      <c r="N207" t="s">
        <v>242</v>
      </c>
      <c r="O207" t="s">
        <v>276</v>
      </c>
      <c r="P207">
        <v>2</v>
      </c>
      <c r="Q207">
        <v>24</v>
      </c>
      <c r="BH207">
        <v>705</v>
      </c>
      <c r="BI207">
        <v>705</v>
      </c>
    </row>
    <row r="208" spans="1:93" x14ac:dyDescent="0.3">
      <c r="A208" t="s">
        <v>186</v>
      </c>
      <c r="B208" t="s">
        <v>280</v>
      </c>
      <c r="C208" t="s">
        <v>281</v>
      </c>
      <c r="D208" t="s">
        <v>278</v>
      </c>
      <c r="E208">
        <v>1</v>
      </c>
      <c r="F208" t="s">
        <v>282</v>
      </c>
      <c r="G208" t="s">
        <v>283</v>
      </c>
      <c r="H208">
        <v>1</v>
      </c>
      <c r="N208" t="s">
        <v>278</v>
      </c>
      <c r="O208" t="s">
        <v>283</v>
      </c>
      <c r="P208">
        <v>8</v>
      </c>
      <c r="Q208">
        <v>96</v>
      </c>
      <c r="AD208">
        <v>802</v>
      </c>
      <c r="AE208">
        <v>802</v>
      </c>
      <c r="AF208">
        <v>802</v>
      </c>
      <c r="AG208">
        <v>802</v>
      </c>
      <c r="BJ208">
        <v>802</v>
      </c>
      <c r="BK208">
        <v>802</v>
      </c>
      <c r="BL208">
        <v>802</v>
      </c>
      <c r="BM208">
        <v>802</v>
      </c>
    </row>
    <row r="209" spans="1:105" x14ac:dyDescent="0.3">
      <c r="A209" t="s">
        <v>186</v>
      </c>
      <c r="B209" t="s">
        <v>280</v>
      </c>
      <c r="C209" t="s">
        <v>281</v>
      </c>
      <c r="D209" t="s">
        <v>278</v>
      </c>
      <c r="E209">
        <v>1</v>
      </c>
      <c r="F209" t="s">
        <v>284</v>
      </c>
      <c r="G209" t="s">
        <v>285</v>
      </c>
      <c r="H209">
        <v>1</v>
      </c>
      <c r="N209" t="s">
        <v>278</v>
      </c>
      <c r="O209" t="s">
        <v>285</v>
      </c>
      <c r="P209">
        <v>6</v>
      </c>
      <c r="Q209">
        <v>72</v>
      </c>
      <c r="BZ209">
        <v>802</v>
      </c>
      <c r="CA209">
        <v>802</v>
      </c>
      <c r="CB209">
        <v>802</v>
      </c>
      <c r="CC209">
        <v>802</v>
      </c>
      <c r="CR209">
        <v>802</v>
      </c>
      <c r="CS209">
        <v>802</v>
      </c>
    </row>
    <row r="210" spans="1:105" x14ac:dyDescent="0.3">
      <c r="A210" t="s">
        <v>186</v>
      </c>
      <c r="B210" t="s">
        <v>280</v>
      </c>
      <c r="C210" t="s">
        <v>281</v>
      </c>
      <c r="D210" t="s">
        <v>278</v>
      </c>
      <c r="E210">
        <v>1</v>
      </c>
      <c r="F210" t="s">
        <v>286</v>
      </c>
      <c r="G210" t="s">
        <v>287</v>
      </c>
      <c r="H210">
        <v>1</v>
      </c>
      <c r="N210" t="s">
        <v>278</v>
      </c>
      <c r="O210" t="s">
        <v>287</v>
      </c>
      <c r="P210">
        <v>4</v>
      </c>
      <c r="Q210">
        <v>48</v>
      </c>
      <c r="AV210">
        <v>802</v>
      </c>
      <c r="AW210">
        <v>802</v>
      </c>
      <c r="CP210">
        <v>802</v>
      </c>
      <c r="CQ210">
        <v>802</v>
      </c>
    </row>
    <row r="211" spans="1:105" x14ac:dyDescent="0.3">
      <c r="A211" t="s">
        <v>186</v>
      </c>
      <c r="B211" t="s">
        <v>280</v>
      </c>
      <c r="C211" t="s">
        <v>281</v>
      </c>
      <c r="D211" t="s">
        <v>278</v>
      </c>
      <c r="E211">
        <v>1</v>
      </c>
      <c r="F211" t="s">
        <v>196</v>
      </c>
      <c r="G211" t="s">
        <v>197</v>
      </c>
      <c r="H211">
        <v>1</v>
      </c>
      <c r="N211" t="s">
        <v>117</v>
      </c>
      <c r="O211" t="s">
        <v>197</v>
      </c>
      <c r="P211">
        <v>2</v>
      </c>
      <c r="Q211">
        <v>24</v>
      </c>
      <c r="AT211">
        <v>802</v>
      </c>
      <c r="AU211">
        <v>802</v>
      </c>
    </row>
    <row r="212" spans="1:105" x14ac:dyDescent="0.3">
      <c r="A212" t="s">
        <v>186</v>
      </c>
      <c r="B212" t="s">
        <v>280</v>
      </c>
      <c r="C212" t="s">
        <v>281</v>
      </c>
      <c r="D212" t="s">
        <v>278</v>
      </c>
      <c r="E212">
        <v>1</v>
      </c>
      <c r="F212" t="s">
        <v>110</v>
      </c>
      <c r="G212" t="s">
        <v>217</v>
      </c>
      <c r="H212">
        <v>1</v>
      </c>
      <c r="I212">
        <v>1</v>
      </c>
      <c r="J212">
        <v>1</v>
      </c>
      <c r="K212">
        <v>1</v>
      </c>
      <c r="N212" t="s">
        <v>311</v>
      </c>
      <c r="O212" t="s">
        <v>217</v>
      </c>
      <c r="P212">
        <v>2</v>
      </c>
      <c r="Q212">
        <v>24</v>
      </c>
      <c r="CV212">
        <v>802</v>
      </c>
      <c r="CW212">
        <v>802</v>
      </c>
    </row>
    <row r="213" spans="1:105" x14ac:dyDescent="0.3">
      <c r="A213" t="s">
        <v>186</v>
      </c>
      <c r="B213" t="s">
        <v>280</v>
      </c>
      <c r="C213" t="s">
        <v>281</v>
      </c>
      <c r="D213" t="s">
        <v>278</v>
      </c>
      <c r="E213">
        <v>1</v>
      </c>
      <c r="F213" t="s">
        <v>121</v>
      </c>
      <c r="G213" t="s">
        <v>221</v>
      </c>
      <c r="H213">
        <v>1</v>
      </c>
      <c r="I213">
        <v>1</v>
      </c>
      <c r="J213">
        <v>1</v>
      </c>
      <c r="K213">
        <v>1</v>
      </c>
      <c r="N213" t="s">
        <v>184</v>
      </c>
      <c r="O213" t="s">
        <v>221</v>
      </c>
      <c r="P213">
        <v>2</v>
      </c>
      <c r="Q213">
        <v>24</v>
      </c>
      <c r="CX213">
        <v>802</v>
      </c>
      <c r="CY213">
        <v>802</v>
      </c>
    </row>
    <row r="214" spans="1:105" x14ac:dyDescent="0.3">
      <c r="A214" t="s">
        <v>186</v>
      </c>
      <c r="B214" t="s">
        <v>280</v>
      </c>
      <c r="C214" t="s">
        <v>281</v>
      </c>
      <c r="D214" t="s">
        <v>278</v>
      </c>
      <c r="E214">
        <v>1</v>
      </c>
      <c r="F214" t="s">
        <v>275</v>
      </c>
      <c r="G214" t="s">
        <v>276</v>
      </c>
      <c r="H214">
        <v>1</v>
      </c>
      <c r="I214">
        <v>1</v>
      </c>
      <c r="J214">
        <v>1</v>
      </c>
      <c r="K214">
        <v>1</v>
      </c>
      <c r="N214" t="s">
        <v>255</v>
      </c>
      <c r="O214" t="s">
        <v>276</v>
      </c>
      <c r="P214">
        <v>2</v>
      </c>
      <c r="Q214">
        <v>24</v>
      </c>
      <c r="CZ214">
        <v>802</v>
      </c>
      <c r="DA214">
        <v>802</v>
      </c>
    </row>
    <row r="215" spans="1:105" x14ac:dyDescent="0.3">
      <c r="A215" t="s">
        <v>186</v>
      </c>
      <c r="B215" t="s">
        <v>288</v>
      </c>
      <c r="C215" t="s">
        <v>281</v>
      </c>
      <c r="D215" t="s">
        <v>231</v>
      </c>
      <c r="E215">
        <v>1</v>
      </c>
      <c r="F215" t="s">
        <v>282</v>
      </c>
      <c r="G215" t="s">
        <v>283</v>
      </c>
      <c r="H215">
        <v>1</v>
      </c>
      <c r="N215" t="s">
        <v>231</v>
      </c>
      <c r="O215" t="s">
        <v>283</v>
      </c>
      <c r="P215">
        <v>8</v>
      </c>
      <c r="Q215">
        <v>96</v>
      </c>
      <c r="AD215">
        <v>806</v>
      </c>
      <c r="AE215">
        <v>806</v>
      </c>
      <c r="BJ215">
        <v>806</v>
      </c>
      <c r="BK215">
        <v>806</v>
      </c>
      <c r="BL215">
        <v>806</v>
      </c>
      <c r="BM215">
        <v>806</v>
      </c>
      <c r="CR215">
        <v>806</v>
      </c>
      <c r="CS215">
        <v>806</v>
      </c>
    </row>
    <row r="216" spans="1:105" x14ac:dyDescent="0.3">
      <c r="A216" t="s">
        <v>186</v>
      </c>
      <c r="B216" t="s">
        <v>288</v>
      </c>
      <c r="C216" t="s">
        <v>281</v>
      </c>
      <c r="D216" t="s">
        <v>231</v>
      </c>
      <c r="E216">
        <v>1</v>
      </c>
      <c r="F216" t="s">
        <v>284</v>
      </c>
      <c r="G216" t="s">
        <v>285</v>
      </c>
      <c r="H216">
        <v>1</v>
      </c>
      <c r="N216" t="s">
        <v>231</v>
      </c>
      <c r="O216" t="s">
        <v>285</v>
      </c>
      <c r="P216">
        <v>6</v>
      </c>
      <c r="Q216">
        <v>72</v>
      </c>
      <c r="AT216">
        <v>806</v>
      </c>
      <c r="AU216">
        <v>806</v>
      </c>
      <c r="BZ216">
        <v>806</v>
      </c>
      <c r="CA216">
        <v>806</v>
      </c>
      <c r="CB216">
        <v>806</v>
      </c>
      <c r="CC216">
        <v>806</v>
      </c>
    </row>
    <row r="217" spans="1:105" x14ac:dyDescent="0.3">
      <c r="A217" t="s">
        <v>186</v>
      </c>
      <c r="B217" t="s">
        <v>288</v>
      </c>
      <c r="C217" t="s">
        <v>281</v>
      </c>
      <c r="D217" t="s">
        <v>231</v>
      </c>
      <c r="E217">
        <v>1</v>
      </c>
      <c r="F217" t="s">
        <v>286</v>
      </c>
      <c r="G217" t="s">
        <v>287</v>
      </c>
      <c r="H217">
        <v>1</v>
      </c>
      <c r="N217" t="s">
        <v>231</v>
      </c>
      <c r="O217" t="s">
        <v>287</v>
      </c>
      <c r="P217">
        <v>4</v>
      </c>
      <c r="Q217">
        <v>48</v>
      </c>
      <c r="AV217">
        <v>806</v>
      </c>
      <c r="AW217">
        <v>806</v>
      </c>
      <c r="CP217">
        <v>806</v>
      </c>
      <c r="CQ217">
        <v>806</v>
      </c>
    </row>
    <row r="218" spans="1:105" x14ac:dyDescent="0.3">
      <c r="A218" t="s">
        <v>186</v>
      </c>
      <c r="B218" t="s">
        <v>288</v>
      </c>
      <c r="C218" t="s">
        <v>281</v>
      </c>
      <c r="D218" t="s">
        <v>231</v>
      </c>
      <c r="E218">
        <v>1</v>
      </c>
      <c r="F218" t="s">
        <v>196</v>
      </c>
      <c r="G218" t="s">
        <v>197</v>
      </c>
      <c r="H218">
        <v>1</v>
      </c>
      <c r="N218" t="s">
        <v>490</v>
      </c>
      <c r="O218" t="s">
        <v>197</v>
      </c>
      <c r="P218">
        <v>2</v>
      </c>
      <c r="Q218">
        <v>24</v>
      </c>
      <c r="AF218">
        <v>806</v>
      </c>
      <c r="AG218">
        <v>806</v>
      </c>
    </row>
    <row r="219" spans="1:105" x14ac:dyDescent="0.3">
      <c r="A219" t="s">
        <v>186</v>
      </c>
      <c r="B219" t="s">
        <v>288</v>
      </c>
      <c r="C219" t="s">
        <v>281</v>
      </c>
      <c r="D219" t="s">
        <v>231</v>
      </c>
      <c r="E219">
        <v>1</v>
      </c>
      <c r="F219" t="s">
        <v>110</v>
      </c>
      <c r="G219" t="s">
        <v>217</v>
      </c>
      <c r="H219">
        <v>1</v>
      </c>
      <c r="I219">
        <v>1</v>
      </c>
      <c r="J219">
        <v>1</v>
      </c>
      <c r="K219">
        <v>1</v>
      </c>
      <c r="N219" t="s">
        <v>311</v>
      </c>
      <c r="O219" t="s">
        <v>217</v>
      </c>
      <c r="P219">
        <v>2</v>
      </c>
      <c r="Q219">
        <v>24</v>
      </c>
      <c r="CZ219">
        <v>806</v>
      </c>
      <c r="DA219">
        <v>806</v>
      </c>
    </row>
    <row r="220" spans="1:105" x14ac:dyDescent="0.3">
      <c r="A220" t="s">
        <v>186</v>
      </c>
      <c r="B220" t="s">
        <v>288</v>
      </c>
      <c r="C220" t="s">
        <v>281</v>
      </c>
      <c r="D220" t="s">
        <v>231</v>
      </c>
      <c r="E220">
        <v>1</v>
      </c>
      <c r="F220" t="s">
        <v>121</v>
      </c>
      <c r="G220" t="s">
        <v>221</v>
      </c>
      <c r="H220">
        <v>1</v>
      </c>
      <c r="I220">
        <v>1</v>
      </c>
      <c r="J220">
        <v>1</v>
      </c>
      <c r="K220">
        <v>1</v>
      </c>
      <c r="N220" t="s">
        <v>184</v>
      </c>
      <c r="O220" t="s">
        <v>221</v>
      </c>
      <c r="P220">
        <v>2</v>
      </c>
      <c r="Q220">
        <v>24</v>
      </c>
      <c r="CV220">
        <v>806</v>
      </c>
      <c r="CW220">
        <v>806</v>
      </c>
    </row>
    <row r="221" spans="1:105" x14ac:dyDescent="0.3">
      <c r="A221" t="s">
        <v>186</v>
      </c>
      <c r="B221" t="s">
        <v>288</v>
      </c>
      <c r="C221" t="s">
        <v>281</v>
      </c>
      <c r="D221" t="s">
        <v>231</v>
      </c>
      <c r="E221">
        <v>1</v>
      </c>
      <c r="F221" t="s">
        <v>275</v>
      </c>
      <c r="G221" t="s">
        <v>276</v>
      </c>
      <c r="H221">
        <v>1</v>
      </c>
      <c r="I221">
        <v>1</v>
      </c>
      <c r="J221">
        <v>1</v>
      </c>
      <c r="K221">
        <v>1</v>
      </c>
      <c r="N221" t="s">
        <v>255</v>
      </c>
      <c r="O221" t="s">
        <v>276</v>
      </c>
      <c r="P221">
        <v>2</v>
      </c>
      <c r="Q221">
        <v>24</v>
      </c>
      <c r="CX221">
        <v>806</v>
      </c>
      <c r="CY221">
        <v>806</v>
      </c>
    </row>
    <row r="222" spans="1:105" x14ac:dyDescent="0.3">
      <c r="A222" t="s">
        <v>186</v>
      </c>
      <c r="B222" t="s">
        <v>289</v>
      </c>
      <c r="C222" t="s">
        <v>281</v>
      </c>
      <c r="D222" t="s">
        <v>211</v>
      </c>
      <c r="E222">
        <v>3</v>
      </c>
      <c r="F222" t="s">
        <v>290</v>
      </c>
      <c r="G222" t="s">
        <v>291</v>
      </c>
      <c r="J222">
        <v>1</v>
      </c>
      <c r="N222" t="s">
        <v>211</v>
      </c>
      <c r="O222" t="s">
        <v>292</v>
      </c>
      <c r="P222">
        <v>16</v>
      </c>
      <c r="Q222">
        <v>192</v>
      </c>
      <c r="R222">
        <v>803</v>
      </c>
      <c r="S222">
        <v>803</v>
      </c>
      <c r="V222">
        <v>803</v>
      </c>
      <c r="W222">
        <v>803</v>
      </c>
      <c r="AH222">
        <v>803</v>
      </c>
      <c r="AI222">
        <v>803</v>
      </c>
      <c r="AL222">
        <v>803</v>
      </c>
      <c r="AM222">
        <v>803</v>
      </c>
      <c r="AX222">
        <v>803</v>
      </c>
      <c r="AY222">
        <v>803</v>
      </c>
      <c r="BN222">
        <v>803</v>
      </c>
      <c r="BO222">
        <v>803</v>
      </c>
      <c r="BR222">
        <v>803</v>
      </c>
      <c r="BS222">
        <v>803</v>
      </c>
      <c r="CH222">
        <v>803</v>
      </c>
      <c r="CI222">
        <v>803</v>
      </c>
    </row>
    <row r="223" spans="1:105" x14ac:dyDescent="0.3">
      <c r="A223" t="s">
        <v>186</v>
      </c>
      <c r="B223" t="s">
        <v>289</v>
      </c>
      <c r="C223" t="s">
        <v>281</v>
      </c>
      <c r="D223" t="s">
        <v>211</v>
      </c>
      <c r="E223">
        <v>3</v>
      </c>
      <c r="F223" t="s">
        <v>293</v>
      </c>
      <c r="G223" t="s">
        <v>294</v>
      </c>
      <c r="J223">
        <v>1</v>
      </c>
      <c r="N223" t="s">
        <v>224</v>
      </c>
      <c r="O223" t="s">
        <v>294</v>
      </c>
      <c r="P223">
        <v>8</v>
      </c>
      <c r="Q223">
        <v>96</v>
      </c>
      <c r="AJ223">
        <v>803</v>
      </c>
      <c r="AK223">
        <v>803</v>
      </c>
      <c r="AZ223">
        <v>803</v>
      </c>
      <c r="BA223">
        <v>803</v>
      </c>
      <c r="BP223">
        <v>803</v>
      </c>
      <c r="BQ223">
        <v>803</v>
      </c>
      <c r="CF223">
        <v>803</v>
      </c>
      <c r="CG223">
        <v>803</v>
      </c>
    </row>
    <row r="224" spans="1:105" x14ac:dyDescent="0.3">
      <c r="A224" t="s">
        <v>186</v>
      </c>
      <c r="B224" t="s">
        <v>289</v>
      </c>
      <c r="C224" t="s">
        <v>281</v>
      </c>
      <c r="D224" t="s">
        <v>211</v>
      </c>
      <c r="E224">
        <v>3</v>
      </c>
      <c r="F224" t="s">
        <v>256</v>
      </c>
      <c r="G224" t="s">
        <v>257</v>
      </c>
      <c r="H224">
        <v>1</v>
      </c>
      <c r="I224">
        <v>1</v>
      </c>
      <c r="J224">
        <v>1</v>
      </c>
      <c r="K224">
        <v>1</v>
      </c>
      <c r="N224" t="s">
        <v>311</v>
      </c>
      <c r="O224" t="s">
        <v>257</v>
      </c>
      <c r="P224">
        <v>2</v>
      </c>
      <c r="Q224">
        <v>24</v>
      </c>
      <c r="CD224">
        <v>803</v>
      </c>
      <c r="CE224">
        <v>803</v>
      </c>
    </row>
    <row r="225" spans="1:105" x14ac:dyDescent="0.3">
      <c r="A225" t="s">
        <v>186</v>
      </c>
      <c r="B225" t="s">
        <v>289</v>
      </c>
      <c r="C225" t="s">
        <v>281</v>
      </c>
      <c r="D225" t="s">
        <v>211</v>
      </c>
      <c r="E225">
        <v>3</v>
      </c>
      <c r="F225" t="s">
        <v>137</v>
      </c>
      <c r="G225" t="s">
        <v>259</v>
      </c>
      <c r="H225">
        <v>1</v>
      </c>
      <c r="I225">
        <v>1</v>
      </c>
      <c r="J225">
        <v>1</v>
      </c>
      <c r="K225">
        <v>1</v>
      </c>
      <c r="N225" t="s">
        <v>114</v>
      </c>
      <c r="O225" t="s">
        <v>259</v>
      </c>
      <c r="P225">
        <v>2</v>
      </c>
      <c r="Q225">
        <v>24</v>
      </c>
      <c r="BB225">
        <v>803</v>
      </c>
      <c r="BC225">
        <v>803</v>
      </c>
    </row>
    <row r="226" spans="1:105" x14ac:dyDescent="0.3">
      <c r="A226" t="s">
        <v>186</v>
      </c>
      <c r="B226" t="s">
        <v>289</v>
      </c>
      <c r="C226" t="s">
        <v>281</v>
      </c>
      <c r="D226" t="s">
        <v>211</v>
      </c>
      <c r="E226">
        <v>3</v>
      </c>
      <c r="F226" t="s">
        <v>196</v>
      </c>
      <c r="G226" t="s">
        <v>197</v>
      </c>
      <c r="J226">
        <v>1</v>
      </c>
      <c r="N226" t="s">
        <v>127</v>
      </c>
      <c r="O226" t="s">
        <v>197</v>
      </c>
      <c r="P226">
        <v>2</v>
      </c>
      <c r="Q226">
        <v>24</v>
      </c>
      <c r="T226">
        <v>803</v>
      </c>
      <c r="U226">
        <v>803</v>
      </c>
    </row>
    <row r="227" spans="1:105" x14ac:dyDescent="0.3">
      <c r="A227" t="s">
        <v>186</v>
      </c>
      <c r="B227" t="s">
        <v>295</v>
      </c>
      <c r="C227" t="s">
        <v>281</v>
      </c>
      <c r="D227" t="s">
        <v>243</v>
      </c>
      <c r="E227">
        <v>3</v>
      </c>
      <c r="F227" t="s">
        <v>290</v>
      </c>
      <c r="G227" t="s">
        <v>291</v>
      </c>
      <c r="I227">
        <v>1</v>
      </c>
      <c r="N227" t="s">
        <v>243</v>
      </c>
      <c r="O227" t="s">
        <v>291</v>
      </c>
      <c r="P227">
        <v>16</v>
      </c>
      <c r="Q227">
        <v>192</v>
      </c>
      <c r="Z227">
        <v>802</v>
      </c>
      <c r="AA227">
        <v>802</v>
      </c>
      <c r="AB227">
        <v>802</v>
      </c>
      <c r="AC227">
        <v>802</v>
      </c>
      <c r="AP227">
        <v>802</v>
      </c>
      <c r="AQ227">
        <v>802</v>
      </c>
      <c r="AR227">
        <v>802</v>
      </c>
      <c r="AS227">
        <v>802</v>
      </c>
      <c r="BF227">
        <v>802</v>
      </c>
      <c r="BG227">
        <v>802</v>
      </c>
      <c r="BV227">
        <v>802</v>
      </c>
      <c r="BW227">
        <v>802</v>
      </c>
      <c r="BX227">
        <v>802</v>
      </c>
      <c r="BY227">
        <v>802</v>
      </c>
      <c r="CL227">
        <v>802</v>
      </c>
      <c r="CM227">
        <v>802</v>
      </c>
    </row>
    <row r="228" spans="1:105" x14ac:dyDescent="0.3">
      <c r="A228" t="s">
        <v>186</v>
      </c>
      <c r="B228" t="s">
        <v>295</v>
      </c>
      <c r="C228" t="s">
        <v>281</v>
      </c>
      <c r="D228" t="s">
        <v>243</v>
      </c>
      <c r="E228">
        <v>3</v>
      </c>
      <c r="F228" t="s">
        <v>293</v>
      </c>
      <c r="G228" t="s">
        <v>294</v>
      </c>
      <c r="I228">
        <v>1</v>
      </c>
      <c r="N228" t="s">
        <v>189</v>
      </c>
      <c r="O228" t="s">
        <v>294</v>
      </c>
      <c r="P228">
        <v>8</v>
      </c>
      <c r="Q228">
        <v>96</v>
      </c>
      <c r="AN228">
        <v>802</v>
      </c>
      <c r="AO228">
        <v>802</v>
      </c>
      <c r="BD228">
        <v>802</v>
      </c>
      <c r="BE228">
        <v>802</v>
      </c>
      <c r="BT228">
        <v>802</v>
      </c>
      <c r="BU228">
        <v>802</v>
      </c>
      <c r="CJ228">
        <v>802</v>
      </c>
      <c r="CK228">
        <v>802</v>
      </c>
    </row>
    <row r="229" spans="1:105" x14ac:dyDescent="0.3">
      <c r="A229" t="s">
        <v>186</v>
      </c>
      <c r="B229" t="s">
        <v>295</v>
      </c>
      <c r="C229" t="s">
        <v>281</v>
      </c>
      <c r="D229" t="s">
        <v>243</v>
      </c>
      <c r="E229">
        <v>3</v>
      </c>
      <c r="F229" t="s">
        <v>137</v>
      </c>
      <c r="G229" t="s">
        <v>259</v>
      </c>
      <c r="H229">
        <v>1</v>
      </c>
      <c r="I229">
        <v>1</v>
      </c>
      <c r="J229">
        <v>1</v>
      </c>
      <c r="K229">
        <v>1</v>
      </c>
      <c r="N229" t="s">
        <v>114</v>
      </c>
      <c r="O229" t="s">
        <v>259</v>
      </c>
      <c r="P229">
        <v>2</v>
      </c>
      <c r="Q229">
        <v>24</v>
      </c>
      <c r="X229">
        <v>802</v>
      </c>
      <c r="Y229">
        <v>802</v>
      </c>
    </row>
    <row r="230" spans="1:105" x14ac:dyDescent="0.3">
      <c r="A230" t="s">
        <v>186</v>
      </c>
      <c r="B230" t="s">
        <v>295</v>
      </c>
      <c r="C230" t="s">
        <v>281</v>
      </c>
      <c r="D230" t="s">
        <v>243</v>
      </c>
      <c r="E230">
        <v>3</v>
      </c>
      <c r="F230" t="s">
        <v>174</v>
      </c>
      <c r="G230" t="s">
        <v>249</v>
      </c>
      <c r="H230">
        <v>1</v>
      </c>
      <c r="I230">
        <v>1</v>
      </c>
      <c r="J230">
        <v>1</v>
      </c>
      <c r="K230">
        <v>1</v>
      </c>
      <c r="N230" t="s">
        <v>148</v>
      </c>
      <c r="O230" t="s">
        <v>249</v>
      </c>
      <c r="P230">
        <v>2</v>
      </c>
      <c r="Q230">
        <v>24</v>
      </c>
      <c r="CN230">
        <v>802</v>
      </c>
      <c r="CO230">
        <v>802</v>
      </c>
    </row>
    <row r="231" spans="1:105" x14ac:dyDescent="0.3">
      <c r="A231" t="s">
        <v>186</v>
      </c>
      <c r="B231" t="s">
        <v>295</v>
      </c>
      <c r="C231" t="s">
        <v>281</v>
      </c>
      <c r="D231" t="s">
        <v>243</v>
      </c>
      <c r="E231">
        <v>3</v>
      </c>
      <c r="F231" t="s">
        <v>196</v>
      </c>
      <c r="G231" t="s">
        <v>197</v>
      </c>
      <c r="J231">
        <v>1</v>
      </c>
      <c r="N231" t="s">
        <v>127</v>
      </c>
      <c r="O231" t="s">
        <v>197</v>
      </c>
      <c r="P231">
        <v>2</v>
      </c>
      <c r="Q231">
        <v>24</v>
      </c>
      <c r="BH231">
        <v>802</v>
      </c>
      <c r="BI231">
        <v>802</v>
      </c>
    </row>
    <row r="232" spans="1:105" x14ac:dyDescent="0.3">
      <c r="A232" t="s">
        <v>296</v>
      </c>
      <c r="B232" t="s">
        <v>297</v>
      </c>
      <c r="C232" t="s">
        <v>298</v>
      </c>
      <c r="D232" t="s">
        <v>299</v>
      </c>
      <c r="E232">
        <v>7</v>
      </c>
      <c r="F232" t="s">
        <v>272</v>
      </c>
      <c r="G232" t="s">
        <v>300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 t="s">
        <v>117</v>
      </c>
      <c r="P232">
        <v>2</v>
      </c>
      <c r="Q232">
        <v>24</v>
      </c>
      <c r="AV232">
        <v>203</v>
      </c>
      <c r="AW232">
        <v>203</v>
      </c>
    </row>
    <row r="233" spans="1:105" x14ac:dyDescent="0.3">
      <c r="A233" t="s">
        <v>296</v>
      </c>
      <c r="B233" t="s">
        <v>297</v>
      </c>
      <c r="C233" t="s">
        <v>298</v>
      </c>
      <c r="D233" t="s">
        <v>299</v>
      </c>
      <c r="E233">
        <v>7</v>
      </c>
      <c r="F233" t="s">
        <v>121</v>
      </c>
      <c r="G233" t="s">
        <v>301</v>
      </c>
      <c r="H233">
        <v>1</v>
      </c>
      <c r="I233">
        <v>1</v>
      </c>
      <c r="J233">
        <v>1</v>
      </c>
      <c r="K233">
        <v>1</v>
      </c>
      <c r="N233" t="s">
        <v>148</v>
      </c>
      <c r="P233">
        <v>2</v>
      </c>
      <c r="Q233">
        <v>24</v>
      </c>
      <c r="AT233">
        <v>203</v>
      </c>
      <c r="AU233">
        <v>203</v>
      </c>
    </row>
    <row r="234" spans="1:105" x14ac:dyDescent="0.3">
      <c r="A234" t="s">
        <v>296</v>
      </c>
      <c r="B234" t="s">
        <v>297</v>
      </c>
      <c r="C234" t="s">
        <v>298</v>
      </c>
      <c r="D234" t="s">
        <v>299</v>
      </c>
      <c r="E234">
        <v>7</v>
      </c>
      <c r="F234" t="s">
        <v>235</v>
      </c>
      <c r="G234" t="s">
        <v>302</v>
      </c>
      <c r="L234">
        <v>1</v>
      </c>
      <c r="N234" t="s">
        <v>303</v>
      </c>
      <c r="P234">
        <v>6</v>
      </c>
      <c r="Q234">
        <v>72</v>
      </c>
      <c r="BZ234">
        <v>203</v>
      </c>
      <c r="CA234">
        <v>203</v>
      </c>
      <c r="CB234">
        <v>203</v>
      </c>
      <c r="CC234">
        <v>203</v>
      </c>
      <c r="CV234">
        <v>203</v>
      </c>
      <c r="CW234">
        <v>203</v>
      </c>
    </row>
    <row r="235" spans="1:105" x14ac:dyDescent="0.3">
      <c r="A235" t="s">
        <v>296</v>
      </c>
      <c r="B235" t="s">
        <v>297</v>
      </c>
      <c r="C235" t="s">
        <v>298</v>
      </c>
      <c r="D235" t="s">
        <v>299</v>
      </c>
      <c r="E235">
        <v>7</v>
      </c>
      <c r="F235" t="s">
        <v>137</v>
      </c>
      <c r="G235" t="s">
        <v>304</v>
      </c>
      <c r="M235">
        <v>1</v>
      </c>
      <c r="N235" t="s">
        <v>303</v>
      </c>
      <c r="P235">
        <v>6</v>
      </c>
      <c r="Q235">
        <v>72</v>
      </c>
      <c r="BJ235">
        <v>203</v>
      </c>
      <c r="BK235">
        <v>203</v>
      </c>
      <c r="BL235">
        <v>203</v>
      </c>
      <c r="BM235">
        <v>203</v>
      </c>
      <c r="CX235">
        <v>203</v>
      </c>
      <c r="CY235">
        <v>203</v>
      </c>
    </row>
    <row r="236" spans="1:105" x14ac:dyDescent="0.3">
      <c r="A236" t="s">
        <v>296</v>
      </c>
      <c r="B236" t="s">
        <v>297</v>
      </c>
      <c r="C236" t="s">
        <v>298</v>
      </c>
      <c r="D236" t="s">
        <v>299</v>
      </c>
      <c r="E236">
        <v>7</v>
      </c>
      <c r="F236" t="s">
        <v>182</v>
      </c>
      <c r="G236" t="s">
        <v>305</v>
      </c>
      <c r="J236">
        <v>1</v>
      </c>
      <c r="N236" t="s">
        <v>303</v>
      </c>
      <c r="P236">
        <v>10</v>
      </c>
      <c r="Q236">
        <v>120</v>
      </c>
      <c r="AD236">
        <v>203</v>
      </c>
      <c r="AE236">
        <v>203</v>
      </c>
      <c r="AF236">
        <v>203</v>
      </c>
      <c r="AG236">
        <v>203</v>
      </c>
      <c r="CP236">
        <v>203</v>
      </c>
      <c r="CQ236">
        <v>203</v>
      </c>
      <c r="CR236">
        <v>203</v>
      </c>
      <c r="CS236">
        <v>203</v>
      </c>
      <c r="CZ236">
        <v>203</v>
      </c>
      <c r="DA236">
        <v>203</v>
      </c>
    </row>
    <row r="237" spans="1:105" x14ac:dyDescent="0.3">
      <c r="A237" t="s">
        <v>296</v>
      </c>
      <c r="B237" t="s">
        <v>306</v>
      </c>
      <c r="C237" t="s">
        <v>298</v>
      </c>
      <c r="D237" t="s">
        <v>307</v>
      </c>
      <c r="E237">
        <v>1</v>
      </c>
      <c r="F237" t="s">
        <v>180</v>
      </c>
      <c r="G237" t="s">
        <v>308</v>
      </c>
      <c r="H237">
        <v>1</v>
      </c>
      <c r="I237">
        <v>1</v>
      </c>
      <c r="J237">
        <v>1</v>
      </c>
      <c r="K237">
        <v>1</v>
      </c>
      <c r="N237" t="s">
        <v>309</v>
      </c>
      <c r="P237">
        <v>4</v>
      </c>
      <c r="Q237">
        <v>48</v>
      </c>
      <c r="R237">
        <v>605</v>
      </c>
      <c r="S237">
        <v>605</v>
      </c>
      <c r="AH237">
        <v>605</v>
      </c>
      <c r="AI237">
        <v>605</v>
      </c>
    </row>
    <row r="238" spans="1:105" x14ac:dyDescent="0.3">
      <c r="A238" t="s">
        <v>296</v>
      </c>
      <c r="B238" t="s">
        <v>306</v>
      </c>
      <c r="C238" t="s">
        <v>298</v>
      </c>
      <c r="D238" t="s">
        <v>307</v>
      </c>
      <c r="E238">
        <v>1</v>
      </c>
      <c r="F238" t="s">
        <v>272</v>
      </c>
      <c r="G238" t="s">
        <v>300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 t="s">
        <v>155</v>
      </c>
      <c r="P238">
        <v>2</v>
      </c>
      <c r="Q238">
        <v>24</v>
      </c>
      <c r="BN238">
        <v>605</v>
      </c>
      <c r="BO238">
        <v>605</v>
      </c>
    </row>
    <row r="239" spans="1:105" x14ac:dyDescent="0.3">
      <c r="A239" t="s">
        <v>296</v>
      </c>
      <c r="B239" t="s">
        <v>306</v>
      </c>
      <c r="C239" t="s">
        <v>298</v>
      </c>
      <c r="D239" t="s">
        <v>307</v>
      </c>
      <c r="E239">
        <v>1</v>
      </c>
      <c r="F239" t="s">
        <v>110</v>
      </c>
      <c r="G239" t="s">
        <v>310</v>
      </c>
      <c r="H239">
        <v>1</v>
      </c>
      <c r="I239">
        <v>1</v>
      </c>
      <c r="J239">
        <v>1</v>
      </c>
      <c r="K239">
        <v>1</v>
      </c>
      <c r="N239" t="s">
        <v>311</v>
      </c>
      <c r="P239">
        <v>2</v>
      </c>
      <c r="Q239">
        <v>24</v>
      </c>
      <c r="BP239">
        <v>605</v>
      </c>
      <c r="BQ239">
        <v>605</v>
      </c>
    </row>
    <row r="240" spans="1:105" x14ac:dyDescent="0.3">
      <c r="A240" t="s">
        <v>296</v>
      </c>
      <c r="B240" t="s">
        <v>306</v>
      </c>
      <c r="C240" t="s">
        <v>298</v>
      </c>
      <c r="D240" t="s">
        <v>307</v>
      </c>
      <c r="E240">
        <v>1</v>
      </c>
      <c r="F240" t="s">
        <v>121</v>
      </c>
      <c r="G240" t="s">
        <v>301</v>
      </c>
      <c r="H240">
        <v>1</v>
      </c>
      <c r="I240">
        <v>1</v>
      </c>
      <c r="J240">
        <v>1</v>
      </c>
      <c r="K240">
        <v>1</v>
      </c>
      <c r="N240" t="s">
        <v>148</v>
      </c>
      <c r="P240">
        <v>2</v>
      </c>
      <c r="Q240">
        <v>24</v>
      </c>
      <c r="AX240">
        <v>605</v>
      </c>
      <c r="AY240">
        <v>605</v>
      </c>
    </row>
    <row r="241" spans="1:93" x14ac:dyDescent="0.3">
      <c r="A241" t="s">
        <v>296</v>
      </c>
      <c r="B241" t="s">
        <v>306</v>
      </c>
      <c r="C241" t="s">
        <v>298</v>
      </c>
      <c r="D241" t="s">
        <v>307</v>
      </c>
      <c r="E241">
        <v>1</v>
      </c>
      <c r="F241" t="s">
        <v>170</v>
      </c>
      <c r="G241" t="s">
        <v>312</v>
      </c>
      <c r="H241">
        <v>1</v>
      </c>
      <c r="N241" t="s">
        <v>309</v>
      </c>
      <c r="P241">
        <v>10</v>
      </c>
      <c r="Q241">
        <v>120</v>
      </c>
      <c r="T241">
        <v>605</v>
      </c>
      <c r="U241">
        <v>605</v>
      </c>
      <c r="AJ241">
        <v>605</v>
      </c>
      <c r="AK241">
        <v>605</v>
      </c>
      <c r="AZ241">
        <v>605</v>
      </c>
      <c r="BA241">
        <v>605</v>
      </c>
      <c r="BR241">
        <v>605</v>
      </c>
      <c r="CD241">
        <v>605</v>
      </c>
      <c r="CE241">
        <v>605</v>
      </c>
      <c r="CF241">
        <v>605</v>
      </c>
    </row>
    <row r="242" spans="1:93" x14ac:dyDescent="0.3">
      <c r="A242" t="s">
        <v>296</v>
      </c>
      <c r="B242" t="s">
        <v>306</v>
      </c>
      <c r="C242" t="s">
        <v>298</v>
      </c>
      <c r="D242" t="s">
        <v>307</v>
      </c>
      <c r="E242">
        <v>1</v>
      </c>
      <c r="F242" t="s">
        <v>313</v>
      </c>
      <c r="G242" t="s">
        <v>314</v>
      </c>
      <c r="I242">
        <v>1</v>
      </c>
      <c r="N242" t="s">
        <v>309</v>
      </c>
      <c r="P242">
        <v>10</v>
      </c>
      <c r="Q242">
        <v>120</v>
      </c>
      <c r="V242">
        <v>605</v>
      </c>
      <c r="W242">
        <v>605</v>
      </c>
      <c r="AL242">
        <v>605</v>
      </c>
      <c r="AM242">
        <v>605</v>
      </c>
      <c r="BB242">
        <v>605</v>
      </c>
      <c r="BC242">
        <v>605</v>
      </c>
      <c r="BS242">
        <v>605</v>
      </c>
      <c r="CG242">
        <v>605</v>
      </c>
      <c r="CH242">
        <v>605</v>
      </c>
      <c r="CI242">
        <v>605</v>
      </c>
    </row>
    <row r="243" spans="1:93" x14ac:dyDescent="0.3">
      <c r="A243" t="s">
        <v>296</v>
      </c>
      <c r="B243" t="s">
        <v>315</v>
      </c>
      <c r="C243" t="s">
        <v>316</v>
      </c>
      <c r="D243" t="s">
        <v>317</v>
      </c>
      <c r="E243">
        <v>1</v>
      </c>
      <c r="F243" t="s">
        <v>180</v>
      </c>
      <c r="G243" t="s">
        <v>308</v>
      </c>
      <c r="H243">
        <v>1</v>
      </c>
      <c r="I243">
        <v>1</v>
      </c>
      <c r="J243">
        <v>1</v>
      </c>
      <c r="K243">
        <v>1</v>
      </c>
      <c r="N243" t="s">
        <v>318</v>
      </c>
      <c r="P243">
        <v>3</v>
      </c>
      <c r="Q243">
        <v>36</v>
      </c>
      <c r="X243">
        <v>205</v>
      </c>
      <c r="Y243">
        <v>205</v>
      </c>
      <c r="AN243">
        <v>205</v>
      </c>
    </row>
    <row r="244" spans="1:93" x14ac:dyDescent="0.3">
      <c r="A244" t="s">
        <v>296</v>
      </c>
      <c r="B244" t="s">
        <v>315</v>
      </c>
      <c r="C244" t="s">
        <v>316</v>
      </c>
      <c r="D244" t="s">
        <v>317</v>
      </c>
      <c r="E244">
        <v>1</v>
      </c>
      <c r="F244" t="s">
        <v>272</v>
      </c>
      <c r="G244" t="s">
        <v>300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 t="s">
        <v>490</v>
      </c>
      <c r="P244">
        <v>2</v>
      </c>
      <c r="Q244">
        <v>24</v>
      </c>
      <c r="BD244">
        <v>205</v>
      </c>
      <c r="BE244">
        <v>205</v>
      </c>
    </row>
    <row r="245" spans="1:93" x14ac:dyDescent="0.3">
      <c r="A245" t="s">
        <v>296</v>
      </c>
      <c r="B245" t="s">
        <v>315</v>
      </c>
      <c r="C245" t="s">
        <v>316</v>
      </c>
      <c r="D245" t="s">
        <v>317</v>
      </c>
      <c r="E245">
        <v>1</v>
      </c>
      <c r="F245" t="s">
        <v>275</v>
      </c>
      <c r="G245" t="s">
        <v>319</v>
      </c>
      <c r="H245">
        <v>1</v>
      </c>
      <c r="I245">
        <v>1</v>
      </c>
      <c r="J245">
        <v>1</v>
      </c>
      <c r="K245">
        <v>1</v>
      </c>
      <c r="N245" t="s">
        <v>184</v>
      </c>
      <c r="P245">
        <v>2</v>
      </c>
      <c r="Q245">
        <v>24</v>
      </c>
      <c r="Z245">
        <v>205</v>
      </c>
      <c r="AA245">
        <v>205</v>
      </c>
    </row>
    <row r="246" spans="1:93" x14ac:dyDescent="0.3">
      <c r="A246" t="s">
        <v>296</v>
      </c>
      <c r="B246" t="s">
        <v>315</v>
      </c>
      <c r="C246" t="s">
        <v>316</v>
      </c>
      <c r="D246" t="s">
        <v>317</v>
      </c>
      <c r="E246">
        <v>1</v>
      </c>
      <c r="F246" t="s">
        <v>110</v>
      </c>
      <c r="G246" t="s">
        <v>310</v>
      </c>
      <c r="H246">
        <v>1</v>
      </c>
      <c r="I246">
        <v>1</v>
      </c>
      <c r="J246">
        <v>1</v>
      </c>
      <c r="K246">
        <v>1</v>
      </c>
      <c r="N246" t="s">
        <v>491</v>
      </c>
      <c r="P246">
        <v>2</v>
      </c>
      <c r="Q246">
        <v>24</v>
      </c>
      <c r="AB246">
        <v>205</v>
      </c>
      <c r="AC246">
        <v>205</v>
      </c>
    </row>
    <row r="247" spans="1:93" x14ac:dyDescent="0.3">
      <c r="A247" t="s">
        <v>296</v>
      </c>
      <c r="B247" t="s">
        <v>315</v>
      </c>
      <c r="C247" t="s">
        <v>316</v>
      </c>
      <c r="D247" t="s">
        <v>317</v>
      </c>
      <c r="E247">
        <v>1</v>
      </c>
      <c r="F247" t="s">
        <v>266</v>
      </c>
      <c r="G247" t="s">
        <v>320</v>
      </c>
      <c r="H247">
        <v>1</v>
      </c>
      <c r="I247">
        <v>1</v>
      </c>
      <c r="N247" t="s">
        <v>318</v>
      </c>
      <c r="P247">
        <v>9</v>
      </c>
      <c r="Q247">
        <v>108</v>
      </c>
      <c r="AO247">
        <v>205</v>
      </c>
      <c r="AP247">
        <v>205</v>
      </c>
      <c r="AQ247">
        <v>205</v>
      </c>
      <c r="BT247">
        <v>205</v>
      </c>
      <c r="BU247">
        <v>205</v>
      </c>
      <c r="BV247">
        <v>205</v>
      </c>
      <c r="BW247">
        <v>205</v>
      </c>
      <c r="CL247">
        <v>205</v>
      </c>
      <c r="CM247">
        <v>205</v>
      </c>
    </row>
    <row r="248" spans="1:93" x14ac:dyDescent="0.3">
      <c r="A248" t="s">
        <v>296</v>
      </c>
      <c r="B248" t="s">
        <v>315</v>
      </c>
      <c r="C248" t="s">
        <v>316</v>
      </c>
      <c r="D248" t="s">
        <v>317</v>
      </c>
      <c r="E248">
        <v>1</v>
      </c>
      <c r="F248" t="s">
        <v>264</v>
      </c>
      <c r="G248" t="s">
        <v>321</v>
      </c>
      <c r="J248">
        <v>1</v>
      </c>
      <c r="N248" t="s">
        <v>303</v>
      </c>
      <c r="P248">
        <v>8</v>
      </c>
      <c r="Q248">
        <v>96</v>
      </c>
      <c r="AR248">
        <v>205</v>
      </c>
      <c r="AS248">
        <v>205</v>
      </c>
      <c r="BH248">
        <v>205</v>
      </c>
      <c r="BI248">
        <v>205</v>
      </c>
      <c r="BX248">
        <v>205</v>
      </c>
      <c r="BY248">
        <v>205</v>
      </c>
      <c r="CN248">
        <v>205</v>
      </c>
      <c r="CO248">
        <v>205</v>
      </c>
    </row>
    <row r="249" spans="1:93" x14ac:dyDescent="0.3">
      <c r="A249" t="s">
        <v>296</v>
      </c>
      <c r="B249" t="s">
        <v>315</v>
      </c>
      <c r="C249" t="s">
        <v>316</v>
      </c>
      <c r="D249" t="s">
        <v>317</v>
      </c>
      <c r="E249">
        <v>1</v>
      </c>
      <c r="F249" t="s">
        <v>256</v>
      </c>
      <c r="G249" t="s">
        <v>322</v>
      </c>
      <c r="H249">
        <v>1</v>
      </c>
      <c r="N249" t="s">
        <v>318</v>
      </c>
      <c r="P249">
        <v>4</v>
      </c>
      <c r="Q249">
        <v>48</v>
      </c>
      <c r="BF249">
        <v>205</v>
      </c>
      <c r="BG249">
        <v>205</v>
      </c>
      <c r="CJ249">
        <v>205</v>
      </c>
      <c r="CK249">
        <v>205</v>
      </c>
    </row>
    <row r="250" spans="1:93" x14ac:dyDescent="0.3">
      <c r="A250" t="s">
        <v>296</v>
      </c>
      <c r="B250" t="s">
        <v>323</v>
      </c>
      <c r="C250" t="s">
        <v>298</v>
      </c>
      <c r="D250" t="s">
        <v>324</v>
      </c>
      <c r="E250">
        <v>6</v>
      </c>
      <c r="F250" t="s">
        <v>272</v>
      </c>
      <c r="G250" t="s">
        <v>300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 t="s">
        <v>117</v>
      </c>
      <c r="P250">
        <v>2</v>
      </c>
      <c r="Q250">
        <v>24</v>
      </c>
      <c r="CD250">
        <v>205</v>
      </c>
      <c r="CE250">
        <v>205</v>
      </c>
    </row>
    <row r="251" spans="1:93" x14ac:dyDescent="0.3">
      <c r="A251" t="s">
        <v>296</v>
      </c>
      <c r="B251" t="s">
        <v>323</v>
      </c>
      <c r="C251" t="s">
        <v>298</v>
      </c>
      <c r="D251" t="s">
        <v>324</v>
      </c>
      <c r="E251">
        <v>6</v>
      </c>
      <c r="F251" t="s">
        <v>146</v>
      </c>
      <c r="G251" t="s">
        <v>325</v>
      </c>
      <c r="H251">
        <v>1</v>
      </c>
      <c r="N251" t="s">
        <v>299</v>
      </c>
      <c r="P251">
        <v>4</v>
      </c>
      <c r="Q251">
        <v>48</v>
      </c>
      <c r="R251">
        <v>205</v>
      </c>
      <c r="AH251">
        <v>205</v>
      </c>
      <c r="AX251">
        <v>205</v>
      </c>
      <c r="BN251">
        <v>205</v>
      </c>
    </row>
    <row r="252" spans="1:93" x14ac:dyDescent="0.3">
      <c r="A252" t="s">
        <v>296</v>
      </c>
      <c r="B252" t="s">
        <v>323</v>
      </c>
      <c r="C252" t="s">
        <v>298</v>
      </c>
      <c r="D252" t="s">
        <v>324</v>
      </c>
      <c r="E252">
        <v>6</v>
      </c>
      <c r="F252" t="s">
        <v>149</v>
      </c>
      <c r="G252" t="s">
        <v>326</v>
      </c>
      <c r="I252">
        <v>1</v>
      </c>
      <c r="J252">
        <v>1</v>
      </c>
      <c r="N252" t="s">
        <v>299</v>
      </c>
      <c r="O252" t="s">
        <v>327</v>
      </c>
      <c r="P252">
        <v>8</v>
      </c>
      <c r="Q252">
        <v>96</v>
      </c>
      <c r="S252">
        <v>205</v>
      </c>
      <c r="AI252">
        <v>205</v>
      </c>
      <c r="AJ252">
        <v>205</v>
      </c>
      <c r="AY252">
        <v>205</v>
      </c>
      <c r="AZ252">
        <v>205</v>
      </c>
      <c r="BO252">
        <v>205</v>
      </c>
      <c r="BP252">
        <v>205</v>
      </c>
      <c r="CF252">
        <v>205</v>
      </c>
    </row>
    <row r="253" spans="1:93" x14ac:dyDescent="0.3">
      <c r="A253" t="s">
        <v>296</v>
      </c>
      <c r="B253" t="s">
        <v>323</v>
      </c>
      <c r="C253" t="s">
        <v>298</v>
      </c>
      <c r="D253" t="s">
        <v>324</v>
      </c>
      <c r="E253">
        <v>6</v>
      </c>
      <c r="F253" t="s">
        <v>112</v>
      </c>
      <c r="G253" t="s">
        <v>328</v>
      </c>
      <c r="K253">
        <v>1</v>
      </c>
      <c r="L253">
        <v>1</v>
      </c>
      <c r="M253">
        <v>1</v>
      </c>
      <c r="N253" t="s">
        <v>299</v>
      </c>
      <c r="P253">
        <v>14</v>
      </c>
      <c r="Q253">
        <v>168</v>
      </c>
      <c r="T253">
        <v>205</v>
      </c>
      <c r="U253">
        <v>205</v>
      </c>
      <c r="AK253">
        <v>205</v>
      </c>
      <c r="AL253">
        <v>205</v>
      </c>
      <c r="AM253">
        <v>205</v>
      </c>
      <c r="BA253">
        <v>205</v>
      </c>
      <c r="BB253">
        <v>205</v>
      </c>
      <c r="BC253">
        <v>205</v>
      </c>
      <c r="BQ253">
        <v>205</v>
      </c>
      <c r="BR253">
        <v>205</v>
      </c>
      <c r="BS253">
        <v>205</v>
      </c>
      <c r="CG253">
        <v>205</v>
      </c>
      <c r="CH253">
        <v>205</v>
      </c>
      <c r="CI253">
        <v>205</v>
      </c>
    </row>
    <row r="254" spans="1:93" x14ac:dyDescent="0.3">
      <c r="A254" t="s">
        <v>296</v>
      </c>
      <c r="B254" t="s">
        <v>323</v>
      </c>
      <c r="C254" t="s">
        <v>298</v>
      </c>
      <c r="D254" t="s">
        <v>324</v>
      </c>
      <c r="E254">
        <v>6</v>
      </c>
      <c r="F254" t="s">
        <v>218</v>
      </c>
      <c r="G254" t="s">
        <v>329</v>
      </c>
      <c r="H254">
        <v>1</v>
      </c>
      <c r="I254">
        <v>1</v>
      </c>
      <c r="J254">
        <v>1</v>
      </c>
      <c r="K254">
        <v>1</v>
      </c>
      <c r="N254" t="s">
        <v>126</v>
      </c>
      <c r="P254">
        <v>2</v>
      </c>
      <c r="Q254">
        <v>24</v>
      </c>
      <c r="V254">
        <v>205</v>
      </c>
      <c r="W254">
        <v>205</v>
      </c>
    </row>
    <row r="255" spans="1:93" x14ac:dyDescent="0.3">
      <c r="A255" t="s">
        <v>296</v>
      </c>
      <c r="B255" t="s">
        <v>330</v>
      </c>
      <c r="C255" t="s">
        <v>316</v>
      </c>
      <c r="D255" t="s">
        <v>307</v>
      </c>
      <c r="E255">
        <v>5</v>
      </c>
      <c r="F255" t="s">
        <v>331</v>
      </c>
      <c r="G255" t="s">
        <v>332</v>
      </c>
      <c r="J255">
        <v>1</v>
      </c>
      <c r="N255" t="s">
        <v>307</v>
      </c>
      <c r="P255">
        <v>4</v>
      </c>
      <c r="Q255">
        <v>48</v>
      </c>
      <c r="R255">
        <v>203</v>
      </c>
      <c r="AH255">
        <v>203</v>
      </c>
      <c r="BP255">
        <v>203</v>
      </c>
      <c r="BQ255">
        <v>203</v>
      </c>
    </row>
    <row r="256" spans="1:93" x14ac:dyDescent="0.3">
      <c r="A256" t="s">
        <v>296</v>
      </c>
      <c r="B256" t="s">
        <v>330</v>
      </c>
      <c r="C256" t="s">
        <v>316</v>
      </c>
      <c r="D256" t="s">
        <v>307</v>
      </c>
      <c r="E256">
        <v>5</v>
      </c>
      <c r="F256" t="s">
        <v>333</v>
      </c>
      <c r="G256" t="s">
        <v>334</v>
      </c>
      <c r="K256">
        <v>1</v>
      </c>
      <c r="N256" t="s">
        <v>307</v>
      </c>
      <c r="P256">
        <v>5</v>
      </c>
      <c r="Q256">
        <v>60</v>
      </c>
      <c r="S256">
        <v>203</v>
      </c>
      <c r="T256">
        <v>203</v>
      </c>
      <c r="AI256">
        <v>203</v>
      </c>
      <c r="AX256">
        <v>203</v>
      </c>
      <c r="AY256">
        <v>203</v>
      </c>
    </row>
    <row r="257" spans="1:93" x14ac:dyDescent="0.3">
      <c r="A257" t="s">
        <v>296</v>
      </c>
      <c r="B257" t="s">
        <v>330</v>
      </c>
      <c r="C257" t="s">
        <v>316</v>
      </c>
      <c r="D257" t="s">
        <v>307</v>
      </c>
      <c r="E257">
        <v>5</v>
      </c>
      <c r="F257" t="s">
        <v>335</v>
      </c>
      <c r="G257" t="s">
        <v>336</v>
      </c>
      <c r="M257">
        <v>1</v>
      </c>
      <c r="N257" t="s">
        <v>307</v>
      </c>
      <c r="P257">
        <v>5</v>
      </c>
      <c r="Q257">
        <v>60</v>
      </c>
      <c r="U257">
        <v>203</v>
      </c>
      <c r="AJ257">
        <v>203</v>
      </c>
      <c r="AK257">
        <v>203</v>
      </c>
      <c r="AZ257">
        <v>203</v>
      </c>
      <c r="BA257">
        <v>203</v>
      </c>
    </row>
    <row r="258" spans="1:93" x14ac:dyDescent="0.3">
      <c r="A258" t="s">
        <v>296</v>
      </c>
      <c r="B258" t="s">
        <v>330</v>
      </c>
      <c r="C258" t="s">
        <v>316</v>
      </c>
      <c r="D258" t="s">
        <v>307</v>
      </c>
      <c r="E258">
        <v>5</v>
      </c>
      <c r="F258" t="s">
        <v>293</v>
      </c>
      <c r="G258" t="s">
        <v>337</v>
      </c>
      <c r="I258">
        <v>1</v>
      </c>
      <c r="N258" t="s">
        <v>317</v>
      </c>
      <c r="P258">
        <v>4</v>
      </c>
      <c r="Q258">
        <v>48</v>
      </c>
      <c r="V258">
        <v>203</v>
      </c>
      <c r="AL258">
        <v>203</v>
      </c>
      <c r="BR258">
        <v>203</v>
      </c>
      <c r="BS258">
        <v>203</v>
      </c>
    </row>
    <row r="259" spans="1:93" x14ac:dyDescent="0.3">
      <c r="A259" t="s">
        <v>296</v>
      </c>
      <c r="B259" t="s">
        <v>330</v>
      </c>
      <c r="C259" t="s">
        <v>316</v>
      </c>
      <c r="D259" t="s">
        <v>307</v>
      </c>
      <c r="E259">
        <v>5</v>
      </c>
      <c r="F259" t="s">
        <v>245</v>
      </c>
      <c r="G259" t="s">
        <v>338</v>
      </c>
      <c r="K259">
        <v>1</v>
      </c>
      <c r="N259" t="s">
        <v>317</v>
      </c>
      <c r="P259">
        <v>4</v>
      </c>
      <c r="Q259">
        <v>48</v>
      </c>
      <c r="W259">
        <v>203</v>
      </c>
      <c r="AM259">
        <v>203</v>
      </c>
      <c r="BB259">
        <v>203</v>
      </c>
      <c r="BC259">
        <v>203</v>
      </c>
    </row>
    <row r="260" spans="1:93" x14ac:dyDescent="0.3">
      <c r="A260" t="s">
        <v>296</v>
      </c>
      <c r="B260" t="s">
        <v>330</v>
      </c>
      <c r="C260" t="s">
        <v>316</v>
      </c>
      <c r="D260" t="s">
        <v>307</v>
      </c>
      <c r="E260">
        <v>5</v>
      </c>
      <c r="F260" t="s">
        <v>284</v>
      </c>
      <c r="G260" t="s">
        <v>339</v>
      </c>
      <c r="L260">
        <v>1</v>
      </c>
      <c r="N260" t="s">
        <v>317</v>
      </c>
      <c r="P260">
        <v>2</v>
      </c>
      <c r="Q260">
        <v>24</v>
      </c>
      <c r="CH260">
        <v>203</v>
      </c>
      <c r="CI260">
        <v>203</v>
      </c>
    </row>
    <row r="261" spans="1:93" x14ac:dyDescent="0.3">
      <c r="A261" t="s">
        <v>296</v>
      </c>
      <c r="B261" t="s">
        <v>330</v>
      </c>
      <c r="C261" t="s">
        <v>316</v>
      </c>
      <c r="D261" t="s">
        <v>307</v>
      </c>
      <c r="E261">
        <v>5</v>
      </c>
      <c r="F261" t="s">
        <v>272</v>
      </c>
      <c r="G261" t="s">
        <v>300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 t="s">
        <v>117</v>
      </c>
      <c r="P261">
        <v>2</v>
      </c>
      <c r="Q261">
        <v>24</v>
      </c>
      <c r="CF261">
        <v>203</v>
      </c>
      <c r="CG261">
        <v>203</v>
      </c>
    </row>
    <row r="262" spans="1:93" x14ac:dyDescent="0.3">
      <c r="A262" t="s">
        <v>296</v>
      </c>
      <c r="B262" t="s">
        <v>330</v>
      </c>
      <c r="C262" t="s">
        <v>316</v>
      </c>
      <c r="D262" t="s">
        <v>307</v>
      </c>
      <c r="E262">
        <v>5</v>
      </c>
      <c r="F262" t="s">
        <v>207</v>
      </c>
      <c r="G262" t="s">
        <v>340</v>
      </c>
      <c r="H262">
        <v>1</v>
      </c>
      <c r="I262">
        <v>1</v>
      </c>
      <c r="J262">
        <v>1</v>
      </c>
      <c r="K262">
        <v>1</v>
      </c>
      <c r="N262" t="s">
        <v>134</v>
      </c>
      <c r="P262">
        <v>2</v>
      </c>
      <c r="Q262">
        <v>24</v>
      </c>
      <c r="BN262">
        <v>203</v>
      </c>
      <c r="BO262">
        <v>203</v>
      </c>
    </row>
    <row r="263" spans="1:93" x14ac:dyDescent="0.3">
      <c r="A263" t="s">
        <v>296</v>
      </c>
      <c r="B263" t="s">
        <v>330</v>
      </c>
      <c r="C263" t="s">
        <v>316</v>
      </c>
      <c r="D263" t="s">
        <v>307</v>
      </c>
      <c r="E263">
        <v>5</v>
      </c>
      <c r="F263" t="s">
        <v>209</v>
      </c>
      <c r="G263" t="s">
        <v>341</v>
      </c>
      <c r="H263">
        <v>1</v>
      </c>
      <c r="I263">
        <v>1</v>
      </c>
      <c r="J263">
        <v>1</v>
      </c>
      <c r="K263">
        <v>1</v>
      </c>
      <c r="N263" t="s">
        <v>255</v>
      </c>
      <c r="P263">
        <v>2</v>
      </c>
      <c r="Q263">
        <v>24</v>
      </c>
      <c r="CD263">
        <v>203</v>
      </c>
      <c r="CE263">
        <v>203</v>
      </c>
    </row>
    <row r="264" spans="1:93" x14ac:dyDescent="0.3">
      <c r="A264" t="s">
        <v>296</v>
      </c>
      <c r="B264" t="s">
        <v>342</v>
      </c>
      <c r="C264" t="s">
        <v>316</v>
      </c>
      <c r="D264" t="s">
        <v>343</v>
      </c>
      <c r="E264">
        <v>5</v>
      </c>
      <c r="F264" t="s">
        <v>331</v>
      </c>
      <c r="G264" t="s">
        <v>332</v>
      </c>
      <c r="J264">
        <v>1</v>
      </c>
      <c r="N264" t="s">
        <v>317</v>
      </c>
      <c r="P264">
        <v>4</v>
      </c>
      <c r="Q264">
        <v>48</v>
      </c>
      <c r="X264">
        <v>203</v>
      </c>
      <c r="BD264">
        <v>203</v>
      </c>
      <c r="BT264">
        <v>203</v>
      </c>
      <c r="BU264">
        <v>203</v>
      </c>
    </row>
    <row r="265" spans="1:93" x14ac:dyDescent="0.3">
      <c r="A265" t="s">
        <v>296</v>
      </c>
      <c r="B265" t="s">
        <v>342</v>
      </c>
      <c r="C265" t="s">
        <v>316</v>
      </c>
      <c r="D265" t="s">
        <v>343</v>
      </c>
      <c r="E265">
        <v>5</v>
      </c>
      <c r="F265" t="s">
        <v>333</v>
      </c>
      <c r="G265" t="s">
        <v>334</v>
      </c>
      <c r="K265">
        <v>1</v>
      </c>
      <c r="N265" t="s">
        <v>317</v>
      </c>
      <c r="P265">
        <v>5</v>
      </c>
      <c r="Q265">
        <v>60</v>
      </c>
      <c r="Y265">
        <v>203</v>
      </c>
      <c r="Z265">
        <v>203</v>
      </c>
      <c r="BE265">
        <v>203</v>
      </c>
      <c r="BF265">
        <v>203</v>
      </c>
      <c r="BV265">
        <v>203</v>
      </c>
    </row>
    <row r="266" spans="1:93" x14ac:dyDescent="0.3">
      <c r="A266" t="s">
        <v>296</v>
      </c>
      <c r="B266" t="s">
        <v>342</v>
      </c>
      <c r="C266" t="s">
        <v>316</v>
      </c>
      <c r="D266" t="s">
        <v>343</v>
      </c>
      <c r="E266">
        <v>5</v>
      </c>
      <c r="F266" t="s">
        <v>335</v>
      </c>
      <c r="G266" t="s">
        <v>336</v>
      </c>
      <c r="M266">
        <v>1</v>
      </c>
      <c r="N266" t="s">
        <v>317</v>
      </c>
      <c r="P266">
        <v>5</v>
      </c>
      <c r="Q266">
        <v>60</v>
      </c>
      <c r="AA266">
        <v>203</v>
      </c>
      <c r="BG266">
        <v>203</v>
      </c>
      <c r="BW266">
        <v>203</v>
      </c>
      <c r="CJ266">
        <v>203</v>
      </c>
      <c r="CK266">
        <v>203</v>
      </c>
    </row>
    <row r="267" spans="1:93" x14ac:dyDescent="0.3">
      <c r="A267" t="s">
        <v>296</v>
      </c>
      <c r="B267" t="s">
        <v>342</v>
      </c>
      <c r="C267" t="s">
        <v>316</v>
      </c>
      <c r="D267" t="s">
        <v>343</v>
      </c>
      <c r="E267">
        <v>5</v>
      </c>
      <c r="F267" t="s">
        <v>293</v>
      </c>
      <c r="G267" t="s">
        <v>337</v>
      </c>
      <c r="I267">
        <v>1</v>
      </c>
      <c r="N267" t="s">
        <v>344</v>
      </c>
      <c r="P267">
        <v>4</v>
      </c>
      <c r="Q267">
        <v>48</v>
      </c>
      <c r="AB267">
        <v>203</v>
      </c>
      <c r="AR267">
        <v>203</v>
      </c>
      <c r="BH267">
        <v>203</v>
      </c>
      <c r="BX267">
        <v>203</v>
      </c>
    </row>
    <row r="268" spans="1:93" x14ac:dyDescent="0.3">
      <c r="A268" t="s">
        <v>296</v>
      </c>
      <c r="B268" t="s">
        <v>342</v>
      </c>
      <c r="C268" t="s">
        <v>316</v>
      </c>
      <c r="D268" t="s">
        <v>343</v>
      </c>
      <c r="E268">
        <v>5</v>
      </c>
      <c r="F268" t="s">
        <v>245</v>
      </c>
      <c r="G268" t="s">
        <v>338</v>
      </c>
      <c r="K268">
        <v>1</v>
      </c>
      <c r="N268" t="s">
        <v>344</v>
      </c>
      <c r="P268">
        <v>4</v>
      </c>
      <c r="Q268">
        <v>48</v>
      </c>
      <c r="AC268">
        <v>203</v>
      </c>
      <c r="AS268">
        <v>203</v>
      </c>
      <c r="BI268">
        <v>203</v>
      </c>
      <c r="BY268">
        <v>203</v>
      </c>
    </row>
    <row r="269" spans="1:93" x14ac:dyDescent="0.3">
      <c r="A269" t="s">
        <v>296</v>
      </c>
      <c r="B269" t="s">
        <v>342</v>
      </c>
      <c r="C269" t="s">
        <v>316</v>
      </c>
      <c r="D269" t="s">
        <v>343</v>
      </c>
      <c r="E269">
        <v>5</v>
      </c>
      <c r="F269" t="s">
        <v>284</v>
      </c>
      <c r="G269" t="s">
        <v>339</v>
      </c>
      <c r="L269">
        <v>1</v>
      </c>
      <c r="N269" t="s">
        <v>344</v>
      </c>
      <c r="P269">
        <v>2</v>
      </c>
      <c r="Q269">
        <v>24</v>
      </c>
      <c r="CN269">
        <v>203</v>
      </c>
      <c r="CO269">
        <v>203</v>
      </c>
    </row>
    <row r="270" spans="1:93" x14ac:dyDescent="0.3">
      <c r="A270" t="s">
        <v>296</v>
      </c>
      <c r="B270" t="s">
        <v>342</v>
      </c>
      <c r="C270" t="s">
        <v>316</v>
      </c>
      <c r="D270" t="s">
        <v>343</v>
      </c>
      <c r="E270">
        <v>5</v>
      </c>
      <c r="F270" t="s">
        <v>207</v>
      </c>
      <c r="G270" t="s">
        <v>340</v>
      </c>
      <c r="H270">
        <v>1</v>
      </c>
      <c r="I270">
        <v>1</v>
      </c>
      <c r="J270">
        <v>1</v>
      </c>
      <c r="K270">
        <v>1</v>
      </c>
      <c r="N270" t="s">
        <v>134</v>
      </c>
      <c r="P270">
        <v>2</v>
      </c>
      <c r="Q270">
        <v>24</v>
      </c>
      <c r="AN270">
        <v>203</v>
      </c>
      <c r="AO270">
        <v>203</v>
      </c>
    </row>
    <row r="271" spans="1:93" x14ac:dyDescent="0.3">
      <c r="A271" t="s">
        <v>296</v>
      </c>
      <c r="B271" t="s">
        <v>342</v>
      </c>
      <c r="C271" t="s">
        <v>316</v>
      </c>
      <c r="D271" t="s">
        <v>343</v>
      </c>
      <c r="E271">
        <v>5</v>
      </c>
      <c r="F271" t="s">
        <v>209</v>
      </c>
      <c r="G271" t="s">
        <v>341</v>
      </c>
      <c r="H271">
        <v>1</v>
      </c>
      <c r="I271">
        <v>1</v>
      </c>
      <c r="J271">
        <v>1</v>
      </c>
      <c r="K271">
        <v>1</v>
      </c>
      <c r="N271" t="s">
        <v>255</v>
      </c>
      <c r="P271">
        <v>2</v>
      </c>
      <c r="Q271">
        <v>24</v>
      </c>
      <c r="CL271">
        <v>203</v>
      </c>
      <c r="CM271">
        <v>203</v>
      </c>
    </row>
    <row r="272" spans="1:93" x14ac:dyDescent="0.3">
      <c r="A272" t="s">
        <v>296</v>
      </c>
      <c r="B272" t="s">
        <v>342</v>
      </c>
      <c r="C272" t="s">
        <v>316</v>
      </c>
      <c r="D272" t="s">
        <v>343</v>
      </c>
      <c r="E272">
        <v>5</v>
      </c>
      <c r="F272" t="s">
        <v>272</v>
      </c>
      <c r="G272" t="s">
        <v>300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 t="s">
        <v>117</v>
      </c>
      <c r="P272">
        <v>2</v>
      </c>
      <c r="Q272">
        <v>24</v>
      </c>
      <c r="AP272">
        <v>203</v>
      </c>
      <c r="AQ272">
        <v>203</v>
      </c>
    </row>
    <row r="273" spans="1:105" x14ac:dyDescent="0.3">
      <c r="A273" t="s">
        <v>296</v>
      </c>
      <c r="B273" t="s">
        <v>345</v>
      </c>
      <c r="C273" t="s">
        <v>316</v>
      </c>
      <c r="D273" t="s">
        <v>318</v>
      </c>
      <c r="E273">
        <v>7</v>
      </c>
      <c r="F273" t="s">
        <v>335</v>
      </c>
      <c r="G273" t="s">
        <v>336</v>
      </c>
      <c r="M273">
        <v>1</v>
      </c>
      <c r="N273" t="s">
        <v>343</v>
      </c>
      <c r="P273">
        <v>9</v>
      </c>
      <c r="Q273">
        <v>108</v>
      </c>
      <c r="R273">
        <v>411</v>
      </c>
      <c r="AH273">
        <v>411</v>
      </c>
      <c r="AI273">
        <v>411</v>
      </c>
      <c r="AX273">
        <v>411</v>
      </c>
      <c r="AY273">
        <v>411</v>
      </c>
      <c r="BN273">
        <v>411</v>
      </c>
      <c r="BO273">
        <v>411</v>
      </c>
      <c r="CD273">
        <v>411</v>
      </c>
      <c r="CE273">
        <v>411</v>
      </c>
    </row>
    <row r="274" spans="1:105" x14ac:dyDescent="0.3">
      <c r="A274" t="s">
        <v>296</v>
      </c>
      <c r="B274" t="s">
        <v>345</v>
      </c>
      <c r="C274" t="s">
        <v>316</v>
      </c>
      <c r="D274" t="s">
        <v>318</v>
      </c>
      <c r="E274">
        <v>7</v>
      </c>
      <c r="F274" t="s">
        <v>346</v>
      </c>
      <c r="G274" t="s">
        <v>347</v>
      </c>
      <c r="L274">
        <v>1</v>
      </c>
      <c r="N274" t="s">
        <v>343</v>
      </c>
      <c r="P274">
        <v>9</v>
      </c>
      <c r="Q274">
        <v>108</v>
      </c>
      <c r="S274">
        <v>411</v>
      </c>
      <c r="AJ274">
        <v>411</v>
      </c>
      <c r="AK274">
        <v>411</v>
      </c>
      <c r="AZ274">
        <v>411</v>
      </c>
      <c r="BA274">
        <v>411</v>
      </c>
      <c r="BP274">
        <v>411</v>
      </c>
      <c r="BQ274">
        <v>411</v>
      </c>
      <c r="CF274">
        <v>411</v>
      </c>
      <c r="CG274">
        <v>411</v>
      </c>
    </row>
    <row r="275" spans="1:105" x14ac:dyDescent="0.3">
      <c r="A275" t="s">
        <v>296</v>
      </c>
      <c r="B275" t="s">
        <v>345</v>
      </c>
      <c r="C275" t="s">
        <v>316</v>
      </c>
      <c r="D275" t="s">
        <v>318</v>
      </c>
      <c r="E275">
        <v>7</v>
      </c>
      <c r="F275" t="s">
        <v>290</v>
      </c>
      <c r="G275" t="s">
        <v>348</v>
      </c>
      <c r="L275">
        <v>1</v>
      </c>
      <c r="N275" t="s">
        <v>318</v>
      </c>
      <c r="P275">
        <v>8</v>
      </c>
      <c r="Q275">
        <v>96</v>
      </c>
      <c r="V275">
        <v>411</v>
      </c>
      <c r="W275">
        <v>411</v>
      </c>
      <c r="BB275">
        <v>411</v>
      </c>
      <c r="BC275">
        <v>411</v>
      </c>
      <c r="BR275">
        <v>411</v>
      </c>
      <c r="BS275">
        <v>411</v>
      </c>
      <c r="CH275">
        <v>411</v>
      </c>
      <c r="CI275">
        <v>411</v>
      </c>
    </row>
    <row r="276" spans="1:105" x14ac:dyDescent="0.3">
      <c r="A276" t="s">
        <v>296</v>
      </c>
      <c r="B276" t="s">
        <v>345</v>
      </c>
      <c r="C276" t="s">
        <v>316</v>
      </c>
      <c r="D276" t="s">
        <v>318</v>
      </c>
      <c r="E276">
        <v>7</v>
      </c>
      <c r="F276" t="s">
        <v>272</v>
      </c>
      <c r="G276" t="s">
        <v>300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 t="s">
        <v>139</v>
      </c>
      <c r="P276">
        <v>2</v>
      </c>
      <c r="Q276">
        <v>24</v>
      </c>
      <c r="T276">
        <v>411</v>
      </c>
      <c r="U276">
        <v>411</v>
      </c>
    </row>
    <row r="277" spans="1:105" x14ac:dyDescent="0.3">
      <c r="A277" t="s">
        <v>296</v>
      </c>
      <c r="B277" t="s">
        <v>345</v>
      </c>
      <c r="C277" t="s">
        <v>316</v>
      </c>
      <c r="D277" t="s">
        <v>318</v>
      </c>
      <c r="E277">
        <v>7</v>
      </c>
      <c r="F277" t="s">
        <v>121</v>
      </c>
      <c r="G277" t="s">
        <v>301</v>
      </c>
      <c r="H277">
        <v>1</v>
      </c>
      <c r="I277">
        <v>1</v>
      </c>
      <c r="J277">
        <v>1</v>
      </c>
      <c r="K277">
        <v>1</v>
      </c>
      <c r="N277" t="s">
        <v>148</v>
      </c>
      <c r="P277">
        <v>2</v>
      </c>
      <c r="Q277">
        <v>24</v>
      </c>
      <c r="AL277">
        <v>411</v>
      </c>
      <c r="AM277">
        <v>411</v>
      </c>
    </row>
    <row r="278" spans="1:105" x14ac:dyDescent="0.3">
      <c r="A278" t="s">
        <v>296</v>
      </c>
      <c r="B278" t="s">
        <v>349</v>
      </c>
      <c r="C278" t="s">
        <v>350</v>
      </c>
      <c r="D278" t="s">
        <v>344</v>
      </c>
      <c r="E278">
        <v>3</v>
      </c>
      <c r="F278" t="s">
        <v>351</v>
      </c>
      <c r="G278" t="s">
        <v>352</v>
      </c>
      <c r="L278">
        <v>1</v>
      </c>
      <c r="N278" t="s">
        <v>344</v>
      </c>
      <c r="P278">
        <v>4</v>
      </c>
      <c r="Q278">
        <v>48</v>
      </c>
      <c r="AV278">
        <v>0</v>
      </c>
      <c r="AW278">
        <v>0</v>
      </c>
      <c r="CZ278">
        <v>0</v>
      </c>
      <c r="DA278">
        <v>0</v>
      </c>
    </row>
    <row r="279" spans="1:105" x14ac:dyDescent="0.3">
      <c r="A279" t="s">
        <v>296</v>
      </c>
      <c r="B279" t="s">
        <v>349</v>
      </c>
      <c r="C279" t="s">
        <v>350</v>
      </c>
      <c r="D279" t="s">
        <v>344</v>
      </c>
      <c r="E279">
        <v>3</v>
      </c>
      <c r="F279" t="s">
        <v>353</v>
      </c>
      <c r="G279" t="s">
        <v>354</v>
      </c>
      <c r="J279">
        <v>1</v>
      </c>
      <c r="N279" t="s">
        <v>344</v>
      </c>
      <c r="P279">
        <v>4</v>
      </c>
      <c r="Q279">
        <v>48</v>
      </c>
      <c r="BJ279">
        <v>0</v>
      </c>
      <c r="BK279">
        <v>0</v>
      </c>
      <c r="BL279">
        <v>0</v>
      </c>
      <c r="BM279">
        <v>0</v>
      </c>
    </row>
    <row r="280" spans="1:105" x14ac:dyDescent="0.3">
      <c r="A280" t="s">
        <v>296</v>
      </c>
      <c r="B280" t="s">
        <v>349</v>
      </c>
      <c r="C280" t="s">
        <v>350</v>
      </c>
      <c r="D280" t="s">
        <v>344</v>
      </c>
      <c r="E280">
        <v>3</v>
      </c>
      <c r="F280" t="s">
        <v>355</v>
      </c>
      <c r="G280" t="s">
        <v>356</v>
      </c>
      <c r="K280">
        <v>1</v>
      </c>
      <c r="N280" t="s">
        <v>344</v>
      </c>
      <c r="P280">
        <v>4</v>
      </c>
      <c r="Q280">
        <v>48</v>
      </c>
      <c r="BZ280">
        <v>0</v>
      </c>
      <c r="CA280">
        <v>0</v>
      </c>
      <c r="CB280">
        <v>0</v>
      </c>
      <c r="CC280">
        <v>0</v>
      </c>
    </row>
    <row r="281" spans="1:105" x14ac:dyDescent="0.3">
      <c r="A281" t="s">
        <v>296</v>
      </c>
      <c r="B281" t="s">
        <v>349</v>
      </c>
      <c r="C281" t="s">
        <v>350</v>
      </c>
      <c r="D281" t="s">
        <v>344</v>
      </c>
      <c r="E281">
        <v>3</v>
      </c>
      <c r="F281" t="s">
        <v>357</v>
      </c>
      <c r="G281" t="s">
        <v>358</v>
      </c>
      <c r="J281">
        <v>1</v>
      </c>
      <c r="N281" t="s">
        <v>344</v>
      </c>
      <c r="P281">
        <v>4</v>
      </c>
      <c r="Q281">
        <v>48</v>
      </c>
      <c r="CP281">
        <v>0</v>
      </c>
      <c r="CQ281">
        <v>0</v>
      </c>
      <c r="CR281">
        <v>0</v>
      </c>
      <c r="CS281">
        <v>0</v>
      </c>
    </row>
    <row r="282" spans="1:105" x14ac:dyDescent="0.3">
      <c r="A282" t="s">
        <v>296</v>
      </c>
      <c r="B282" t="s">
        <v>349</v>
      </c>
      <c r="C282" t="s">
        <v>350</v>
      </c>
      <c r="D282" t="s">
        <v>344</v>
      </c>
      <c r="E282">
        <v>3</v>
      </c>
      <c r="F282" t="s">
        <v>359</v>
      </c>
      <c r="G282" t="s">
        <v>360</v>
      </c>
      <c r="K282">
        <v>1</v>
      </c>
      <c r="N282" t="s">
        <v>344</v>
      </c>
      <c r="P282">
        <v>2</v>
      </c>
      <c r="Q282">
        <v>24</v>
      </c>
      <c r="CX282">
        <v>0</v>
      </c>
      <c r="CY282">
        <v>0</v>
      </c>
    </row>
    <row r="283" spans="1:105" x14ac:dyDescent="0.3">
      <c r="A283" t="s">
        <v>296</v>
      </c>
      <c r="B283" t="s">
        <v>349</v>
      </c>
      <c r="C283" t="s">
        <v>350</v>
      </c>
      <c r="D283" t="s">
        <v>344</v>
      </c>
      <c r="E283">
        <v>3</v>
      </c>
      <c r="F283" t="s">
        <v>272</v>
      </c>
      <c r="G283" t="s">
        <v>300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 t="s">
        <v>155</v>
      </c>
      <c r="P283">
        <v>2</v>
      </c>
      <c r="Q283">
        <v>24</v>
      </c>
      <c r="AF283">
        <v>205</v>
      </c>
      <c r="AG283">
        <v>205</v>
      </c>
    </row>
    <row r="284" spans="1:105" x14ac:dyDescent="0.3">
      <c r="A284" t="s">
        <v>296</v>
      </c>
      <c r="B284" t="s">
        <v>349</v>
      </c>
      <c r="C284" t="s">
        <v>350</v>
      </c>
      <c r="D284" t="s">
        <v>344</v>
      </c>
      <c r="E284">
        <v>3</v>
      </c>
      <c r="F284" t="s">
        <v>207</v>
      </c>
      <c r="G284" t="s">
        <v>340</v>
      </c>
      <c r="H284">
        <v>1</v>
      </c>
      <c r="I284">
        <v>1</v>
      </c>
      <c r="J284">
        <v>1</v>
      </c>
      <c r="K284">
        <v>1</v>
      </c>
      <c r="N284" t="s">
        <v>489</v>
      </c>
      <c r="P284">
        <v>2</v>
      </c>
      <c r="Q284">
        <v>24</v>
      </c>
      <c r="CV284">
        <v>0</v>
      </c>
      <c r="CW284">
        <v>0</v>
      </c>
    </row>
    <row r="285" spans="1:105" x14ac:dyDescent="0.3">
      <c r="A285" t="s">
        <v>296</v>
      </c>
      <c r="B285" t="s">
        <v>349</v>
      </c>
      <c r="C285" t="s">
        <v>350</v>
      </c>
      <c r="D285" t="s">
        <v>344</v>
      </c>
      <c r="E285">
        <v>3</v>
      </c>
      <c r="F285" t="s">
        <v>196</v>
      </c>
      <c r="G285" t="s">
        <v>361</v>
      </c>
      <c r="H285">
        <v>1</v>
      </c>
      <c r="I285">
        <v>1</v>
      </c>
      <c r="J285">
        <v>1</v>
      </c>
      <c r="K285">
        <v>1</v>
      </c>
      <c r="N285" t="s">
        <v>491</v>
      </c>
      <c r="P285">
        <v>2</v>
      </c>
      <c r="Q285">
        <v>24</v>
      </c>
      <c r="AT285">
        <v>205</v>
      </c>
      <c r="AU285">
        <v>205</v>
      </c>
    </row>
    <row r="286" spans="1:105" x14ac:dyDescent="0.3">
      <c r="A286" t="s">
        <v>296</v>
      </c>
      <c r="B286" t="s">
        <v>349</v>
      </c>
      <c r="C286" t="s">
        <v>350</v>
      </c>
      <c r="D286" t="s">
        <v>344</v>
      </c>
      <c r="E286">
        <v>3</v>
      </c>
      <c r="F286" t="s">
        <v>362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114</v>
      </c>
      <c r="P286">
        <v>2</v>
      </c>
      <c r="Q286">
        <v>24</v>
      </c>
      <c r="AD286">
        <v>205</v>
      </c>
      <c r="AE286">
        <v>205</v>
      </c>
    </row>
    <row r="287" spans="1:105" x14ac:dyDescent="0.3">
      <c r="A287" t="s">
        <v>364</v>
      </c>
      <c r="B287" t="s">
        <v>365</v>
      </c>
      <c r="C287" t="s">
        <v>366</v>
      </c>
      <c r="D287" t="s">
        <v>367</v>
      </c>
      <c r="E287">
        <v>7</v>
      </c>
      <c r="F287" t="s">
        <v>293</v>
      </c>
      <c r="G287" t="s">
        <v>368</v>
      </c>
      <c r="H287">
        <v>1</v>
      </c>
      <c r="I287">
        <v>1</v>
      </c>
      <c r="J287">
        <v>1</v>
      </c>
      <c r="K287">
        <v>1</v>
      </c>
      <c r="N287" t="s">
        <v>367</v>
      </c>
      <c r="P287">
        <v>22</v>
      </c>
      <c r="Q287">
        <v>264</v>
      </c>
      <c r="AT287">
        <v>1004</v>
      </c>
      <c r="AU287">
        <v>1004</v>
      </c>
      <c r="AV287">
        <v>1004</v>
      </c>
      <c r="AW287">
        <v>1004</v>
      </c>
      <c r="BJ287">
        <v>1004</v>
      </c>
      <c r="BK287">
        <v>1004</v>
      </c>
      <c r="BL287">
        <v>1004</v>
      </c>
      <c r="BM287">
        <v>1004</v>
      </c>
      <c r="BZ287">
        <v>1004</v>
      </c>
      <c r="CA287">
        <v>1004</v>
      </c>
      <c r="CB287">
        <v>1004</v>
      </c>
      <c r="CC287">
        <v>1004</v>
      </c>
      <c r="CP287">
        <v>1004</v>
      </c>
      <c r="CQ287">
        <v>1004</v>
      </c>
      <c r="CR287">
        <v>1004</v>
      </c>
      <c r="CS287">
        <v>1004</v>
      </c>
      <c r="CV287">
        <v>1004</v>
      </c>
      <c r="CW287">
        <v>1004</v>
      </c>
      <c r="CX287">
        <v>1004</v>
      </c>
      <c r="CY287">
        <v>1004</v>
      </c>
      <c r="CZ287">
        <v>1004</v>
      </c>
      <c r="DA287">
        <v>1004</v>
      </c>
    </row>
    <row r="288" spans="1:105" x14ac:dyDescent="0.3">
      <c r="A288" t="s">
        <v>364</v>
      </c>
      <c r="B288" t="s">
        <v>365</v>
      </c>
      <c r="C288" t="s">
        <v>366</v>
      </c>
      <c r="D288" t="s">
        <v>367</v>
      </c>
      <c r="E288">
        <v>7</v>
      </c>
      <c r="F288" t="s">
        <v>121</v>
      </c>
      <c r="G288" t="s">
        <v>369</v>
      </c>
      <c r="H288">
        <v>1</v>
      </c>
      <c r="I288">
        <v>1</v>
      </c>
      <c r="J288">
        <v>1</v>
      </c>
      <c r="K288">
        <v>1</v>
      </c>
      <c r="N288" t="s">
        <v>490</v>
      </c>
      <c r="P288">
        <v>2</v>
      </c>
      <c r="Q288">
        <v>24</v>
      </c>
      <c r="AD288">
        <v>1004</v>
      </c>
      <c r="AE288">
        <v>1004</v>
      </c>
    </row>
    <row r="289" spans="1:105" x14ac:dyDescent="0.3">
      <c r="A289" t="s">
        <v>364</v>
      </c>
      <c r="B289" t="s">
        <v>365</v>
      </c>
      <c r="C289" t="s">
        <v>366</v>
      </c>
      <c r="D289" t="s">
        <v>367</v>
      </c>
      <c r="E289">
        <v>7</v>
      </c>
      <c r="F289" t="s">
        <v>107</v>
      </c>
      <c r="G289" t="s">
        <v>370</v>
      </c>
      <c r="H289">
        <v>1</v>
      </c>
      <c r="I289">
        <v>1</v>
      </c>
      <c r="J289">
        <v>1</v>
      </c>
      <c r="K289">
        <v>1</v>
      </c>
      <c r="N289" t="s">
        <v>311</v>
      </c>
      <c r="P289">
        <v>2</v>
      </c>
      <c r="Q289">
        <v>24</v>
      </c>
      <c r="AF289">
        <v>1004</v>
      </c>
      <c r="AG289">
        <v>1004</v>
      </c>
    </row>
    <row r="290" spans="1:105" x14ac:dyDescent="0.3">
      <c r="A290" t="s">
        <v>364</v>
      </c>
      <c r="B290" t="s">
        <v>371</v>
      </c>
      <c r="C290" t="s">
        <v>372</v>
      </c>
      <c r="D290" t="s">
        <v>373</v>
      </c>
      <c r="E290">
        <v>7</v>
      </c>
      <c r="F290" t="s">
        <v>250</v>
      </c>
      <c r="G290" t="s">
        <v>374</v>
      </c>
      <c r="I290">
        <v>1</v>
      </c>
      <c r="K290">
        <v>1</v>
      </c>
      <c r="N290" t="s">
        <v>373</v>
      </c>
      <c r="P290">
        <v>16</v>
      </c>
      <c r="Q290">
        <v>192</v>
      </c>
      <c r="X290">
        <v>1003</v>
      </c>
      <c r="Y290">
        <v>1003</v>
      </c>
      <c r="Z290">
        <v>1003</v>
      </c>
      <c r="AA290">
        <v>1003</v>
      </c>
      <c r="AN290">
        <v>1003</v>
      </c>
      <c r="AO290">
        <v>1003</v>
      </c>
      <c r="AP290">
        <v>1003</v>
      </c>
      <c r="AQ290">
        <v>1003</v>
      </c>
      <c r="AR290">
        <v>1003</v>
      </c>
      <c r="AS290">
        <v>1003</v>
      </c>
      <c r="BT290">
        <v>1003</v>
      </c>
      <c r="BU290">
        <v>1003</v>
      </c>
      <c r="BV290">
        <v>1003</v>
      </c>
      <c r="BW290">
        <v>1003</v>
      </c>
      <c r="CJ290">
        <v>1003</v>
      </c>
      <c r="CK290">
        <v>1003</v>
      </c>
    </row>
    <row r="291" spans="1:105" x14ac:dyDescent="0.3">
      <c r="A291" t="s">
        <v>364</v>
      </c>
      <c r="B291" t="s">
        <v>371</v>
      </c>
      <c r="C291" t="s">
        <v>372</v>
      </c>
      <c r="D291" t="s">
        <v>373</v>
      </c>
      <c r="E291">
        <v>7</v>
      </c>
      <c r="F291" t="s">
        <v>250</v>
      </c>
      <c r="G291" t="s">
        <v>374</v>
      </c>
      <c r="H291">
        <v>1</v>
      </c>
      <c r="N291" t="s">
        <v>375</v>
      </c>
      <c r="P291">
        <v>4</v>
      </c>
      <c r="Q291">
        <v>48</v>
      </c>
      <c r="BD291">
        <v>1003</v>
      </c>
      <c r="BE291">
        <v>1003</v>
      </c>
      <c r="BF291">
        <v>1003</v>
      </c>
      <c r="BG291">
        <v>1003</v>
      </c>
    </row>
    <row r="292" spans="1:105" x14ac:dyDescent="0.3">
      <c r="A292" t="s">
        <v>364</v>
      </c>
      <c r="B292" t="s">
        <v>371</v>
      </c>
      <c r="C292" t="s">
        <v>372</v>
      </c>
      <c r="D292" t="s">
        <v>373</v>
      </c>
      <c r="E292">
        <v>7</v>
      </c>
      <c r="F292" t="s">
        <v>250</v>
      </c>
      <c r="G292" t="s">
        <v>374</v>
      </c>
      <c r="J292">
        <v>1</v>
      </c>
      <c r="N292" t="s">
        <v>367</v>
      </c>
      <c r="P292">
        <v>12</v>
      </c>
      <c r="Q292">
        <v>144</v>
      </c>
      <c r="BH292">
        <v>1003</v>
      </c>
      <c r="BI292">
        <v>1003</v>
      </c>
      <c r="BX292">
        <v>1003</v>
      </c>
      <c r="BY292">
        <v>1003</v>
      </c>
      <c r="CN292">
        <v>1003</v>
      </c>
      <c r="CO292">
        <v>1003</v>
      </c>
      <c r="CV292">
        <v>1005</v>
      </c>
      <c r="CW292">
        <v>1005</v>
      </c>
      <c r="CX292">
        <v>1005</v>
      </c>
      <c r="CY292">
        <v>1005</v>
      </c>
      <c r="CZ292">
        <v>1005</v>
      </c>
      <c r="DA292">
        <v>1005</v>
      </c>
    </row>
    <row r="293" spans="1:105" x14ac:dyDescent="0.3">
      <c r="A293" t="s">
        <v>364</v>
      </c>
      <c r="B293" t="s">
        <v>371</v>
      </c>
      <c r="C293" t="s">
        <v>372</v>
      </c>
      <c r="D293" t="s">
        <v>373</v>
      </c>
      <c r="E293">
        <v>7</v>
      </c>
      <c r="F293" t="s">
        <v>121</v>
      </c>
      <c r="G293" t="s">
        <v>369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 t="s">
        <v>155</v>
      </c>
      <c r="P293">
        <v>2</v>
      </c>
      <c r="Q293">
        <v>24</v>
      </c>
      <c r="CL293">
        <v>1003</v>
      </c>
      <c r="CM293">
        <v>1003</v>
      </c>
    </row>
    <row r="294" spans="1:105" x14ac:dyDescent="0.3">
      <c r="A294" t="s">
        <v>364</v>
      </c>
      <c r="B294" t="s">
        <v>371</v>
      </c>
      <c r="C294" t="s">
        <v>372</v>
      </c>
      <c r="D294" t="s">
        <v>373</v>
      </c>
      <c r="E294">
        <v>7</v>
      </c>
      <c r="F294" t="s">
        <v>209</v>
      </c>
      <c r="G294" t="s">
        <v>376</v>
      </c>
      <c r="H294">
        <v>1</v>
      </c>
      <c r="I294">
        <v>1</v>
      </c>
      <c r="J294">
        <v>1</v>
      </c>
      <c r="K294">
        <v>1</v>
      </c>
      <c r="N294" t="s">
        <v>367</v>
      </c>
      <c r="P294">
        <v>2</v>
      </c>
      <c r="Q294">
        <v>24</v>
      </c>
      <c r="AB294">
        <v>1003</v>
      </c>
      <c r="AC294">
        <v>1003</v>
      </c>
    </row>
    <row r="295" spans="1:105" x14ac:dyDescent="0.3">
      <c r="A295" t="s">
        <v>364</v>
      </c>
      <c r="B295" t="s">
        <v>377</v>
      </c>
      <c r="C295" t="s">
        <v>366</v>
      </c>
      <c r="D295" t="s">
        <v>378</v>
      </c>
      <c r="E295">
        <v>6</v>
      </c>
      <c r="F295" t="s">
        <v>290</v>
      </c>
      <c r="G295" t="s">
        <v>379</v>
      </c>
      <c r="H295">
        <v>1</v>
      </c>
      <c r="I295">
        <v>1</v>
      </c>
      <c r="J295">
        <v>1</v>
      </c>
      <c r="K295">
        <v>1</v>
      </c>
      <c r="N295" t="s">
        <v>380</v>
      </c>
      <c r="P295">
        <v>26</v>
      </c>
      <c r="Q295">
        <v>312</v>
      </c>
      <c r="R295">
        <v>1007</v>
      </c>
      <c r="S295">
        <v>1007</v>
      </c>
      <c r="AH295">
        <v>1007</v>
      </c>
      <c r="AI295">
        <v>1007</v>
      </c>
      <c r="AJ295">
        <v>1007</v>
      </c>
      <c r="AK295">
        <v>1007</v>
      </c>
      <c r="AL295">
        <v>1007</v>
      </c>
      <c r="AM295">
        <v>1007</v>
      </c>
      <c r="AX295">
        <v>1007</v>
      </c>
      <c r="AY295">
        <v>1007</v>
      </c>
      <c r="AZ295">
        <v>1007</v>
      </c>
      <c r="BA295">
        <v>1007</v>
      </c>
      <c r="BB295">
        <v>1007</v>
      </c>
      <c r="BC295">
        <v>1007</v>
      </c>
      <c r="BN295">
        <v>1007</v>
      </c>
      <c r="BO295">
        <v>1007</v>
      </c>
      <c r="BP295">
        <v>1007</v>
      </c>
      <c r="BQ295">
        <v>1007</v>
      </c>
      <c r="BR295">
        <v>1007</v>
      </c>
      <c r="BS295">
        <v>1007</v>
      </c>
      <c r="CD295">
        <v>1007</v>
      </c>
      <c r="CE295">
        <v>1007</v>
      </c>
      <c r="CF295">
        <v>1007</v>
      </c>
      <c r="CG295">
        <v>1007</v>
      </c>
      <c r="CH295">
        <v>1007</v>
      </c>
      <c r="CI295">
        <v>1007</v>
      </c>
    </row>
    <row r="296" spans="1:105" x14ac:dyDescent="0.3">
      <c r="A296" t="s">
        <v>364</v>
      </c>
      <c r="B296" t="s">
        <v>377</v>
      </c>
      <c r="C296" t="s">
        <v>366</v>
      </c>
      <c r="D296" t="s">
        <v>378</v>
      </c>
      <c r="E296">
        <v>6</v>
      </c>
      <c r="F296" t="s">
        <v>110</v>
      </c>
      <c r="G296" t="s">
        <v>381</v>
      </c>
      <c r="H296">
        <v>1</v>
      </c>
      <c r="I296">
        <v>1</v>
      </c>
      <c r="J296">
        <v>1</v>
      </c>
      <c r="K296">
        <v>1</v>
      </c>
      <c r="N296" t="s">
        <v>382</v>
      </c>
      <c r="P296">
        <v>2</v>
      </c>
      <c r="Q296">
        <v>24</v>
      </c>
      <c r="V296">
        <v>1007</v>
      </c>
      <c r="W296">
        <v>1007</v>
      </c>
    </row>
    <row r="297" spans="1:105" x14ac:dyDescent="0.3">
      <c r="A297" t="s">
        <v>364</v>
      </c>
      <c r="B297" t="s">
        <v>377</v>
      </c>
      <c r="C297" t="s">
        <v>366</v>
      </c>
      <c r="D297" t="s">
        <v>378</v>
      </c>
      <c r="E297">
        <v>6</v>
      </c>
      <c r="F297" t="s">
        <v>121</v>
      </c>
      <c r="G297" t="s">
        <v>369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 t="s">
        <v>117</v>
      </c>
      <c r="P297">
        <v>2</v>
      </c>
      <c r="Q297">
        <v>24</v>
      </c>
      <c r="T297">
        <v>1007</v>
      </c>
      <c r="U297">
        <v>1007</v>
      </c>
    </row>
    <row r="298" spans="1:105" x14ac:dyDescent="0.3">
      <c r="A298" t="s">
        <v>364</v>
      </c>
      <c r="B298" t="s">
        <v>383</v>
      </c>
      <c r="C298" t="s">
        <v>366</v>
      </c>
      <c r="D298" t="s">
        <v>384</v>
      </c>
      <c r="E298">
        <v>5</v>
      </c>
      <c r="F298" t="s">
        <v>256</v>
      </c>
      <c r="G298" t="s">
        <v>385</v>
      </c>
      <c r="H298">
        <v>1</v>
      </c>
      <c r="I298">
        <v>1</v>
      </c>
      <c r="J298">
        <v>1</v>
      </c>
      <c r="K298">
        <v>1</v>
      </c>
      <c r="N298" t="s">
        <v>384</v>
      </c>
      <c r="P298">
        <v>28</v>
      </c>
      <c r="Q298">
        <v>336</v>
      </c>
      <c r="R298">
        <v>1004</v>
      </c>
      <c r="S298">
        <v>1004</v>
      </c>
      <c r="T298">
        <v>1004</v>
      </c>
      <c r="U298">
        <v>1004</v>
      </c>
      <c r="AN298">
        <v>1004</v>
      </c>
      <c r="AO298">
        <v>1004</v>
      </c>
      <c r="AP298">
        <v>1004</v>
      </c>
      <c r="AQ298">
        <v>1004</v>
      </c>
      <c r="AR298">
        <v>1004</v>
      </c>
      <c r="AS298">
        <v>1004</v>
      </c>
      <c r="BD298">
        <v>1004</v>
      </c>
      <c r="BE298">
        <v>1004</v>
      </c>
      <c r="BF298">
        <v>1004</v>
      </c>
      <c r="BG298">
        <v>1004</v>
      </c>
      <c r="BH298">
        <v>1004</v>
      </c>
      <c r="BI298">
        <v>1004</v>
      </c>
      <c r="BT298">
        <v>1004</v>
      </c>
      <c r="BU298">
        <v>1004</v>
      </c>
      <c r="BV298">
        <v>1004</v>
      </c>
      <c r="BW298">
        <v>1004</v>
      </c>
      <c r="BX298">
        <v>1004</v>
      </c>
      <c r="BY298">
        <v>1004</v>
      </c>
      <c r="CJ298">
        <v>1004</v>
      </c>
      <c r="CK298">
        <v>1004</v>
      </c>
      <c r="CL298">
        <v>1004</v>
      </c>
      <c r="CM298">
        <v>1004</v>
      </c>
      <c r="CN298">
        <v>1004</v>
      </c>
      <c r="CO298">
        <v>1004</v>
      </c>
    </row>
    <row r="299" spans="1:105" x14ac:dyDescent="0.3">
      <c r="A299" t="s">
        <v>364</v>
      </c>
      <c r="B299" t="s">
        <v>383</v>
      </c>
      <c r="C299" t="s">
        <v>366</v>
      </c>
      <c r="D299" t="s">
        <v>384</v>
      </c>
      <c r="E299">
        <v>5</v>
      </c>
      <c r="F299" t="s">
        <v>121</v>
      </c>
      <c r="G299" t="s">
        <v>369</v>
      </c>
      <c r="H299">
        <v>1</v>
      </c>
      <c r="I299">
        <v>1</v>
      </c>
      <c r="J299">
        <v>1</v>
      </c>
      <c r="K299">
        <v>1</v>
      </c>
      <c r="N299" t="s">
        <v>117</v>
      </c>
      <c r="P299">
        <v>2</v>
      </c>
      <c r="Q299">
        <v>24</v>
      </c>
      <c r="V299">
        <v>1004</v>
      </c>
      <c r="W299">
        <v>1004</v>
      </c>
    </row>
    <row r="300" spans="1:105" x14ac:dyDescent="0.3">
      <c r="A300" t="s">
        <v>364</v>
      </c>
      <c r="B300" t="s">
        <v>386</v>
      </c>
      <c r="C300" t="s">
        <v>387</v>
      </c>
      <c r="D300" t="s">
        <v>388</v>
      </c>
      <c r="E300">
        <v>3</v>
      </c>
      <c r="F300" t="s">
        <v>333</v>
      </c>
      <c r="G300" t="s">
        <v>389</v>
      </c>
      <c r="K300">
        <v>1</v>
      </c>
      <c r="N300" t="s">
        <v>388</v>
      </c>
      <c r="P300">
        <v>8</v>
      </c>
      <c r="Q300">
        <v>96</v>
      </c>
      <c r="R300">
        <v>1005</v>
      </c>
      <c r="S300">
        <v>1005</v>
      </c>
      <c r="T300">
        <v>1005</v>
      </c>
      <c r="U300">
        <v>1005</v>
      </c>
      <c r="BN300">
        <v>1005</v>
      </c>
      <c r="BO300">
        <v>1005</v>
      </c>
      <c r="BP300">
        <v>1005</v>
      </c>
      <c r="BQ300">
        <v>1005</v>
      </c>
    </row>
    <row r="301" spans="1:105" x14ac:dyDescent="0.3">
      <c r="A301" t="s">
        <v>364</v>
      </c>
      <c r="B301" t="s">
        <v>386</v>
      </c>
      <c r="C301" t="s">
        <v>387</v>
      </c>
      <c r="D301" t="s">
        <v>388</v>
      </c>
      <c r="E301">
        <v>3</v>
      </c>
      <c r="F301" t="s">
        <v>390</v>
      </c>
      <c r="G301" t="s">
        <v>391</v>
      </c>
      <c r="H301">
        <v>1</v>
      </c>
      <c r="J301">
        <v>1</v>
      </c>
      <c r="K301">
        <v>1</v>
      </c>
      <c r="N301" t="s">
        <v>373</v>
      </c>
      <c r="P301">
        <v>4</v>
      </c>
      <c r="Q301">
        <v>48</v>
      </c>
      <c r="V301">
        <v>1005</v>
      </c>
      <c r="W301">
        <v>1005</v>
      </c>
      <c r="BR301">
        <v>1005</v>
      </c>
      <c r="BS301">
        <v>1005</v>
      </c>
    </row>
    <row r="302" spans="1:105" x14ac:dyDescent="0.3">
      <c r="A302" t="s">
        <v>364</v>
      </c>
      <c r="B302" t="s">
        <v>386</v>
      </c>
      <c r="C302" t="s">
        <v>387</v>
      </c>
      <c r="D302" t="s">
        <v>388</v>
      </c>
      <c r="E302">
        <v>3</v>
      </c>
      <c r="F302" t="s">
        <v>335</v>
      </c>
      <c r="G302" t="s">
        <v>392</v>
      </c>
      <c r="H302">
        <v>1</v>
      </c>
      <c r="J302">
        <v>1</v>
      </c>
      <c r="K302">
        <v>1</v>
      </c>
      <c r="N302" t="s">
        <v>388</v>
      </c>
      <c r="P302">
        <v>6</v>
      </c>
      <c r="Q302">
        <v>72</v>
      </c>
      <c r="AH302">
        <v>1005</v>
      </c>
      <c r="AI302">
        <v>1005</v>
      </c>
      <c r="AJ302">
        <v>1005</v>
      </c>
      <c r="AK302">
        <v>1005</v>
      </c>
      <c r="AL302">
        <v>1005</v>
      </c>
      <c r="AM302">
        <v>1005</v>
      </c>
    </row>
    <row r="303" spans="1:105" x14ac:dyDescent="0.3">
      <c r="A303" t="s">
        <v>364</v>
      </c>
      <c r="B303" t="s">
        <v>386</v>
      </c>
      <c r="C303" t="s">
        <v>387</v>
      </c>
      <c r="D303" t="s">
        <v>388</v>
      </c>
      <c r="E303">
        <v>3</v>
      </c>
      <c r="F303" t="s">
        <v>393</v>
      </c>
      <c r="G303" t="s">
        <v>394</v>
      </c>
      <c r="I303">
        <v>1</v>
      </c>
      <c r="J303">
        <v>1</v>
      </c>
      <c r="N303" t="s">
        <v>388</v>
      </c>
      <c r="P303">
        <v>4</v>
      </c>
      <c r="Q303">
        <v>48</v>
      </c>
      <c r="CD303">
        <v>1005</v>
      </c>
      <c r="CE303">
        <v>1005</v>
      </c>
      <c r="CF303">
        <v>1005</v>
      </c>
      <c r="CG303">
        <v>1005</v>
      </c>
    </row>
    <row r="304" spans="1:105" x14ac:dyDescent="0.3">
      <c r="A304" t="s">
        <v>364</v>
      </c>
      <c r="B304" t="s">
        <v>386</v>
      </c>
      <c r="C304" t="s">
        <v>387</v>
      </c>
      <c r="D304" t="s">
        <v>388</v>
      </c>
      <c r="E304">
        <v>3</v>
      </c>
      <c r="F304" t="s">
        <v>393</v>
      </c>
      <c r="G304" t="s">
        <v>394</v>
      </c>
      <c r="K304">
        <v>1</v>
      </c>
      <c r="N304" t="s">
        <v>373</v>
      </c>
      <c r="P304">
        <v>2</v>
      </c>
      <c r="Q304">
        <v>24</v>
      </c>
      <c r="CH304">
        <v>1005</v>
      </c>
      <c r="CI304">
        <v>1005</v>
      </c>
    </row>
    <row r="305" spans="1:93" x14ac:dyDescent="0.3">
      <c r="A305" t="s">
        <v>364</v>
      </c>
      <c r="B305" t="s">
        <v>386</v>
      </c>
      <c r="C305" t="s">
        <v>387</v>
      </c>
      <c r="D305" t="s">
        <v>388</v>
      </c>
      <c r="E305">
        <v>3</v>
      </c>
      <c r="F305" t="s">
        <v>121</v>
      </c>
      <c r="G305" t="s">
        <v>369</v>
      </c>
      <c r="H305">
        <v>1</v>
      </c>
      <c r="I305">
        <v>1</v>
      </c>
      <c r="J305">
        <v>1</v>
      </c>
      <c r="K305">
        <v>1</v>
      </c>
      <c r="N305" t="s">
        <v>155</v>
      </c>
      <c r="P305">
        <v>2</v>
      </c>
      <c r="Q305">
        <v>24</v>
      </c>
      <c r="AX305">
        <v>1005</v>
      </c>
      <c r="AY305">
        <v>1005</v>
      </c>
    </row>
    <row r="306" spans="1:93" x14ac:dyDescent="0.3">
      <c r="A306" t="s">
        <v>364</v>
      </c>
      <c r="B306" t="s">
        <v>386</v>
      </c>
      <c r="C306" t="s">
        <v>387</v>
      </c>
      <c r="D306" t="s">
        <v>388</v>
      </c>
      <c r="E306">
        <v>3</v>
      </c>
      <c r="F306" t="s">
        <v>180</v>
      </c>
      <c r="G306" t="s">
        <v>395</v>
      </c>
      <c r="H306">
        <v>1</v>
      </c>
      <c r="I306">
        <v>1</v>
      </c>
      <c r="J306">
        <v>1</v>
      </c>
      <c r="K306">
        <v>1</v>
      </c>
      <c r="N306" t="s">
        <v>375</v>
      </c>
      <c r="P306">
        <v>2</v>
      </c>
      <c r="Q306">
        <v>24</v>
      </c>
      <c r="AZ306">
        <v>1005</v>
      </c>
      <c r="BA306">
        <v>1005</v>
      </c>
    </row>
    <row r="307" spans="1:93" x14ac:dyDescent="0.3">
      <c r="A307" t="s">
        <v>364</v>
      </c>
      <c r="B307" t="s">
        <v>386</v>
      </c>
      <c r="C307" t="s">
        <v>387</v>
      </c>
      <c r="D307" t="s">
        <v>388</v>
      </c>
      <c r="E307">
        <v>3</v>
      </c>
      <c r="F307" t="s">
        <v>362</v>
      </c>
      <c r="G307" t="s">
        <v>396</v>
      </c>
      <c r="H307">
        <v>1</v>
      </c>
      <c r="I307">
        <v>1</v>
      </c>
      <c r="J307">
        <v>1</v>
      </c>
      <c r="K307">
        <v>1</v>
      </c>
      <c r="N307" t="s">
        <v>491</v>
      </c>
      <c r="P307">
        <v>2</v>
      </c>
      <c r="Q307">
        <v>24</v>
      </c>
      <c r="BB307">
        <v>1005</v>
      </c>
      <c r="BC307">
        <v>1005</v>
      </c>
    </row>
    <row r="308" spans="1:93" x14ac:dyDescent="0.3">
      <c r="A308" t="s">
        <v>364</v>
      </c>
      <c r="B308" t="s">
        <v>397</v>
      </c>
      <c r="C308" t="s">
        <v>366</v>
      </c>
      <c r="D308" t="s">
        <v>398</v>
      </c>
      <c r="E308">
        <v>2</v>
      </c>
      <c r="F308" t="s">
        <v>282</v>
      </c>
      <c r="G308" t="s">
        <v>399</v>
      </c>
      <c r="H308">
        <v>1</v>
      </c>
      <c r="I308">
        <v>1</v>
      </c>
      <c r="J308">
        <v>1</v>
      </c>
      <c r="K308">
        <v>1</v>
      </c>
      <c r="N308" t="s">
        <v>398</v>
      </c>
      <c r="P308">
        <v>26</v>
      </c>
      <c r="Q308">
        <v>312</v>
      </c>
      <c r="V308">
        <v>1001</v>
      </c>
      <c r="W308">
        <v>1001</v>
      </c>
      <c r="AH308">
        <v>1001</v>
      </c>
      <c r="AI308">
        <v>1001</v>
      </c>
      <c r="AJ308">
        <v>1001</v>
      </c>
      <c r="AK308">
        <v>1001</v>
      </c>
      <c r="AL308">
        <v>1001</v>
      </c>
      <c r="AM308">
        <v>1001</v>
      </c>
      <c r="AX308">
        <v>1001</v>
      </c>
      <c r="AY308">
        <v>1001</v>
      </c>
      <c r="AZ308">
        <v>1001</v>
      </c>
      <c r="BA308">
        <v>1001</v>
      </c>
      <c r="BB308">
        <v>1001</v>
      </c>
      <c r="BC308">
        <v>1001</v>
      </c>
      <c r="BN308">
        <v>1001</v>
      </c>
      <c r="BO308">
        <v>1001</v>
      </c>
      <c r="BP308">
        <v>1001</v>
      </c>
      <c r="BQ308">
        <v>1001</v>
      </c>
      <c r="BR308">
        <v>1001</v>
      </c>
      <c r="BS308">
        <v>1001</v>
      </c>
      <c r="CD308">
        <v>1001</v>
      </c>
      <c r="CE308">
        <v>1001</v>
      </c>
      <c r="CF308">
        <v>1001</v>
      </c>
      <c r="CG308">
        <v>1001</v>
      </c>
      <c r="CH308">
        <v>1001</v>
      </c>
      <c r="CI308">
        <v>1001</v>
      </c>
    </row>
    <row r="309" spans="1:93" x14ac:dyDescent="0.3">
      <c r="A309" t="s">
        <v>364</v>
      </c>
      <c r="B309" t="s">
        <v>397</v>
      </c>
      <c r="C309" t="s">
        <v>366</v>
      </c>
      <c r="D309" t="s">
        <v>398</v>
      </c>
      <c r="E309">
        <v>2</v>
      </c>
      <c r="F309" t="s">
        <v>272</v>
      </c>
      <c r="G309" t="s">
        <v>400</v>
      </c>
      <c r="H309">
        <v>1</v>
      </c>
      <c r="I309">
        <v>1</v>
      </c>
      <c r="J309">
        <v>1</v>
      </c>
      <c r="K309">
        <v>1</v>
      </c>
      <c r="N309" t="s">
        <v>401</v>
      </c>
      <c r="P309">
        <v>2</v>
      </c>
      <c r="Q309">
        <v>24</v>
      </c>
      <c r="T309">
        <v>1001</v>
      </c>
      <c r="U309">
        <v>1001</v>
      </c>
    </row>
    <row r="310" spans="1:93" x14ac:dyDescent="0.3">
      <c r="A310" t="s">
        <v>364</v>
      </c>
      <c r="B310" t="s">
        <v>397</v>
      </c>
      <c r="C310" t="s">
        <v>366</v>
      </c>
      <c r="D310" t="s">
        <v>398</v>
      </c>
      <c r="E310">
        <v>2</v>
      </c>
      <c r="F310" t="s">
        <v>121</v>
      </c>
      <c r="G310" t="s">
        <v>369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 t="s">
        <v>117</v>
      </c>
      <c r="P310">
        <v>2</v>
      </c>
      <c r="Q310">
        <v>24</v>
      </c>
      <c r="R310">
        <v>1001</v>
      </c>
      <c r="S310">
        <v>1001</v>
      </c>
    </row>
    <row r="311" spans="1:93" x14ac:dyDescent="0.3">
      <c r="A311" t="s">
        <v>364</v>
      </c>
      <c r="B311" t="s">
        <v>402</v>
      </c>
      <c r="C311" t="s">
        <v>372</v>
      </c>
      <c r="D311" t="s">
        <v>375</v>
      </c>
      <c r="E311">
        <v>2</v>
      </c>
      <c r="F311" t="s">
        <v>313</v>
      </c>
      <c r="G311" t="s">
        <v>403</v>
      </c>
      <c r="H311">
        <v>1</v>
      </c>
      <c r="N311" t="s">
        <v>373</v>
      </c>
      <c r="P311">
        <v>4</v>
      </c>
      <c r="Q311">
        <v>48</v>
      </c>
      <c r="BD311">
        <v>1005</v>
      </c>
      <c r="BE311">
        <v>1005</v>
      </c>
      <c r="BH311">
        <v>1005</v>
      </c>
      <c r="BI311">
        <v>1005</v>
      </c>
    </row>
    <row r="312" spans="1:93" x14ac:dyDescent="0.3">
      <c r="A312" t="s">
        <v>364</v>
      </c>
      <c r="B312" t="s">
        <v>402</v>
      </c>
      <c r="C312" t="s">
        <v>372</v>
      </c>
      <c r="D312" t="s">
        <v>375</v>
      </c>
      <c r="E312">
        <v>2</v>
      </c>
      <c r="F312" t="s">
        <v>313</v>
      </c>
      <c r="G312" t="s">
        <v>403</v>
      </c>
      <c r="I312">
        <v>1</v>
      </c>
      <c r="N312" t="s">
        <v>375</v>
      </c>
      <c r="P312">
        <v>18</v>
      </c>
      <c r="Q312">
        <v>216</v>
      </c>
      <c r="AN312">
        <v>1005</v>
      </c>
      <c r="AO312">
        <v>1005</v>
      </c>
      <c r="AP312">
        <v>1005</v>
      </c>
      <c r="AQ312">
        <v>1005</v>
      </c>
      <c r="AR312">
        <v>1005</v>
      </c>
      <c r="AS312">
        <v>1005</v>
      </c>
      <c r="BT312">
        <v>1005</v>
      </c>
      <c r="BU312">
        <v>1005</v>
      </c>
      <c r="BV312">
        <v>1005</v>
      </c>
      <c r="BW312">
        <v>1005</v>
      </c>
      <c r="BX312">
        <v>1005</v>
      </c>
      <c r="BY312">
        <v>1005</v>
      </c>
      <c r="CJ312">
        <v>1005</v>
      </c>
      <c r="CK312">
        <v>1005</v>
      </c>
      <c r="CL312">
        <v>1005</v>
      </c>
      <c r="CM312">
        <v>1005</v>
      </c>
      <c r="CN312">
        <v>1005</v>
      </c>
      <c r="CO312">
        <v>1005</v>
      </c>
    </row>
    <row r="313" spans="1:93" x14ac:dyDescent="0.3">
      <c r="A313" t="s">
        <v>364</v>
      </c>
      <c r="B313" t="s">
        <v>402</v>
      </c>
      <c r="C313" t="s">
        <v>372</v>
      </c>
      <c r="D313" t="s">
        <v>375</v>
      </c>
      <c r="E313">
        <v>2</v>
      </c>
      <c r="F313" t="s">
        <v>121</v>
      </c>
      <c r="G313" t="s">
        <v>369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 t="s">
        <v>127</v>
      </c>
      <c r="P313">
        <v>2</v>
      </c>
      <c r="Q313">
        <v>24</v>
      </c>
      <c r="BF313">
        <v>1005</v>
      </c>
      <c r="BG313">
        <v>1005</v>
      </c>
    </row>
    <row r="314" spans="1:93" x14ac:dyDescent="0.3">
      <c r="A314" t="s">
        <v>364</v>
      </c>
      <c r="B314" t="s">
        <v>402</v>
      </c>
      <c r="C314" t="s">
        <v>372</v>
      </c>
      <c r="D314" t="s">
        <v>375</v>
      </c>
      <c r="E314">
        <v>2</v>
      </c>
      <c r="F314" t="s">
        <v>275</v>
      </c>
      <c r="G314" t="s">
        <v>404</v>
      </c>
      <c r="H314">
        <v>1</v>
      </c>
      <c r="I314">
        <v>1</v>
      </c>
      <c r="J314">
        <v>1</v>
      </c>
      <c r="K314">
        <v>1</v>
      </c>
      <c r="N314" t="s">
        <v>134</v>
      </c>
      <c r="P314">
        <v>2</v>
      </c>
      <c r="Q314">
        <v>24</v>
      </c>
      <c r="X314">
        <v>1005</v>
      </c>
      <c r="Y314">
        <v>1005</v>
      </c>
    </row>
    <row r="315" spans="1:93" x14ac:dyDescent="0.3">
      <c r="A315" t="s">
        <v>364</v>
      </c>
      <c r="B315" t="s">
        <v>402</v>
      </c>
      <c r="C315" t="s">
        <v>372</v>
      </c>
      <c r="D315" t="s">
        <v>375</v>
      </c>
      <c r="E315">
        <v>2</v>
      </c>
      <c r="F315" t="s">
        <v>196</v>
      </c>
      <c r="G315" t="s">
        <v>405</v>
      </c>
      <c r="H315">
        <v>1</v>
      </c>
      <c r="I315">
        <v>1</v>
      </c>
      <c r="J315">
        <v>1</v>
      </c>
      <c r="K315">
        <v>1</v>
      </c>
      <c r="N315" t="s">
        <v>114</v>
      </c>
      <c r="P315">
        <v>2</v>
      </c>
      <c r="Q315">
        <v>24</v>
      </c>
      <c r="Z315">
        <v>1005</v>
      </c>
      <c r="AA315">
        <v>1005</v>
      </c>
    </row>
    <row r="316" spans="1:93" x14ac:dyDescent="0.3">
      <c r="A316" t="s">
        <v>364</v>
      </c>
      <c r="B316" t="s">
        <v>402</v>
      </c>
      <c r="C316" t="s">
        <v>372</v>
      </c>
      <c r="D316" t="s">
        <v>375</v>
      </c>
      <c r="E316">
        <v>2</v>
      </c>
      <c r="F316" t="s">
        <v>110</v>
      </c>
      <c r="G316" t="s">
        <v>381</v>
      </c>
      <c r="H316">
        <v>1</v>
      </c>
      <c r="I316">
        <v>1</v>
      </c>
      <c r="J316">
        <v>1</v>
      </c>
      <c r="K316">
        <v>1</v>
      </c>
      <c r="N316" t="s">
        <v>382</v>
      </c>
      <c r="P316">
        <v>2</v>
      </c>
      <c r="Q316">
        <v>24</v>
      </c>
      <c r="AB316">
        <v>1005</v>
      </c>
      <c r="AC316">
        <v>1005</v>
      </c>
    </row>
    <row r="317" spans="1:93" x14ac:dyDescent="0.3">
      <c r="A317" t="s">
        <v>364</v>
      </c>
      <c r="B317" t="s">
        <v>406</v>
      </c>
      <c r="C317" t="s">
        <v>407</v>
      </c>
      <c r="D317" t="s">
        <v>408</v>
      </c>
      <c r="E317">
        <v>1</v>
      </c>
      <c r="F317" t="s">
        <v>218</v>
      </c>
      <c r="G317" t="s">
        <v>409</v>
      </c>
      <c r="H317">
        <v>1</v>
      </c>
      <c r="I317">
        <v>1</v>
      </c>
      <c r="J317">
        <v>1</v>
      </c>
      <c r="N317" t="s">
        <v>408</v>
      </c>
      <c r="P317">
        <v>4</v>
      </c>
      <c r="Q317">
        <v>48</v>
      </c>
      <c r="X317">
        <v>1007</v>
      </c>
      <c r="Y317">
        <v>1007</v>
      </c>
      <c r="AB317">
        <v>1007</v>
      </c>
      <c r="AC317">
        <v>1007</v>
      </c>
    </row>
    <row r="318" spans="1:93" x14ac:dyDescent="0.3">
      <c r="A318" t="s">
        <v>364</v>
      </c>
      <c r="B318" t="s">
        <v>406</v>
      </c>
      <c r="C318" t="s">
        <v>407</v>
      </c>
      <c r="D318" t="s">
        <v>408</v>
      </c>
      <c r="E318">
        <v>1</v>
      </c>
      <c r="F318" t="s">
        <v>264</v>
      </c>
      <c r="G318" t="s">
        <v>410</v>
      </c>
      <c r="H318">
        <v>1</v>
      </c>
      <c r="I318">
        <v>1</v>
      </c>
      <c r="J318">
        <v>1</v>
      </c>
      <c r="K318">
        <v>1</v>
      </c>
      <c r="N318" t="s">
        <v>408</v>
      </c>
      <c r="P318">
        <v>20</v>
      </c>
      <c r="Q318">
        <v>240</v>
      </c>
      <c r="AN318">
        <v>1007</v>
      </c>
      <c r="AO318">
        <v>1007</v>
      </c>
      <c r="AP318">
        <v>1007</v>
      </c>
      <c r="AQ318">
        <v>1007</v>
      </c>
      <c r="AR318">
        <v>1007</v>
      </c>
      <c r="AS318">
        <v>1007</v>
      </c>
      <c r="BD318">
        <v>1007</v>
      </c>
      <c r="BE318">
        <v>1007</v>
      </c>
      <c r="BH318">
        <v>1007</v>
      </c>
      <c r="BI318">
        <v>1007</v>
      </c>
      <c r="BT318">
        <v>1007</v>
      </c>
      <c r="BU318">
        <v>1007</v>
      </c>
      <c r="BV318">
        <v>1007</v>
      </c>
      <c r="BW318">
        <v>1007</v>
      </c>
      <c r="BX318">
        <v>1007</v>
      </c>
      <c r="BY318">
        <v>1007</v>
      </c>
      <c r="CJ318">
        <v>1007</v>
      </c>
      <c r="CK318">
        <v>1007</v>
      </c>
      <c r="CN318">
        <v>1007</v>
      </c>
      <c r="CO318">
        <v>1007</v>
      </c>
    </row>
    <row r="319" spans="1:93" x14ac:dyDescent="0.3">
      <c r="A319" t="s">
        <v>364</v>
      </c>
      <c r="B319" t="s">
        <v>406</v>
      </c>
      <c r="C319" t="s">
        <v>407</v>
      </c>
      <c r="D319" t="s">
        <v>408</v>
      </c>
      <c r="E319">
        <v>1</v>
      </c>
      <c r="F319" t="s">
        <v>121</v>
      </c>
      <c r="G319" t="s">
        <v>369</v>
      </c>
      <c r="H319">
        <v>1</v>
      </c>
      <c r="I319">
        <v>1</v>
      </c>
      <c r="J319">
        <v>1</v>
      </c>
      <c r="K319">
        <v>1</v>
      </c>
      <c r="N319" t="s">
        <v>155</v>
      </c>
      <c r="P319">
        <v>2</v>
      </c>
      <c r="Q319">
        <v>24</v>
      </c>
      <c r="Z319">
        <v>1007</v>
      </c>
      <c r="AA319">
        <v>1007</v>
      </c>
    </row>
    <row r="320" spans="1:93" x14ac:dyDescent="0.3">
      <c r="A320" t="s">
        <v>364</v>
      </c>
      <c r="B320" t="s">
        <v>406</v>
      </c>
      <c r="C320" t="s">
        <v>407</v>
      </c>
      <c r="D320" t="s">
        <v>408</v>
      </c>
      <c r="E320">
        <v>1</v>
      </c>
      <c r="F320" t="s">
        <v>180</v>
      </c>
      <c r="G320" t="s">
        <v>395</v>
      </c>
      <c r="H320">
        <v>1</v>
      </c>
      <c r="I320">
        <v>1</v>
      </c>
      <c r="J320">
        <v>1</v>
      </c>
      <c r="K320">
        <v>1</v>
      </c>
      <c r="N320" t="s">
        <v>408</v>
      </c>
      <c r="P320">
        <v>2</v>
      </c>
      <c r="Q320">
        <v>24</v>
      </c>
      <c r="BF320">
        <v>1007</v>
      </c>
      <c r="BG320">
        <v>1007</v>
      </c>
    </row>
    <row r="321" spans="1:93" x14ac:dyDescent="0.3">
      <c r="A321" t="s">
        <v>364</v>
      </c>
      <c r="B321" t="s">
        <v>406</v>
      </c>
      <c r="C321" t="s">
        <v>407</v>
      </c>
      <c r="D321" t="s">
        <v>408</v>
      </c>
      <c r="E321">
        <v>1</v>
      </c>
      <c r="F321" t="s">
        <v>272</v>
      </c>
      <c r="G321" t="s">
        <v>400</v>
      </c>
      <c r="H321">
        <v>1</v>
      </c>
      <c r="I321">
        <v>1</v>
      </c>
      <c r="J321">
        <v>1</v>
      </c>
      <c r="K321">
        <v>1</v>
      </c>
      <c r="N321" t="s">
        <v>401</v>
      </c>
      <c r="P321">
        <v>2</v>
      </c>
      <c r="Q321">
        <v>24</v>
      </c>
      <c r="CL321">
        <v>1007</v>
      </c>
      <c r="CM321">
        <v>1007</v>
      </c>
    </row>
    <row r="322" spans="1:93" x14ac:dyDescent="0.3">
      <c r="A322" t="s">
        <v>364</v>
      </c>
      <c r="B322" t="s">
        <v>411</v>
      </c>
      <c r="C322" t="s">
        <v>412</v>
      </c>
      <c r="D322" t="s">
        <v>413</v>
      </c>
      <c r="E322">
        <v>1</v>
      </c>
      <c r="F322" t="s">
        <v>218</v>
      </c>
      <c r="G322" t="s">
        <v>409</v>
      </c>
      <c r="H322">
        <v>1</v>
      </c>
      <c r="I322">
        <v>1</v>
      </c>
      <c r="J322">
        <v>1</v>
      </c>
      <c r="N322" t="s">
        <v>413</v>
      </c>
      <c r="P322">
        <v>4</v>
      </c>
      <c r="Q322">
        <v>48</v>
      </c>
      <c r="X322">
        <v>1001</v>
      </c>
      <c r="Y322">
        <v>1001</v>
      </c>
      <c r="Z322">
        <v>1001</v>
      </c>
      <c r="AA322">
        <v>1001</v>
      </c>
    </row>
    <row r="323" spans="1:93" x14ac:dyDescent="0.3">
      <c r="A323" t="s">
        <v>364</v>
      </c>
      <c r="B323" t="s">
        <v>411</v>
      </c>
      <c r="C323" t="s">
        <v>412</v>
      </c>
      <c r="D323" t="s">
        <v>413</v>
      </c>
      <c r="E323">
        <v>1</v>
      </c>
      <c r="F323" t="s">
        <v>235</v>
      </c>
      <c r="G323" t="s">
        <v>414</v>
      </c>
      <c r="H323">
        <v>1</v>
      </c>
      <c r="I323">
        <v>1</v>
      </c>
      <c r="J323">
        <v>1</v>
      </c>
      <c r="K323">
        <v>1</v>
      </c>
      <c r="N323" t="s">
        <v>413</v>
      </c>
      <c r="P323">
        <v>22</v>
      </c>
      <c r="Q323">
        <v>264</v>
      </c>
      <c r="AP323">
        <v>1001</v>
      </c>
      <c r="AQ323">
        <v>1001</v>
      </c>
      <c r="AR323">
        <v>1001</v>
      </c>
      <c r="AS323">
        <v>1001</v>
      </c>
      <c r="BD323">
        <v>1001</v>
      </c>
      <c r="BE323">
        <v>1001</v>
      </c>
      <c r="BF323">
        <v>1001</v>
      </c>
      <c r="BG323">
        <v>1001</v>
      </c>
      <c r="BH323">
        <v>1001</v>
      </c>
      <c r="BI323">
        <v>1001</v>
      </c>
      <c r="BT323">
        <v>1001</v>
      </c>
      <c r="BU323">
        <v>1001</v>
      </c>
      <c r="BV323">
        <v>1001</v>
      </c>
      <c r="BW323">
        <v>1001</v>
      </c>
      <c r="BX323">
        <v>1001</v>
      </c>
      <c r="BY323">
        <v>1001</v>
      </c>
      <c r="CJ323">
        <v>1001</v>
      </c>
      <c r="CK323">
        <v>1001</v>
      </c>
      <c r="CL323">
        <v>1001</v>
      </c>
      <c r="CM323">
        <v>1001</v>
      </c>
      <c r="CN323">
        <v>1001</v>
      </c>
      <c r="CO323">
        <v>1001</v>
      </c>
    </row>
    <row r="324" spans="1:93" x14ac:dyDescent="0.3">
      <c r="A324" t="s">
        <v>364</v>
      </c>
      <c r="B324" t="s">
        <v>411</v>
      </c>
      <c r="C324" t="s">
        <v>412</v>
      </c>
      <c r="D324" t="s">
        <v>413</v>
      </c>
      <c r="E324">
        <v>1</v>
      </c>
      <c r="F324" t="s">
        <v>121</v>
      </c>
      <c r="G324" t="s">
        <v>369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 t="s">
        <v>127</v>
      </c>
      <c r="P324">
        <v>2</v>
      </c>
      <c r="Q324">
        <v>24</v>
      </c>
      <c r="AN324">
        <v>1001</v>
      </c>
      <c r="AO324">
        <v>1001</v>
      </c>
    </row>
    <row r="325" spans="1:93" x14ac:dyDescent="0.3">
      <c r="A325" t="s">
        <v>364</v>
      </c>
      <c r="B325" t="s">
        <v>411</v>
      </c>
      <c r="C325" t="s">
        <v>412</v>
      </c>
      <c r="D325" t="s">
        <v>413</v>
      </c>
      <c r="E325">
        <v>1</v>
      </c>
      <c r="F325" t="s">
        <v>107</v>
      </c>
      <c r="G325" t="s">
        <v>370</v>
      </c>
      <c r="H325">
        <v>1</v>
      </c>
      <c r="I325">
        <v>1</v>
      </c>
      <c r="J325">
        <v>1</v>
      </c>
      <c r="K325">
        <v>1</v>
      </c>
      <c r="N325" t="s">
        <v>311</v>
      </c>
      <c r="P325">
        <v>2</v>
      </c>
      <c r="Q325">
        <v>24</v>
      </c>
      <c r="AB325">
        <v>1001</v>
      </c>
      <c r="AC325">
        <v>1001</v>
      </c>
    </row>
    <row r="326" spans="1:93" x14ac:dyDescent="0.3">
      <c r="A326" t="s">
        <v>415</v>
      </c>
      <c r="B326" t="s">
        <v>416</v>
      </c>
      <c r="C326" t="s">
        <v>417</v>
      </c>
      <c r="D326" t="s">
        <v>418</v>
      </c>
      <c r="E326">
        <v>3</v>
      </c>
      <c r="F326" t="s">
        <v>112</v>
      </c>
      <c r="G326" t="s">
        <v>419</v>
      </c>
      <c r="J326">
        <v>3</v>
      </c>
      <c r="N326" t="s">
        <v>420</v>
      </c>
      <c r="P326">
        <v>8</v>
      </c>
      <c r="Q326">
        <v>96</v>
      </c>
      <c r="R326">
        <v>804</v>
      </c>
      <c r="S326">
        <v>804</v>
      </c>
      <c r="AH326">
        <v>804</v>
      </c>
      <c r="AI326">
        <v>804</v>
      </c>
      <c r="AX326">
        <v>804</v>
      </c>
      <c r="AY326">
        <v>804</v>
      </c>
      <c r="BN326">
        <v>804</v>
      </c>
      <c r="BO326">
        <v>804</v>
      </c>
    </row>
    <row r="327" spans="1:93" x14ac:dyDescent="0.3">
      <c r="A327" t="s">
        <v>415</v>
      </c>
      <c r="B327" t="s">
        <v>416</v>
      </c>
      <c r="C327" t="s">
        <v>417</v>
      </c>
      <c r="D327" t="s">
        <v>418</v>
      </c>
      <c r="E327">
        <v>3</v>
      </c>
      <c r="F327" t="s">
        <v>132</v>
      </c>
      <c r="G327" t="s">
        <v>421</v>
      </c>
      <c r="J327">
        <v>3</v>
      </c>
      <c r="N327" t="s">
        <v>420</v>
      </c>
      <c r="P327">
        <v>4</v>
      </c>
      <c r="Q327">
        <v>48</v>
      </c>
      <c r="T327">
        <v>804</v>
      </c>
      <c r="AJ327">
        <v>804</v>
      </c>
      <c r="AZ327">
        <v>804</v>
      </c>
      <c r="BP327">
        <v>804</v>
      </c>
    </row>
    <row r="328" spans="1:93" x14ac:dyDescent="0.3">
      <c r="A328" t="s">
        <v>415</v>
      </c>
      <c r="B328" t="s">
        <v>416</v>
      </c>
      <c r="C328" t="s">
        <v>417</v>
      </c>
      <c r="D328" t="s">
        <v>418</v>
      </c>
      <c r="E328">
        <v>4</v>
      </c>
      <c r="F328" t="s">
        <v>253</v>
      </c>
      <c r="G328" t="s">
        <v>422</v>
      </c>
      <c r="H328">
        <v>3</v>
      </c>
      <c r="I328">
        <v>3</v>
      </c>
      <c r="J328">
        <v>3</v>
      </c>
      <c r="K328">
        <v>3</v>
      </c>
      <c r="N328" t="s">
        <v>420</v>
      </c>
      <c r="P328">
        <v>4</v>
      </c>
      <c r="Q328">
        <v>48</v>
      </c>
      <c r="U328">
        <v>804</v>
      </c>
      <c r="AK328">
        <v>804</v>
      </c>
      <c r="BA328">
        <v>804</v>
      </c>
      <c r="BQ328">
        <v>804</v>
      </c>
    </row>
    <row r="329" spans="1:93" x14ac:dyDescent="0.3">
      <c r="A329" t="s">
        <v>415</v>
      </c>
      <c r="B329" t="s">
        <v>416</v>
      </c>
      <c r="C329" t="s">
        <v>417</v>
      </c>
      <c r="D329" t="s">
        <v>418</v>
      </c>
      <c r="E329">
        <v>3</v>
      </c>
      <c r="F329" t="s">
        <v>266</v>
      </c>
      <c r="G329" t="s">
        <v>423</v>
      </c>
      <c r="K329">
        <v>3</v>
      </c>
      <c r="N329" t="s">
        <v>424</v>
      </c>
      <c r="P329">
        <v>6</v>
      </c>
      <c r="Q329">
        <v>72</v>
      </c>
      <c r="V329">
        <v>804</v>
      </c>
      <c r="W329">
        <v>804</v>
      </c>
      <c r="AL329">
        <v>804</v>
      </c>
      <c r="AM329">
        <v>804</v>
      </c>
      <c r="BB329">
        <v>804</v>
      </c>
      <c r="BC329">
        <v>804</v>
      </c>
    </row>
    <row r="330" spans="1:93" x14ac:dyDescent="0.3">
      <c r="A330" t="s">
        <v>415</v>
      </c>
      <c r="B330" t="s">
        <v>416</v>
      </c>
      <c r="C330" t="s">
        <v>417</v>
      </c>
      <c r="D330" t="s">
        <v>418</v>
      </c>
      <c r="E330">
        <v>3</v>
      </c>
      <c r="F330" t="s">
        <v>290</v>
      </c>
      <c r="G330" t="s">
        <v>259</v>
      </c>
      <c r="H330">
        <v>3</v>
      </c>
      <c r="I330">
        <v>3</v>
      </c>
      <c r="J330">
        <v>3</v>
      </c>
      <c r="K330">
        <v>3</v>
      </c>
      <c r="N330" t="s">
        <v>114</v>
      </c>
      <c r="P330">
        <v>2</v>
      </c>
      <c r="Q330">
        <v>24</v>
      </c>
      <c r="BR330">
        <v>804</v>
      </c>
      <c r="BS330">
        <v>804</v>
      </c>
    </row>
    <row r="331" spans="1:93" x14ac:dyDescent="0.3">
      <c r="A331" t="s">
        <v>415</v>
      </c>
      <c r="B331" t="s">
        <v>416</v>
      </c>
      <c r="C331" t="s">
        <v>417</v>
      </c>
      <c r="D331" t="s">
        <v>418</v>
      </c>
      <c r="E331">
        <v>3</v>
      </c>
      <c r="F331" t="s">
        <v>346</v>
      </c>
      <c r="G331" t="s">
        <v>197</v>
      </c>
      <c r="L331">
        <v>3</v>
      </c>
      <c r="M331">
        <v>3</v>
      </c>
      <c r="N331" t="s">
        <v>139</v>
      </c>
      <c r="P331">
        <v>2</v>
      </c>
      <c r="Q331">
        <v>24</v>
      </c>
      <c r="CD331">
        <v>804</v>
      </c>
      <c r="CE331">
        <v>804</v>
      </c>
    </row>
    <row r="332" spans="1:93" x14ac:dyDescent="0.3">
      <c r="A332" t="s">
        <v>415</v>
      </c>
      <c r="B332" t="s">
        <v>416</v>
      </c>
      <c r="C332" t="s">
        <v>417</v>
      </c>
      <c r="D332" t="s">
        <v>418</v>
      </c>
      <c r="E332">
        <v>3</v>
      </c>
      <c r="F332" t="s">
        <v>256</v>
      </c>
      <c r="G332" t="s">
        <v>425</v>
      </c>
      <c r="H332">
        <v>3</v>
      </c>
      <c r="I332">
        <v>3</v>
      </c>
      <c r="J332">
        <v>3</v>
      </c>
      <c r="K332">
        <v>3</v>
      </c>
      <c r="N332" t="s">
        <v>491</v>
      </c>
      <c r="P332">
        <v>2</v>
      </c>
      <c r="Q332">
        <v>24</v>
      </c>
      <c r="CF332">
        <v>804</v>
      </c>
      <c r="CG332">
        <v>804</v>
      </c>
    </row>
    <row r="333" spans="1:93" x14ac:dyDescent="0.3">
      <c r="A333" t="s">
        <v>415</v>
      </c>
      <c r="B333" t="s">
        <v>416</v>
      </c>
      <c r="C333" t="s">
        <v>417</v>
      </c>
      <c r="D333" t="s">
        <v>418</v>
      </c>
      <c r="E333">
        <v>3</v>
      </c>
      <c r="F333" t="s">
        <v>426</v>
      </c>
      <c r="G333" t="s">
        <v>427</v>
      </c>
      <c r="H333">
        <v>3</v>
      </c>
      <c r="I333">
        <v>3</v>
      </c>
      <c r="J333">
        <v>3</v>
      </c>
      <c r="K333">
        <v>3</v>
      </c>
      <c r="N333" t="s">
        <v>134</v>
      </c>
      <c r="P333">
        <v>2</v>
      </c>
      <c r="Q333">
        <v>24</v>
      </c>
      <c r="CH333">
        <v>804</v>
      </c>
      <c r="CI333">
        <v>804</v>
      </c>
    </row>
    <row r="334" spans="1:93" x14ac:dyDescent="0.3">
      <c r="A334" t="s">
        <v>415</v>
      </c>
      <c r="B334" t="s">
        <v>428</v>
      </c>
      <c r="C334" t="s">
        <v>429</v>
      </c>
      <c r="D334" t="s">
        <v>430</v>
      </c>
      <c r="E334">
        <v>2</v>
      </c>
      <c r="F334" t="s">
        <v>218</v>
      </c>
      <c r="G334" t="s">
        <v>431</v>
      </c>
      <c r="I334">
        <v>1</v>
      </c>
      <c r="N334" t="s">
        <v>432</v>
      </c>
      <c r="P334">
        <v>10</v>
      </c>
      <c r="Q334">
        <v>120</v>
      </c>
      <c r="R334">
        <v>403</v>
      </c>
      <c r="S334">
        <v>403</v>
      </c>
      <c r="AH334">
        <v>403</v>
      </c>
      <c r="AI334">
        <v>403</v>
      </c>
      <c r="AX334">
        <v>403</v>
      </c>
      <c r="AY334">
        <v>403</v>
      </c>
      <c r="BN334">
        <v>403</v>
      </c>
      <c r="BO334">
        <v>403</v>
      </c>
      <c r="CD334">
        <v>403</v>
      </c>
      <c r="CE334">
        <v>403</v>
      </c>
    </row>
    <row r="335" spans="1:93" x14ac:dyDescent="0.3">
      <c r="A335" t="s">
        <v>415</v>
      </c>
      <c r="B335" t="s">
        <v>428</v>
      </c>
      <c r="C335" t="s">
        <v>429</v>
      </c>
      <c r="D335" t="s">
        <v>430</v>
      </c>
      <c r="E335">
        <v>2</v>
      </c>
      <c r="F335" t="s">
        <v>272</v>
      </c>
      <c r="G335" t="s">
        <v>433</v>
      </c>
      <c r="I335">
        <v>1</v>
      </c>
      <c r="N335" t="s">
        <v>434</v>
      </c>
      <c r="P335">
        <v>8</v>
      </c>
      <c r="Q335">
        <v>96</v>
      </c>
      <c r="T335">
        <v>403</v>
      </c>
      <c r="U335">
        <v>403</v>
      </c>
      <c r="AJ335">
        <v>403</v>
      </c>
      <c r="AK335">
        <v>403</v>
      </c>
      <c r="BP335">
        <v>403</v>
      </c>
      <c r="BQ335">
        <v>403</v>
      </c>
      <c r="CF335">
        <v>403</v>
      </c>
      <c r="CG335">
        <v>403</v>
      </c>
    </row>
    <row r="336" spans="1:93" x14ac:dyDescent="0.3">
      <c r="A336" t="s">
        <v>415</v>
      </c>
      <c r="B336" t="s">
        <v>428</v>
      </c>
      <c r="C336" t="s">
        <v>429</v>
      </c>
      <c r="D336" t="s">
        <v>430</v>
      </c>
      <c r="E336">
        <v>2</v>
      </c>
      <c r="F336" t="s">
        <v>107</v>
      </c>
      <c r="G336" t="s">
        <v>435</v>
      </c>
      <c r="K336">
        <v>1</v>
      </c>
      <c r="N336" t="s">
        <v>436</v>
      </c>
      <c r="P336">
        <v>4</v>
      </c>
      <c r="Q336">
        <v>48</v>
      </c>
      <c r="V336">
        <v>403</v>
      </c>
      <c r="AL336">
        <v>403</v>
      </c>
      <c r="BB336">
        <v>403</v>
      </c>
      <c r="BR336">
        <v>403</v>
      </c>
    </row>
    <row r="337" spans="1:87" x14ac:dyDescent="0.3">
      <c r="A337" t="s">
        <v>415</v>
      </c>
      <c r="B337" t="s">
        <v>428</v>
      </c>
      <c r="C337" t="s">
        <v>429</v>
      </c>
      <c r="D337" t="s">
        <v>430</v>
      </c>
      <c r="E337">
        <v>2</v>
      </c>
      <c r="F337" t="s">
        <v>362</v>
      </c>
      <c r="G337" t="s">
        <v>437</v>
      </c>
      <c r="K337">
        <v>1</v>
      </c>
      <c r="L337">
        <v>1</v>
      </c>
      <c r="N337" t="s">
        <v>436</v>
      </c>
      <c r="P337">
        <v>4</v>
      </c>
      <c r="Q337">
        <v>48</v>
      </c>
      <c r="W337">
        <v>403</v>
      </c>
      <c r="AM337">
        <v>403</v>
      </c>
      <c r="BC337">
        <v>403</v>
      </c>
      <c r="BS337">
        <v>403</v>
      </c>
    </row>
    <row r="338" spans="1:87" x14ac:dyDescent="0.3">
      <c r="A338" t="s">
        <v>415</v>
      </c>
      <c r="B338" t="s">
        <v>428</v>
      </c>
      <c r="C338" t="s">
        <v>429</v>
      </c>
      <c r="D338" t="s">
        <v>430</v>
      </c>
      <c r="E338">
        <v>2</v>
      </c>
      <c r="F338" t="s">
        <v>174</v>
      </c>
      <c r="G338" t="s">
        <v>438</v>
      </c>
      <c r="H338">
        <v>1</v>
      </c>
      <c r="N338" t="s">
        <v>311</v>
      </c>
      <c r="P338">
        <v>2</v>
      </c>
      <c r="Q338">
        <v>24</v>
      </c>
      <c r="AZ338">
        <v>403</v>
      </c>
      <c r="BA338">
        <v>403</v>
      </c>
    </row>
    <row r="339" spans="1:87" x14ac:dyDescent="0.3">
      <c r="A339" t="s">
        <v>415</v>
      </c>
      <c r="B339" t="s">
        <v>428</v>
      </c>
      <c r="C339" t="s">
        <v>429</v>
      </c>
      <c r="D339" t="s">
        <v>430</v>
      </c>
      <c r="E339">
        <v>2</v>
      </c>
      <c r="F339" t="s">
        <v>124</v>
      </c>
      <c r="G339" t="s">
        <v>439</v>
      </c>
      <c r="J339">
        <v>1</v>
      </c>
      <c r="K339">
        <v>1</v>
      </c>
      <c r="N339" t="s">
        <v>490</v>
      </c>
      <c r="P339">
        <v>2</v>
      </c>
      <c r="Q339">
        <v>24</v>
      </c>
      <c r="CH339">
        <v>403</v>
      </c>
      <c r="CI339">
        <v>403</v>
      </c>
    </row>
    <row r="340" spans="1:87" x14ac:dyDescent="0.3">
      <c r="A340" t="s">
        <v>415</v>
      </c>
      <c r="B340" t="s">
        <v>440</v>
      </c>
      <c r="C340" t="s">
        <v>429</v>
      </c>
      <c r="D340" t="s">
        <v>418</v>
      </c>
      <c r="E340">
        <v>6</v>
      </c>
      <c r="F340" t="s">
        <v>250</v>
      </c>
      <c r="G340" t="s">
        <v>441</v>
      </c>
      <c r="H340">
        <v>1</v>
      </c>
      <c r="I340">
        <v>1</v>
      </c>
      <c r="J340">
        <v>1</v>
      </c>
      <c r="K340">
        <v>1</v>
      </c>
      <c r="N340" t="s">
        <v>424</v>
      </c>
      <c r="P340">
        <v>10</v>
      </c>
      <c r="Q340">
        <v>120</v>
      </c>
      <c r="R340">
        <v>411</v>
      </c>
      <c r="S340">
        <v>411</v>
      </c>
      <c r="AH340">
        <v>411</v>
      </c>
      <c r="AI340">
        <v>411</v>
      </c>
      <c r="AX340">
        <v>411</v>
      </c>
      <c r="AY340">
        <v>411</v>
      </c>
      <c r="BN340">
        <v>411</v>
      </c>
      <c r="BO340">
        <v>411</v>
      </c>
      <c r="CD340">
        <v>411</v>
      </c>
      <c r="CE340">
        <v>411</v>
      </c>
    </row>
    <row r="341" spans="1:87" x14ac:dyDescent="0.3">
      <c r="A341" t="s">
        <v>415</v>
      </c>
      <c r="B341" t="s">
        <v>440</v>
      </c>
      <c r="C341" t="s">
        <v>429</v>
      </c>
      <c r="D341" t="s">
        <v>418</v>
      </c>
      <c r="E341">
        <v>6</v>
      </c>
      <c r="F341" t="s">
        <v>233</v>
      </c>
      <c r="G341" t="s">
        <v>442</v>
      </c>
      <c r="I341">
        <v>1</v>
      </c>
      <c r="J341">
        <v>1</v>
      </c>
      <c r="K341">
        <v>1</v>
      </c>
      <c r="N341" t="s">
        <v>424</v>
      </c>
      <c r="P341">
        <v>8</v>
      </c>
      <c r="Q341">
        <v>96</v>
      </c>
      <c r="T341">
        <v>411</v>
      </c>
      <c r="U341">
        <v>411</v>
      </c>
      <c r="AJ341">
        <v>411</v>
      </c>
      <c r="AK341">
        <v>411</v>
      </c>
      <c r="AZ341">
        <v>411</v>
      </c>
      <c r="BA341">
        <v>411</v>
      </c>
      <c r="BP341">
        <v>411</v>
      </c>
      <c r="BQ341">
        <v>411</v>
      </c>
    </row>
    <row r="342" spans="1:87" x14ac:dyDescent="0.3">
      <c r="A342" t="s">
        <v>415</v>
      </c>
      <c r="B342" t="s">
        <v>440</v>
      </c>
      <c r="C342" t="s">
        <v>429</v>
      </c>
      <c r="D342" t="s">
        <v>418</v>
      </c>
      <c r="E342">
        <v>6</v>
      </c>
      <c r="F342" t="s">
        <v>235</v>
      </c>
      <c r="G342" t="s">
        <v>443</v>
      </c>
      <c r="H342">
        <v>1</v>
      </c>
      <c r="N342" t="s">
        <v>420</v>
      </c>
      <c r="P342">
        <v>10</v>
      </c>
      <c r="Q342">
        <v>120</v>
      </c>
      <c r="V342">
        <v>411</v>
      </c>
      <c r="W342">
        <v>411</v>
      </c>
      <c r="AL342">
        <v>411</v>
      </c>
      <c r="AM342">
        <v>411</v>
      </c>
      <c r="BB342">
        <v>411</v>
      </c>
      <c r="BC342">
        <v>411</v>
      </c>
      <c r="BR342">
        <v>411</v>
      </c>
      <c r="BS342">
        <v>411</v>
      </c>
      <c r="CH342">
        <v>411</v>
      </c>
      <c r="CI342">
        <v>411</v>
      </c>
    </row>
    <row r="343" spans="1:87" x14ac:dyDescent="0.3">
      <c r="A343" t="s">
        <v>415</v>
      </c>
      <c r="B343" t="s">
        <v>440</v>
      </c>
      <c r="C343" t="s">
        <v>429</v>
      </c>
      <c r="D343" t="s">
        <v>418</v>
      </c>
      <c r="E343">
        <v>6</v>
      </c>
      <c r="F343" t="s">
        <v>182</v>
      </c>
      <c r="G343" t="s">
        <v>444</v>
      </c>
      <c r="L343">
        <v>1</v>
      </c>
      <c r="M343">
        <v>1</v>
      </c>
      <c r="N343" t="s">
        <v>139</v>
      </c>
      <c r="P343">
        <v>2</v>
      </c>
      <c r="Q343">
        <v>24</v>
      </c>
      <c r="CF343">
        <v>411</v>
      </c>
      <c r="CG343">
        <v>411</v>
      </c>
    </row>
    <row r="344" spans="1:87" x14ac:dyDescent="0.3">
      <c r="A344" t="s">
        <v>415</v>
      </c>
      <c r="B344" t="s">
        <v>445</v>
      </c>
      <c r="C344" t="s">
        <v>429</v>
      </c>
      <c r="D344" t="s">
        <v>432</v>
      </c>
      <c r="E344">
        <v>5</v>
      </c>
      <c r="F344" t="s">
        <v>212</v>
      </c>
      <c r="G344" t="s">
        <v>446</v>
      </c>
      <c r="K344">
        <v>1</v>
      </c>
      <c r="N344" t="s">
        <v>430</v>
      </c>
      <c r="P344">
        <v>8</v>
      </c>
      <c r="Q344">
        <v>96</v>
      </c>
      <c r="R344">
        <v>410</v>
      </c>
      <c r="S344">
        <v>410</v>
      </c>
      <c r="AX344">
        <v>410</v>
      </c>
      <c r="AY344">
        <v>410</v>
      </c>
      <c r="BN344">
        <v>410</v>
      </c>
      <c r="BO344">
        <v>410</v>
      </c>
      <c r="CD344">
        <v>410</v>
      </c>
      <c r="CE344">
        <v>410</v>
      </c>
    </row>
    <row r="345" spans="1:87" x14ac:dyDescent="0.3">
      <c r="A345" t="s">
        <v>415</v>
      </c>
      <c r="B345" t="s">
        <v>445</v>
      </c>
      <c r="C345" t="s">
        <v>429</v>
      </c>
      <c r="D345" t="s">
        <v>432</v>
      </c>
      <c r="E345">
        <v>5</v>
      </c>
      <c r="F345" t="s">
        <v>313</v>
      </c>
      <c r="G345" t="s">
        <v>447</v>
      </c>
      <c r="H345">
        <v>1</v>
      </c>
      <c r="N345" t="s">
        <v>432</v>
      </c>
      <c r="P345">
        <v>10</v>
      </c>
      <c r="Q345">
        <v>120</v>
      </c>
      <c r="T345">
        <v>410</v>
      </c>
      <c r="U345">
        <v>410</v>
      </c>
      <c r="AJ345">
        <v>410</v>
      </c>
      <c r="AK345">
        <v>410</v>
      </c>
      <c r="AZ345">
        <v>410</v>
      </c>
      <c r="BA345">
        <v>410</v>
      </c>
      <c r="BP345">
        <v>410</v>
      </c>
      <c r="BQ345">
        <v>410</v>
      </c>
      <c r="CF345">
        <v>410</v>
      </c>
      <c r="CG345">
        <v>410</v>
      </c>
    </row>
    <row r="346" spans="1:87" x14ac:dyDescent="0.3">
      <c r="A346" t="s">
        <v>415</v>
      </c>
      <c r="B346" t="s">
        <v>445</v>
      </c>
      <c r="C346" t="s">
        <v>429</v>
      </c>
      <c r="D346" t="s">
        <v>432</v>
      </c>
      <c r="E346">
        <v>5</v>
      </c>
      <c r="F346" t="s">
        <v>143</v>
      </c>
      <c r="G346" t="s">
        <v>448</v>
      </c>
      <c r="H346">
        <v>1</v>
      </c>
      <c r="N346" t="s">
        <v>430</v>
      </c>
      <c r="P346">
        <v>10</v>
      </c>
      <c r="Q346">
        <v>120</v>
      </c>
      <c r="V346">
        <v>410</v>
      </c>
      <c r="W346">
        <v>410</v>
      </c>
      <c r="AL346">
        <v>410</v>
      </c>
      <c r="AM346">
        <v>410</v>
      </c>
      <c r="BB346">
        <v>410</v>
      </c>
      <c r="BC346">
        <v>410</v>
      </c>
      <c r="BR346">
        <v>410</v>
      </c>
      <c r="BS346">
        <v>410</v>
      </c>
      <c r="CH346">
        <v>410</v>
      </c>
      <c r="CI346">
        <v>410</v>
      </c>
    </row>
    <row r="347" spans="1:87" x14ac:dyDescent="0.3">
      <c r="A347" t="s">
        <v>415</v>
      </c>
      <c r="B347" t="s">
        <v>445</v>
      </c>
      <c r="C347" t="s">
        <v>429</v>
      </c>
      <c r="D347" t="s">
        <v>432</v>
      </c>
      <c r="E347">
        <v>5</v>
      </c>
      <c r="F347" t="s">
        <v>182</v>
      </c>
      <c r="G347" t="s">
        <v>444</v>
      </c>
      <c r="L347">
        <v>1</v>
      </c>
      <c r="N347" t="s">
        <v>139</v>
      </c>
      <c r="P347">
        <v>2</v>
      </c>
      <c r="Q347">
        <v>24</v>
      </c>
      <c r="AH347">
        <v>410</v>
      </c>
      <c r="AI347">
        <v>410</v>
      </c>
    </row>
    <row r="348" spans="1:87" x14ac:dyDescent="0.3">
      <c r="A348" t="s">
        <v>415</v>
      </c>
      <c r="B348" t="s">
        <v>449</v>
      </c>
      <c r="C348" t="s">
        <v>429</v>
      </c>
      <c r="D348" t="s">
        <v>420</v>
      </c>
      <c r="E348">
        <v>4</v>
      </c>
      <c r="F348" t="s">
        <v>450</v>
      </c>
      <c r="G348" t="s">
        <v>451</v>
      </c>
      <c r="J348">
        <v>1</v>
      </c>
      <c r="N348" t="s">
        <v>434</v>
      </c>
      <c r="P348">
        <v>10</v>
      </c>
      <c r="Q348">
        <v>120</v>
      </c>
      <c r="R348">
        <v>704</v>
      </c>
      <c r="S348">
        <v>704</v>
      </c>
      <c r="AH348">
        <v>704</v>
      </c>
      <c r="AI348">
        <v>704</v>
      </c>
      <c r="AX348">
        <v>704</v>
      </c>
      <c r="AY348">
        <v>704</v>
      </c>
      <c r="BN348">
        <v>704</v>
      </c>
      <c r="BO348">
        <v>704</v>
      </c>
      <c r="CD348">
        <v>704</v>
      </c>
      <c r="CE348">
        <v>704</v>
      </c>
    </row>
    <row r="349" spans="1:87" x14ac:dyDescent="0.3">
      <c r="A349" t="s">
        <v>415</v>
      </c>
      <c r="B349" t="s">
        <v>449</v>
      </c>
      <c r="C349" t="s">
        <v>429</v>
      </c>
      <c r="D349" t="s">
        <v>420</v>
      </c>
      <c r="E349">
        <v>4</v>
      </c>
      <c r="F349" t="s">
        <v>209</v>
      </c>
      <c r="G349" t="s">
        <v>452</v>
      </c>
      <c r="J349">
        <v>1</v>
      </c>
      <c r="N349" t="s">
        <v>430</v>
      </c>
      <c r="P349">
        <v>8</v>
      </c>
      <c r="Q349">
        <v>96</v>
      </c>
      <c r="T349">
        <v>704</v>
      </c>
      <c r="U349">
        <v>704</v>
      </c>
      <c r="AJ349">
        <v>704</v>
      </c>
      <c r="AK349">
        <v>704</v>
      </c>
      <c r="AZ349">
        <v>704</v>
      </c>
      <c r="BA349">
        <v>704</v>
      </c>
      <c r="BP349">
        <v>704</v>
      </c>
      <c r="BQ349">
        <v>704</v>
      </c>
    </row>
    <row r="350" spans="1:87" x14ac:dyDescent="0.3">
      <c r="A350" t="s">
        <v>415</v>
      </c>
      <c r="B350" t="s">
        <v>449</v>
      </c>
      <c r="C350" t="s">
        <v>429</v>
      </c>
      <c r="D350" t="s">
        <v>420</v>
      </c>
      <c r="E350">
        <v>4</v>
      </c>
      <c r="F350" t="s">
        <v>121</v>
      </c>
      <c r="G350" t="s">
        <v>453</v>
      </c>
      <c r="H350">
        <v>1</v>
      </c>
      <c r="N350" t="s">
        <v>454</v>
      </c>
      <c r="P350">
        <v>8</v>
      </c>
      <c r="Q350">
        <v>96</v>
      </c>
      <c r="V350">
        <v>704</v>
      </c>
      <c r="W350">
        <v>704</v>
      </c>
      <c r="AL350">
        <v>704</v>
      </c>
      <c r="AM350">
        <v>704</v>
      </c>
      <c r="BB350">
        <v>704</v>
      </c>
      <c r="BC350">
        <v>704</v>
      </c>
      <c r="BR350">
        <v>704</v>
      </c>
      <c r="BS350">
        <v>704</v>
      </c>
    </row>
    <row r="351" spans="1:87" x14ac:dyDescent="0.3">
      <c r="A351" t="s">
        <v>415</v>
      </c>
      <c r="B351" t="s">
        <v>449</v>
      </c>
      <c r="C351" t="s">
        <v>429</v>
      </c>
      <c r="D351" t="s">
        <v>420</v>
      </c>
      <c r="E351">
        <v>4</v>
      </c>
      <c r="F351" t="s">
        <v>137</v>
      </c>
      <c r="G351" t="s">
        <v>455</v>
      </c>
      <c r="L351">
        <v>1</v>
      </c>
      <c r="N351" t="s">
        <v>114</v>
      </c>
      <c r="P351">
        <v>2</v>
      </c>
      <c r="Q351">
        <v>24</v>
      </c>
      <c r="CF351">
        <v>704</v>
      </c>
      <c r="CG351">
        <v>704</v>
      </c>
    </row>
    <row r="352" spans="1:87" x14ac:dyDescent="0.3">
      <c r="A352" t="s">
        <v>415</v>
      </c>
      <c r="B352" t="s">
        <v>449</v>
      </c>
      <c r="C352" t="s">
        <v>429</v>
      </c>
      <c r="D352" t="s">
        <v>420</v>
      </c>
      <c r="E352">
        <v>4</v>
      </c>
      <c r="F352" t="s">
        <v>182</v>
      </c>
      <c r="G352" t="s">
        <v>444</v>
      </c>
      <c r="L352">
        <v>1</v>
      </c>
      <c r="N352" t="s">
        <v>127</v>
      </c>
      <c r="P352">
        <v>2</v>
      </c>
      <c r="Q352">
        <v>24</v>
      </c>
      <c r="CH352">
        <v>704</v>
      </c>
      <c r="CI352">
        <v>704</v>
      </c>
    </row>
    <row r="353" spans="1:93" x14ac:dyDescent="0.3">
      <c r="A353" t="s">
        <v>415</v>
      </c>
      <c r="B353" t="s">
        <v>456</v>
      </c>
      <c r="C353" t="s">
        <v>429</v>
      </c>
      <c r="D353" t="s">
        <v>436</v>
      </c>
      <c r="E353">
        <v>5</v>
      </c>
      <c r="F353" t="s">
        <v>212</v>
      </c>
      <c r="G353" t="s">
        <v>446</v>
      </c>
      <c r="K353">
        <v>1</v>
      </c>
      <c r="N353" t="s">
        <v>420</v>
      </c>
      <c r="P353">
        <v>8</v>
      </c>
      <c r="Q353">
        <v>96</v>
      </c>
      <c r="X353">
        <v>410</v>
      </c>
      <c r="Y353">
        <v>410</v>
      </c>
      <c r="BD353">
        <v>410</v>
      </c>
      <c r="BE353">
        <v>410</v>
      </c>
      <c r="BT353">
        <v>410</v>
      </c>
      <c r="BU353">
        <v>410</v>
      </c>
      <c r="CJ353">
        <v>410</v>
      </c>
      <c r="CK353">
        <v>410</v>
      </c>
    </row>
    <row r="354" spans="1:93" x14ac:dyDescent="0.3">
      <c r="A354" t="s">
        <v>415</v>
      </c>
      <c r="B354" t="s">
        <v>456</v>
      </c>
      <c r="C354" t="s">
        <v>429</v>
      </c>
      <c r="D354" t="s">
        <v>436</v>
      </c>
      <c r="E354">
        <v>5</v>
      </c>
      <c r="F354" t="s">
        <v>313</v>
      </c>
      <c r="G354" t="s">
        <v>447</v>
      </c>
      <c r="H354">
        <v>1</v>
      </c>
      <c r="N354" t="s">
        <v>436</v>
      </c>
      <c r="P354">
        <v>4</v>
      </c>
      <c r="Q354">
        <v>48</v>
      </c>
      <c r="Z354">
        <v>410</v>
      </c>
      <c r="BF354">
        <v>410</v>
      </c>
      <c r="BV354">
        <v>410</v>
      </c>
      <c r="CL354">
        <v>410</v>
      </c>
    </row>
    <row r="355" spans="1:93" x14ac:dyDescent="0.3">
      <c r="A355" t="s">
        <v>415</v>
      </c>
      <c r="B355" t="s">
        <v>456</v>
      </c>
      <c r="C355" t="s">
        <v>429</v>
      </c>
      <c r="D355" t="s">
        <v>436</v>
      </c>
      <c r="E355">
        <v>5</v>
      </c>
      <c r="F355" t="s">
        <v>331</v>
      </c>
      <c r="G355" t="s">
        <v>457</v>
      </c>
      <c r="H355">
        <v>1</v>
      </c>
      <c r="N355" t="s">
        <v>436</v>
      </c>
      <c r="P355">
        <v>4</v>
      </c>
      <c r="Q355">
        <v>48</v>
      </c>
      <c r="AA355">
        <v>410</v>
      </c>
      <c r="BG355">
        <v>410</v>
      </c>
      <c r="BW355">
        <v>410</v>
      </c>
      <c r="CM355">
        <v>410</v>
      </c>
    </row>
    <row r="356" spans="1:93" x14ac:dyDescent="0.3">
      <c r="A356" t="s">
        <v>415</v>
      </c>
      <c r="B356" t="s">
        <v>456</v>
      </c>
      <c r="C356" t="s">
        <v>429</v>
      </c>
      <c r="D356" t="s">
        <v>436</v>
      </c>
      <c r="E356">
        <v>5</v>
      </c>
      <c r="F356" t="s">
        <v>143</v>
      </c>
      <c r="G356" t="s">
        <v>448</v>
      </c>
      <c r="H356">
        <v>1</v>
      </c>
      <c r="N356" t="s">
        <v>458</v>
      </c>
      <c r="P356">
        <v>10</v>
      </c>
      <c r="Q356">
        <v>120</v>
      </c>
      <c r="AB356">
        <v>410</v>
      </c>
      <c r="AC356">
        <v>410</v>
      </c>
      <c r="AR356">
        <v>410</v>
      </c>
      <c r="AS356">
        <v>410</v>
      </c>
      <c r="BH356">
        <v>410</v>
      </c>
      <c r="BI356">
        <v>410</v>
      </c>
      <c r="BX356">
        <v>410</v>
      </c>
      <c r="BY356">
        <v>410</v>
      </c>
      <c r="CN356">
        <v>410</v>
      </c>
      <c r="CO356">
        <v>410</v>
      </c>
    </row>
    <row r="357" spans="1:93" x14ac:dyDescent="0.3">
      <c r="A357" t="s">
        <v>415</v>
      </c>
      <c r="B357" t="s">
        <v>456</v>
      </c>
      <c r="C357" t="s">
        <v>429</v>
      </c>
      <c r="D357" t="s">
        <v>436</v>
      </c>
      <c r="E357">
        <v>5</v>
      </c>
      <c r="F357" t="s">
        <v>182</v>
      </c>
      <c r="G357" t="s">
        <v>444</v>
      </c>
      <c r="L357">
        <v>1</v>
      </c>
      <c r="N357" t="s">
        <v>490</v>
      </c>
      <c r="P357">
        <v>2</v>
      </c>
      <c r="Q357">
        <v>24</v>
      </c>
      <c r="AN357">
        <v>410</v>
      </c>
      <c r="AO357">
        <v>410</v>
      </c>
    </row>
    <row r="358" spans="1:93" x14ac:dyDescent="0.3">
      <c r="A358" t="s">
        <v>415</v>
      </c>
      <c r="B358" t="s">
        <v>456</v>
      </c>
      <c r="C358" t="s">
        <v>429</v>
      </c>
      <c r="D358" t="s">
        <v>436</v>
      </c>
      <c r="E358">
        <v>5</v>
      </c>
      <c r="F358" t="s">
        <v>163</v>
      </c>
      <c r="G358" t="s">
        <v>459</v>
      </c>
      <c r="J358">
        <v>1</v>
      </c>
      <c r="N358" t="s">
        <v>489</v>
      </c>
      <c r="P358">
        <v>2</v>
      </c>
      <c r="Q358">
        <v>24</v>
      </c>
      <c r="AP358">
        <v>410</v>
      </c>
      <c r="AQ358">
        <v>410</v>
      </c>
    </row>
    <row r="359" spans="1:93" x14ac:dyDescent="0.3">
      <c r="A359" t="s">
        <v>415</v>
      </c>
      <c r="B359" t="s">
        <v>460</v>
      </c>
      <c r="C359" t="s">
        <v>429</v>
      </c>
      <c r="D359" t="s">
        <v>458</v>
      </c>
      <c r="E359">
        <v>1</v>
      </c>
      <c r="F359" t="s">
        <v>110</v>
      </c>
      <c r="G359" t="s">
        <v>461</v>
      </c>
      <c r="I359">
        <v>1</v>
      </c>
      <c r="N359" t="s">
        <v>458</v>
      </c>
      <c r="P359">
        <v>10</v>
      </c>
      <c r="Q359">
        <v>120</v>
      </c>
      <c r="X359">
        <v>403</v>
      </c>
      <c r="Y359">
        <v>403</v>
      </c>
      <c r="AN359">
        <v>403</v>
      </c>
      <c r="AO359">
        <v>403</v>
      </c>
      <c r="BD359">
        <v>403</v>
      </c>
      <c r="BE359">
        <v>403</v>
      </c>
      <c r="BT359">
        <v>403</v>
      </c>
      <c r="BU359">
        <v>403</v>
      </c>
      <c r="CJ359">
        <v>403</v>
      </c>
      <c r="CK359">
        <v>403</v>
      </c>
    </row>
    <row r="360" spans="1:93" x14ac:dyDescent="0.3">
      <c r="A360" t="s">
        <v>415</v>
      </c>
      <c r="B360" t="s">
        <v>460</v>
      </c>
      <c r="C360" t="s">
        <v>429</v>
      </c>
      <c r="D360" t="s">
        <v>458</v>
      </c>
      <c r="E360">
        <v>1</v>
      </c>
      <c r="F360" t="s">
        <v>275</v>
      </c>
      <c r="G360" t="s">
        <v>462</v>
      </c>
      <c r="M360">
        <v>1</v>
      </c>
      <c r="N360" t="s">
        <v>434</v>
      </c>
      <c r="P360">
        <v>8</v>
      </c>
      <c r="Q360">
        <v>96</v>
      </c>
      <c r="Z360">
        <v>403</v>
      </c>
      <c r="AA360">
        <v>403</v>
      </c>
      <c r="AP360">
        <v>403</v>
      </c>
      <c r="AQ360">
        <v>403</v>
      </c>
      <c r="BV360">
        <v>403</v>
      </c>
      <c r="BW360">
        <v>403</v>
      </c>
      <c r="CL360">
        <v>403</v>
      </c>
      <c r="CM360">
        <v>403</v>
      </c>
    </row>
    <row r="361" spans="1:93" x14ac:dyDescent="0.3">
      <c r="A361" t="s">
        <v>415</v>
      </c>
      <c r="B361" t="s">
        <v>460</v>
      </c>
      <c r="C361" t="s">
        <v>429</v>
      </c>
      <c r="D361" t="s">
        <v>458</v>
      </c>
      <c r="E361">
        <v>1</v>
      </c>
      <c r="F361" t="s">
        <v>180</v>
      </c>
      <c r="G361" t="s">
        <v>463</v>
      </c>
      <c r="H361">
        <v>1</v>
      </c>
      <c r="I361">
        <v>1</v>
      </c>
      <c r="J361">
        <v>1</v>
      </c>
      <c r="K361">
        <v>1</v>
      </c>
      <c r="N361" t="s">
        <v>436</v>
      </c>
      <c r="P361">
        <v>8</v>
      </c>
      <c r="Q361">
        <v>96</v>
      </c>
      <c r="AB361">
        <v>403</v>
      </c>
      <c r="AC361">
        <v>403</v>
      </c>
      <c r="BH361">
        <v>403</v>
      </c>
      <c r="BI361">
        <v>403</v>
      </c>
      <c r="BX361">
        <v>403</v>
      </c>
      <c r="BY361">
        <v>403</v>
      </c>
      <c r="CN361">
        <v>403</v>
      </c>
      <c r="CO361">
        <v>403</v>
      </c>
    </row>
    <row r="362" spans="1:93" x14ac:dyDescent="0.3">
      <c r="A362" t="s">
        <v>415</v>
      </c>
      <c r="B362" t="s">
        <v>460</v>
      </c>
      <c r="C362" t="s">
        <v>429</v>
      </c>
      <c r="D362" t="s">
        <v>458</v>
      </c>
      <c r="E362">
        <v>1</v>
      </c>
      <c r="F362" t="s">
        <v>124</v>
      </c>
      <c r="G362" t="s">
        <v>439</v>
      </c>
      <c r="H362">
        <v>1</v>
      </c>
      <c r="I362">
        <v>1</v>
      </c>
      <c r="N362" t="s">
        <v>127</v>
      </c>
      <c r="P362">
        <v>2</v>
      </c>
      <c r="Q362">
        <v>24</v>
      </c>
      <c r="AR362">
        <v>403</v>
      </c>
      <c r="AS362">
        <v>403</v>
      </c>
    </row>
    <row r="363" spans="1:93" x14ac:dyDescent="0.3">
      <c r="A363" t="s">
        <v>415</v>
      </c>
      <c r="B363" t="s">
        <v>460</v>
      </c>
      <c r="C363" t="s">
        <v>429</v>
      </c>
      <c r="D363" t="s">
        <v>458</v>
      </c>
      <c r="E363">
        <v>1</v>
      </c>
      <c r="F363" t="s">
        <v>115</v>
      </c>
      <c r="G363" t="s">
        <v>464</v>
      </c>
      <c r="I363">
        <v>1</v>
      </c>
      <c r="N363" t="s">
        <v>465</v>
      </c>
      <c r="P363">
        <v>2</v>
      </c>
      <c r="Q363">
        <v>24</v>
      </c>
      <c r="BF363">
        <v>403</v>
      </c>
      <c r="BG363">
        <v>403</v>
      </c>
    </row>
    <row r="364" spans="1:93" x14ac:dyDescent="0.3">
      <c r="A364" t="s">
        <v>415</v>
      </c>
      <c r="B364" t="s">
        <v>466</v>
      </c>
      <c r="C364" t="s">
        <v>429</v>
      </c>
      <c r="D364" t="s">
        <v>434</v>
      </c>
      <c r="E364">
        <v>4</v>
      </c>
      <c r="F364" t="s">
        <v>450</v>
      </c>
      <c r="G364" t="s">
        <v>451</v>
      </c>
      <c r="J364">
        <v>1</v>
      </c>
      <c r="N364" t="s">
        <v>436</v>
      </c>
      <c r="P364">
        <v>8</v>
      </c>
      <c r="Q364">
        <v>96</v>
      </c>
      <c r="X364">
        <v>804</v>
      </c>
      <c r="Y364">
        <v>804</v>
      </c>
      <c r="BD364">
        <v>804</v>
      </c>
      <c r="BE364">
        <v>804</v>
      </c>
      <c r="BT364">
        <v>804</v>
      </c>
      <c r="BU364">
        <v>804</v>
      </c>
      <c r="CJ364">
        <v>804</v>
      </c>
      <c r="CK364">
        <v>804</v>
      </c>
    </row>
    <row r="365" spans="1:93" x14ac:dyDescent="0.3">
      <c r="A365" t="s">
        <v>415</v>
      </c>
      <c r="B365" t="s">
        <v>466</v>
      </c>
      <c r="C365" t="s">
        <v>429</v>
      </c>
      <c r="D365" t="s">
        <v>434</v>
      </c>
      <c r="E365">
        <v>4</v>
      </c>
      <c r="F365" t="s">
        <v>209</v>
      </c>
      <c r="G365" t="s">
        <v>452</v>
      </c>
      <c r="J365">
        <v>1</v>
      </c>
      <c r="N365" t="s">
        <v>458</v>
      </c>
      <c r="P365">
        <v>10</v>
      </c>
      <c r="Q365">
        <v>120</v>
      </c>
      <c r="Z365">
        <v>804</v>
      </c>
      <c r="AA365">
        <v>804</v>
      </c>
      <c r="AP365">
        <v>804</v>
      </c>
      <c r="AQ365">
        <v>804</v>
      </c>
      <c r="BF365">
        <v>804</v>
      </c>
      <c r="BG365">
        <v>804</v>
      </c>
      <c r="BV365">
        <v>804</v>
      </c>
      <c r="BW365">
        <v>804</v>
      </c>
      <c r="CL365">
        <v>804</v>
      </c>
      <c r="CM365">
        <v>804</v>
      </c>
    </row>
    <row r="366" spans="1:93" x14ac:dyDescent="0.3">
      <c r="A366" t="s">
        <v>415</v>
      </c>
      <c r="B366" t="s">
        <v>466</v>
      </c>
      <c r="C366" t="s">
        <v>429</v>
      </c>
      <c r="D366" t="s">
        <v>434</v>
      </c>
      <c r="E366">
        <v>4</v>
      </c>
      <c r="F366" t="s">
        <v>121</v>
      </c>
      <c r="G366" t="s">
        <v>453</v>
      </c>
      <c r="H366">
        <v>1</v>
      </c>
      <c r="N366" t="s">
        <v>434</v>
      </c>
      <c r="P366">
        <v>8</v>
      </c>
      <c r="Q366">
        <v>96</v>
      </c>
      <c r="AB366">
        <v>804</v>
      </c>
      <c r="AC366">
        <v>804</v>
      </c>
      <c r="AR366">
        <v>804</v>
      </c>
      <c r="AS366">
        <v>804</v>
      </c>
      <c r="BX366">
        <v>804</v>
      </c>
      <c r="BY366">
        <v>804</v>
      </c>
      <c r="CN366">
        <v>804</v>
      </c>
      <c r="CO366">
        <v>804</v>
      </c>
    </row>
    <row r="367" spans="1:93" x14ac:dyDescent="0.3">
      <c r="A367" t="s">
        <v>415</v>
      </c>
      <c r="B367" t="s">
        <v>466</v>
      </c>
      <c r="C367" t="s">
        <v>429</v>
      </c>
      <c r="D367" t="s">
        <v>434</v>
      </c>
      <c r="E367">
        <v>4</v>
      </c>
      <c r="F367" t="s">
        <v>137</v>
      </c>
      <c r="G367" t="s">
        <v>455</v>
      </c>
      <c r="L367">
        <v>1</v>
      </c>
      <c r="N367" t="s">
        <v>114</v>
      </c>
      <c r="P367">
        <v>2</v>
      </c>
      <c r="Q367">
        <v>24</v>
      </c>
      <c r="AN367">
        <v>804</v>
      </c>
      <c r="AO367">
        <v>804</v>
      </c>
    </row>
    <row r="368" spans="1:93" x14ac:dyDescent="0.3">
      <c r="A368" t="s">
        <v>415</v>
      </c>
      <c r="B368" t="s">
        <v>466</v>
      </c>
      <c r="C368" t="s">
        <v>429</v>
      </c>
      <c r="D368" t="s">
        <v>434</v>
      </c>
      <c r="E368">
        <v>4</v>
      </c>
      <c r="F368" t="s">
        <v>182</v>
      </c>
      <c r="G368" t="s">
        <v>444</v>
      </c>
      <c r="K368">
        <v>1</v>
      </c>
      <c r="N368" t="s">
        <v>117</v>
      </c>
      <c r="P368">
        <v>2</v>
      </c>
      <c r="Q368">
        <v>24</v>
      </c>
      <c r="BH368">
        <v>804</v>
      </c>
      <c r="BI368">
        <v>804</v>
      </c>
    </row>
    <row r="369" spans="1:105" x14ac:dyDescent="0.3">
      <c r="A369" t="s">
        <v>415</v>
      </c>
      <c r="B369" t="s">
        <v>467</v>
      </c>
      <c r="C369" t="s">
        <v>429</v>
      </c>
      <c r="D369" t="s">
        <v>432</v>
      </c>
      <c r="E369">
        <v>1</v>
      </c>
      <c r="F369" t="s">
        <v>180</v>
      </c>
      <c r="G369" t="s">
        <v>463</v>
      </c>
      <c r="H369">
        <v>1</v>
      </c>
      <c r="I369">
        <v>1</v>
      </c>
      <c r="J369">
        <v>1</v>
      </c>
      <c r="K369">
        <v>1</v>
      </c>
      <c r="N369" t="s">
        <v>454</v>
      </c>
      <c r="P369">
        <v>8</v>
      </c>
      <c r="Q369">
        <v>96</v>
      </c>
      <c r="R369">
        <v>1003</v>
      </c>
      <c r="S369">
        <v>1003</v>
      </c>
      <c r="AH369">
        <v>1003</v>
      </c>
      <c r="AI369">
        <v>1003</v>
      </c>
      <c r="AX369">
        <v>1003</v>
      </c>
      <c r="AY369">
        <v>1003</v>
      </c>
      <c r="BN369">
        <v>1003</v>
      </c>
      <c r="BO369">
        <v>1003</v>
      </c>
    </row>
    <row r="370" spans="1:105" x14ac:dyDescent="0.3">
      <c r="A370" t="s">
        <v>415</v>
      </c>
      <c r="B370" t="s">
        <v>467</v>
      </c>
      <c r="C370" t="s">
        <v>429</v>
      </c>
      <c r="D370" t="s">
        <v>432</v>
      </c>
      <c r="E370">
        <v>1</v>
      </c>
      <c r="F370" t="s">
        <v>275</v>
      </c>
      <c r="G370" t="s">
        <v>462</v>
      </c>
      <c r="M370">
        <v>1</v>
      </c>
      <c r="N370" t="s">
        <v>454</v>
      </c>
      <c r="P370">
        <v>8</v>
      </c>
      <c r="Q370">
        <v>96</v>
      </c>
      <c r="T370">
        <v>1003</v>
      </c>
      <c r="U370">
        <v>1003</v>
      </c>
      <c r="AJ370">
        <v>1003</v>
      </c>
      <c r="AK370">
        <v>1003</v>
      </c>
      <c r="AZ370">
        <v>1003</v>
      </c>
      <c r="BA370">
        <v>1003</v>
      </c>
      <c r="BP370">
        <v>1003</v>
      </c>
      <c r="BQ370">
        <v>1003</v>
      </c>
    </row>
    <row r="371" spans="1:105" x14ac:dyDescent="0.3">
      <c r="A371" t="s">
        <v>415</v>
      </c>
      <c r="B371" t="s">
        <v>467</v>
      </c>
      <c r="C371" t="s">
        <v>429</v>
      </c>
      <c r="D371" t="s">
        <v>432</v>
      </c>
      <c r="E371">
        <v>1</v>
      </c>
      <c r="F371" t="s">
        <v>110</v>
      </c>
      <c r="G371" t="s">
        <v>461</v>
      </c>
      <c r="I371">
        <v>1</v>
      </c>
      <c r="N371" t="s">
        <v>432</v>
      </c>
      <c r="P371">
        <v>10</v>
      </c>
      <c r="Q371">
        <v>120</v>
      </c>
      <c r="V371">
        <v>1003</v>
      </c>
      <c r="W371">
        <v>1003</v>
      </c>
      <c r="AL371">
        <v>1003</v>
      </c>
      <c r="AM371">
        <v>1003</v>
      </c>
      <c r="BB371">
        <v>1003</v>
      </c>
      <c r="BC371">
        <v>1003</v>
      </c>
      <c r="BR371">
        <v>1003</v>
      </c>
      <c r="BS371">
        <v>1003</v>
      </c>
      <c r="CH371">
        <v>1003</v>
      </c>
      <c r="CI371">
        <v>1003</v>
      </c>
    </row>
    <row r="372" spans="1:105" x14ac:dyDescent="0.3">
      <c r="A372" t="s">
        <v>415</v>
      </c>
      <c r="B372" t="s">
        <v>467</v>
      </c>
      <c r="C372" t="s">
        <v>429</v>
      </c>
      <c r="D372" t="s">
        <v>432</v>
      </c>
      <c r="E372">
        <v>1</v>
      </c>
      <c r="F372" t="s">
        <v>115</v>
      </c>
      <c r="G372" t="s">
        <v>464</v>
      </c>
      <c r="I372">
        <v>1</v>
      </c>
      <c r="N372" t="s">
        <v>465</v>
      </c>
      <c r="P372">
        <v>2</v>
      </c>
      <c r="Q372">
        <v>24</v>
      </c>
      <c r="CD372">
        <v>1003</v>
      </c>
      <c r="CE372">
        <v>1003</v>
      </c>
    </row>
    <row r="373" spans="1:105" x14ac:dyDescent="0.3">
      <c r="A373" t="s">
        <v>415</v>
      </c>
      <c r="B373" t="s">
        <v>467</v>
      </c>
      <c r="C373" t="s">
        <v>429</v>
      </c>
      <c r="D373" t="s">
        <v>432</v>
      </c>
      <c r="E373">
        <v>1</v>
      </c>
      <c r="F373" t="s">
        <v>124</v>
      </c>
      <c r="G373" t="s">
        <v>439</v>
      </c>
      <c r="H373">
        <v>1</v>
      </c>
      <c r="I373">
        <v>1</v>
      </c>
      <c r="N373" t="s">
        <v>127</v>
      </c>
      <c r="P373">
        <v>2</v>
      </c>
      <c r="Q373">
        <v>24</v>
      </c>
      <c r="CF373">
        <v>1003</v>
      </c>
      <c r="CG373">
        <v>1003</v>
      </c>
    </row>
    <row r="374" spans="1:105" x14ac:dyDescent="0.3">
      <c r="A374" t="s">
        <v>415</v>
      </c>
      <c r="B374" t="s">
        <v>468</v>
      </c>
      <c r="C374" t="s">
        <v>429</v>
      </c>
      <c r="D374" t="s">
        <v>458</v>
      </c>
      <c r="E374">
        <v>1</v>
      </c>
      <c r="F374" t="s">
        <v>110</v>
      </c>
      <c r="G374" t="s">
        <v>461</v>
      </c>
      <c r="I374">
        <v>1</v>
      </c>
      <c r="N374" t="s">
        <v>430</v>
      </c>
      <c r="P374">
        <v>8</v>
      </c>
      <c r="Q374">
        <v>96</v>
      </c>
      <c r="X374">
        <v>1004</v>
      </c>
      <c r="Y374">
        <v>1004</v>
      </c>
      <c r="AN374">
        <v>1004</v>
      </c>
      <c r="AO374">
        <v>1004</v>
      </c>
      <c r="BD374">
        <v>1004</v>
      </c>
      <c r="BE374">
        <v>1004</v>
      </c>
      <c r="BT374">
        <v>1004</v>
      </c>
      <c r="BU374">
        <v>1004</v>
      </c>
    </row>
    <row r="375" spans="1:105" x14ac:dyDescent="0.3">
      <c r="A375" t="s">
        <v>415</v>
      </c>
      <c r="B375" t="s">
        <v>468</v>
      </c>
      <c r="C375" t="s">
        <v>429</v>
      </c>
      <c r="D375" t="s">
        <v>458</v>
      </c>
      <c r="E375">
        <v>1</v>
      </c>
      <c r="F375" t="s">
        <v>275</v>
      </c>
      <c r="G375" t="s">
        <v>462</v>
      </c>
      <c r="M375">
        <v>1</v>
      </c>
      <c r="N375" t="s">
        <v>454</v>
      </c>
      <c r="P375">
        <v>8</v>
      </c>
      <c r="Q375">
        <v>96</v>
      </c>
      <c r="Z375">
        <v>1004</v>
      </c>
      <c r="AA375">
        <v>1004</v>
      </c>
      <c r="AP375">
        <v>1004</v>
      </c>
      <c r="AQ375">
        <v>1004</v>
      </c>
      <c r="BF375">
        <v>1004</v>
      </c>
      <c r="BG375">
        <v>1004</v>
      </c>
      <c r="BV375">
        <v>1004</v>
      </c>
      <c r="BW375">
        <v>1004</v>
      </c>
    </row>
    <row r="376" spans="1:105" x14ac:dyDescent="0.3">
      <c r="A376" t="s">
        <v>415</v>
      </c>
      <c r="B376" t="s">
        <v>468</v>
      </c>
      <c r="C376" t="s">
        <v>429</v>
      </c>
      <c r="D376" t="s">
        <v>454</v>
      </c>
      <c r="E376">
        <v>1</v>
      </c>
      <c r="F376" t="s">
        <v>180</v>
      </c>
      <c r="G376" t="s">
        <v>463</v>
      </c>
      <c r="H376">
        <v>1</v>
      </c>
      <c r="I376">
        <v>1</v>
      </c>
      <c r="J376">
        <v>1</v>
      </c>
      <c r="K376">
        <v>1</v>
      </c>
      <c r="N376" t="s">
        <v>454</v>
      </c>
      <c r="P376">
        <v>6</v>
      </c>
      <c r="Q376">
        <v>72</v>
      </c>
      <c r="AR376">
        <v>1004</v>
      </c>
      <c r="AS376">
        <v>1004</v>
      </c>
      <c r="BH376">
        <v>1004</v>
      </c>
      <c r="BI376">
        <v>1004</v>
      </c>
      <c r="BX376">
        <v>1004</v>
      </c>
      <c r="BY376">
        <v>1004</v>
      </c>
    </row>
    <row r="377" spans="1:105" x14ac:dyDescent="0.3">
      <c r="A377" t="s">
        <v>415</v>
      </c>
      <c r="B377" t="s">
        <v>468</v>
      </c>
      <c r="C377" t="s">
        <v>429</v>
      </c>
      <c r="D377" t="s">
        <v>454</v>
      </c>
      <c r="E377">
        <v>1</v>
      </c>
      <c r="F377" t="s">
        <v>115</v>
      </c>
      <c r="G377" t="s">
        <v>464</v>
      </c>
      <c r="J377">
        <v>1</v>
      </c>
      <c r="N377" t="s">
        <v>465</v>
      </c>
      <c r="P377">
        <v>2</v>
      </c>
      <c r="Q377">
        <v>24</v>
      </c>
      <c r="CJ377">
        <v>1004</v>
      </c>
      <c r="CK377">
        <v>1004</v>
      </c>
    </row>
    <row r="378" spans="1:105" x14ac:dyDescent="0.3">
      <c r="A378" t="s">
        <v>415</v>
      </c>
      <c r="B378" t="s">
        <v>468</v>
      </c>
      <c r="C378" t="s">
        <v>429</v>
      </c>
      <c r="D378" t="s">
        <v>454</v>
      </c>
      <c r="E378">
        <v>1</v>
      </c>
      <c r="F378" t="s">
        <v>174</v>
      </c>
      <c r="G378" t="s">
        <v>438</v>
      </c>
      <c r="I378">
        <v>1</v>
      </c>
      <c r="N378" t="s">
        <v>311</v>
      </c>
      <c r="P378">
        <v>2</v>
      </c>
      <c r="Q378">
        <v>24</v>
      </c>
      <c r="CL378">
        <v>1004</v>
      </c>
      <c r="CM378">
        <v>1004</v>
      </c>
    </row>
    <row r="379" spans="1:105" x14ac:dyDescent="0.3">
      <c r="A379" t="s">
        <v>415</v>
      </c>
      <c r="B379" t="s">
        <v>468</v>
      </c>
      <c r="C379" t="s">
        <v>429</v>
      </c>
      <c r="D379" t="s">
        <v>454</v>
      </c>
      <c r="E379">
        <v>1</v>
      </c>
      <c r="F379" t="s">
        <v>124</v>
      </c>
      <c r="G379" t="s">
        <v>439</v>
      </c>
      <c r="H379">
        <v>1</v>
      </c>
      <c r="I379">
        <v>1</v>
      </c>
      <c r="N379" t="s">
        <v>490</v>
      </c>
      <c r="P379">
        <v>2</v>
      </c>
      <c r="Q379">
        <v>24</v>
      </c>
      <c r="AB379">
        <v>1004</v>
      </c>
      <c r="AC379">
        <v>1004</v>
      </c>
    </row>
    <row r="380" spans="1:105" x14ac:dyDescent="0.3">
      <c r="R380">
        <f>SUBTOTAL(3,PROGRAMACIONES_PARCIALES[6-7L])</f>
        <v>32</v>
      </c>
      <c r="S380">
        <f>SUBTOTAL(3,PROGRAMACIONES_PARCIALES[7-8L])</f>
        <v>32</v>
      </c>
      <c r="T380">
        <f>SUBTOTAL(3,PROGRAMACIONES_PARCIALES[8-9L])</f>
        <v>32</v>
      </c>
      <c r="U380">
        <f>SUBTOTAL(3,PROGRAMACIONES_PARCIALES[9-10L])</f>
        <v>32</v>
      </c>
      <c r="V380">
        <f>SUBTOTAL(3,PROGRAMACIONES_PARCIALES[10-11L])</f>
        <v>32</v>
      </c>
      <c r="W380">
        <f>SUBTOTAL(3,PROGRAMACIONES_PARCIALES[11-12L])</f>
        <v>32</v>
      </c>
      <c r="X380">
        <f>SUBTOTAL(3,PROGRAMACIONES_PARCIALES[12-13L])</f>
        <v>29</v>
      </c>
      <c r="Y380">
        <f>SUBTOTAL(3,PROGRAMACIONES_PARCIALES[13-14L])</f>
        <v>29</v>
      </c>
      <c r="Z380">
        <f>SUBTOTAL(3,PROGRAMACIONES_PARCIALES[14-15L])</f>
        <v>29</v>
      </c>
      <c r="AA380">
        <f>SUBTOTAL(3,PROGRAMACIONES_PARCIALES[15-16L])</f>
        <v>29</v>
      </c>
      <c r="AB380">
        <f>SUBTOTAL(3,PROGRAMACIONES_PARCIALES[16-17L])</f>
        <v>29</v>
      </c>
      <c r="AC380">
        <f>SUBTOTAL(3,PROGRAMACIONES_PARCIALES[17-18L])</f>
        <v>29</v>
      </c>
      <c r="AD380">
        <f>SUBTOTAL(3,PROGRAMACIONES_PARCIALES[18-19L])</f>
        <v>8</v>
      </c>
      <c r="AE380">
        <f>SUBTOTAL(3,PROGRAMACIONES_PARCIALES[19-20L])</f>
        <v>8</v>
      </c>
      <c r="AF380">
        <f>SUBTOTAL(3,PROGRAMACIONES_PARCIALES[20-21L])</f>
        <v>8</v>
      </c>
      <c r="AG380">
        <f>SUBTOTAL(3,PROGRAMACIONES_PARCIALES[21-22L])</f>
        <v>8</v>
      </c>
      <c r="AH380">
        <f>SUBTOTAL(3,PROGRAMACIONES_PARCIALES[6-7M])</f>
        <v>31</v>
      </c>
      <c r="AI380">
        <f>SUBTOTAL(3,PROGRAMACIONES_PARCIALES[7-8M])</f>
        <v>31</v>
      </c>
      <c r="AJ380">
        <f>SUBTOTAL(3,PROGRAMACIONES_PARCIALES[8-9M])</f>
        <v>31</v>
      </c>
      <c r="AK380">
        <f>SUBTOTAL(3,PROGRAMACIONES_PARCIALES[9-10M])</f>
        <v>31</v>
      </c>
      <c r="AL380">
        <f>SUBTOTAL(3,PROGRAMACIONES_PARCIALES[10-11M])</f>
        <v>31</v>
      </c>
      <c r="AM380">
        <f>SUBTOTAL(3,PROGRAMACIONES_PARCIALES[11-12M])</f>
        <v>31</v>
      </c>
      <c r="AN380">
        <f>SUBTOTAL(3,PROGRAMACIONES_PARCIALES[12-13M])</f>
        <v>30</v>
      </c>
      <c r="AO380">
        <f>SUBTOTAL(3,PROGRAMACIONES_PARCIALES[13-14M])</f>
        <v>30</v>
      </c>
      <c r="AP380">
        <f>SUBTOTAL(3,PROGRAMACIONES_PARCIALES[14-15M])</f>
        <v>30</v>
      </c>
      <c r="AQ380">
        <f>SUBTOTAL(3,PROGRAMACIONES_PARCIALES[15-16M])</f>
        <v>30</v>
      </c>
      <c r="AR380">
        <f>SUBTOTAL(3,PROGRAMACIONES_PARCIALES[16-17M])</f>
        <v>30</v>
      </c>
      <c r="AS380">
        <f>SUBTOTAL(3,PROGRAMACIONES_PARCIALES[17-18M])</f>
        <v>30</v>
      </c>
      <c r="AT380">
        <f>SUBTOTAL(3,PROGRAMACIONES_PARCIALES[18-19M])</f>
        <v>8</v>
      </c>
      <c r="AU380">
        <f>SUBTOTAL(3,PROGRAMACIONES_PARCIALES[19-20M])</f>
        <v>8</v>
      </c>
      <c r="AV380">
        <f>SUBTOTAL(3,PROGRAMACIONES_PARCIALES[20-21M])</f>
        <v>8</v>
      </c>
      <c r="AW380">
        <f>SUBTOTAL(3,PROGRAMACIONES_PARCIALES[21-22M])</f>
        <v>8</v>
      </c>
      <c r="AX380">
        <f>SUBTOTAL(3,PROGRAMACIONES_PARCIALES[6-7MI])</f>
        <v>31</v>
      </c>
      <c r="AY380">
        <f>SUBTOTAL(3,PROGRAMACIONES_PARCIALES[7-8MI])</f>
        <v>31</v>
      </c>
      <c r="AZ380">
        <f>SUBTOTAL(3,PROGRAMACIONES_PARCIALES[8-9MI])</f>
        <v>31</v>
      </c>
      <c r="BA380">
        <f>SUBTOTAL(3,PROGRAMACIONES_PARCIALES[9-10MI])</f>
        <v>31</v>
      </c>
      <c r="BB380">
        <f>SUBTOTAL(3,PROGRAMACIONES_PARCIALES[10-11MI])</f>
        <v>31</v>
      </c>
      <c r="BC380">
        <f>SUBTOTAL(3,PROGRAMACIONES_PARCIALES[11-12MI])</f>
        <v>31</v>
      </c>
      <c r="BD380">
        <f>SUBTOTAL(3,PROGRAMACIONES_PARCIALES[12-13MI])</f>
        <v>30</v>
      </c>
      <c r="BE380">
        <f>SUBTOTAL(3,PROGRAMACIONES_PARCIALES[13-14MI])</f>
        <v>30</v>
      </c>
      <c r="BF380">
        <f>SUBTOTAL(3,PROGRAMACIONES_PARCIALES[14-15MI])</f>
        <v>30</v>
      </c>
      <c r="BG380">
        <f>SUBTOTAL(3,PROGRAMACIONES_PARCIALES[15-16MI])</f>
        <v>30</v>
      </c>
      <c r="BH380">
        <f>SUBTOTAL(3,PROGRAMACIONES_PARCIALES[16-17MI])</f>
        <v>30</v>
      </c>
      <c r="BI380">
        <f>SUBTOTAL(3,PROGRAMACIONES_PARCIALES[17-18MI])</f>
        <v>30</v>
      </c>
      <c r="BJ380">
        <f>SUBTOTAL(3,PROGRAMACIONES_PARCIALES[18-19MI])</f>
        <v>8</v>
      </c>
      <c r="BK380">
        <f>SUBTOTAL(3,PROGRAMACIONES_PARCIALES[19-20MI])</f>
        <v>8</v>
      </c>
      <c r="BL380">
        <f>SUBTOTAL(3,PROGRAMACIONES_PARCIALES[20-21MI])</f>
        <v>8</v>
      </c>
      <c r="BM380">
        <f>SUBTOTAL(3,PROGRAMACIONES_PARCIALES[21-22MI])</f>
        <v>8</v>
      </c>
      <c r="BN380">
        <f>SUBTOTAL(3,PROGRAMACIONES_PARCIALES[6-7J])</f>
        <v>31</v>
      </c>
      <c r="BO380">
        <f>SUBTOTAL(3,PROGRAMACIONES_PARCIALES[7-8J])</f>
        <v>31</v>
      </c>
      <c r="BP380">
        <f>SUBTOTAL(3,PROGRAMACIONES_PARCIALES[8-9J])</f>
        <v>31</v>
      </c>
      <c r="BQ380">
        <f>SUBTOTAL(3,PROGRAMACIONES_PARCIALES[9-10J])</f>
        <v>31</v>
      </c>
      <c r="BR380">
        <f>SUBTOTAL(3,PROGRAMACIONES_PARCIALES[10-11J])</f>
        <v>31</v>
      </c>
      <c r="BS380">
        <f>SUBTOTAL(3,PROGRAMACIONES_PARCIALES[11-12J])</f>
        <v>31</v>
      </c>
      <c r="BT380">
        <f>SUBTOTAL(3,PROGRAMACIONES_PARCIALES[12-13J])</f>
        <v>30</v>
      </c>
      <c r="BU380">
        <f>SUBTOTAL(3,PROGRAMACIONES_PARCIALES[13-14J])</f>
        <v>30</v>
      </c>
      <c r="BV380">
        <f>SUBTOTAL(3,PROGRAMACIONES_PARCIALES[14-15J])</f>
        <v>30</v>
      </c>
      <c r="BW380">
        <f>SUBTOTAL(3,PROGRAMACIONES_PARCIALES[15-16J])</f>
        <v>30</v>
      </c>
      <c r="BX380">
        <f>SUBTOTAL(3,PROGRAMACIONES_PARCIALES[16-17J])</f>
        <v>30</v>
      </c>
      <c r="BY380">
        <f>SUBTOTAL(3,PROGRAMACIONES_PARCIALES[17-18J])</f>
        <v>30</v>
      </c>
      <c r="BZ380">
        <f>SUBTOTAL(3,PROGRAMACIONES_PARCIALES[18-19J])</f>
        <v>8</v>
      </c>
      <c r="CA380">
        <f>SUBTOTAL(3,PROGRAMACIONES_PARCIALES[19-20J])</f>
        <v>8</v>
      </c>
      <c r="CB380">
        <f>SUBTOTAL(3,PROGRAMACIONES_PARCIALES[20-21J])</f>
        <v>8</v>
      </c>
      <c r="CC380">
        <f>SUBTOTAL(3,PROGRAMACIONES_PARCIALES[21-22J])</f>
        <v>8</v>
      </c>
      <c r="CD380">
        <f>SUBTOTAL(3,PROGRAMACIONES_PARCIALES[6-7V])</f>
        <v>31</v>
      </c>
      <c r="CE380">
        <f>SUBTOTAL(3,PROGRAMACIONES_PARCIALES[7-8V])</f>
        <v>31</v>
      </c>
      <c r="CF380">
        <f>SUBTOTAL(3,PROGRAMACIONES_PARCIALES[8-9V])</f>
        <v>31</v>
      </c>
      <c r="CG380">
        <f>SUBTOTAL(3,PROGRAMACIONES_PARCIALES[9-10V])</f>
        <v>31</v>
      </c>
      <c r="CH380">
        <f>SUBTOTAL(3,PROGRAMACIONES_PARCIALES[10-11V])</f>
        <v>31</v>
      </c>
      <c r="CI380">
        <f>SUBTOTAL(3,PROGRAMACIONES_PARCIALES[11-12V])</f>
        <v>31</v>
      </c>
      <c r="CJ380">
        <f>SUBTOTAL(3,PROGRAMACIONES_PARCIALES[12-13V])</f>
        <v>30</v>
      </c>
      <c r="CK380">
        <f>SUBTOTAL(3,PROGRAMACIONES_PARCIALES[13-14V])</f>
        <v>30</v>
      </c>
      <c r="CL380">
        <f>SUBTOTAL(3,PROGRAMACIONES_PARCIALES[14-15V])</f>
        <v>30</v>
      </c>
      <c r="CM380">
        <f>SUBTOTAL(3,PROGRAMACIONES_PARCIALES[15-16V])</f>
        <v>30</v>
      </c>
      <c r="CN380">
        <f>SUBTOTAL(3,PROGRAMACIONES_PARCIALES[16-17V])</f>
        <v>29</v>
      </c>
      <c r="CO380">
        <f>SUBTOTAL(3,PROGRAMACIONES_PARCIALES[17-18V])</f>
        <v>29</v>
      </c>
      <c r="CP380">
        <f>SUBTOTAL(3,PROGRAMACIONES_PARCIALES[18-19V])</f>
        <v>8</v>
      </c>
      <c r="CQ380">
        <f>SUBTOTAL(3,PROGRAMACIONES_PARCIALES[19-20V])</f>
        <v>8</v>
      </c>
      <c r="CR380">
        <f>SUBTOTAL(3,PROGRAMACIONES_PARCIALES[20-21V])</f>
        <v>8</v>
      </c>
      <c r="CS380">
        <f>SUBTOTAL(3,PROGRAMACIONES_PARCIALES[21-22V])</f>
        <v>8</v>
      </c>
      <c r="CU380">
        <f>SUBTOTAL(3,PROGRAMACIONES_PARCIALES[7-8S])</f>
        <v>0</v>
      </c>
      <c r="CV380">
        <f>SUBTOTAL(3,PROGRAMACIONES_PARCIALES[8-9S])</f>
        <v>9</v>
      </c>
      <c r="CW380">
        <f>SUBTOTAL(3,PROGRAMACIONES_PARCIALES[9-10S])</f>
        <v>9</v>
      </c>
      <c r="CX380">
        <f>SUBTOTAL(3,PROGRAMACIONES_PARCIALES[10-11S])</f>
        <v>9</v>
      </c>
      <c r="CY380">
        <f>SUBTOTAL(3,PROGRAMACIONES_PARCIALES[11-12S])</f>
        <v>9</v>
      </c>
      <c r="CZ380">
        <f>SUBTOTAL(3,PROGRAMACIONES_PARCIALES[12-13S])</f>
        <v>9</v>
      </c>
      <c r="DA380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379">
    <cfRule type="iconSet" priority="2">
      <iconSet iconSet="3Symbols2" showValue="0">
        <cfvo type="percent" val="0"/>
        <cfvo type="num" val="0" gte="0"/>
        <cfvo type="num" val="1"/>
      </iconSet>
    </cfRule>
  </conditionalFormatting>
  <conditionalFormatting sqref="R380:DA380">
    <cfRule type="cellIs" dxfId="0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workbookViewId="0">
      <selection activeCell="A8" sqref="A8"/>
    </sheetView>
  </sheetViews>
  <sheetFormatPr baseColWidth="10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475</v>
      </c>
      <c r="B3" t="s">
        <v>487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203</v>
      </c>
      <c r="B5">
        <v>30</v>
      </c>
    </row>
    <row r="6" spans="1:2" x14ac:dyDescent="0.3">
      <c r="A6" s="4" t="s">
        <v>318</v>
      </c>
      <c r="B6">
        <v>24</v>
      </c>
    </row>
    <row r="7" spans="1:2" x14ac:dyDescent="0.3">
      <c r="A7" s="4" t="s">
        <v>191</v>
      </c>
      <c r="B7">
        <v>24</v>
      </c>
    </row>
    <row r="8" spans="1:2" x14ac:dyDescent="0.3">
      <c r="A8" s="4" t="s">
        <v>432</v>
      </c>
      <c r="B8">
        <v>30</v>
      </c>
    </row>
    <row r="9" spans="1:2" x14ac:dyDescent="0.3">
      <c r="A9" s="4" t="s">
        <v>388</v>
      </c>
      <c r="B9">
        <v>18</v>
      </c>
    </row>
    <row r="10" spans="1:2" x14ac:dyDescent="0.3">
      <c r="A10" s="4" t="s">
        <v>420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458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476</v>
      </c>
      <c r="B14">
        <v>26</v>
      </c>
    </row>
    <row r="15" spans="1:2" x14ac:dyDescent="0.3">
      <c r="A15" s="4" t="s">
        <v>240</v>
      </c>
      <c r="B15">
        <v>30</v>
      </c>
    </row>
    <row r="16" spans="1:2" x14ac:dyDescent="0.3">
      <c r="A16" s="4" t="s">
        <v>477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478</v>
      </c>
      <c r="B18">
        <v>14</v>
      </c>
    </row>
    <row r="19" spans="1:5" x14ac:dyDescent="0.3">
      <c r="A19" s="4" t="s">
        <v>317</v>
      </c>
      <c r="B19">
        <v>24</v>
      </c>
    </row>
    <row r="20" spans="1:5" x14ac:dyDescent="0.3">
      <c r="A20" s="4" t="s">
        <v>479</v>
      </c>
      <c r="B20">
        <v>24</v>
      </c>
    </row>
    <row r="21" spans="1:5" x14ac:dyDescent="0.3">
      <c r="A21" s="4" t="s">
        <v>434</v>
      </c>
      <c r="B21">
        <v>34</v>
      </c>
    </row>
    <row r="22" spans="1:5" x14ac:dyDescent="0.3">
      <c r="A22" s="4" t="s">
        <v>436</v>
      </c>
      <c r="B22">
        <v>32</v>
      </c>
    </row>
    <row r="23" spans="1:5" x14ac:dyDescent="0.3">
      <c r="A23" s="4" t="s">
        <v>200</v>
      </c>
      <c r="B23">
        <v>31</v>
      </c>
    </row>
    <row r="24" spans="1:5" x14ac:dyDescent="0.3">
      <c r="A24" s="4" t="s">
        <v>120</v>
      </c>
      <c r="B24">
        <v>24</v>
      </c>
    </row>
    <row r="25" spans="1:5" x14ac:dyDescent="0.3">
      <c r="A25" s="4" t="s">
        <v>222</v>
      </c>
      <c r="B25">
        <v>26</v>
      </c>
    </row>
    <row r="26" spans="1:5" x14ac:dyDescent="0.3">
      <c r="A26" s="4" t="s">
        <v>418</v>
      </c>
      <c r="B26">
        <v>24</v>
      </c>
    </row>
    <row r="27" spans="1:5" x14ac:dyDescent="0.3">
      <c r="A27" s="4" t="s">
        <v>480</v>
      </c>
      <c r="B27">
        <v>24</v>
      </c>
    </row>
    <row r="28" spans="1:5" x14ac:dyDescent="0.3">
      <c r="A28" s="4" t="s">
        <v>481</v>
      </c>
      <c r="B28">
        <v>24</v>
      </c>
    </row>
    <row r="29" spans="1:5" x14ac:dyDescent="0.3">
      <c r="A29" s="4" t="s">
        <v>482</v>
      </c>
      <c r="B29">
        <v>25</v>
      </c>
    </row>
    <row r="30" spans="1:5" x14ac:dyDescent="0.3">
      <c r="A30" s="4" t="s">
        <v>166</v>
      </c>
      <c r="B30">
        <v>24</v>
      </c>
      <c r="D30" s="3" t="s">
        <v>475</v>
      </c>
      <c r="E30" t="s">
        <v>488</v>
      </c>
    </row>
    <row r="31" spans="1:5" x14ac:dyDescent="0.3">
      <c r="A31" s="4" t="s">
        <v>380</v>
      </c>
      <c r="B31">
        <v>26</v>
      </c>
      <c r="D31" s="4" t="s">
        <v>188</v>
      </c>
      <c r="E31">
        <v>20</v>
      </c>
    </row>
    <row r="32" spans="1:5" x14ac:dyDescent="0.3">
      <c r="A32" s="4" t="s">
        <v>145</v>
      </c>
      <c r="B32">
        <v>36</v>
      </c>
      <c r="D32" s="4" t="s">
        <v>417</v>
      </c>
      <c r="E32">
        <v>1</v>
      </c>
    </row>
    <row r="33" spans="1:5" x14ac:dyDescent="0.3">
      <c r="A33" s="4" t="s">
        <v>142</v>
      </c>
      <c r="B33">
        <v>30</v>
      </c>
      <c r="D33" s="4" t="s">
        <v>429</v>
      </c>
      <c r="E33">
        <v>9</v>
      </c>
    </row>
    <row r="34" spans="1:5" x14ac:dyDescent="0.3">
      <c r="A34" s="4" t="s">
        <v>168</v>
      </c>
      <c r="B34">
        <v>26</v>
      </c>
      <c r="D34" s="4" t="s">
        <v>387</v>
      </c>
      <c r="E34">
        <v>1</v>
      </c>
    </row>
    <row r="35" spans="1:5" x14ac:dyDescent="0.3">
      <c r="A35" s="4" t="s">
        <v>384</v>
      </c>
      <c r="B35">
        <v>28</v>
      </c>
      <c r="D35" s="4" t="s">
        <v>407</v>
      </c>
      <c r="E35">
        <v>1</v>
      </c>
    </row>
    <row r="36" spans="1:5" x14ac:dyDescent="0.3">
      <c r="A36" s="4" t="s">
        <v>131</v>
      </c>
      <c r="B36">
        <v>26</v>
      </c>
      <c r="D36" s="4" t="s">
        <v>350</v>
      </c>
      <c r="E36">
        <v>1</v>
      </c>
    </row>
    <row r="37" spans="1:5" x14ac:dyDescent="0.3">
      <c r="A37" s="4" t="s">
        <v>367</v>
      </c>
      <c r="B37">
        <v>36</v>
      </c>
      <c r="D37" s="4" t="s">
        <v>152</v>
      </c>
      <c r="E37">
        <v>1</v>
      </c>
    </row>
    <row r="38" spans="1:5" x14ac:dyDescent="0.3">
      <c r="A38" s="4" t="s">
        <v>231</v>
      </c>
      <c r="B38">
        <v>30</v>
      </c>
      <c r="D38" s="4" t="s">
        <v>281</v>
      </c>
      <c r="E38">
        <v>4</v>
      </c>
    </row>
    <row r="39" spans="1:5" x14ac:dyDescent="0.3">
      <c r="A39" s="4" t="s">
        <v>228</v>
      </c>
      <c r="B39">
        <v>23</v>
      </c>
      <c r="D39" s="4" t="s">
        <v>141</v>
      </c>
      <c r="E39">
        <v>10</v>
      </c>
    </row>
    <row r="40" spans="1:5" x14ac:dyDescent="0.3">
      <c r="A40" s="4" t="s">
        <v>117</v>
      </c>
      <c r="B40">
        <v>32</v>
      </c>
      <c r="D40" s="4" t="s">
        <v>372</v>
      </c>
      <c r="E40">
        <v>2</v>
      </c>
    </row>
    <row r="41" spans="1:5" x14ac:dyDescent="0.3">
      <c r="A41" s="4" t="s">
        <v>413</v>
      </c>
      <c r="B41">
        <v>26</v>
      </c>
      <c r="D41" s="4" t="s">
        <v>412</v>
      </c>
      <c r="E41">
        <v>1</v>
      </c>
    </row>
    <row r="42" spans="1:5" x14ac:dyDescent="0.3">
      <c r="A42" s="4" t="s">
        <v>255</v>
      </c>
      <c r="B42">
        <v>12</v>
      </c>
      <c r="D42" s="4" t="s">
        <v>298</v>
      </c>
      <c r="E42">
        <v>3</v>
      </c>
    </row>
    <row r="43" spans="1:5" x14ac:dyDescent="0.3">
      <c r="A43" s="4" t="s">
        <v>375</v>
      </c>
      <c r="B43">
        <v>24</v>
      </c>
      <c r="D43" s="4" t="s">
        <v>316</v>
      </c>
      <c r="E43">
        <v>4</v>
      </c>
    </row>
    <row r="44" spans="1:5" x14ac:dyDescent="0.3">
      <c r="A44" s="4" t="s">
        <v>199</v>
      </c>
      <c r="B44">
        <v>24</v>
      </c>
      <c r="D44" s="4" t="s">
        <v>366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6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486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184</v>
      </c>
      <c r="B49">
        <v>28</v>
      </c>
    </row>
    <row r="50" spans="1:2" x14ac:dyDescent="0.3">
      <c r="A50" s="4" t="s">
        <v>278</v>
      </c>
      <c r="B50">
        <v>30</v>
      </c>
    </row>
    <row r="51" spans="1:2" x14ac:dyDescent="0.3">
      <c r="A51" s="4" t="s">
        <v>344</v>
      </c>
      <c r="B51">
        <v>28</v>
      </c>
    </row>
    <row r="52" spans="1:2" x14ac:dyDescent="0.3">
      <c r="A52" s="4" t="s">
        <v>483</v>
      </c>
      <c r="B52">
        <v>22</v>
      </c>
    </row>
    <row r="53" spans="1:2" x14ac:dyDescent="0.3">
      <c r="A53" s="4" t="s">
        <v>454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398</v>
      </c>
      <c r="B56">
        <v>26</v>
      </c>
    </row>
    <row r="57" spans="1:2" x14ac:dyDescent="0.3">
      <c r="A57" s="4" t="s">
        <v>226</v>
      </c>
      <c r="B57">
        <v>30</v>
      </c>
    </row>
    <row r="58" spans="1:2" x14ac:dyDescent="0.3">
      <c r="A58" s="4" t="s">
        <v>299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194</v>
      </c>
      <c r="B60">
        <v>30</v>
      </c>
    </row>
    <row r="61" spans="1:2" x14ac:dyDescent="0.3">
      <c r="A61" s="4" t="s">
        <v>408</v>
      </c>
      <c r="B61">
        <v>26</v>
      </c>
    </row>
    <row r="62" spans="1:2" x14ac:dyDescent="0.3">
      <c r="A62" s="4" t="s">
        <v>484</v>
      </c>
      <c r="B62">
        <v>22</v>
      </c>
    </row>
    <row r="63" spans="1:2" x14ac:dyDescent="0.3">
      <c r="A63" s="4" t="s">
        <v>214</v>
      </c>
      <c r="B63">
        <v>24</v>
      </c>
    </row>
    <row r="64" spans="1:2" x14ac:dyDescent="0.3">
      <c r="A64" s="4" t="s">
        <v>262</v>
      </c>
      <c r="B64">
        <v>23</v>
      </c>
    </row>
    <row r="65" spans="1:2" x14ac:dyDescent="0.3">
      <c r="A65" s="4" t="s">
        <v>303</v>
      </c>
      <c r="B65">
        <v>30</v>
      </c>
    </row>
    <row r="66" spans="1:2" x14ac:dyDescent="0.3">
      <c r="A66" s="4" t="s">
        <v>491</v>
      </c>
      <c r="B66">
        <v>28</v>
      </c>
    </row>
    <row r="67" spans="1:2" x14ac:dyDescent="0.3">
      <c r="A67" s="4" t="s">
        <v>311</v>
      </c>
      <c r="B67">
        <v>38</v>
      </c>
    </row>
    <row r="68" spans="1:2" x14ac:dyDescent="0.3">
      <c r="A68" s="4" t="s">
        <v>490</v>
      </c>
      <c r="B68">
        <v>30</v>
      </c>
    </row>
    <row r="69" spans="1:2" x14ac:dyDescent="0.3">
      <c r="A69" s="4" t="s">
        <v>489</v>
      </c>
      <c r="B69">
        <v>10</v>
      </c>
    </row>
    <row r="70" spans="1:2" x14ac:dyDescent="0.3">
      <c r="A70" s="4" t="s">
        <v>155</v>
      </c>
      <c r="B70">
        <v>26</v>
      </c>
    </row>
    <row r="71" spans="1:2" x14ac:dyDescent="0.3">
      <c r="A71" s="4" t="s">
        <v>309</v>
      </c>
      <c r="B71">
        <v>24</v>
      </c>
    </row>
    <row r="72" spans="1:2" x14ac:dyDescent="0.3">
      <c r="A72" s="4" t="s">
        <v>136</v>
      </c>
      <c r="B72">
        <v>26</v>
      </c>
    </row>
    <row r="73" spans="1:2" x14ac:dyDescent="0.3">
      <c r="A73" s="4" t="s">
        <v>106</v>
      </c>
      <c r="B73">
        <v>26</v>
      </c>
    </row>
    <row r="74" spans="1:2" x14ac:dyDescent="0.3">
      <c r="A74" s="4" t="s">
        <v>430</v>
      </c>
      <c r="B74">
        <v>34</v>
      </c>
    </row>
    <row r="75" spans="1:2" x14ac:dyDescent="0.3">
      <c r="A75" s="4" t="s">
        <v>373</v>
      </c>
      <c r="B75">
        <v>26</v>
      </c>
    </row>
    <row r="76" spans="1:2" x14ac:dyDescent="0.3">
      <c r="A76" s="4" t="s">
        <v>225</v>
      </c>
      <c r="B76">
        <v>24</v>
      </c>
    </row>
    <row r="77" spans="1:2" x14ac:dyDescent="0.3">
      <c r="A77" s="4" t="s">
        <v>485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202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486</v>
      </c>
      <c r="B82">
        <v>2042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2024-01-19T15:09:55Z</dcterms:modified>
</cp:coreProperties>
</file>